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ml.chartshapes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Ex2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19.xml" ContentType="application/vnd.openxmlformats-officedocument.spreadsheetml.pivotTable+xml"/>
  <Override PartName="/xl/drawings/drawing11.xml" ContentType="application/vnd.openxmlformats-officedocument.drawing+xml"/>
  <Override PartName="/xl/tables/table2.xml" ContentType="application/vnd.openxmlformats-officedocument.spreadsheetml.tab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1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3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4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udo\Desktop\learning_coding\Baze university DTA course\Capstone Project\"/>
    </mc:Choice>
  </mc:AlternateContent>
  <xr:revisionPtr revIDLastSave="0" documentId="13_ncr:1_{3D760853-9688-4FDD-A032-26E40EB2FF11}" xr6:coauthVersionLast="47" xr6:coauthVersionMax="47" xr10:uidLastSave="{00000000-0000-0000-0000-000000000000}"/>
  <bookViews>
    <workbookView xWindow="28680" yWindow="-120" windowWidth="29040" windowHeight="16440" activeTab="7" xr2:uid="{C8C0B036-D816-4C1E-A90B-C329BB3E6AFE}"/>
  </bookViews>
  <sheets>
    <sheet name="dataset" sheetId="1" r:id="rId1"/>
    <sheet name="feedback theme" sheetId="9" r:id="rId2"/>
    <sheet name="sentiment" sheetId="10" r:id="rId3"/>
    <sheet name="time series" sheetId="11" r:id="rId4"/>
    <sheet name="Categorization" sheetId="13" r:id="rId5"/>
    <sheet name="Sheet2" sheetId="15" r:id="rId6"/>
    <sheet name="Sheet5" sheetId="12" r:id="rId7"/>
    <sheet name="Sheet1" sheetId="14" r:id="rId8"/>
  </sheets>
  <definedNames>
    <definedName name="_xlnm._FilterDatabase" localSheetId="0" hidden="1">dataset!$A$1:$Y$1359</definedName>
    <definedName name="_xlnm._FilterDatabase" localSheetId="6" hidden="1">Sheet5!$B$130:$C$130</definedName>
    <definedName name="_xlchart.v1.0" hidden="1">Categorization!$N$4:$N$8</definedName>
    <definedName name="_xlchart.v1.1" hidden="1">Categorization!$P$2</definedName>
    <definedName name="_xlchart.v1.2" hidden="1">Categorization!$P$4:$P$8</definedName>
    <definedName name="_xlchart.v1.3" hidden="1">Categorization!$B$87:$B$90</definedName>
    <definedName name="_xlchart.v1.4" hidden="1">Categorization!$C$85</definedName>
    <definedName name="_xlchart.v1.5" hidden="1">Categorization!$C$87:$C$90</definedName>
    <definedName name="_xlcn.WorksheetConnection_DataforSalesAnalysisv2.xlsxTable1" hidden="1">Table1[]</definedName>
  </definedNames>
  <calcPr calcId="191029"/>
  <pivotCaches>
    <pivotCache cacheId="0" r:id="rId9"/>
    <pivotCache cacheId="1" r:id="rId10"/>
    <pivotCache cacheId="2" r:id="rId11"/>
    <pivotCache cacheId="3" r:id="rId12"/>
    <pivotCache cacheId="4" r:id="rId13"/>
    <pivotCache cacheId="5" r:id="rId14"/>
    <pivotCache cacheId="6" r:id="rId15"/>
    <pivotCache cacheId="7" r:id="rId16"/>
    <pivotCache cacheId="8" r:id="rId17"/>
    <pivotCache cacheId="9" r:id="rId18"/>
    <pivotCache cacheId="10" r:id="rId19"/>
    <pivotCache cacheId="11" r:id="rId20"/>
    <pivotCache cacheId="12" r:id="rId21"/>
    <pivotCache cacheId="13" r:id="rId22"/>
    <pivotCache cacheId="14" r:id="rId23"/>
    <pivotCache cacheId="15" r:id="rId24"/>
    <pivotCache cacheId="16" r:id="rId25"/>
    <pivotCache cacheId="17" r:id="rId2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Data for Sales Analysis v2.xlsx!Table1"/>
        </x15:modelTables>
        <x15:extLst>
          <ext xmlns:x16="http://schemas.microsoft.com/office/spreadsheetml/2014/11/main" uri="{9835A34E-60A6-4A7C-AAB8-D5F71C897F49}">
            <x16:modelTimeGroupings>
              <x16:modelTimeGrouping tableName="Table1" columnName="Sales Date" columnId="Sales Date">
                <x16:calculatedTimeColumn columnName="Sales Date (Year)" columnId="Sales Date (Year)" contentType="years" isSelected="1"/>
                <x16:calculatedTimeColumn columnName="Sales Date (Quarter)" columnId="Sales Date (Quarter)" contentType="quarters" isSelected="1"/>
                <x16:calculatedTimeColumn columnName="Sales Date (Month Index)" columnId="Sales Date (Month Index)" contentType="monthsindex" isSelected="1"/>
                <x16:calculatedTimeColumn columnName="Sales Date (Month)" columnId="Sales 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" i="1" l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B21" i="1"/>
  <c r="AB33" i="1"/>
  <c r="AB48" i="1"/>
  <c r="AB58" i="1"/>
  <c r="AB85" i="1"/>
  <c r="AB91" i="1"/>
  <c r="AB105" i="1"/>
  <c r="AB117" i="1"/>
  <c r="AB133" i="1"/>
  <c r="AB144" i="1"/>
  <c r="AB165" i="1"/>
  <c r="AB177" i="1"/>
  <c r="AB229" i="1"/>
  <c r="AB261" i="1"/>
  <c r="AB262" i="1"/>
  <c r="AB309" i="1"/>
  <c r="AB346" i="1"/>
  <c r="AB348" i="1"/>
  <c r="AB405" i="1"/>
  <c r="AB432" i="1"/>
  <c r="AB433" i="1"/>
  <c r="AB453" i="1"/>
  <c r="AB490" i="1"/>
  <c r="AB517" i="1"/>
  <c r="AB523" i="1"/>
  <c r="AB576" i="1"/>
  <c r="AB609" i="1"/>
  <c r="AB657" i="1"/>
  <c r="AB681" i="1"/>
  <c r="AB682" i="1"/>
  <c r="AB729" i="1"/>
  <c r="AB746" i="1"/>
  <c r="AB749" i="1"/>
  <c r="AB782" i="1"/>
  <c r="AB802" i="1"/>
  <c r="AB803" i="1"/>
  <c r="AB838" i="1"/>
  <c r="AB853" i="1"/>
  <c r="AB854" i="1"/>
  <c r="AB886" i="1"/>
  <c r="AB901" i="1"/>
  <c r="AB902" i="1"/>
  <c r="AB945" i="1"/>
  <c r="AB970" i="1"/>
  <c r="AB971" i="1"/>
  <c r="AB983" i="1"/>
  <c r="AB984" i="1"/>
  <c r="AB1009" i="1"/>
  <c r="AB1022" i="1"/>
  <c r="AB1023" i="1"/>
  <c r="AB1046" i="1"/>
  <c r="AB1058" i="1"/>
  <c r="AB1059" i="1"/>
  <c r="AB1082" i="1"/>
  <c r="AB1094" i="1"/>
  <c r="AB1095" i="1"/>
  <c r="AB1118" i="1"/>
  <c r="AB1130" i="1"/>
  <c r="AB1131" i="1"/>
  <c r="AB1150" i="1"/>
  <c r="AB1154" i="1"/>
  <c r="AB1166" i="1"/>
  <c r="AB1167" i="1"/>
  <c r="AB1186" i="1"/>
  <c r="AB1190" i="1"/>
  <c r="AB1202" i="1"/>
  <c r="AB1203" i="1"/>
  <c r="AB1221" i="1"/>
  <c r="AB1222" i="1"/>
  <c r="AB1224" i="1"/>
  <c r="AB1233" i="1"/>
  <c r="AB1234" i="1"/>
  <c r="AB1248" i="1"/>
  <c r="AB1250" i="1"/>
  <c r="AB1260" i="1"/>
  <c r="AB1262" i="1"/>
  <c r="AB1281" i="1"/>
  <c r="AB1282" i="1"/>
  <c r="AB1293" i="1"/>
  <c r="AB1306" i="1"/>
  <c r="AB1308" i="1"/>
  <c r="AB1318" i="1"/>
  <c r="AB1320" i="1"/>
  <c r="AB1341" i="1"/>
  <c r="AB1346" i="1"/>
  <c r="AB1347" i="1"/>
  <c r="Z2" i="1"/>
  <c r="Z3" i="1"/>
  <c r="Z4" i="1"/>
  <c r="Z5" i="1"/>
  <c r="Z6" i="1"/>
  <c r="Z7" i="1"/>
  <c r="Z8" i="1"/>
  <c r="Z9" i="1"/>
  <c r="AA9" i="1" s="1"/>
  <c r="Z10" i="1"/>
  <c r="Z11" i="1"/>
  <c r="Z12" i="1"/>
  <c r="Z13" i="1"/>
  <c r="Z14" i="1"/>
  <c r="Z15" i="1"/>
  <c r="Z16" i="1"/>
  <c r="Z17" i="1"/>
  <c r="Z18" i="1"/>
  <c r="Z19" i="1"/>
  <c r="AA19" i="1" s="1"/>
  <c r="Z20" i="1"/>
  <c r="Z21" i="1"/>
  <c r="AA21" i="1" s="1"/>
  <c r="Z22" i="1"/>
  <c r="Z23" i="1"/>
  <c r="Z24" i="1"/>
  <c r="Z25" i="1"/>
  <c r="Z26" i="1"/>
  <c r="Z27" i="1"/>
  <c r="Z28" i="1"/>
  <c r="Z29" i="1"/>
  <c r="Z30" i="1"/>
  <c r="Z31" i="1"/>
  <c r="AA31" i="1" s="1"/>
  <c r="Z32" i="1"/>
  <c r="Z33" i="1"/>
  <c r="AA33" i="1" s="1"/>
  <c r="Z34" i="1"/>
  <c r="Z35" i="1"/>
  <c r="Z36" i="1"/>
  <c r="Z37" i="1"/>
  <c r="Z38" i="1"/>
  <c r="Z39" i="1"/>
  <c r="Z40" i="1"/>
  <c r="Z41" i="1"/>
  <c r="Z42" i="1"/>
  <c r="Z43" i="1"/>
  <c r="Z44" i="1"/>
  <c r="Z45" i="1"/>
  <c r="AA45" i="1" s="1"/>
  <c r="Z46" i="1"/>
  <c r="AA46" i="1" s="1"/>
  <c r="Z47" i="1"/>
  <c r="Z48" i="1"/>
  <c r="AA48" i="1" s="1"/>
  <c r="Z49" i="1"/>
  <c r="Z50" i="1"/>
  <c r="Z51" i="1"/>
  <c r="Z52" i="1"/>
  <c r="Z53" i="1"/>
  <c r="Z54" i="1"/>
  <c r="Z55" i="1"/>
  <c r="Z56" i="1"/>
  <c r="Z57" i="1"/>
  <c r="AA57" i="1" s="1"/>
  <c r="Z58" i="1"/>
  <c r="AA58" i="1" s="1"/>
  <c r="Z59" i="1"/>
  <c r="Z60" i="1"/>
  <c r="AA60" i="1" s="1"/>
  <c r="Z61" i="1"/>
  <c r="Z62" i="1"/>
  <c r="Z63" i="1"/>
  <c r="Z64" i="1"/>
  <c r="Z65" i="1"/>
  <c r="Z66" i="1"/>
  <c r="Z67" i="1"/>
  <c r="Z68" i="1"/>
  <c r="Z69" i="1"/>
  <c r="AA69" i="1" s="1"/>
  <c r="Z70" i="1"/>
  <c r="Z71" i="1"/>
  <c r="Z72" i="1"/>
  <c r="Z73" i="1"/>
  <c r="AA73" i="1" s="1"/>
  <c r="Z74" i="1"/>
  <c r="Z75" i="1"/>
  <c r="Z76" i="1"/>
  <c r="Z77" i="1"/>
  <c r="Z78" i="1"/>
  <c r="Z79" i="1"/>
  <c r="AA79" i="1" s="1"/>
  <c r="Z80" i="1"/>
  <c r="Z81" i="1"/>
  <c r="AA81" i="1" s="1"/>
  <c r="Z82" i="1"/>
  <c r="Z83" i="1"/>
  <c r="Z84" i="1"/>
  <c r="Z85" i="1"/>
  <c r="AA85" i="1" s="1"/>
  <c r="Z86" i="1"/>
  <c r="Z87" i="1"/>
  <c r="Z88" i="1"/>
  <c r="Z89" i="1"/>
  <c r="Z90" i="1"/>
  <c r="Z91" i="1"/>
  <c r="AA91" i="1" s="1"/>
  <c r="Z92" i="1"/>
  <c r="Z93" i="1"/>
  <c r="AA93" i="1" s="1"/>
  <c r="Z94" i="1"/>
  <c r="Z95" i="1"/>
  <c r="Z96" i="1"/>
  <c r="Z97" i="1"/>
  <c r="Z98" i="1"/>
  <c r="Z99" i="1"/>
  <c r="Z100" i="1"/>
  <c r="Z101" i="1"/>
  <c r="Z102" i="1"/>
  <c r="Z103" i="1"/>
  <c r="Z104" i="1"/>
  <c r="Z105" i="1"/>
  <c r="AA105" i="1" s="1"/>
  <c r="Z106" i="1"/>
  <c r="AA106" i="1" s="1"/>
  <c r="Z107" i="1"/>
  <c r="Z108" i="1"/>
  <c r="Z109" i="1"/>
  <c r="Z110" i="1"/>
  <c r="Z111" i="1"/>
  <c r="Z112" i="1"/>
  <c r="Z113" i="1"/>
  <c r="Z114" i="1"/>
  <c r="Z115" i="1"/>
  <c r="Z116" i="1"/>
  <c r="Z117" i="1"/>
  <c r="AA117" i="1" s="1"/>
  <c r="Z118" i="1"/>
  <c r="AA118" i="1" s="1"/>
  <c r="Z119" i="1"/>
  <c r="Z120" i="1"/>
  <c r="Z121" i="1"/>
  <c r="Z122" i="1"/>
  <c r="Z123" i="1"/>
  <c r="Z124" i="1"/>
  <c r="Z125" i="1"/>
  <c r="Z126" i="1"/>
  <c r="Z127" i="1"/>
  <c r="Z128" i="1"/>
  <c r="Z129" i="1"/>
  <c r="AA129" i="1" s="1"/>
  <c r="Z130" i="1"/>
  <c r="Z131" i="1"/>
  <c r="Z132" i="1"/>
  <c r="AA132" i="1" s="1"/>
  <c r="Z133" i="1"/>
  <c r="AA133" i="1" s="1"/>
  <c r="Z134" i="1"/>
  <c r="Z135" i="1"/>
  <c r="Z136" i="1"/>
  <c r="Z137" i="1"/>
  <c r="Z138" i="1"/>
  <c r="Z139" i="1"/>
  <c r="Z140" i="1"/>
  <c r="Z141" i="1"/>
  <c r="AA141" i="1" s="1"/>
  <c r="Z142" i="1"/>
  <c r="Z143" i="1"/>
  <c r="Z144" i="1"/>
  <c r="AA144" i="1" s="1"/>
  <c r="Z145" i="1"/>
  <c r="AA145" i="1" s="1"/>
  <c r="Z146" i="1"/>
  <c r="Z147" i="1"/>
  <c r="Z148" i="1"/>
  <c r="Z149" i="1"/>
  <c r="Z150" i="1"/>
  <c r="Z151" i="1"/>
  <c r="Z152" i="1"/>
  <c r="Z153" i="1"/>
  <c r="AA153" i="1" s="1"/>
  <c r="Z154" i="1"/>
  <c r="Z155" i="1"/>
  <c r="Z156" i="1"/>
  <c r="Z157" i="1"/>
  <c r="Z158" i="1"/>
  <c r="Z159" i="1"/>
  <c r="Z160" i="1"/>
  <c r="Z161" i="1"/>
  <c r="Z162" i="1"/>
  <c r="Z163" i="1"/>
  <c r="AA163" i="1" s="1"/>
  <c r="Z164" i="1"/>
  <c r="Z165" i="1"/>
  <c r="AA165" i="1" s="1"/>
  <c r="Z166" i="1"/>
  <c r="Z167" i="1"/>
  <c r="Z168" i="1"/>
  <c r="Z169" i="1"/>
  <c r="Z170" i="1"/>
  <c r="Z171" i="1"/>
  <c r="Z172" i="1"/>
  <c r="Z173" i="1"/>
  <c r="Z174" i="1"/>
  <c r="Z175" i="1"/>
  <c r="AA175" i="1" s="1"/>
  <c r="Z176" i="1"/>
  <c r="Z177" i="1"/>
  <c r="AA177" i="1" s="1"/>
  <c r="Z178" i="1"/>
  <c r="Z179" i="1"/>
  <c r="Z180" i="1"/>
  <c r="Z181" i="1"/>
  <c r="Z182" i="1"/>
  <c r="Z183" i="1"/>
  <c r="Z184" i="1"/>
  <c r="Z185" i="1"/>
  <c r="Z186" i="1"/>
  <c r="Z187" i="1"/>
  <c r="Z188" i="1"/>
  <c r="Z189" i="1"/>
  <c r="AA189" i="1" s="1"/>
  <c r="Z190" i="1"/>
  <c r="AA190" i="1" s="1"/>
  <c r="Z191" i="1"/>
  <c r="Z192" i="1"/>
  <c r="AA192" i="1" s="1"/>
  <c r="Z193" i="1"/>
  <c r="Z194" i="1"/>
  <c r="Z195" i="1"/>
  <c r="Z196" i="1"/>
  <c r="Z197" i="1"/>
  <c r="Z198" i="1"/>
  <c r="Z199" i="1"/>
  <c r="Z200" i="1"/>
  <c r="Z201" i="1"/>
  <c r="AA201" i="1" s="1"/>
  <c r="Z202" i="1"/>
  <c r="AA202" i="1" s="1"/>
  <c r="Z203" i="1"/>
  <c r="Z204" i="1"/>
  <c r="AA204" i="1" s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AA217" i="1" s="1"/>
  <c r="Z218" i="1"/>
  <c r="Z219" i="1"/>
  <c r="Z220" i="1"/>
  <c r="Z221" i="1"/>
  <c r="Z222" i="1"/>
  <c r="Z223" i="1"/>
  <c r="AA223" i="1" s="1"/>
  <c r="Z224" i="1"/>
  <c r="Z225" i="1"/>
  <c r="Z226" i="1"/>
  <c r="Z227" i="1"/>
  <c r="Z228" i="1"/>
  <c r="Z229" i="1"/>
  <c r="AA229" i="1" s="1"/>
  <c r="Z230" i="1"/>
  <c r="Z231" i="1"/>
  <c r="Z232" i="1"/>
  <c r="Z233" i="1"/>
  <c r="Z234" i="1"/>
  <c r="Z235" i="1"/>
  <c r="AA235" i="1" s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AA249" i="1" s="1"/>
  <c r="Z250" i="1"/>
  <c r="AA250" i="1" s="1"/>
  <c r="Z251" i="1"/>
  <c r="Z252" i="1"/>
  <c r="Z253" i="1"/>
  <c r="Z254" i="1"/>
  <c r="Z255" i="1"/>
  <c r="Z256" i="1"/>
  <c r="Z257" i="1"/>
  <c r="Z258" i="1"/>
  <c r="Z259" i="1"/>
  <c r="Z260" i="1"/>
  <c r="Z261" i="1"/>
  <c r="AA261" i="1" s="1"/>
  <c r="Z262" i="1"/>
  <c r="AA262" i="1" s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AA276" i="1" s="1"/>
  <c r="Z277" i="1"/>
  <c r="AA277" i="1" s="1"/>
  <c r="Z278" i="1"/>
  <c r="Z279" i="1"/>
  <c r="Z280" i="1"/>
  <c r="Z281" i="1"/>
  <c r="Z282" i="1"/>
  <c r="Z283" i="1"/>
  <c r="Z284" i="1"/>
  <c r="Z285" i="1"/>
  <c r="Z286" i="1"/>
  <c r="Z287" i="1"/>
  <c r="Z288" i="1"/>
  <c r="AA288" i="1" s="1"/>
  <c r="Z289" i="1"/>
  <c r="AA289" i="1" s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AA307" i="1" s="1"/>
  <c r="Z308" i="1"/>
  <c r="Z309" i="1"/>
  <c r="AA309" i="1" s="1"/>
  <c r="Z310" i="1"/>
  <c r="Z311" i="1"/>
  <c r="Z312" i="1"/>
  <c r="Z313" i="1"/>
  <c r="Z314" i="1"/>
  <c r="Z315" i="1"/>
  <c r="Z316" i="1"/>
  <c r="Z317" i="1"/>
  <c r="Z318" i="1"/>
  <c r="Z319" i="1"/>
  <c r="AA319" i="1" s="1"/>
  <c r="Z320" i="1"/>
  <c r="Z321" i="1"/>
  <c r="AA321" i="1" s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AA334" i="1" s="1"/>
  <c r="Z335" i="1"/>
  <c r="Z336" i="1"/>
  <c r="AA336" i="1" s="1"/>
  <c r="Z337" i="1"/>
  <c r="Z338" i="1"/>
  <c r="Z339" i="1"/>
  <c r="Z340" i="1"/>
  <c r="Z341" i="1"/>
  <c r="Z342" i="1"/>
  <c r="Z343" i="1"/>
  <c r="Z344" i="1"/>
  <c r="Z345" i="1"/>
  <c r="Z346" i="1"/>
  <c r="AA346" i="1" s="1"/>
  <c r="Z347" i="1"/>
  <c r="Z348" i="1"/>
  <c r="AA348" i="1" s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AA361" i="1" s="1"/>
  <c r="Z362" i="1"/>
  <c r="Z363" i="1"/>
  <c r="Z364" i="1"/>
  <c r="Z365" i="1"/>
  <c r="Z366" i="1"/>
  <c r="Z367" i="1"/>
  <c r="AA367" i="1" s="1"/>
  <c r="Z368" i="1"/>
  <c r="Z369" i="1"/>
  <c r="Z370" i="1"/>
  <c r="Z371" i="1"/>
  <c r="Z372" i="1"/>
  <c r="Z373" i="1"/>
  <c r="AA373" i="1" s="1"/>
  <c r="Z374" i="1"/>
  <c r="Z375" i="1"/>
  <c r="Z376" i="1"/>
  <c r="Z377" i="1"/>
  <c r="Z378" i="1"/>
  <c r="Z379" i="1"/>
  <c r="AA379" i="1" s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AA393" i="1" s="1"/>
  <c r="Z394" i="1"/>
  <c r="AA394" i="1" s="1"/>
  <c r="Z395" i="1"/>
  <c r="Z396" i="1"/>
  <c r="Z397" i="1"/>
  <c r="Z398" i="1"/>
  <c r="Z399" i="1"/>
  <c r="Z400" i="1"/>
  <c r="Z401" i="1"/>
  <c r="Z402" i="1"/>
  <c r="Z403" i="1"/>
  <c r="Z404" i="1"/>
  <c r="Z405" i="1"/>
  <c r="AA405" i="1" s="1"/>
  <c r="Z406" i="1"/>
  <c r="AA406" i="1" s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AA420" i="1" s="1"/>
  <c r="Z421" i="1"/>
  <c r="AA421" i="1" s="1"/>
  <c r="Z422" i="1"/>
  <c r="Z423" i="1"/>
  <c r="Z424" i="1"/>
  <c r="Z425" i="1"/>
  <c r="Z426" i="1"/>
  <c r="Z427" i="1"/>
  <c r="Z428" i="1"/>
  <c r="Z429" i="1"/>
  <c r="Z430" i="1"/>
  <c r="Z431" i="1"/>
  <c r="Z432" i="1"/>
  <c r="AA432" i="1" s="1"/>
  <c r="Z433" i="1"/>
  <c r="AA433" i="1" s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AA451" i="1" s="1"/>
  <c r="Z452" i="1"/>
  <c r="Z453" i="1"/>
  <c r="AA453" i="1" s="1"/>
  <c r="Z454" i="1"/>
  <c r="Z455" i="1"/>
  <c r="Z456" i="1"/>
  <c r="Z457" i="1"/>
  <c r="Z458" i="1"/>
  <c r="Z459" i="1"/>
  <c r="Z460" i="1"/>
  <c r="Z461" i="1"/>
  <c r="Z462" i="1"/>
  <c r="Z463" i="1"/>
  <c r="AA463" i="1" s="1"/>
  <c r="Z464" i="1"/>
  <c r="Z465" i="1"/>
  <c r="AA465" i="1" s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AA478" i="1" s="1"/>
  <c r="Z479" i="1"/>
  <c r="Z480" i="1"/>
  <c r="AA480" i="1" s="1"/>
  <c r="Z481" i="1"/>
  <c r="Z482" i="1"/>
  <c r="Z483" i="1"/>
  <c r="Z484" i="1"/>
  <c r="Z485" i="1"/>
  <c r="Z486" i="1"/>
  <c r="Z487" i="1"/>
  <c r="Z488" i="1"/>
  <c r="Z489" i="1"/>
  <c r="Z490" i="1"/>
  <c r="AA490" i="1" s="1"/>
  <c r="Z491" i="1"/>
  <c r="Z492" i="1"/>
  <c r="AA492" i="1" s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AA505" i="1" s="1"/>
  <c r="Z506" i="1"/>
  <c r="Z507" i="1"/>
  <c r="Z508" i="1"/>
  <c r="Z509" i="1"/>
  <c r="Z510" i="1"/>
  <c r="Z511" i="1"/>
  <c r="AA511" i="1" s="1"/>
  <c r="Z512" i="1"/>
  <c r="Z513" i="1"/>
  <c r="Z514" i="1"/>
  <c r="Z515" i="1"/>
  <c r="Z516" i="1"/>
  <c r="Z517" i="1"/>
  <c r="AA517" i="1" s="1"/>
  <c r="Z518" i="1"/>
  <c r="Z519" i="1"/>
  <c r="Z520" i="1"/>
  <c r="Z521" i="1"/>
  <c r="Z522" i="1"/>
  <c r="Z523" i="1"/>
  <c r="AA523" i="1" s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AA537" i="1" s="1"/>
  <c r="Z538" i="1"/>
  <c r="AA538" i="1" s="1"/>
  <c r="Z539" i="1"/>
  <c r="Z540" i="1"/>
  <c r="Z541" i="1"/>
  <c r="Z542" i="1"/>
  <c r="Z543" i="1"/>
  <c r="Z544" i="1"/>
  <c r="Z545" i="1"/>
  <c r="Z546" i="1"/>
  <c r="Z547" i="1"/>
  <c r="Z548" i="1"/>
  <c r="Z549" i="1"/>
  <c r="AA549" i="1" s="1"/>
  <c r="Z550" i="1"/>
  <c r="AA550" i="1" s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AA564" i="1" s="1"/>
  <c r="Z565" i="1"/>
  <c r="AA565" i="1" s="1"/>
  <c r="Z566" i="1"/>
  <c r="Z567" i="1"/>
  <c r="Z568" i="1"/>
  <c r="Z569" i="1"/>
  <c r="Z570" i="1"/>
  <c r="Z571" i="1"/>
  <c r="Z572" i="1"/>
  <c r="Z573" i="1"/>
  <c r="Z574" i="1"/>
  <c r="Z575" i="1"/>
  <c r="Z576" i="1"/>
  <c r="AA576" i="1" s="1"/>
  <c r="Z577" i="1"/>
  <c r="AA577" i="1" s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AA595" i="1" s="1"/>
  <c r="Z596" i="1"/>
  <c r="Z597" i="1"/>
  <c r="AA597" i="1" s="1"/>
  <c r="Z598" i="1"/>
  <c r="Z599" i="1"/>
  <c r="Z600" i="1"/>
  <c r="Z601" i="1"/>
  <c r="Z602" i="1"/>
  <c r="Z603" i="1"/>
  <c r="Z604" i="1"/>
  <c r="Z605" i="1"/>
  <c r="Z606" i="1"/>
  <c r="Z607" i="1"/>
  <c r="AA607" i="1" s="1"/>
  <c r="Z608" i="1"/>
  <c r="Z609" i="1"/>
  <c r="AA609" i="1" s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AA622" i="1" s="1"/>
  <c r="Z623" i="1"/>
  <c r="Z624" i="1"/>
  <c r="AA624" i="1" s="1"/>
  <c r="Z625" i="1"/>
  <c r="Z626" i="1"/>
  <c r="Z627" i="1"/>
  <c r="Z628" i="1"/>
  <c r="Z629" i="1"/>
  <c r="Z630" i="1"/>
  <c r="Z631" i="1"/>
  <c r="Z632" i="1"/>
  <c r="Z633" i="1"/>
  <c r="AA633" i="1" s="1"/>
  <c r="Z634" i="1"/>
  <c r="AA634" i="1" s="1"/>
  <c r="Z635" i="1"/>
  <c r="Z636" i="1"/>
  <c r="Z637" i="1"/>
  <c r="Z638" i="1"/>
  <c r="Z639" i="1"/>
  <c r="Z640" i="1"/>
  <c r="Z641" i="1"/>
  <c r="Z642" i="1"/>
  <c r="Z643" i="1"/>
  <c r="Z644" i="1"/>
  <c r="Z645" i="1"/>
  <c r="Z646" i="1"/>
  <c r="AA646" i="1" s="1"/>
  <c r="Z647" i="1"/>
  <c r="Z648" i="1"/>
  <c r="AA648" i="1" s="1"/>
  <c r="Z649" i="1"/>
  <c r="Z650" i="1"/>
  <c r="Z651" i="1"/>
  <c r="Z652" i="1"/>
  <c r="Z653" i="1"/>
  <c r="Z654" i="1"/>
  <c r="Z655" i="1"/>
  <c r="Z656" i="1"/>
  <c r="Z657" i="1"/>
  <c r="AA657" i="1" s="1"/>
  <c r="Z658" i="1"/>
  <c r="AA658" i="1" s="1"/>
  <c r="Z659" i="1"/>
  <c r="Z660" i="1"/>
  <c r="Z661" i="1"/>
  <c r="Z662" i="1"/>
  <c r="Z663" i="1"/>
  <c r="Z664" i="1"/>
  <c r="Z665" i="1"/>
  <c r="Z666" i="1"/>
  <c r="Z667" i="1"/>
  <c r="Z668" i="1"/>
  <c r="Z669" i="1"/>
  <c r="Z670" i="1"/>
  <c r="AA670" i="1" s="1"/>
  <c r="Z671" i="1"/>
  <c r="Z672" i="1"/>
  <c r="AA672" i="1" s="1"/>
  <c r="Z673" i="1"/>
  <c r="Z674" i="1"/>
  <c r="Z675" i="1"/>
  <c r="Z676" i="1"/>
  <c r="Z677" i="1"/>
  <c r="Z678" i="1"/>
  <c r="Z679" i="1"/>
  <c r="Z680" i="1"/>
  <c r="Z681" i="1"/>
  <c r="AA681" i="1" s="1"/>
  <c r="Z682" i="1"/>
  <c r="AA682" i="1" s="1"/>
  <c r="Z683" i="1"/>
  <c r="Z684" i="1"/>
  <c r="Z685" i="1"/>
  <c r="Z686" i="1"/>
  <c r="Z687" i="1"/>
  <c r="Z688" i="1"/>
  <c r="Z689" i="1"/>
  <c r="Z690" i="1"/>
  <c r="Z691" i="1"/>
  <c r="Z692" i="1"/>
  <c r="Z693" i="1"/>
  <c r="Z694" i="1"/>
  <c r="AA694" i="1" s="1"/>
  <c r="Z695" i="1"/>
  <c r="Z696" i="1"/>
  <c r="AA696" i="1" s="1"/>
  <c r="Z697" i="1"/>
  <c r="Z698" i="1"/>
  <c r="Z699" i="1"/>
  <c r="Z700" i="1"/>
  <c r="Z701" i="1"/>
  <c r="Z702" i="1"/>
  <c r="Z703" i="1"/>
  <c r="Z704" i="1"/>
  <c r="Z705" i="1"/>
  <c r="AA705" i="1" s="1"/>
  <c r="Z706" i="1"/>
  <c r="AA706" i="1" s="1"/>
  <c r="Z707" i="1"/>
  <c r="Z708" i="1"/>
  <c r="Z709" i="1"/>
  <c r="Z710" i="1"/>
  <c r="Z711" i="1"/>
  <c r="Z712" i="1"/>
  <c r="Z713" i="1"/>
  <c r="Z714" i="1"/>
  <c r="Z715" i="1"/>
  <c r="Z716" i="1"/>
  <c r="Z717" i="1"/>
  <c r="Z718" i="1"/>
  <c r="AA718" i="1" s="1"/>
  <c r="Z719" i="1"/>
  <c r="Z720" i="1"/>
  <c r="AA720" i="1" s="1"/>
  <c r="Z721" i="1"/>
  <c r="Z722" i="1"/>
  <c r="Z723" i="1"/>
  <c r="Z724" i="1"/>
  <c r="Z725" i="1"/>
  <c r="Z726" i="1"/>
  <c r="Z727" i="1"/>
  <c r="Z728" i="1"/>
  <c r="Z729" i="1"/>
  <c r="AA729" i="1" s="1"/>
  <c r="Z730" i="1"/>
  <c r="AA730" i="1" s="1"/>
  <c r="Z731" i="1"/>
  <c r="Z732" i="1"/>
  <c r="Z733" i="1"/>
  <c r="Z734" i="1"/>
  <c r="Z735" i="1"/>
  <c r="Z736" i="1"/>
  <c r="Z737" i="1"/>
  <c r="Z738" i="1"/>
  <c r="Z739" i="1"/>
  <c r="Z740" i="1"/>
  <c r="Z741" i="1"/>
  <c r="AA741" i="1" s="1"/>
  <c r="Z742" i="1"/>
  <c r="AA742" i="1" s="1"/>
  <c r="Z743" i="1"/>
  <c r="Z744" i="1"/>
  <c r="Z745" i="1"/>
  <c r="Z746" i="1"/>
  <c r="AA746" i="1" s="1"/>
  <c r="Z747" i="1"/>
  <c r="Z748" i="1"/>
  <c r="Z749" i="1"/>
  <c r="AA749" i="1" s="1"/>
  <c r="Z750" i="1"/>
  <c r="Z751" i="1"/>
  <c r="Z752" i="1"/>
  <c r="Z753" i="1"/>
  <c r="Z754" i="1"/>
  <c r="Z755" i="1"/>
  <c r="Z756" i="1"/>
  <c r="Z757" i="1"/>
  <c r="AA757" i="1" s="1"/>
  <c r="Z758" i="1"/>
  <c r="AA758" i="1" s="1"/>
  <c r="Z759" i="1"/>
  <c r="Z760" i="1"/>
  <c r="Z761" i="1"/>
  <c r="Z762" i="1"/>
  <c r="Z763" i="1"/>
  <c r="Z764" i="1"/>
  <c r="Z765" i="1"/>
  <c r="Z766" i="1"/>
  <c r="AA766" i="1" s="1"/>
  <c r="Z767" i="1"/>
  <c r="AA767" i="1" s="1"/>
  <c r="Z768" i="1"/>
  <c r="Z769" i="1"/>
  <c r="Z770" i="1"/>
  <c r="Z771" i="1"/>
  <c r="Z772" i="1"/>
  <c r="Z773" i="1"/>
  <c r="Z774" i="1"/>
  <c r="Z775" i="1"/>
  <c r="Z776" i="1"/>
  <c r="Z777" i="1"/>
  <c r="AA777" i="1" s="1"/>
  <c r="Z778" i="1"/>
  <c r="AA778" i="1" s="1"/>
  <c r="Z779" i="1"/>
  <c r="Z780" i="1"/>
  <c r="Z781" i="1"/>
  <c r="Z782" i="1"/>
  <c r="AA782" i="1" s="1"/>
  <c r="Z783" i="1"/>
  <c r="Z784" i="1"/>
  <c r="Z785" i="1"/>
  <c r="AA785" i="1" s="1"/>
  <c r="Z786" i="1"/>
  <c r="Z787" i="1"/>
  <c r="Z788" i="1"/>
  <c r="Z789" i="1"/>
  <c r="Z790" i="1"/>
  <c r="Z791" i="1"/>
  <c r="Z792" i="1"/>
  <c r="Z793" i="1"/>
  <c r="AA793" i="1" s="1"/>
  <c r="Z794" i="1"/>
  <c r="AA794" i="1" s="1"/>
  <c r="Z795" i="1"/>
  <c r="Z796" i="1"/>
  <c r="Z797" i="1"/>
  <c r="Z798" i="1"/>
  <c r="Z799" i="1"/>
  <c r="Z800" i="1"/>
  <c r="Z801" i="1"/>
  <c r="Z802" i="1"/>
  <c r="AA802" i="1" s="1"/>
  <c r="Z803" i="1"/>
  <c r="AA803" i="1" s="1"/>
  <c r="Z804" i="1"/>
  <c r="Z805" i="1"/>
  <c r="Z806" i="1"/>
  <c r="Z807" i="1"/>
  <c r="Z808" i="1"/>
  <c r="Z809" i="1"/>
  <c r="Z810" i="1"/>
  <c r="Z811" i="1"/>
  <c r="Z812" i="1"/>
  <c r="Z813" i="1"/>
  <c r="AA813" i="1" s="1"/>
  <c r="Z814" i="1"/>
  <c r="AA814" i="1" s="1"/>
  <c r="Z815" i="1"/>
  <c r="Z816" i="1"/>
  <c r="Z817" i="1"/>
  <c r="Z818" i="1"/>
  <c r="AA818" i="1" s="1"/>
  <c r="Z819" i="1"/>
  <c r="Z820" i="1"/>
  <c r="Z821" i="1"/>
  <c r="AA821" i="1" s="1"/>
  <c r="Z822" i="1"/>
  <c r="Z823" i="1"/>
  <c r="Z824" i="1"/>
  <c r="Z825" i="1"/>
  <c r="Z826" i="1"/>
  <c r="Z827" i="1"/>
  <c r="Z828" i="1"/>
  <c r="Z829" i="1"/>
  <c r="AA829" i="1" s="1"/>
  <c r="Z830" i="1"/>
  <c r="AA830" i="1" s="1"/>
  <c r="Z831" i="1"/>
  <c r="Z832" i="1"/>
  <c r="Z833" i="1"/>
  <c r="Z834" i="1"/>
  <c r="Z835" i="1"/>
  <c r="Z836" i="1"/>
  <c r="Z837" i="1"/>
  <c r="Z838" i="1"/>
  <c r="AA838" i="1" s="1"/>
  <c r="Z839" i="1"/>
  <c r="AA839" i="1" s="1"/>
  <c r="Z840" i="1"/>
  <c r="Z841" i="1"/>
  <c r="Z842" i="1"/>
  <c r="Z843" i="1"/>
  <c r="Z844" i="1"/>
  <c r="Z845" i="1"/>
  <c r="Z846" i="1"/>
  <c r="Z847" i="1"/>
  <c r="Z848" i="1"/>
  <c r="AA848" i="1" s="1"/>
  <c r="Z849" i="1"/>
  <c r="AA849" i="1" s="1"/>
  <c r="Z850" i="1"/>
  <c r="Z851" i="1"/>
  <c r="Z852" i="1"/>
  <c r="Z853" i="1"/>
  <c r="AA853" i="1" s="1"/>
  <c r="Z854" i="1"/>
  <c r="AA854" i="1" s="1"/>
  <c r="Z855" i="1"/>
  <c r="Z856" i="1"/>
  <c r="Z857" i="1"/>
  <c r="Z858" i="1"/>
  <c r="Z859" i="1"/>
  <c r="Z860" i="1"/>
  <c r="Z861" i="1"/>
  <c r="Z862" i="1"/>
  <c r="Z863" i="1"/>
  <c r="AA863" i="1" s="1"/>
  <c r="Z864" i="1"/>
  <c r="AA864" i="1" s="1"/>
  <c r="Z865" i="1"/>
  <c r="Z866" i="1"/>
  <c r="Z867" i="1"/>
  <c r="Z868" i="1"/>
  <c r="Z869" i="1"/>
  <c r="Z870" i="1"/>
  <c r="Z871" i="1"/>
  <c r="AA871" i="1" s="1"/>
  <c r="Z872" i="1"/>
  <c r="AA872" i="1" s="1"/>
  <c r="Z873" i="1"/>
  <c r="Z874" i="1"/>
  <c r="Z875" i="1"/>
  <c r="Z876" i="1"/>
  <c r="Z877" i="1"/>
  <c r="Z878" i="1"/>
  <c r="AA878" i="1" s="1"/>
  <c r="Z879" i="1"/>
  <c r="Z880" i="1"/>
  <c r="Z881" i="1"/>
  <c r="AA881" i="1" s="1"/>
  <c r="Z882" i="1"/>
  <c r="Z883" i="1"/>
  <c r="Z884" i="1"/>
  <c r="Z885" i="1"/>
  <c r="Z886" i="1"/>
  <c r="AA886" i="1" s="1"/>
  <c r="Z887" i="1"/>
  <c r="AA887" i="1" s="1"/>
  <c r="Z888" i="1"/>
  <c r="Z889" i="1"/>
  <c r="Z890" i="1"/>
  <c r="Z891" i="1"/>
  <c r="Z892" i="1"/>
  <c r="Z893" i="1"/>
  <c r="Z894" i="1"/>
  <c r="Z895" i="1"/>
  <c r="Z896" i="1"/>
  <c r="AA896" i="1" s="1"/>
  <c r="Z897" i="1"/>
  <c r="AA897" i="1" s="1"/>
  <c r="Z898" i="1"/>
  <c r="Z899" i="1"/>
  <c r="Z900" i="1"/>
  <c r="Z901" i="1"/>
  <c r="AA901" i="1" s="1"/>
  <c r="Z902" i="1"/>
  <c r="AA902" i="1" s="1"/>
  <c r="Z903" i="1"/>
  <c r="Z904" i="1"/>
  <c r="Z905" i="1"/>
  <c r="Z906" i="1"/>
  <c r="Z907" i="1"/>
  <c r="Z908" i="1"/>
  <c r="Z909" i="1"/>
  <c r="Z910" i="1"/>
  <c r="AA910" i="1" s="1"/>
  <c r="Z911" i="1"/>
  <c r="AA911" i="1" s="1"/>
  <c r="Z912" i="1"/>
  <c r="Z913" i="1"/>
  <c r="Z914" i="1"/>
  <c r="Z915" i="1"/>
  <c r="Z916" i="1"/>
  <c r="Z917" i="1"/>
  <c r="AA917" i="1" s="1"/>
  <c r="Z918" i="1"/>
  <c r="AA918" i="1" s="1"/>
  <c r="Z919" i="1"/>
  <c r="Z920" i="1"/>
  <c r="Z921" i="1"/>
  <c r="Z922" i="1"/>
  <c r="Z923" i="1"/>
  <c r="Z924" i="1"/>
  <c r="AA924" i="1" s="1"/>
  <c r="Z925" i="1"/>
  <c r="AA925" i="1" s="1"/>
  <c r="Z926" i="1"/>
  <c r="Z927" i="1"/>
  <c r="Z928" i="1"/>
  <c r="Z929" i="1"/>
  <c r="Z930" i="1"/>
  <c r="Z931" i="1"/>
  <c r="AA931" i="1" s="1"/>
  <c r="Z932" i="1"/>
  <c r="AA932" i="1" s="1"/>
  <c r="Z933" i="1"/>
  <c r="Z934" i="1"/>
  <c r="Z935" i="1"/>
  <c r="Z936" i="1"/>
  <c r="Z937" i="1"/>
  <c r="Z938" i="1"/>
  <c r="AA938" i="1" s="1"/>
  <c r="Z939" i="1"/>
  <c r="Z940" i="1"/>
  <c r="AA940" i="1" s="1"/>
  <c r="Z941" i="1"/>
  <c r="Z942" i="1"/>
  <c r="Z943" i="1"/>
  <c r="Z944" i="1"/>
  <c r="AA944" i="1" s="1"/>
  <c r="Z945" i="1"/>
  <c r="AA945" i="1" s="1"/>
  <c r="Z946" i="1"/>
  <c r="Z947" i="1"/>
  <c r="Z948" i="1"/>
  <c r="Z949" i="1"/>
  <c r="Z950" i="1"/>
  <c r="Z951" i="1"/>
  <c r="Z952" i="1"/>
  <c r="AA952" i="1" s="1"/>
  <c r="Z953" i="1"/>
  <c r="AA953" i="1" s="1"/>
  <c r="Z954" i="1"/>
  <c r="Z955" i="1"/>
  <c r="Z956" i="1"/>
  <c r="Z957" i="1"/>
  <c r="AA957" i="1" s="1"/>
  <c r="Z958" i="1"/>
  <c r="AA958" i="1" s="1"/>
  <c r="Z959" i="1"/>
  <c r="Z960" i="1"/>
  <c r="Z961" i="1"/>
  <c r="Z962" i="1"/>
  <c r="Z963" i="1"/>
  <c r="Z964" i="1"/>
  <c r="Z965" i="1"/>
  <c r="AA965" i="1" s="1"/>
  <c r="Z966" i="1"/>
  <c r="AA966" i="1" s="1"/>
  <c r="Z967" i="1"/>
  <c r="Z968" i="1"/>
  <c r="Z969" i="1"/>
  <c r="Z970" i="1"/>
  <c r="AA970" i="1" s="1"/>
  <c r="Z971" i="1"/>
  <c r="AA971" i="1" s="1"/>
  <c r="Z972" i="1"/>
  <c r="Z973" i="1"/>
  <c r="Z974" i="1"/>
  <c r="Z975" i="1"/>
  <c r="Z976" i="1"/>
  <c r="Z977" i="1"/>
  <c r="Z978" i="1"/>
  <c r="AA978" i="1" s="1"/>
  <c r="Z979" i="1"/>
  <c r="AA979" i="1" s="1"/>
  <c r="Z980" i="1"/>
  <c r="Z981" i="1"/>
  <c r="Z982" i="1"/>
  <c r="Z983" i="1"/>
  <c r="AA983" i="1" s="1"/>
  <c r="Z984" i="1"/>
  <c r="AA984" i="1" s="1"/>
  <c r="Z985" i="1"/>
  <c r="Z986" i="1"/>
  <c r="Z987" i="1"/>
  <c r="Z988" i="1"/>
  <c r="Z989" i="1"/>
  <c r="Z990" i="1"/>
  <c r="Z991" i="1"/>
  <c r="AA991" i="1" s="1"/>
  <c r="Z992" i="1"/>
  <c r="AA992" i="1" s="1"/>
  <c r="Z993" i="1"/>
  <c r="Z994" i="1"/>
  <c r="Z995" i="1"/>
  <c r="Z996" i="1"/>
  <c r="AA996" i="1" s="1"/>
  <c r="Z997" i="1"/>
  <c r="AA997" i="1" s="1"/>
  <c r="Z998" i="1"/>
  <c r="Z999" i="1"/>
  <c r="Z1000" i="1"/>
  <c r="Z1001" i="1"/>
  <c r="Z1002" i="1"/>
  <c r="Z1003" i="1"/>
  <c r="Z1004" i="1"/>
  <c r="AA1004" i="1" s="1"/>
  <c r="Z1005" i="1"/>
  <c r="AA1005" i="1" s="1"/>
  <c r="Z1006" i="1"/>
  <c r="Z1007" i="1"/>
  <c r="Z1008" i="1"/>
  <c r="Z1009" i="1"/>
  <c r="AA1009" i="1" s="1"/>
  <c r="Z1010" i="1"/>
  <c r="AA1010" i="1" s="1"/>
  <c r="Z1011" i="1"/>
  <c r="Z1012" i="1"/>
  <c r="Z1013" i="1"/>
  <c r="Z1014" i="1"/>
  <c r="Z1015" i="1"/>
  <c r="Z1016" i="1"/>
  <c r="Z1017" i="1"/>
  <c r="AA1017" i="1" s="1"/>
  <c r="Z1018" i="1"/>
  <c r="AA1018" i="1" s="1"/>
  <c r="Z1019" i="1"/>
  <c r="Z1020" i="1"/>
  <c r="Z1021" i="1"/>
  <c r="Z1022" i="1"/>
  <c r="AA1022" i="1" s="1"/>
  <c r="Z1023" i="1"/>
  <c r="AA1023" i="1" s="1"/>
  <c r="Z1024" i="1"/>
  <c r="Z1025" i="1"/>
  <c r="Z1026" i="1"/>
  <c r="Z1027" i="1"/>
  <c r="Z1028" i="1"/>
  <c r="Z1029" i="1"/>
  <c r="AA1029" i="1" s="1"/>
  <c r="Z1030" i="1"/>
  <c r="AA1030" i="1" s="1"/>
  <c r="Z1031" i="1"/>
  <c r="Z1032" i="1"/>
  <c r="Z1033" i="1"/>
  <c r="Z1034" i="1"/>
  <c r="AA1034" i="1" s="1"/>
  <c r="Z1035" i="1"/>
  <c r="AA1035" i="1" s="1"/>
  <c r="Z1036" i="1"/>
  <c r="Z1037" i="1"/>
  <c r="Z1038" i="1"/>
  <c r="Z1039" i="1"/>
  <c r="Z1040" i="1"/>
  <c r="Z1041" i="1"/>
  <c r="AA1041" i="1" s="1"/>
  <c r="Z1042" i="1"/>
  <c r="AA1042" i="1" s="1"/>
  <c r="Z1043" i="1"/>
  <c r="Z1044" i="1"/>
  <c r="Z1045" i="1"/>
  <c r="Z1046" i="1"/>
  <c r="AA1046" i="1" s="1"/>
  <c r="Z1047" i="1"/>
  <c r="AA1047" i="1" s="1"/>
  <c r="Z1048" i="1"/>
  <c r="Z1049" i="1"/>
  <c r="Z1050" i="1"/>
  <c r="Z1051" i="1"/>
  <c r="Z1052" i="1"/>
  <c r="Z1053" i="1"/>
  <c r="AA1053" i="1" s="1"/>
  <c r="Z1054" i="1"/>
  <c r="AA1054" i="1" s="1"/>
  <c r="Z1055" i="1"/>
  <c r="Z1056" i="1"/>
  <c r="Z1057" i="1"/>
  <c r="Z1058" i="1"/>
  <c r="AA1058" i="1" s="1"/>
  <c r="Z1059" i="1"/>
  <c r="AA1059" i="1" s="1"/>
  <c r="Z1060" i="1"/>
  <c r="Z1061" i="1"/>
  <c r="Z1062" i="1"/>
  <c r="Z1063" i="1"/>
  <c r="Z1064" i="1"/>
  <c r="Z1065" i="1"/>
  <c r="AA1065" i="1" s="1"/>
  <c r="Z1066" i="1"/>
  <c r="AA1066" i="1" s="1"/>
  <c r="Z1067" i="1"/>
  <c r="Z1068" i="1"/>
  <c r="Z1069" i="1"/>
  <c r="Z1070" i="1"/>
  <c r="AA1070" i="1" s="1"/>
  <c r="Z1071" i="1"/>
  <c r="AA1071" i="1" s="1"/>
  <c r="Z1072" i="1"/>
  <c r="Z1073" i="1"/>
  <c r="Z1074" i="1"/>
  <c r="Z1075" i="1"/>
  <c r="Z1076" i="1"/>
  <c r="Z1077" i="1"/>
  <c r="AA1077" i="1" s="1"/>
  <c r="Z1078" i="1"/>
  <c r="AA1078" i="1" s="1"/>
  <c r="Z1079" i="1"/>
  <c r="Z1080" i="1"/>
  <c r="Z1081" i="1"/>
  <c r="Z1082" i="1"/>
  <c r="AA1082" i="1" s="1"/>
  <c r="Z1083" i="1"/>
  <c r="AA1083" i="1" s="1"/>
  <c r="Z1084" i="1"/>
  <c r="Z1085" i="1"/>
  <c r="Z1086" i="1"/>
  <c r="Z1087" i="1"/>
  <c r="Z1088" i="1"/>
  <c r="Z1089" i="1"/>
  <c r="AA1089" i="1" s="1"/>
  <c r="Z1090" i="1"/>
  <c r="AA1090" i="1" s="1"/>
  <c r="Z1091" i="1"/>
  <c r="Z1092" i="1"/>
  <c r="Z1093" i="1"/>
  <c r="Z1094" i="1"/>
  <c r="AA1094" i="1" s="1"/>
  <c r="Z1095" i="1"/>
  <c r="AA1095" i="1" s="1"/>
  <c r="Z1096" i="1"/>
  <c r="Z1097" i="1"/>
  <c r="Z1098" i="1"/>
  <c r="Z1099" i="1"/>
  <c r="Z1100" i="1"/>
  <c r="Z1101" i="1"/>
  <c r="AA1101" i="1" s="1"/>
  <c r="Z1102" i="1"/>
  <c r="AA1102" i="1" s="1"/>
  <c r="Z1103" i="1"/>
  <c r="Z1104" i="1"/>
  <c r="Z1105" i="1"/>
  <c r="Z1106" i="1"/>
  <c r="AA1106" i="1" s="1"/>
  <c r="Z1107" i="1"/>
  <c r="AA1107" i="1" s="1"/>
  <c r="Z1108" i="1"/>
  <c r="Z1109" i="1"/>
  <c r="Z1110" i="1"/>
  <c r="Z1111" i="1"/>
  <c r="Z1112" i="1"/>
  <c r="Z1113" i="1"/>
  <c r="AA1113" i="1" s="1"/>
  <c r="Z1114" i="1"/>
  <c r="AA1114" i="1" s="1"/>
  <c r="Z1115" i="1"/>
  <c r="Z1116" i="1"/>
  <c r="Z1117" i="1"/>
  <c r="Z1118" i="1"/>
  <c r="AA1118" i="1" s="1"/>
  <c r="Z1119" i="1"/>
  <c r="AA1119" i="1" s="1"/>
  <c r="Z1120" i="1"/>
  <c r="Z1121" i="1"/>
  <c r="Z1122" i="1"/>
  <c r="Z1123" i="1"/>
  <c r="Z1124" i="1"/>
  <c r="Z1125" i="1"/>
  <c r="AA1125" i="1" s="1"/>
  <c r="Z1126" i="1"/>
  <c r="AA1126" i="1" s="1"/>
  <c r="Z1127" i="1"/>
  <c r="Z1128" i="1"/>
  <c r="Z1129" i="1"/>
  <c r="Z1130" i="1"/>
  <c r="AA1130" i="1" s="1"/>
  <c r="Z1131" i="1"/>
  <c r="AA1131" i="1" s="1"/>
  <c r="Z1132" i="1"/>
  <c r="Z1133" i="1"/>
  <c r="Z1134" i="1"/>
  <c r="Z1135" i="1"/>
  <c r="Z1136" i="1"/>
  <c r="Z1137" i="1"/>
  <c r="AA1137" i="1" s="1"/>
  <c r="Z1138" i="1"/>
  <c r="AA1138" i="1" s="1"/>
  <c r="Z1139" i="1"/>
  <c r="Z1140" i="1"/>
  <c r="Z1141" i="1"/>
  <c r="Z1142" i="1"/>
  <c r="AA1142" i="1" s="1"/>
  <c r="Z1143" i="1"/>
  <c r="AA1143" i="1" s="1"/>
  <c r="Z1144" i="1"/>
  <c r="Z1145" i="1"/>
  <c r="Z1146" i="1"/>
  <c r="Z1147" i="1"/>
  <c r="Z1148" i="1"/>
  <c r="Z1149" i="1"/>
  <c r="AA1149" i="1" s="1"/>
  <c r="Z1150" i="1"/>
  <c r="AA1150" i="1" s="1"/>
  <c r="Z1151" i="1"/>
  <c r="Z1152" i="1"/>
  <c r="Z1153" i="1"/>
  <c r="Z1154" i="1"/>
  <c r="AA1154" i="1" s="1"/>
  <c r="Z1155" i="1"/>
  <c r="AA1155" i="1" s="1"/>
  <c r="Z1156" i="1"/>
  <c r="Z1157" i="1"/>
  <c r="Z1158" i="1"/>
  <c r="Z1159" i="1"/>
  <c r="Z1160" i="1"/>
  <c r="Z1161" i="1"/>
  <c r="AA1161" i="1" s="1"/>
  <c r="Z1162" i="1"/>
  <c r="AA1162" i="1" s="1"/>
  <c r="Z1163" i="1"/>
  <c r="Z1164" i="1"/>
  <c r="Z1165" i="1"/>
  <c r="Z1166" i="1"/>
  <c r="AA1166" i="1" s="1"/>
  <c r="Z1167" i="1"/>
  <c r="AA1167" i="1" s="1"/>
  <c r="Z1168" i="1"/>
  <c r="Z1169" i="1"/>
  <c r="Z1170" i="1"/>
  <c r="Z1171" i="1"/>
  <c r="Z1172" i="1"/>
  <c r="Z1173" i="1"/>
  <c r="AA1173" i="1" s="1"/>
  <c r="Z1174" i="1"/>
  <c r="AA1174" i="1" s="1"/>
  <c r="Z1175" i="1"/>
  <c r="Z1176" i="1"/>
  <c r="Z1177" i="1"/>
  <c r="Z1178" i="1"/>
  <c r="AA1178" i="1" s="1"/>
  <c r="Z1179" i="1"/>
  <c r="AA1179" i="1" s="1"/>
  <c r="Z1180" i="1"/>
  <c r="Z1181" i="1"/>
  <c r="Z1182" i="1"/>
  <c r="Z1183" i="1"/>
  <c r="Z1184" i="1"/>
  <c r="Z1185" i="1"/>
  <c r="AA1185" i="1" s="1"/>
  <c r="Z1186" i="1"/>
  <c r="AA1186" i="1" s="1"/>
  <c r="Z1187" i="1"/>
  <c r="Z1188" i="1"/>
  <c r="Z1189" i="1"/>
  <c r="Z1190" i="1"/>
  <c r="AA1190" i="1" s="1"/>
  <c r="Z1191" i="1"/>
  <c r="AA1191" i="1" s="1"/>
  <c r="Z1192" i="1"/>
  <c r="Z1193" i="1"/>
  <c r="Z1194" i="1"/>
  <c r="Z1195" i="1"/>
  <c r="Z1196" i="1"/>
  <c r="Z1197" i="1"/>
  <c r="AA1197" i="1" s="1"/>
  <c r="Z1198" i="1"/>
  <c r="AA1198" i="1" s="1"/>
  <c r="Z1199" i="1"/>
  <c r="Z1200" i="1"/>
  <c r="Z1201" i="1"/>
  <c r="Z1202" i="1"/>
  <c r="AA1202" i="1" s="1"/>
  <c r="Z1203" i="1"/>
  <c r="AA1203" i="1" s="1"/>
  <c r="Z1204" i="1"/>
  <c r="Z1205" i="1"/>
  <c r="Z1206" i="1"/>
  <c r="Z1207" i="1"/>
  <c r="Z1208" i="1"/>
  <c r="Z1209" i="1"/>
  <c r="AA1209" i="1" s="1"/>
  <c r="Z1210" i="1"/>
  <c r="AA1210" i="1" s="1"/>
  <c r="Z1211" i="1"/>
  <c r="Z1212" i="1"/>
  <c r="AA1212" i="1" s="1"/>
  <c r="Z1213" i="1"/>
  <c r="Z1214" i="1"/>
  <c r="AA1214" i="1" s="1"/>
  <c r="Z1215" i="1"/>
  <c r="AA1215" i="1" s="1"/>
  <c r="Z1216" i="1"/>
  <c r="Z1217" i="1"/>
  <c r="Z1218" i="1"/>
  <c r="Z1219" i="1"/>
  <c r="Z1220" i="1"/>
  <c r="Z1221" i="1"/>
  <c r="AA1221" i="1" s="1"/>
  <c r="Z1222" i="1"/>
  <c r="AA1222" i="1" s="1"/>
  <c r="Z1223" i="1"/>
  <c r="Z1224" i="1"/>
  <c r="AA1224" i="1" s="1"/>
  <c r="Z1225" i="1"/>
  <c r="Z1226" i="1"/>
  <c r="AA1226" i="1" s="1"/>
  <c r="Z1227" i="1"/>
  <c r="AA1227" i="1" s="1"/>
  <c r="Z1228" i="1"/>
  <c r="Z1229" i="1"/>
  <c r="Z1230" i="1"/>
  <c r="Z1231" i="1"/>
  <c r="Z1232" i="1"/>
  <c r="Z1233" i="1"/>
  <c r="AA1233" i="1" s="1"/>
  <c r="Z1234" i="1"/>
  <c r="AA1234" i="1" s="1"/>
  <c r="Z1235" i="1"/>
  <c r="Z1236" i="1"/>
  <c r="AA1236" i="1" s="1"/>
  <c r="Z1237" i="1"/>
  <c r="Z1238" i="1"/>
  <c r="AA1238" i="1" s="1"/>
  <c r="Z1239" i="1"/>
  <c r="AA1239" i="1" s="1"/>
  <c r="Z1240" i="1"/>
  <c r="Z1241" i="1"/>
  <c r="Z1242" i="1"/>
  <c r="Z1243" i="1"/>
  <c r="Z1244" i="1"/>
  <c r="Z1245" i="1"/>
  <c r="AA1245" i="1" s="1"/>
  <c r="Z1246" i="1"/>
  <c r="AA1246" i="1" s="1"/>
  <c r="Z1247" i="1"/>
  <c r="Z1248" i="1"/>
  <c r="AA1248" i="1" s="1"/>
  <c r="Z1249" i="1"/>
  <c r="Z1250" i="1"/>
  <c r="AA1250" i="1" s="1"/>
  <c r="Z1251" i="1"/>
  <c r="AA1251" i="1" s="1"/>
  <c r="Z1252" i="1"/>
  <c r="Z1253" i="1"/>
  <c r="Z1254" i="1"/>
  <c r="Z1255" i="1"/>
  <c r="Z1256" i="1"/>
  <c r="Z1257" i="1"/>
  <c r="AA1257" i="1" s="1"/>
  <c r="Z1258" i="1"/>
  <c r="AA1258" i="1" s="1"/>
  <c r="Z1259" i="1"/>
  <c r="Z1260" i="1"/>
  <c r="AA1260" i="1" s="1"/>
  <c r="Z1261" i="1"/>
  <c r="Z1262" i="1"/>
  <c r="AA1262" i="1" s="1"/>
  <c r="Z1263" i="1"/>
  <c r="AA1263" i="1" s="1"/>
  <c r="Z1264" i="1"/>
  <c r="Z1265" i="1"/>
  <c r="Z1266" i="1"/>
  <c r="Z1267" i="1"/>
  <c r="Z1268" i="1"/>
  <c r="Z1269" i="1"/>
  <c r="AA1269" i="1" s="1"/>
  <c r="Z1270" i="1"/>
  <c r="AA1270" i="1" s="1"/>
  <c r="Z1271" i="1"/>
  <c r="Z1272" i="1"/>
  <c r="AA1272" i="1" s="1"/>
  <c r="Z1273" i="1"/>
  <c r="Z1274" i="1"/>
  <c r="AA1274" i="1" s="1"/>
  <c r="Z1275" i="1"/>
  <c r="AA1275" i="1" s="1"/>
  <c r="Z1276" i="1"/>
  <c r="Z1277" i="1"/>
  <c r="Z1278" i="1"/>
  <c r="Z1279" i="1"/>
  <c r="Z1280" i="1"/>
  <c r="Z1281" i="1"/>
  <c r="AA1281" i="1" s="1"/>
  <c r="Z1282" i="1"/>
  <c r="AA1282" i="1" s="1"/>
  <c r="Z1283" i="1"/>
  <c r="Z1284" i="1"/>
  <c r="AA1284" i="1" s="1"/>
  <c r="Z1285" i="1"/>
  <c r="Z1286" i="1"/>
  <c r="AA1286" i="1" s="1"/>
  <c r="Z1287" i="1"/>
  <c r="AA1287" i="1" s="1"/>
  <c r="Z1288" i="1"/>
  <c r="Z1289" i="1"/>
  <c r="Z1290" i="1"/>
  <c r="Z1291" i="1"/>
  <c r="Z1292" i="1"/>
  <c r="Z1293" i="1"/>
  <c r="AA1293" i="1" s="1"/>
  <c r="Z1294" i="1"/>
  <c r="AA1294" i="1" s="1"/>
  <c r="Z1295" i="1"/>
  <c r="Z1296" i="1"/>
  <c r="AA1296" i="1" s="1"/>
  <c r="Z1297" i="1"/>
  <c r="Z1298" i="1"/>
  <c r="AA1298" i="1" s="1"/>
  <c r="Z1299" i="1"/>
  <c r="AA1299" i="1" s="1"/>
  <c r="Z1300" i="1"/>
  <c r="Z1301" i="1"/>
  <c r="Z1302" i="1"/>
  <c r="Z1303" i="1"/>
  <c r="Z1304" i="1"/>
  <c r="Z1305" i="1"/>
  <c r="AA1305" i="1" s="1"/>
  <c r="Z1306" i="1"/>
  <c r="AA1306" i="1" s="1"/>
  <c r="Z1307" i="1"/>
  <c r="Z1308" i="1"/>
  <c r="AA1308" i="1" s="1"/>
  <c r="Z1309" i="1"/>
  <c r="Z1310" i="1"/>
  <c r="AA1310" i="1" s="1"/>
  <c r="Z1311" i="1"/>
  <c r="AA1311" i="1" s="1"/>
  <c r="Z1312" i="1"/>
  <c r="Z1313" i="1"/>
  <c r="Z1314" i="1"/>
  <c r="Z1315" i="1"/>
  <c r="Z1316" i="1"/>
  <c r="Z1317" i="1"/>
  <c r="AA1317" i="1" s="1"/>
  <c r="Z1318" i="1"/>
  <c r="AA1318" i="1" s="1"/>
  <c r="Z1319" i="1"/>
  <c r="Z1320" i="1"/>
  <c r="AA1320" i="1" s="1"/>
  <c r="Z1321" i="1"/>
  <c r="Z1322" i="1"/>
  <c r="AA1322" i="1" s="1"/>
  <c r="Z1323" i="1"/>
  <c r="AA1323" i="1" s="1"/>
  <c r="Z1324" i="1"/>
  <c r="Z1325" i="1"/>
  <c r="Z1326" i="1"/>
  <c r="Z1327" i="1"/>
  <c r="Z1328" i="1"/>
  <c r="Z1329" i="1"/>
  <c r="AA1329" i="1" s="1"/>
  <c r="Z1330" i="1"/>
  <c r="AA1330" i="1" s="1"/>
  <c r="Z1331" i="1"/>
  <c r="Z1332" i="1"/>
  <c r="AA1332" i="1" s="1"/>
  <c r="Z1333" i="1"/>
  <c r="Z1334" i="1"/>
  <c r="AA1334" i="1" s="1"/>
  <c r="Z1335" i="1"/>
  <c r="AA1335" i="1" s="1"/>
  <c r="Z1336" i="1"/>
  <c r="Z1337" i="1"/>
  <c r="Z1338" i="1"/>
  <c r="Z1339" i="1"/>
  <c r="Z1340" i="1"/>
  <c r="Z1341" i="1"/>
  <c r="AA1341" i="1" s="1"/>
  <c r="Z1342" i="1"/>
  <c r="AA1342" i="1" s="1"/>
  <c r="Z1343" i="1"/>
  <c r="Z1344" i="1"/>
  <c r="AA1344" i="1" s="1"/>
  <c r="Z1345" i="1"/>
  <c r="Z1346" i="1"/>
  <c r="AA1346" i="1" s="1"/>
  <c r="Z1347" i="1"/>
  <c r="AA1347" i="1" s="1"/>
  <c r="Z1348" i="1"/>
  <c r="Z1349" i="1"/>
  <c r="Z1350" i="1"/>
  <c r="Z1351" i="1"/>
  <c r="Z1352" i="1"/>
  <c r="Z1353" i="1"/>
  <c r="AA1353" i="1" s="1"/>
  <c r="Z1354" i="1"/>
  <c r="AA1354" i="1" s="1"/>
  <c r="Z1355" i="1"/>
  <c r="Z1356" i="1"/>
  <c r="AA1356" i="1" s="1"/>
  <c r="Z1357" i="1"/>
  <c r="Z1358" i="1"/>
  <c r="AA1358" i="1" s="1"/>
  <c r="Z1359" i="1"/>
  <c r="AA1359" i="1" s="1"/>
  <c r="I1360" i="1"/>
  <c r="H1360" i="1"/>
  <c r="Y1360" i="1"/>
  <c r="AA1292" i="1" l="1"/>
  <c r="AB1292" i="1"/>
  <c r="AA1232" i="1"/>
  <c r="AB1232" i="1"/>
  <c r="AA1172" i="1"/>
  <c r="AB1172" i="1"/>
  <c r="AA1124" i="1"/>
  <c r="AB1124" i="1"/>
  <c r="AA1088" i="1"/>
  <c r="AB1088" i="1"/>
  <c r="AA968" i="1"/>
  <c r="AB968" i="1"/>
  <c r="AA920" i="1"/>
  <c r="AB920" i="1"/>
  <c r="AA860" i="1"/>
  <c r="AB860" i="1"/>
  <c r="AA812" i="1"/>
  <c r="AB812" i="1"/>
  <c r="AA752" i="1"/>
  <c r="AB752" i="1"/>
  <c r="AA680" i="1"/>
  <c r="AB680" i="1"/>
  <c r="AA608" i="1"/>
  <c r="AB608" i="1"/>
  <c r="AA488" i="1"/>
  <c r="AB488" i="1"/>
  <c r="AA428" i="1"/>
  <c r="AB428" i="1"/>
  <c r="AA344" i="1"/>
  <c r="AB344" i="1"/>
  <c r="AA284" i="1"/>
  <c r="AB284" i="1"/>
  <c r="AA236" i="1"/>
  <c r="AB236" i="1"/>
  <c r="AA176" i="1"/>
  <c r="AB176" i="1"/>
  <c r="AA92" i="1"/>
  <c r="AB92" i="1"/>
  <c r="AA44" i="1"/>
  <c r="AB44" i="1"/>
  <c r="AA1279" i="1"/>
  <c r="AB1279" i="1"/>
  <c r="AA1195" i="1"/>
  <c r="AB1195" i="1"/>
  <c r="AA1087" i="1"/>
  <c r="AB1087" i="1"/>
  <c r="AA1015" i="1"/>
  <c r="AB1015" i="1"/>
  <c r="AA847" i="1"/>
  <c r="AB847" i="1"/>
  <c r="AA787" i="1"/>
  <c r="AB787" i="1"/>
  <c r="AA727" i="1"/>
  <c r="AB727" i="1"/>
  <c r="AA691" i="1"/>
  <c r="AB691" i="1"/>
  <c r="AA631" i="1"/>
  <c r="AB631" i="1"/>
  <c r="AA571" i="1"/>
  <c r="AB571" i="1"/>
  <c r="AA295" i="1"/>
  <c r="AB295" i="1"/>
  <c r="AA259" i="1"/>
  <c r="AB259" i="1"/>
  <c r="AA211" i="1"/>
  <c r="AB211" i="1"/>
  <c r="AA187" i="1"/>
  <c r="AB187" i="1"/>
  <c r="AA139" i="1"/>
  <c r="AB139" i="1"/>
  <c r="AA115" i="1"/>
  <c r="AB115" i="1"/>
  <c r="AA67" i="1"/>
  <c r="AB67" i="1"/>
  <c r="AA43" i="1"/>
  <c r="AB43" i="1"/>
  <c r="AA7" i="1"/>
  <c r="AB7" i="1"/>
  <c r="AB944" i="1"/>
  <c r="AB607" i="1"/>
  <c r="AA1350" i="1"/>
  <c r="AB1350" i="1"/>
  <c r="AA1338" i="1"/>
  <c r="AB1338" i="1"/>
  <c r="AA1326" i="1"/>
  <c r="AB1326" i="1"/>
  <c r="AA1314" i="1"/>
  <c r="AB1314" i="1"/>
  <c r="AA1302" i="1"/>
  <c r="AB1302" i="1"/>
  <c r="AA1290" i="1"/>
  <c r="AB1290" i="1"/>
  <c r="AA1278" i="1"/>
  <c r="AB1278" i="1"/>
  <c r="AA1266" i="1"/>
  <c r="AB1266" i="1"/>
  <c r="AA1254" i="1"/>
  <c r="AB1254" i="1"/>
  <c r="AA1242" i="1"/>
  <c r="AB1242" i="1"/>
  <c r="AA1230" i="1"/>
  <c r="AB1230" i="1"/>
  <c r="AA1218" i="1"/>
  <c r="AB1218" i="1"/>
  <c r="AA1206" i="1"/>
  <c r="AB1206" i="1"/>
  <c r="AA1194" i="1"/>
  <c r="AB1194" i="1"/>
  <c r="AA1182" i="1"/>
  <c r="AB1182" i="1"/>
  <c r="AA1170" i="1"/>
  <c r="AB1170" i="1"/>
  <c r="AA1158" i="1"/>
  <c r="AB1158" i="1"/>
  <c r="AA1146" i="1"/>
  <c r="AB1146" i="1"/>
  <c r="AA1134" i="1"/>
  <c r="AB1134" i="1"/>
  <c r="AA1122" i="1"/>
  <c r="AB1122" i="1"/>
  <c r="AA1110" i="1"/>
  <c r="AB1110" i="1"/>
  <c r="AA1098" i="1"/>
  <c r="AB1098" i="1"/>
  <c r="AA1086" i="1"/>
  <c r="AB1086" i="1"/>
  <c r="AA1074" i="1"/>
  <c r="AB1074" i="1"/>
  <c r="AA1062" i="1"/>
  <c r="AB1062" i="1"/>
  <c r="AA1050" i="1"/>
  <c r="AB1050" i="1"/>
  <c r="AA1038" i="1"/>
  <c r="AB1038" i="1"/>
  <c r="AA1026" i="1"/>
  <c r="AB1026" i="1"/>
  <c r="AA1014" i="1"/>
  <c r="AB1014" i="1"/>
  <c r="AA1002" i="1"/>
  <c r="AB1002" i="1"/>
  <c r="AA990" i="1"/>
  <c r="AB990" i="1"/>
  <c r="AA954" i="1"/>
  <c r="AB954" i="1"/>
  <c r="AA942" i="1"/>
  <c r="AB942" i="1"/>
  <c r="AA930" i="1"/>
  <c r="AB930" i="1"/>
  <c r="AA906" i="1"/>
  <c r="AB906" i="1"/>
  <c r="AA894" i="1"/>
  <c r="AB894" i="1"/>
  <c r="AA882" i="1"/>
  <c r="AB882" i="1"/>
  <c r="AA870" i="1"/>
  <c r="AB870" i="1"/>
  <c r="AA858" i="1"/>
  <c r="AB858" i="1"/>
  <c r="AA846" i="1"/>
  <c r="AB846" i="1"/>
  <c r="AA834" i="1"/>
  <c r="AB834" i="1"/>
  <c r="AA822" i="1"/>
  <c r="AB822" i="1"/>
  <c r="AA810" i="1"/>
  <c r="AB810" i="1"/>
  <c r="AA798" i="1"/>
  <c r="AB798" i="1"/>
  <c r="AA786" i="1"/>
  <c r="AB786" i="1"/>
  <c r="AA774" i="1"/>
  <c r="AB774" i="1"/>
  <c r="AA762" i="1"/>
  <c r="AB762" i="1"/>
  <c r="AA750" i="1"/>
  <c r="AB750" i="1"/>
  <c r="AA738" i="1"/>
  <c r="AB738" i="1"/>
  <c r="AA726" i="1"/>
  <c r="AB726" i="1"/>
  <c r="AA714" i="1"/>
  <c r="AB714" i="1"/>
  <c r="AA702" i="1"/>
  <c r="AB702" i="1"/>
  <c r="AA690" i="1"/>
  <c r="AB690" i="1"/>
  <c r="AA678" i="1"/>
  <c r="AB678" i="1"/>
  <c r="AA666" i="1"/>
  <c r="AB666" i="1"/>
  <c r="AA654" i="1"/>
  <c r="AB654" i="1"/>
  <c r="AA642" i="1"/>
  <c r="AB642" i="1"/>
  <c r="AA630" i="1"/>
  <c r="AB630" i="1"/>
  <c r="AA618" i="1"/>
  <c r="AB618" i="1"/>
  <c r="AA606" i="1"/>
  <c r="AB606" i="1"/>
  <c r="AA594" i="1"/>
  <c r="AB594" i="1"/>
  <c r="AA582" i="1"/>
  <c r="AB582" i="1"/>
  <c r="AA570" i="1"/>
  <c r="AB570" i="1"/>
  <c r="AA558" i="1"/>
  <c r="AB558" i="1"/>
  <c r="AA546" i="1"/>
  <c r="AB546" i="1"/>
  <c r="AA534" i="1"/>
  <c r="AB534" i="1"/>
  <c r="AA522" i="1"/>
  <c r="AB522" i="1"/>
  <c r="AA510" i="1"/>
  <c r="AB510" i="1"/>
  <c r="AA498" i="1"/>
  <c r="AB498" i="1"/>
  <c r="AA486" i="1"/>
  <c r="AB486" i="1"/>
  <c r="AA474" i="1"/>
  <c r="AB474" i="1"/>
  <c r="AA462" i="1"/>
  <c r="AB462" i="1"/>
  <c r="AA450" i="1"/>
  <c r="AB450" i="1"/>
  <c r="AA438" i="1"/>
  <c r="AB438" i="1"/>
  <c r="AA426" i="1"/>
  <c r="AB426" i="1"/>
  <c r="AA414" i="1"/>
  <c r="AB414" i="1"/>
  <c r="AA402" i="1"/>
  <c r="AB402" i="1"/>
  <c r="AA390" i="1"/>
  <c r="AB390" i="1"/>
  <c r="AA378" i="1"/>
  <c r="AB378" i="1"/>
  <c r="AA366" i="1"/>
  <c r="AB366" i="1"/>
  <c r="AA354" i="1"/>
  <c r="AB354" i="1"/>
  <c r="AA342" i="1"/>
  <c r="AB342" i="1"/>
  <c r="AA330" i="1"/>
  <c r="AB330" i="1"/>
  <c r="AA318" i="1"/>
  <c r="AB318" i="1"/>
  <c r="AA306" i="1"/>
  <c r="AB306" i="1"/>
  <c r="AA294" i="1"/>
  <c r="AB294" i="1"/>
  <c r="AA282" i="1"/>
  <c r="AB282" i="1"/>
  <c r="AA270" i="1"/>
  <c r="AB270" i="1"/>
  <c r="AA258" i="1"/>
  <c r="AB258" i="1"/>
  <c r="AA246" i="1"/>
  <c r="AB246" i="1"/>
  <c r="AB1344" i="1"/>
  <c r="AB1317" i="1"/>
  <c r="AB1286" i="1"/>
  <c r="AB1258" i="1"/>
  <c r="AB1227" i="1"/>
  <c r="AB1198" i="1"/>
  <c r="AB1162" i="1"/>
  <c r="AB1126" i="1"/>
  <c r="AB1090" i="1"/>
  <c r="AB1054" i="1"/>
  <c r="AB1018" i="1"/>
  <c r="AB979" i="1"/>
  <c r="AB940" i="1"/>
  <c r="AB897" i="1"/>
  <c r="AB849" i="1"/>
  <c r="AB794" i="1"/>
  <c r="AB742" i="1"/>
  <c r="AB672" i="1"/>
  <c r="AB597" i="1"/>
  <c r="AB511" i="1"/>
  <c r="AB421" i="1"/>
  <c r="AB336" i="1"/>
  <c r="AB250" i="1"/>
  <c r="AB79" i="1"/>
  <c r="AA1340" i="1"/>
  <c r="AB1340" i="1"/>
  <c r="AA1244" i="1"/>
  <c r="AB1244" i="1"/>
  <c r="AA1148" i="1"/>
  <c r="AB1148" i="1"/>
  <c r="AA1028" i="1"/>
  <c r="AB1028" i="1"/>
  <c r="AA956" i="1"/>
  <c r="AB956" i="1"/>
  <c r="AA764" i="1"/>
  <c r="AB764" i="1"/>
  <c r="AA668" i="1"/>
  <c r="AB668" i="1"/>
  <c r="AA560" i="1"/>
  <c r="AB560" i="1"/>
  <c r="AA464" i="1"/>
  <c r="AB464" i="1"/>
  <c r="AA356" i="1"/>
  <c r="AB356" i="1"/>
  <c r="AA260" i="1"/>
  <c r="AB260" i="1"/>
  <c r="AA164" i="1"/>
  <c r="AB164" i="1"/>
  <c r="AA80" i="1"/>
  <c r="AB80" i="1"/>
  <c r="AA20" i="1"/>
  <c r="AB20" i="1"/>
  <c r="AA1315" i="1"/>
  <c r="AB1315" i="1"/>
  <c r="AA1219" i="1"/>
  <c r="AB1219" i="1"/>
  <c r="AA1147" i="1"/>
  <c r="AB1147" i="1"/>
  <c r="AA1051" i="1"/>
  <c r="AB1051" i="1"/>
  <c r="AA967" i="1"/>
  <c r="AB967" i="1"/>
  <c r="AA883" i="1"/>
  <c r="AB883" i="1"/>
  <c r="AA823" i="1"/>
  <c r="AB823" i="1"/>
  <c r="AA763" i="1"/>
  <c r="AB763" i="1"/>
  <c r="AA715" i="1"/>
  <c r="AB715" i="1"/>
  <c r="AA667" i="1"/>
  <c r="AB667" i="1"/>
  <c r="AA643" i="1"/>
  <c r="AB643" i="1"/>
  <c r="AA619" i="1"/>
  <c r="AB619" i="1"/>
  <c r="AA583" i="1"/>
  <c r="AB583" i="1"/>
  <c r="AA559" i="1"/>
  <c r="AB559" i="1"/>
  <c r="AA547" i="1"/>
  <c r="AB547" i="1"/>
  <c r="AA535" i="1"/>
  <c r="AB535" i="1"/>
  <c r="AA487" i="1"/>
  <c r="AB487" i="1"/>
  <c r="AA439" i="1"/>
  <c r="AB439" i="1"/>
  <c r="AA427" i="1"/>
  <c r="AB427" i="1"/>
  <c r="AA415" i="1"/>
  <c r="AB415" i="1"/>
  <c r="AA403" i="1"/>
  <c r="AB403" i="1"/>
  <c r="AA391" i="1"/>
  <c r="AB391" i="1"/>
  <c r="AA355" i="1"/>
  <c r="AB355" i="1"/>
  <c r="AA343" i="1"/>
  <c r="AB343" i="1"/>
  <c r="AA331" i="1"/>
  <c r="AB331" i="1"/>
  <c r="AA283" i="1"/>
  <c r="AB283" i="1"/>
  <c r="AA271" i="1"/>
  <c r="AB271" i="1"/>
  <c r="AA247" i="1"/>
  <c r="AB247" i="1"/>
  <c r="AA199" i="1"/>
  <c r="AB199" i="1"/>
  <c r="AA151" i="1"/>
  <c r="AB151" i="1"/>
  <c r="AA127" i="1"/>
  <c r="AB127" i="1"/>
  <c r="AA103" i="1"/>
  <c r="AB103" i="1"/>
  <c r="AA55" i="1"/>
  <c r="AB55" i="1"/>
  <c r="AB1287" i="1"/>
  <c r="AB175" i="1"/>
  <c r="AA1349" i="1"/>
  <c r="AB1349" i="1"/>
  <c r="AA1337" i="1"/>
  <c r="AB1337" i="1"/>
  <c r="AA1325" i="1"/>
  <c r="AB1325" i="1"/>
  <c r="AA1313" i="1"/>
  <c r="AB1313" i="1"/>
  <c r="AA1301" i="1"/>
  <c r="AB1301" i="1"/>
  <c r="AA1289" i="1"/>
  <c r="AB1289" i="1"/>
  <c r="AA1277" i="1"/>
  <c r="AB1277" i="1"/>
  <c r="AA1265" i="1"/>
  <c r="AB1265" i="1"/>
  <c r="AA1253" i="1"/>
  <c r="AB1253" i="1"/>
  <c r="AA1241" i="1"/>
  <c r="AB1241" i="1"/>
  <c r="AA1229" i="1"/>
  <c r="AB1229" i="1"/>
  <c r="AA1217" i="1"/>
  <c r="AB1217" i="1"/>
  <c r="AA1205" i="1"/>
  <c r="AB1205" i="1"/>
  <c r="AA1193" i="1"/>
  <c r="AB1193" i="1"/>
  <c r="AA1181" i="1"/>
  <c r="AB1181" i="1"/>
  <c r="AA1169" i="1"/>
  <c r="AB1169" i="1"/>
  <c r="AA1157" i="1"/>
  <c r="AB1157" i="1"/>
  <c r="AA1145" i="1"/>
  <c r="AB1145" i="1"/>
  <c r="AA1133" i="1"/>
  <c r="AB1133" i="1"/>
  <c r="AA1121" i="1"/>
  <c r="AB1121" i="1"/>
  <c r="AA1109" i="1"/>
  <c r="AB1109" i="1"/>
  <c r="AA1097" i="1"/>
  <c r="AB1097" i="1"/>
  <c r="AA1085" i="1"/>
  <c r="AB1085" i="1"/>
  <c r="AA1073" i="1"/>
  <c r="AB1073" i="1"/>
  <c r="AA1061" i="1"/>
  <c r="AB1061" i="1"/>
  <c r="AA1049" i="1"/>
  <c r="AB1049" i="1"/>
  <c r="AA1037" i="1"/>
  <c r="AB1037" i="1"/>
  <c r="AA1025" i="1"/>
  <c r="AB1025" i="1"/>
  <c r="AA1013" i="1"/>
  <c r="AB1013" i="1"/>
  <c r="AA1001" i="1"/>
  <c r="AB1001" i="1"/>
  <c r="AA989" i="1"/>
  <c r="AB989" i="1"/>
  <c r="AA977" i="1"/>
  <c r="AB977" i="1"/>
  <c r="AA941" i="1"/>
  <c r="AB941" i="1"/>
  <c r="AA929" i="1"/>
  <c r="AB929" i="1"/>
  <c r="AA905" i="1"/>
  <c r="AB905" i="1"/>
  <c r="AA893" i="1"/>
  <c r="AB893" i="1"/>
  <c r="AA869" i="1"/>
  <c r="AB869" i="1"/>
  <c r="AA857" i="1"/>
  <c r="AB857" i="1"/>
  <c r="AA845" i="1"/>
  <c r="AB845" i="1"/>
  <c r="AA833" i="1"/>
  <c r="AB833" i="1"/>
  <c r="AA809" i="1"/>
  <c r="AB809" i="1"/>
  <c r="AA797" i="1"/>
  <c r="AB797" i="1"/>
  <c r="AA773" i="1"/>
  <c r="AB773" i="1"/>
  <c r="AA761" i="1"/>
  <c r="AB761" i="1"/>
  <c r="AA737" i="1"/>
  <c r="AB737" i="1"/>
  <c r="AA725" i="1"/>
  <c r="AB725" i="1"/>
  <c r="AA713" i="1"/>
  <c r="AB713" i="1"/>
  <c r="AA701" i="1"/>
  <c r="AB701" i="1"/>
  <c r="AA689" i="1"/>
  <c r="AB689" i="1"/>
  <c r="AA677" i="1"/>
  <c r="AB677" i="1"/>
  <c r="AA665" i="1"/>
  <c r="AB665" i="1"/>
  <c r="AA653" i="1"/>
  <c r="AB653" i="1"/>
  <c r="AA641" i="1"/>
  <c r="AB641" i="1"/>
  <c r="AA629" i="1"/>
  <c r="AB629" i="1"/>
  <c r="AA617" i="1"/>
  <c r="AB617" i="1"/>
  <c r="AA605" i="1"/>
  <c r="AB605" i="1"/>
  <c r="AA593" i="1"/>
  <c r="AB593" i="1"/>
  <c r="AA581" i="1"/>
  <c r="AB581" i="1"/>
  <c r="AA569" i="1"/>
  <c r="AB569" i="1"/>
  <c r="AA557" i="1"/>
  <c r="AB557" i="1"/>
  <c r="AA545" i="1"/>
  <c r="AB545" i="1"/>
  <c r="AA533" i="1"/>
  <c r="AB533" i="1"/>
  <c r="AA521" i="1"/>
  <c r="AB521" i="1"/>
  <c r="AA509" i="1"/>
  <c r="AB509" i="1"/>
  <c r="AA497" i="1"/>
  <c r="AB497" i="1"/>
  <c r="AA485" i="1"/>
  <c r="AB485" i="1"/>
  <c r="AA473" i="1"/>
  <c r="AB473" i="1"/>
  <c r="AA461" i="1"/>
  <c r="AB461" i="1"/>
  <c r="AA449" i="1"/>
  <c r="AB449" i="1"/>
  <c r="AA437" i="1"/>
  <c r="AB437" i="1"/>
  <c r="AA425" i="1"/>
  <c r="AB425" i="1"/>
  <c r="AA413" i="1"/>
  <c r="AB413" i="1"/>
  <c r="AA401" i="1"/>
  <c r="AB401" i="1"/>
  <c r="AA389" i="1"/>
  <c r="AB389" i="1"/>
  <c r="AA377" i="1"/>
  <c r="AB377" i="1"/>
  <c r="AA365" i="1"/>
  <c r="AB365" i="1"/>
  <c r="AA353" i="1"/>
  <c r="AB353" i="1"/>
  <c r="AA341" i="1"/>
  <c r="AB341" i="1"/>
  <c r="AA329" i="1"/>
  <c r="AB329" i="1"/>
  <c r="AB1342" i="1"/>
  <c r="AB1311" i="1"/>
  <c r="AB1284" i="1"/>
  <c r="AB1257" i="1"/>
  <c r="AB1226" i="1"/>
  <c r="AB1197" i="1"/>
  <c r="AB1161" i="1"/>
  <c r="AB1125" i="1"/>
  <c r="AB1089" i="1"/>
  <c r="AB1053" i="1"/>
  <c r="AB1017" i="1"/>
  <c r="AB978" i="1"/>
  <c r="AB938" i="1"/>
  <c r="AB896" i="1"/>
  <c r="AB848" i="1"/>
  <c r="AB793" i="1"/>
  <c r="AB741" i="1"/>
  <c r="AB670" i="1"/>
  <c r="AB595" i="1"/>
  <c r="AB505" i="1"/>
  <c r="AB420" i="1"/>
  <c r="AB334" i="1"/>
  <c r="AB249" i="1"/>
  <c r="AB163" i="1"/>
  <c r="AB73" i="1"/>
  <c r="AA1348" i="1"/>
  <c r="AB1348" i="1"/>
  <c r="AA1336" i="1"/>
  <c r="AB1336" i="1"/>
  <c r="AA1324" i="1"/>
  <c r="AB1324" i="1"/>
  <c r="AA1312" i="1"/>
  <c r="AB1312" i="1"/>
  <c r="AA1300" i="1"/>
  <c r="AB1300" i="1"/>
  <c r="AA1288" i="1"/>
  <c r="AB1288" i="1"/>
  <c r="AA1276" i="1"/>
  <c r="AB1276" i="1"/>
  <c r="AA1264" i="1"/>
  <c r="AB1264" i="1"/>
  <c r="AA1252" i="1"/>
  <c r="AB1252" i="1"/>
  <c r="AA1240" i="1"/>
  <c r="AB1240" i="1"/>
  <c r="AA1228" i="1"/>
  <c r="AB1228" i="1"/>
  <c r="AA1216" i="1"/>
  <c r="AB1216" i="1"/>
  <c r="AA1204" i="1"/>
  <c r="AB1204" i="1"/>
  <c r="AA1192" i="1"/>
  <c r="AB1192" i="1"/>
  <c r="AA1180" i="1"/>
  <c r="AB1180" i="1"/>
  <c r="AA1168" i="1"/>
  <c r="AB1168" i="1"/>
  <c r="AA1156" i="1"/>
  <c r="AB1156" i="1"/>
  <c r="AA1144" i="1"/>
  <c r="AB1144" i="1"/>
  <c r="AA1132" i="1"/>
  <c r="AB1132" i="1"/>
  <c r="AA1120" i="1"/>
  <c r="AB1120" i="1"/>
  <c r="AA1108" i="1"/>
  <c r="AB1108" i="1"/>
  <c r="AA1096" i="1"/>
  <c r="AB1096" i="1"/>
  <c r="AA1084" i="1"/>
  <c r="AB1084" i="1"/>
  <c r="AA1072" i="1"/>
  <c r="AB1072" i="1"/>
  <c r="AA1060" i="1"/>
  <c r="AB1060" i="1"/>
  <c r="AA1048" i="1"/>
  <c r="AB1048" i="1"/>
  <c r="AA1036" i="1"/>
  <c r="AB1036" i="1"/>
  <c r="AA1024" i="1"/>
  <c r="AB1024" i="1"/>
  <c r="AA1012" i="1"/>
  <c r="AB1012" i="1"/>
  <c r="AA1000" i="1"/>
  <c r="AB1000" i="1"/>
  <c r="AA988" i="1"/>
  <c r="AB988" i="1"/>
  <c r="AA976" i="1"/>
  <c r="AB976" i="1"/>
  <c r="AA964" i="1"/>
  <c r="AB964" i="1"/>
  <c r="AA928" i="1"/>
  <c r="AB928" i="1"/>
  <c r="AA916" i="1"/>
  <c r="AB916" i="1"/>
  <c r="AA904" i="1"/>
  <c r="AB904" i="1"/>
  <c r="AA892" i="1"/>
  <c r="AB892" i="1"/>
  <c r="AA880" i="1"/>
  <c r="AB880" i="1"/>
  <c r="AA868" i="1"/>
  <c r="AB868" i="1"/>
  <c r="AA856" i="1"/>
  <c r="AB856" i="1"/>
  <c r="AA844" i="1"/>
  <c r="AB844" i="1"/>
  <c r="AA832" i="1"/>
  <c r="AB832" i="1"/>
  <c r="AA820" i="1"/>
  <c r="AB820" i="1"/>
  <c r="AA808" i="1"/>
  <c r="AB808" i="1"/>
  <c r="AA796" i="1"/>
  <c r="AB796" i="1"/>
  <c r="AA784" i="1"/>
  <c r="AB784" i="1"/>
  <c r="AA772" i="1"/>
  <c r="AB772" i="1"/>
  <c r="AA760" i="1"/>
  <c r="AB760" i="1"/>
  <c r="AA748" i="1"/>
  <c r="AB748" i="1"/>
  <c r="AA736" i="1"/>
  <c r="AB736" i="1"/>
  <c r="AA724" i="1"/>
  <c r="AB724" i="1"/>
  <c r="AA712" i="1"/>
  <c r="AB712" i="1"/>
  <c r="AA700" i="1"/>
  <c r="AB700" i="1"/>
  <c r="AA688" i="1"/>
  <c r="AB688" i="1"/>
  <c r="AA676" i="1"/>
  <c r="AB676" i="1"/>
  <c r="AA664" i="1"/>
  <c r="AB664" i="1"/>
  <c r="AA652" i="1"/>
  <c r="AB652" i="1"/>
  <c r="AA640" i="1"/>
  <c r="AB640" i="1"/>
  <c r="AA628" i="1"/>
  <c r="AB628" i="1"/>
  <c r="AA616" i="1"/>
  <c r="AB616" i="1"/>
  <c r="AA604" i="1"/>
  <c r="AB604" i="1"/>
  <c r="AA592" i="1"/>
  <c r="AB592" i="1"/>
  <c r="AA580" i="1"/>
  <c r="AB580" i="1"/>
  <c r="AA568" i="1"/>
  <c r="AB568" i="1"/>
  <c r="AA556" i="1"/>
  <c r="AB556" i="1"/>
  <c r="AA544" i="1"/>
  <c r="AB544" i="1"/>
  <c r="AA532" i="1"/>
  <c r="AB532" i="1"/>
  <c r="AA520" i="1"/>
  <c r="AB520" i="1"/>
  <c r="AA508" i="1"/>
  <c r="AB508" i="1"/>
  <c r="AA496" i="1"/>
  <c r="AB496" i="1"/>
  <c r="AA484" i="1"/>
  <c r="AB484" i="1"/>
  <c r="AA472" i="1"/>
  <c r="AB472" i="1"/>
  <c r="AA460" i="1"/>
  <c r="AB460" i="1"/>
  <c r="AA448" i="1"/>
  <c r="AB448" i="1"/>
  <c r="AA436" i="1"/>
  <c r="AB436" i="1"/>
  <c r="AA424" i="1"/>
  <c r="AB424" i="1"/>
  <c r="AA412" i="1"/>
  <c r="AB412" i="1"/>
  <c r="AA400" i="1"/>
  <c r="AB400" i="1"/>
  <c r="AA388" i="1"/>
  <c r="AB388" i="1"/>
  <c r="AA376" i="1"/>
  <c r="AB376" i="1"/>
  <c r="AA364" i="1"/>
  <c r="AB364" i="1"/>
  <c r="AA352" i="1"/>
  <c r="AB352" i="1"/>
  <c r="AA340" i="1"/>
  <c r="AB340" i="1"/>
  <c r="AB1310" i="1"/>
  <c r="AB1251" i="1"/>
  <c r="AB1191" i="1"/>
  <c r="AB1155" i="1"/>
  <c r="AB1119" i="1"/>
  <c r="AB1083" i="1"/>
  <c r="AB1047" i="1"/>
  <c r="AB1010" i="1"/>
  <c r="AB932" i="1"/>
  <c r="AB887" i="1"/>
  <c r="AB839" i="1"/>
  <c r="AB785" i="1"/>
  <c r="AB730" i="1"/>
  <c r="AB658" i="1"/>
  <c r="AB577" i="1"/>
  <c r="AB492" i="1"/>
  <c r="AB406" i="1"/>
  <c r="AB321" i="1"/>
  <c r="AB235" i="1"/>
  <c r="AB145" i="1"/>
  <c r="AB60" i="1"/>
  <c r="AA692" i="1"/>
  <c r="AB692" i="1"/>
  <c r="AA620" i="1"/>
  <c r="AB620" i="1"/>
  <c r="AA548" i="1"/>
  <c r="AB548" i="1"/>
  <c r="AA512" i="1"/>
  <c r="AB512" i="1"/>
  <c r="AA440" i="1"/>
  <c r="AB440" i="1"/>
  <c r="AA380" i="1"/>
  <c r="AB380" i="1"/>
  <c r="AA320" i="1"/>
  <c r="AB320" i="1"/>
  <c r="AA248" i="1"/>
  <c r="AB248" i="1"/>
  <c r="AA152" i="1"/>
  <c r="AB152" i="1"/>
  <c r="AA68" i="1"/>
  <c r="AB68" i="1"/>
  <c r="AA1327" i="1"/>
  <c r="AB1327" i="1"/>
  <c r="AA1243" i="1"/>
  <c r="AB1243" i="1"/>
  <c r="AA1111" i="1"/>
  <c r="AB1111" i="1"/>
  <c r="AA811" i="1"/>
  <c r="AB811" i="1"/>
  <c r="AA679" i="1"/>
  <c r="AB679" i="1"/>
  <c r="AB1114" i="1"/>
  <c r="AB1078" i="1"/>
  <c r="AB1042" i="1"/>
  <c r="AB1005" i="1"/>
  <c r="AB966" i="1"/>
  <c r="AB925" i="1"/>
  <c r="AB881" i="1"/>
  <c r="AB830" i="1"/>
  <c r="AB778" i="1"/>
  <c r="AB720" i="1"/>
  <c r="AB648" i="1"/>
  <c r="AB565" i="1"/>
  <c r="AB480" i="1"/>
  <c r="AB394" i="1"/>
  <c r="AB223" i="1"/>
  <c r="AA1316" i="1"/>
  <c r="AB1316" i="1"/>
  <c r="AA1256" i="1"/>
  <c r="AB1256" i="1"/>
  <c r="AA1184" i="1"/>
  <c r="AB1184" i="1"/>
  <c r="AA1100" i="1"/>
  <c r="AB1100" i="1"/>
  <c r="AA1052" i="1"/>
  <c r="AB1052" i="1"/>
  <c r="AA980" i="1"/>
  <c r="AB980" i="1"/>
  <c r="AA908" i="1"/>
  <c r="AB908" i="1"/>
  <c r="AA836" i="1"/>
  <c r="AB836" i="1"/>
  <c r="AA776" i="1"/>
  <c r="AB776" i="1"/>
  <c r="AA716" i="1"/>
  <c r="AB716" i="1"/>
  <c r="AA632" i="1"/>
  <c r="AB632" i="1"/>
  <c r="AA572" i="1"/>
  <c r="AB572" i="1"/>
  <c r="AA524" i="1"/>
  <c r="AB524" i="1"/>
  <c r="AA452" i="1"/>
  <c r="AB452" i="1"/>
  <c r="AA368" i="1"/>
  <c r="AB368" i="1"/>
  <c r="AA308" i="1"/>
  <c r="AB308" i="1"/>
  <c r="AA212" i="1"/>
  <c r="AB212" i="1"/>
  <c r="AA140" i="1"/>
  <c r="AB140" i="1"/>
  <c r="AA56" i="1"/>
  <c r="AB56" i="1"/>
  <c r="AA1339" i="1"/>
  <c r="AB1339" i="1"/>
  <c r="AA1255" i="1"/>
  <c r="AB1255" i="1"/>
  <c r="AA1183" i="1"/>
  <c r="AB1183" i="1"/>
  <c r="AA1099" i="1"/>
  <c r="AB1099" i="1"/>
  <c r="AA1039" i="1"/>
  <c r="AB1039" i="1"/>
  <c r="AA943" i="1"/>
  <c r="AB943" i="1"/>
  <c r="AA835" i="1"/>
  <c r="AB835" i="1"/>
  <c r="AA739" i="1"/>
  <c r="AB739" i="1"/>
  <c r="AA655" i="1"/>
  <c r="AB655" i="1"/>
  <c r="AA475" i="1"/>
  <c r="AB475" i="1"/>
  <c r="AA987" i="1"/>
  <c r="AB987" i="1"/>
  <c r="AA951" i="1"/>
  <c r="AB951" i="1"/>
  <c r="AA903" i="1"/>
  <c r="AB903" i="1"/>
  <c r="AA867" i="1"/>
  <c r="AB867" i="1"/>
  <c r="AA831" i="1"/>
  <c r="AB831" i="1"/>
  <c r="AA795" i="1"/>
  <c r="AB795" i="1"/>
  <c r="AA747" i="1"/>
  <c r="AB747" i="1"/>
  <c r="AA699" i="1"/>
  <c r="AB699" i="1"/>
  <c r="AA639" i="1"/>
  <c r="AB639" i="1"/>
  <c r="AA579" i="1"/>
  <c r="AB579" i="1"/>
  <c r="AA495" i="1"/>
  <c r="AB495" i="1"/>
  <c r="AA890" i="1"/>
  <c r="AB890" i="1"/>
  <c r="AA710" i="1"/>
  <c r="AB710" i="1"/>
  <c r="AA662" i="1"/>
  <c r="AB662" i="1"/>
  <c r="AA614" i="1"/>
  <c r="AB614" i="1"/>
  <c r="AA578" i="1"/>
  <c r="AB578" i="1"/>
  <c r="AA554" i="1"/>
  <c r="AB554" i="1"/>
  <c r="AA530" i="1"/>
  <c r="AB530" i="1"/>
  <c r="AA506" i="1"/>
  <c r="AB506" i="1"/>
  <c r="AA482" i="1"/>
  <c r="AB482" i="1"/>
  <c r="AA458" i="1"/>
  <c r="AB458" i="1"/>
  <c r="AA434" i="1"/>
  <c r="AB434" i="1"/>
  <c r="AA1333" i="1"/>
  <c r="AB1333" i="1"/>
  <c r="AA1297" i="1"/>
  <c r="AB1297" i="1"/>
  <c r="AA1261" i="1"/>
  <c r="AB1261" i="1"/>
  <c r="AA1225" i="1"/>
  <c r="AB1225" i="1"/>
  <c r="AA1189" i="1"/>
  <c r="AB1189" i="1"/>
  <c r="AA1177" i="1"/>
  <c r="AB1177" i="1"/>
  <c r="AA1165" i="1"/>
  <c r="AB1165" i="1"/>
  <c r="AA1141" i="1"/>
  <c r="AB1141" i="1"/>
  <c r="AA1117" i="1"/>
  <c r="AB1117" i="1"/>
  <c r="AA1105" i="1"/>
  <c r="AB1105" i="1"/>
  <c r="AA1093" i="1"/>
  <c r="AB1093" i="1"/>
  <c r="AA1081" i="1"/>
  <c r="AB1081" i="1"/>
  <c r="AA1069" i="1"/>
  <c r="AB1069" i="1"/>
  <c r="AA1057" i="1"/>
  <c r="AB1057" i="1"/>
  <c r="AA1045" i="1"/>
  <c r="AB1045" i="1"/>
  <c r="AA1033" i="1"/>
  <c r="AB1033" i="1"/>
  <c r="AA1021" i="1"/>
  <c r="AB1021" i="1"/>
  <c r="AA985" i="1"/>
  <c r="AB985" i="1"/>
  <c r="AA973" i="1"/>
  <c r="AB973" i="1"/>
  <c r="AA961" i="1"/>
  <c r="AB961" i="1"/>
  <c r="AA949" i="1"/>
  <c r="AB949" i="1"/>
  <c r="AA937" i="1"/>
  <c r="AB937" i="1"/>
  <c r="AA913" i="1"/>
  <c r="AB913" i="1"/>
  <c r="AA889" i="1"/>
  <c r="AB889" i="1"/>
  <c r="AA877" i="1"/>
  <c r="AB877" i="1"/>
  <c r="AA865" i="1"/>
  <c r="AB865" i="1"/>
  <c r="AA841" i="1"/>
  <c r="AB841" i="1"/>
  <c r="AA817" i="1"/>
  <c r="AB817" i="1"/>
  <c r="AA805" i="1"/>
  <c r="AB805" i="1"/>
  <c r="AA781" i="1"/>
  <c r="AB781" i="1"/>
  <c r="AA769" i="1"/>
  <c r="AB769" i="1"/>
  <c r="AA745" i="1"/>
  <c r="AB745" i="1"/>
  <c r="AA733" i="1"/>
  <c r="AB733" i="1"/>
  <c r="AA721" i="1"/>
  <c r="AB721" i="1"/>
  <c r="AA709" i="1"/>
  <c r="AB709" i="1"/>
  <c r="AA697" i="1"/>
  <c r="AB697" i="1"/>
  <c r="AA685" i="1"/>
  <c r="AB685" i="1"/>
  <c r="AA673" i="1"/>
  <c r="AB673" i="1"/>
  <c r="AA661" i="1"/>
  <c r="AB661" i="1"/>
  <c r="AA649" i="1"/>
  <c r="AB649" i="1"/>
  <c r="AA637" i="1"/>
  <c r="AB637" i="1"/>
  <c r="AA625" i="1"/>
  <c r="AB625" i="1"/>
  <c r="AA613" i="1"/>
  <c r="AB613" i="1"/>
  <c r="AA601" i="1"/>
  <c r="AB601" i="1"/>
  <c r="AA589" i="1"/>
  <c r="AB589" i="1"/>
  <c r="AA553" i="1"/>
  <c r="AB553" i="1"/>
  <c r="AA541" i="1"/>
  <c r="AB541" i="1"/>
  <c r="AA529" i="1"/>
  <c r="AB529" i="1"/>
  <c r="AA493" i="1"/>
  <c r="AB493" i="1"/>
  <c r="AA481" i="1"/>
  <c r="AB481" i="1"/>
  <c r="AA469" i="1"/>
  <c r="AB469" i="1"/>
  <c r="AA457" i="1"/>
  <c r="AB457" i="1"/>
  <c r="AA445" i="1"/>
  <c r="AB445" i="1"/>
  <c r="AA409" i="1"/>
  <c r="AB409" i="1"/>
  <c r="AA397" i="1"/>
  <c r="AB397" i="1"/>
  <c r="AA385" i="1"/>
  <c r="AB385" i="1"/>
  <c r="AA349" i="1"/>
  <c r="AB349" i="1"/>
  <c r="AA337" i="1"/>
  <c r="AB337" i="1"/>
  <c r="AA325" i="1"/>
  <c r="AB325" i="1"/>
  <c r="AA313" i="1"/>
  <c r="AB313" i="1"/>
  <c r="AA301" i="1"/>
  <c r="AB301" i="1"/>
  <c r="AA265" i="1"/>
  <c r="AB265" i="1"/>
  <c r="AA253" i="1"/>
  <c r="AB253" i="1"/>
  <c r="AA241" i="1"/>
  <c r="AB241" i="1"/>
  <c r="AA205" i="1"/>
  <c r="AB205" i="1"/>
  <c r="AA193" i="1"/>
  <c r="AB193" i="1"/>
  <c r="AA181" i="1"/>
  <c r="AB181" i="1"/>
  <c r="AA169" i="1"/>
  <c r="AB169" i="1"/>
  <c r="AA157" i="1"/>
  <c r="AB157" i="1"/>
  <c r="AA121" i="1"/>
  <c r="AB121" i="1"/>
  <c r="AA109" i="1"/>
  <c r="AB109" i="1"/>
  <c r="AA97" i="1"/>
  <c r="AB97" i="1"/>
  <c r="AA61" i="1"/>
  <c r="AB61" i="1"/>
  <c r="AA49" i="1"/>
  <c r="AB49" i="1"/>
  <c r="AA37" i="1"/>
  <c r="AB37" i="1"/>
  <c r="AA25" i="1"/>
  <c r="AB25" i="1"/>
  <c r="AA13" i="1"/>
  <c r="AB13" i="1"/>
  <c r="AB1359" i="1"/>
  <c r="AB1332" i="1"/>
  <c r="AB1305" i="1"/>
  <c r="AB1274" i="1"/>
  <c r="AB1246" i="1"/>
  <c r="AB1215" i="1"/>
  <c r="AB1185" i="1"/>
  <c r="AB1149" i="1"/>
  <c r="AB1113" i="1"/>
  <c r="AB1077" i="1"/>
  <c r="AB1041" i="1"/>
  <c r="AB1004" i="1"/>
  <c r="AB965" i="1"/>
  <c r="AB924" i="1"/>
  <c r="AB878" i="1"/>
  <c r="AB829" i="1"/>
  <c r="AB777" i="1"/>
  <c r="AB718" i="1"/>
  <c r="AB646" i="1"/>
  <c r="AB564" i="1"/>
  <c r="AB478" i="1"/>
  <c r="AB393" i="1"/>
  <c r="AB307" i="1"/>
  <c r="AB217" i="1"/>
  <c r="AB132" i="1"/>
  <c r="AB46" i="1"/>
  <c r="AA1328" i="1"/>
  <c r="AB1328" i="1"/>
  <c r="AA1280" i="1"/>
  <c r="AB1280" i="1"/>
  <c r="AA1196" i="1"/>
  <c r="AB1196" i="1"/>
  <c r="AA1112" i="1"/>
  <c r="AB1112" i="1"/>
  <c r="AA1064" i="1"/>
  <c r="AB1064" i="1"/>
  <c r="AA1016" i="1"/>
  <c r="AB1016" i="1"/>
  <c r="AA800" i="1"/>
  <c r="AB800" i="1"/>
  <c r="AA728" i="1"/>
  <c r="AB728" i="1"/>
  <c r="AA656" i="1"/>
  <c r="AB656" i="1"/>
  <c r="AA584" i="1"/>
  <c r="AB584" i="1"/>
  <c r="AA500" i="1"/>
  <c r="AB500" i="1"/>
  <c r="AA416" i="1"/>
  <c r="AB416" i="1"/>
  <c r="AA332" i="1"/>
  <c r="AB332" i="1"/>
  <c r="AA272" i="1"/>
  <c r="AB272" i="1"/>
  <c r="AA224" i="1"/>
  <c r="AB224" i="1"/>
  <c r="AA188" i="1"/>
  <c r="AB188" i="1"/>
  <c r="AA104" i="1"/>
  <c r="AB104" i="1"/>
  <c r="AA32" i="1"/>
  <c r="AB32" i="1"/>
  <c r="AA1303" i="1"/>
  <c r="AB1303" i="1"/>
  <c r="AA1207" i="1"/>
  <c r="AB1207" i="1"/>
  <c r="AA1123" i="1"/>
  <c r="AB1123" i="1"/>
  <c r="AA907" i="1"/>
  <c r="AB907" i="1"/>
  <c r="AA775" i="1"/>
  <c r="AB775" i="1"/>
  <c r="AA471" i="1"/>
  <c r="AB471" i="1"/>
  <c r="AA435" i="1"/>
  <c r="AB435" i="1"/>
  <c r="AA399" i="1"/>
  <c r="AB399" i="1"/>
  <c r="AA363" i="1"/>
  <c r="AB363" i="1"/>
  <c r="AB1335" i="1"/>
  <c r="AB931" i="1"/>
  <c r="AA986" i="1"/>
  <c r="AB986" i="1"/>
  <c r="AA962" i="1"/>
  <c r="AB962" i="1"/>
  <c r="AA926" i="1"/>
  <c r="AB926" i="1"/>
  <c r="AA806" i="1"/>
  <c r="AB806" i="1"/>
  <c r="AA770" i="1"/>
  <c r="AB770" i="1"/>
  <c r="AA734" i="1"/>
  <c r="AB734" i="1"/>
  <c r="AA698" i="1"/>
  <c r="AB698" i="1"/>
  <c r="AA674" i="1"/>
  <c r="AB674" i="1"/>
  <c r="AA650" i="1"/>
  <c r="AB650" i="1"/>
  <c r="AA638" i="1"/>
  <c r="AB638" i="1"/>
  <c r="AA602" i="1"/>
  <c r="AB602" i="1"/>
  <c r="AA566" i="1"/>
  <c r="AB566" i="1"/>
  <c r="AA542" i="1"/>
  <c r="AB542" i="1"/>
  <c r="AA518" i="1"/>
  <c r="AB518" i="1"/>
  <c r="AA494" i="1"/>
  <c r="AB494" i="1"/>
  <c r="AA470" i="1"/>
  <c r="AB470" i="1"/>
  <c r="AA446" i="1"/>
  <c r="AB446" i="1"/>
  <c r="AA422" i="1"/>
  <c r="AB422" i="1"/>
  <c r="AB1275" i="1"/>
  <c r="AA1357" i="1"/>
  <c r="AB1357" i="1"/>
  <c r="AA1309" i="1"/>
  <c r="AB1309" i="1"/>
  <c r="AA1273" i="1"/>
  <c r="AB1273" i="1"/>
  <c r="AA1237" i="1"/>
  <c r="AB1237" i="1"/>
  <c r="AA1201" i="1"/>
  <c r="AB1201" i="1"/>
  <c r="AA1129" i="1"/>
  <c r="AB1129" i="1"/>
  <c r="AA1200" i="1"/>
  <c r="AB1200" i="1"/>
  <c r="AA1176" i="1"/>
  <c r="AB1176" i="1"/>
  <c r="AA1164" i="1"/>
  <c r="AB1164" i="1"/>
  <c r="AA1140" i="1"/>
  <c r="AB1140" i="1"/>
  <c r="AA1128" i="1"/>
  <c r="AB1128" i="1"/>
  <c r="AA1116" i="1"/>
  <c r="AB1116" i="1"/>
  <c r="AA1092" i="1"/>
  <c r="AB1092" i="1"/>
  <c r="AA1080" i="1"/>
  <c r="AB1080" i="1"/>
  <c r="AA1068" i="1"/>
  <c r="AB1068" i="1"/>
  <c r="AA1056" i="1"/>
  <c r="AB1056" i="1"/>
  <c r="AA1044" i="1"/>
  <c r="AB1044" i="1"/>
  <c r="AA1032" i="1"/>
  <c r="AB1032" i="1"/>
  <c r="AA1020" i="1"/>
  <c r="AB1020" i="1"/>
  <c r="AA1008" i="1"/>
  <c r="AB1008" i="1"/>
  <c r="AA972" i="1"/>
  <c r="AB972" i="1"/>
  <c r="AA960" i="1"/>
  <c r="AB960" i="1"/>
  <c r="AA948" i="1"/>
  <c r="AB948" i="1"/>
  <c r="AA936" i="1"/>
  <c r="AB936" i="1"/>
  <c r="AA912" i="1"/>
  <c r="AB912" i="1"/>
  <c r="AA900" i="1"/>
  <c r="AB900" i="1"/>
  <c r="AA888" i="1"/>
  <c r="AB888" i="1"/>
  <c r="AA876" i="1"/>
  <c r="AB876" i="1"/>
  <c r="AA852" i="1"/>
  <c r="AB852" i="1"/>
  <c r="AA840" i="1"/>
  <c r="AB840" i="1"/>
  <c r="AA828" i="1"/>
  <c r="AB828" i="1"/>
  <c r="AA816" i="1"/>
  <c r="AB816" i="1"/>
  <c r="AA804" i="1"/>
  <c r="AB804" i="1"/>
  <c r="AA792" i="1"/>
  <c r="AB792" i="1"/>
  <c r="AA780" i="1"/>
  <c r="AB780" i="1"/>
  <c r="AA768" i="1"/>
  <c r="AB768" i="1"/>
  <c r="AA756" i="1"/>
  <c r="AB756" i="1"/>
  <c r="AA744" i="1"/>
  <c r="AB744" i="1"/>
  <c r="AA732" i="1"/>
  <c r="AB732" i="1"/>
  <c r="AA708" i="1"/>
  <c r="AB708" i="1"/>
  <c r="AA684" i="1"/>
  <c r="AB684" i="1"/>
  <c r="AA660" i="1"/>
  <c r="AB660" i="1"/>
  <c r="AA636" i="1"/>
  <c r="AB636" i="1"/>
  <c r="AA612" i="1"/>
  <c r="AB612" i="1"/>
  <c r="AA600" i="1"/>
  <c r="AB600" i="1"/>
  <c r="AA588" i="1"/>
  <c r="AB588" i="1"/>
  <c r="AA552" i="1"/>
  <c r="AB552" i="1"/>
  <c r="AA540" i="1"/>
  <c r="AB540" i="1"/>
  <c r="AA528" i="1"/>
  <c r="AB528" i="1"/>
  <c r="AA516" i="1"/>
  <c r="AB516" i="1"/>
  <c r="AA504" i="1"/>
  <c r="AB504" i="1"/>
  <c r="AA468" i="1"/>
  <c r="AB468" i="1"/>
  <c r="AA456" i="1"/>
  <c r="AB456" i="1"/>
  <c r="AA444" i="1"/>
  <c r="AB444" i="1"/>
  <c r="AA408" i="1"/>
  <c r="AB408" i="1"/>
  <c r="AA396" i="1"/>
  <c r="AB396" i="1"/>
  <c r="AA384" i="1"/>
  <c r="AB384" i="1"/>
  <c r="AA372" i="1"/>
  <c r="AB372" i="1"/>
  <c r="AA360" i="1"/>
  <c r="AB360" i="1"/>
  <c r="AA324" i="1"/>
  <c r="AB324" i="1"/>
  <c r="AA312" i="1"/>
  <c r="AB312" i="1"/>
  <c r="AA300" i="1"/>
  <c r="AB300" i="1"/>
  <c r="AA264" i="1"/>
  <c r="AB264" i="1"/>
  <c r="AA252" i="1"/>
  <c r="AB252" i="1"/>
  <c r="AA240" i="1"/>
  <c r="AB240" i="1"/>
  <c r="AA228" i="1"/>
  <c r="AB228" i="1"/>
  <c r="AA216" i="1"/>
  <c r="AB216" i="1"/>
  <c r="AA180" i="1"/>
  <c r="AB180" i="1"/>
  <c r="AA168" i="1"/>
  <c r="AB168" i="1"/>
  <c r="AA156" i="1"/>
  <c r="AB156" i="1"/>
  <c r="AA120" i="1"/>
  <c r="AB120" i="1"/>
  <c r="AA108" i="1"/>
  <c r="AB108" i="1"/>
  <c r="AA96" i="1"/>
  <c r="AB96" i="1"/>
  <c r="AA84" i="1"/>
  <c r="AB84" i="1"/>
  <c r="AA72" i="1"/>
  <c r="AB72" i="1"/>
  <c r="AA36" i="1"/>
  <c r="AB36" i="1"/>
  <c r="AA24" i="1"/>
  <c r="AB24" i="1"/>
  <c r="AA12" i="1"/>
  <c r="AB12" i="1"/>
  <c r="AB1358" i="1"/>
  <c r="AB1330" i="1"/>
  <c r="AB1299" i="1"/>
  <c r="AB1272" i="1"/>
  <c r="AB1245" i="1"/>
  <c r="AB1214" i="1"/>
  <c r="AB1179" i="1"/>
  <c r="AB1143" i="1"/>
  <c r="AB1107" i="1"/>
  <c r="AB1071" i="1"/>
  <c r="AB1035" i="1"/>
  <c r="AB997" i="1"/>
  <c r="AB958" i="1"/>
  <c r="AB918" i="1"/>
  <c r="AB872" i="1"/>
  <c r="AB821" i="1"/>
  <c r="AB767" i="1"/>
  <c r="AB706" i="1"/>
  <c r="AB634" i="1"/>
  <c r="AB550" i="1"/>
  <c r="AB465" i="1"/>
  <c r="AB379" i="1"/>
  <c r="AB289" i="1"/>
  <c r="AB204" i="1"/>
  <c r="AB118" i="1"/>
  <c r="AB1334" i="1"/>
  <c r="AA1345" i="1"/>
  <c r="AB1345" i="1"/>
  <c r="AA1321" i="1"/>
  <c r="AB1321" i="1"/>
  <c r="AA1285" i="1"/>
  <c r="AB1285" i="1"/>
  <c r="AA1249" i="1"/>
  <c r="AB1249" i="1"/>
  <c r="AA1213" i="1"/>
  <c r="AB1213" i="1"/>
  <c r="AA1153" i="1"/>
  <c r="AB1153" i="1"/>
  <c r="AA1188" i="1"/>
  <c r="AB1188" i="1"/>
  <c r="AA1152" i="1"/>
  <c r="AB1152" i="1"/>
  <c r="AA1104" i="1"/>
  <c r="AB1104" i="1"/>
  <c r="AA1355" i="1"/>
  <c r="AB1355" i="1"/>
  <c r="AA1343" i="1"/>
  <c r="AB1343" i="1"/>
  <c r="AA1331" i="1"/>
  <c r="AB1331" i="1"/>
  <c r="AA1319" i="1"/>
  <c r="AB1319" i="1"/>
  <c r="AA1307" i="1"/>
  <c r="AB1307" i="1"/>
  <c r="AA1295" i="1"/>
  <c r="AB1295" i="1"/>
  <c r="AA1283" i="1"/>
  <c r="AB1283" i="1"/>
  <c r="AA1271" i="1"/>
  <c r="AB1271" i="1"/>
  <c r="AA1259" i="1"/>
  <c r="AB1259" i="1"/>
  <c r="AA1247" i="1"/>
  <c r="AB1247" i="1"/>
  <c r="AA1235" i="1"/>
  <c r="AB1235" i="1"/>
  <c r="AA1223" i="1"/>
  <c r="AB1223" i="1"/>
  <c r="AA1211" i="1"/>
  <c r="AB1211" i="1"/>
  <c r="AA1199" i="1"/>
  <c r="AB1199" i="1"/>
  <c r="AA1187" i="1"/>
  <c r="AB1187" i="1"/>
  <c r="AA1175" i="1"/>
  <c r="AB1175" i="1"/>
  <c r="AA1163" i="1"/>
  <c r="AB1163" i="1"/>
  <c r="AA1151" i="1"/>
  <c r="AB1151" i="1"/>
  <c r="AA1139" i="1"/>
  <c r="AB1139" i="1"/>
  <c r="AA1127" i="1"/>
  <c r="AB1127" i="1"/>
  <c r="AA1115" i="1"/>
  <c r="AB1115" i="1"/>
  <c r="AA1103" i="1"/>
  <c r="AB1103" i="1"/>
  <c r="AA1091" i="1"/>
  <c r="AB1091" i="1"/>
  <c r="AA1079" i="1"/>
  <c r="AB1079" i="1"/>
  <c r="AA1067" i="1"/>
  <c r="AB1067" i="1"/>
  <c r="AA1055" i="1"/>
  <c r="AB1055" i="1"/>
  <c r="AA1043" i="1"/>
  <c r="AB1043" i="1"/>
  <c r="AA1031" i="1"/>
  <c r="AB1031" i="1"/>
  <c r="AA1019" i="1"/>
  <c r="AB1019" i="1"/>
  <c r="AA1007" i="1"/>
  <c r="AB1007" i="1"/>
  <c r="AA995" i="1"/>
  <c r="AB995" i="1"/>
  <c r="AA959" i="1"/>
  <c r="AB959" i="1"/>
  <c r="AA947" i="1"/>
  <c r="AB947" i="1"/>
  <c r="AA935" i="1"/>
  <c r="AB935" i="1"/>
  <c r="AA923" i="1"/>
  <c r="AB923" i="1"/>
  <c r="AA899" i="1"/>
  <c r="AB899" i="1"/>
  <c r="AA875" i="1"/>
  <c r="AB875" i="1"/>
  <c r="AA851" i="1"/>
  <c r="AB851" i="1"/>
  <c r="AA827" i="1"/>
  <c r="AB827" i="1"/>
  <c r="AA815" i="1"/>
  <c r="AB815" i="1"/>
  <c r="AA791" i="1"/>
  <c r="AB791" i="1"/>
  <c r="AA779" i="1"/>
  <c r="AB779" i="1"/>
  <c r="AA755" i="1"/>
  <c r="AB755" i="1"/>
  <c r="AA743" i="1"/>
  <c r="AB743" i="1"/>
  <c r="AA731" i="1"/>
  <c r="AB731" i="1"/>
  <c r="AA719" i="1"/>
  <c r="AB719" i="1"/>
  <c r="AA707" i="1"/>
  <c r="AB707" i="1"/>
  <c r="AA695" i="1"/>
  <c r="AB695" i="1"/>
  <c r="AA683" i="1"/>
  <c r="AB683" i="1"/>
  <c r="AA671" i="1"/>
  <c r="AB671" i="1"/>
  <c r="AA659" i="1"/>
  <c r="AB659" i="1"/>
  <c r="AA647" i="1"/>
  <c r="AB647" i="1"/>
  <c r="AA635" i="1"/>
  <c r="AB635" i="1"/>
  <c r="AA623" i="1"/>
  <c r="AB623" i="1"/>
  <c r="AA611" i="1"/>
  <c r="AB611" i="1"/>
  <c r="AA599" i="1"/>
  <c r="AB599" i="1"/>
  <c r="AA587" i="1"/>
  <c r="AB587" i="1"/>
  <c r="AA575" i="1"/>
  <c r="AB575" i="1"/>
  <c r="AA563" i="1"/>
  <c r="AB563" i="1"/>
  <c r="AA551" i="1"/>
  <c r="AB551" i="1"/>
  <c r="AA539" i="1"/>
  <c r="AB539" i="1"/>
  <c r="AA527" i="1"/>
  <c r="AB527" i="1"/>
  <c r="AA515" i="1"/>
  <c r="AB515" i="1"/>
  <c r="AA503" i="1"/>
  <c r="AB503" i="1"/>
  <c r="AA491" i="1"/>
  <c r="AB491" i="1"/>
  <c r="AA479" i="1"/>
  <c r="AB479" i="1"/>
  <c r="AA467" i="1"/>
  <c r="AB467" i="1"/>
  <c r="AA455" i="1"/>
  <c r="AB455" i="1"/>
  <c r="AA443" i="1"/>
  <c r="AB443" i="1"/>
  <c r="AA431" i="1"/>
  <c r="AB431" i="1"/>
  <c r="AA419" i="1"/>
  <c r="AB419" i="1"/>
  <c r="AA407" i="1"/>
  <c r="AB407" i="1"/>
  <c r="AA395" i="1"/>
  <c r="AB395" i="1"/>
  <c r="AA383" i="1"/>
  <c r="AB383" i="1"/>
  <c r="AA371" i="1"/>
  <c r="AB371" i="1"/>
  <c r="AA359" i="1"/>
  <c r="AB359" i="1"/>
  <c r="AA347" i="1"/>
  <c r="AB347" i="1"/>
  <c r="AA335" i="1"/>
  <c r="AB335" i="1"/>
  <c r="AA323" i="1"/>
  <c r="AB323" i="1"/>
  <c r="AA311" i="1"/>
  <c r="AB311" i="1"/>
  <c r="AA299" i="1"/>
  <c r="AB299" i="1"/>
  <c r="AA287" i="1"/>
  <c r="AB287" i="1"/>
  <c r="AA275" i="1"/>
  <c r="AB275" i="1"/>
  <c r="AA263" i="1"/>
  <c r="AB263" i="1"/>
  <c r="AA251" i="1"/>
  <c r="AB251" i="1"/>
  <c r="AA239" i="1"/>
  <c r="AB239" i="1"/>
  <c r="AA227" i="1"/>
  <c r="AB227" i="1"/>
  <c r="AA215" i="1"/>
  <c r="AB215" i="1"/>
  <c r="AA203" i="1"/>
  <c r="AB203" i="1"/>
  <c r="AA191" i="1"/>
  <c r="AB191" i="1"/>
  <c r="AA179" i="1"/>
  <c r="AB179" i="1"/>
  <c r="AA167" i="1"/>
  <c r="AB167" i="1"/>
  <c r="AA155" i="1"/>
  <c r="AB155" i="1"/>
  <c r="AA143" i="1"/>
  <c r="AB143" i="1"/>
  <c r="AA131" i="1"/>
  <c r="AB131" i="1"/>
  <c r="AA119" i="1"/>
  <c r="AB119" i="1"/>
  <c r="AB1356" i="1"/>
  <c r="AB1329" i="1"/>
  <c r="AB1298" i="1"/>
  <c r="AB1270" i="1"/>
  <c r="AB1239" i="1"/>
  <c r="AB1212" i="1"/>
  <c r="AB1178" i="1"/>
  <c r="AB1142" i="1"/>
  <c r="AB1106" i="1"/>
  <c r="AB1070" i="1"/>
  <c r="AB1034" i="1"/>
  <c r="AB996" i="1"/>
  <c r="AB957" i="1"/>
  <c r="AB917" i="1"/>
  <c r="AB871" i="1"/>
  <c r="AB818" i="1"/>
  <c r="AB766" i="1"/>
  <c r="AB705" i="1"/>
  <c r="AB633" i="1"/>
  <c r="AB549" i="1"/>
  <c r="AB463" i="1"/>
  <c r="AB373" i="1"/>
  <c r="AB288" i="1"/>
  <c r="AB202" i="1"/>
  <c r="AB31" i="1"/>
  <c r="AA1352" i="1"/>
  <c r="AB1352" i="1"/>
  <c r="AA1268" i="1"/>
  <c r="AB1268" i="1"/>
  <c r="AA1208" i="1"/>
  <c r="AB1208" i="1"/>
  <c r="AA1160" i="1"/>
  <c r="AB1160" i="1"/>
  <c r="AA1076" i="1"/>
  <c r="AB1076" i="1"/>
  <c r="AA824" i="1"/>
  <c r="AB824" i="1"/>
  <c r="AA740" i="1"/>
  <c r="AB740" i="1"/>
  <c r="AA644" i="1"/>
  <c r="AB644" i="1"/>
  <c r="AA536" i="1"/>
  <c r="AB536" i="1"/>
  <c r="AA392" i="1"/>
  <c r="AB392" i="1"/>
  <c r="AA128" i="1"/>
  <c r="AB128" i="1"/>
  <c r="AA1351" i="1"/>
  <c r="AB1351" i="1"/>
  <c r="AA1291" i="1"/>
  <c r="AB1291" i="1"/>
  <c r="AA1231" i="1"/>
  <c r="AB1231" i="1"/>
  <c r="AA1171" i="1"/>
  <c r="AB1171" i="1"/>
  <c r="AA1135" i="1"/>
  <c r="AB1135" i="1"/>
  <c r="AA1063" i="1"/>
  <c r="AB1063" i="1"/>
  <c r="AA1027" i="1"/>
  <c r="AB1027" i="1"/>
  <c r="AA955" i="1"/>
  <c r="AB955" i="1"/>
  <c r="AA919" i="1"/>
  <c r="AB919" i="1"/>
  <c r="AA859" i="1"/>
  <c r="AB859" i="1"/>
  <c r="AA799" i="1"/>
  <c r="AB799" i="1"/>
  <c r="AA703" i="1"/>
  <c r="AB703" i="1"/>
  <c r="AA499" i="1"/>
  <c r="AB499" i="1"/>
  <c r="AA999" i="1"/>
  <c r="AB999" i="1"/>
  <c r="AA975" i="1"/>
  <c r="AB975" i="1"/>
  <c r="AA939" i="1"/>
  <c r="AB939" i="1"/>
  <c r="AA915" i="1"/>
  <c r="AB915" i="1"/>
  <c r="AA879" i="1"/>
  <c r="AB879" i="1"/>
  <c r="AA843" i="1"/>
  <c r="AB843" i="1"/>
  <c r="AA819" i="1"/>
  <c r="AB819" i="1"/>
  <c r="AA783" i="1"/>
  <c r="AB783" i="1"/>
  <c r="AA771" i="1"/>
  <c r="AB771" i="1"/>
  <c r="AA735" i="1"/>
  <c r="AB735" i="1"/>
  <c r="AA711" i="1"/>
  <c r="AB711" i="1"/>
  <c r="AA675" i="1"/>
  <c r="AB675" i="1"/>
  <c r="AA663" i="1"/>
  <c r="AB663" i="1"/>
  <c r="AA627" i="1"/>
  <c r="AB627" i="1"/>
  <c r="AA615" i="1"/>
  <c r="AB615" i="1"/>
  <c r="AA591" i="1"/>
  <c r="AB591" i="1"/>
  <c r="AA555" i="1"/>
  <c r="AB555" i="1"/>
  <c r="AA543" i="1"/>
  <c r="AB543" i="1"/>
  <c r="AA519" i="1"/>
  <c r="AB519" i="1"/>
  <c r="AA507" i="1"/>
  <c r="AB507" i="1"/>
  <c r="AA459" i="1"/>
  <c r="AB459" i="1"/>
  <c r="AA447" i="1"/>
  <c r="AB447" i="1"/>
  <c r="AA411" i="1"/>
  <c r="AB411" i="1"/>
  <c r="AA387" i="1"/>
  <c r="AB387" i="1"/>
  <c r="AA351" i="1"/>
  <c r="AB351" i="1"/>
  <c r="AA998" i="1"/>
  <c r="AB998" i="1"/>
  <c r="AA974" i="1"/>
  <c r="AB974" i="1"/>
  <c r="AA950" i="1"/>
  <c r="AB950" i="1"/>
  <c r="AA866" i="1"/>
  <c r="AB866" i="1"/>
  <c r="AA842" i="1"/>
  <c r="AB842" i="1"/>
  <c r="AA686" i="1"/>
  <c r="AB686" i="1"/>
  <c r="AA590" i="1"/>
  <c r="AB590" i="1"/>
  <c r="AA1006" i="1"/>
  <c r="AB1006" i="1"/>
  <c r="AA994" i="1"/>
  <c r="AB994" i="1"/>
  <c r="AA982" i="1"/>
  <c r="AB982" i="1"/>
  <c r="AA946" i="1"/>
  <c r="AB946" i="1"/>
  <c r="AA934" i="1"/>
  <c r="AB934" i="1"/>
  <c r="AA922" i="1"/>
  <c r="AB922" i="1"/>
  <c r="AA898" i="1"/>
  <c r="AB898" i="1"/>
  <c r="AA874" i="1"/>
  <c r="AB874" i="1"/>
  <c r="AA862" i="1"/>
  <c r="AB862" i="1"/>
  <c r="AA850" i="1"/>
  <c r="AB850" i="1"/>
  <c r="AA826" i="1"/>
  <c r="AB826" i="1"/>
  <c r="AA790" i="1"/>
  <c r="AB790" i="1"/>
  <c r="AA754" i="1"/>
  <c r="AB754" i="1"/>
  <c r="AA610" i="1"/>
  <c r="AB610" i="1"/>
  <c r="AA598" i="1"/>
  <c r="AB598" i="1"/>
  <c r="AA586" i="1"/>
  <c r="AB586" i="1"/>
  <c r="AA574" i="1"/>
  <c r="AB574" i="1"/>
  <c r="AA562" i="1"/>
  <c r="AB562" i="1"/>
  <c r="AA526" i="1"/>
  <c r="AB526" i="1"/>
  <c r="AA514" i="1"/>
  <c r="AB514" i="1"/>
  <c r="AA502" i="1"/>
  <c r="AB502" i="1"/>
  <c r="AA466" i="1"/>
  <c r="AB466" i="1"/>
  <c r="AA454" i="1"/>
  <c r="AB454" i="1"/>
  <c r="AA442" i="1"/>
  <c r="AB442" i="1"/>
  <c r="AA430" i="1"/>
  <c r="AB430" i="1"/>
  <c r="AA418" i="1"/>
  <c r="AB418" i="1"/>
  <c r="AA382" i="1"/>
  <c r="AB382" i="1"/>
  <c r="AA370" i="1"/>
  <c r="AB370" i="1"/>
  <c r="AA358" i="1"/>
  <c r="AB358" i="1"/>
  <c r="AA322" i="1"/>
  <c r="AB322" i="1"/>
  <c r="AA310" i="1"/>
  <c r="AB310" i="1"/>
  <c r="AA298" i="1"/>
  <c r="AB298" i="1"/>
  <c r="AA286" i="1"/>
  <c r="AB286" i="1"/>
  <c r="AA274" i="1"/>
  <c r="AB274" i="1"/>
  <c r="AA238" i="1"/>
  <c r="AB238" i="1"/>
  <c r="AA226" i="1"/>
  <c r="AB226" i="1"/>
  <c r="AA214" i="1"/>
  <c r="AB214" i="1"/>
  <c r="AA178" i="1"/>
  <c r="AB178" i="1"/>
  <c r="AA166" i="1"/>
  <c r="AB166" i="1"/>
  <c r="AA154" i="1"/>
  <c r="AB154" i="1"/>
  <c r="AA142" i="1"/>
  <c r="AB142" i="1"/>
  <c r="AA130" i="1"/>
  <c r="AB130" i="1"/>
  <c r="AA94" i="1"/>
  <c r="AB94" i="1"/>
  <c r="AA82" i="1"/>
  <c r="AB82" i="1"/>
  <c r="AA70" i="1"/>
  <c r="AB70" i="1"/>
  <c r="AA34" i="1"/>
  <c r="AB34" i="1"/>
  <c r="AA22" i="1"/>
  <c r="AB22" i="1"/>
  <c r="AA10" i="1"/>
  <c r="AB10" i="1"/>
  <c r="AB1354" i="1"/>
  <c r="AB1323" i="1"/>
  <c r="AB1296" i="1"/>
  <c r="AB1269" i="1"/>
  <c r="AB1238" i="1"/>
  <c r="AB1210" i="1"/>
  <c r="AB1174" i="1"/>
  <c r="AB1138" i="1"/>
  <c r="AB1102" i="1"/>
  <c r="AB1066" i="1"/>
  <c r="AB1030" i="1"/>
  <c r="AB992" i="1"/>
  <c r="AB953" i="1"/>
  <c r="AB911" i="1"/>
  <c r="AB864" i="1"/>
  <c r="AB814" i="1"/>
  <c r="AB758" i="1"/>
  <c r="AB696" i="1"/>
  <c r="AB624" i="1"/>
  <c r="AB538" i="1"/>
  <c r="AB367" i="1"/>
  <c r="AB277" i="1"/>
  <c r="AB192" i="1"/>
  <c r="AB106" i="1"/>
  <c r="AA1304" i="1"/>
  <c r="AB1304" i="1"/>
  <c r="AA1220" i="1"/>
  <c r="AB1220" i="1"/>
  <c r="AA1136" i="1"/>
  <c r="AB1136" i="1"/>
  <c r="AA1040" i="1"/>
  <c r="AB1040" i="1"/>
  <c r="AA884" i="1"/>
  <c r="AB884" i="1"/>
  <c r="AA788" i="1"/>
  <c r="AB788" i="1"/>
  <c r="AA704" i="1"/>
  <c r="AB704" i="1"/>
  <c r="AA596" i="1"/>
  <c r="AB596" i="1"/>
  <c r="AA476" i="1"/>
  <c r="AB476" i="1"/>
  <c r="AA404" i="1"/>
  <c r="AB404" i="1"/>
  <c r="AA296" i="1"/>
  <c r="AB296" i="1"/>
  <c r="AA200" i="1"/>
  <c r="AB200" i="1"/>
  <c r="AA116" i="1"/>
  <c r="AB116" i="1"/>
  <c r="AA8" i="1"/>
  <c r="AB8" i="1"/>
  <c r="AA1267" i="1"/>
  <c r="AB1267" i="1"/>
  <c r="AA1159" i="1"/>
  <c r="AB1159" i="1"/>
  <c r="AA1075" i="1"/>
  <c r="AB1075" i="1"/>
  <c r="AA1003" i="1"/>
  <c r="AB1003" i="1"/>
  <c r="AA895" i="1"/>
  <c r="AB895" i="1"/>
  <c r="AA751" i="1"/>
  <c r="AB751" i="1"/>
  <c r="AA1011" i="1"/>
  <c r="AB1011" i="1"/>
  <c r="AA963" i="1"/>
  <c r="AB963" i="1"/>
  <c r="AA927" i="1"/>
  <c r="AB927" i="1"/>
  <c r="AA891" i="1"/>
  <c r="AB891" i="1"/>
  <c r="AA855" i="1"/>
  <c r="AB855" i="1"/>
  <c r="AA807" i="1"/>
  <c r="AB807" i="1"/>
  <c r="AA759" i="1"/>
  <c r="AB759" i="1"/>
  <c r="AA723" i="1"/>
  <c r="AB723" i="1"/>
  <c r="AA687" i="1"/>
  <c r="AB687" i="1"/>
  <c r="AA651" i="1"/>
  <c r="AB651" i="1"/>
  <c r="AA603" i="1"/>
  <c r="AB603" i="1"/>
  <c r="AA567" i="1"/>
  <c r="AB567" i="1"/>
  <c r="AA531" i="1"/>
  <c r="AB531" i="1"/>
  <c r="AA483" i="1"/>
  <c r="AB483" i="1"/>
  <c r="AA423" i="1"/>
  <c r="AB423" i="1"/>
  <c r="AA375" i="1"/>
  <c r="AB375" i="1"/>
  <c r="AB319" i="1"/>
  <c r="AA914" i="1"/>
  <c r="AB914" i="1"/>
  <c r="AA722" i="1"/>
  <c r="AB722" i="1"/>
  <c r="AA626" i="1"/>
  <c r="AB626" i="1"/>
  <c r="AA993" i="1"/>
  <c r="AB993" i="1"/>
  <c r="AA981" i="1"/>
  <c r="AB981" i="1"/>
  <c r="AA969" i="1"/>
  <c r="AB969" i="1"/>
  <c r="AA933" i="1"/>
  <c r="AB933" i="1"/>
  <c r="AA921" i="1"/>
  <c r="AB921" i="1"/>
  <c r="AA909" i="1"/>
  <c r="AB909" i="1"/>
  <c r="AA885" i="1"/>
  <c r="AB885" i="1"/>
  <c r="AA873" i="1"/>
  <c r="AB873" i="1"/>
  <c r="AA861" i="1"/>
  <c r="AB861" i="1"/>
  <c r="AA837" i="1"/>
  <c r="AB837" i="1"/>
  <c r="AA825" i="1"/>
  <c r="AB825" i="1"/>
  <c r="AA801" i="1"/>
  <c r="AB801" i="1"/>
  <c r="AA789" i="1"/>
  <c r="AB789" i="1"/>
  <c r="AA765" i="1"/>
  <c r="AB765" i="1"/>
  <c r="AA753" i="1"/>
  <c r="AB753" i="1"/>
  <c r="AA717" i="1"/>
  <c r="AB717" i="1"/>
  <c r="AA693" i="1"/>
  <c r="AB693" i="1"/>
  <c r="AA669" i="1"/>
  <c r="AB669" i="1"/>
  <c r="AA645" i="1"/>
  <c r="AB645" i="1"/>
  <c r="AA621" i="1"/>
  <c r="AB621" i="1"/>
  <c r="AA585" i="1"/>
  <c r="AB585" i="1"/>
  <c r="AA573" i="1"/>
  <c r="AB573" i="1"/>
  <c r="AA561" i="1"/>
  <c r="AB561" i="1"/>
  <c r="AA525" i="1"/>
  <c r="AB525" i="1"/>
  <c r="AA513" i="1"/>
  <c r="AB513" i="1"/>
  <c r="AA501" i="1"/>
  <c r="AB501" i="1"/>
  <c r="AA489" i="1"/>
  <c r="AB489" i="1"/>
  <c r="AA477" i="1"/>
  <c r="AB477" i="1"/>
  <c r="AA441" i="1"/>
  <c r="AB441" i="1"/>
  <c r="AA429" i="1"/>
  <c r="AB429" i="1"/>
  <c r="AA417" i="1"/>
  <c r="AB417" i="1"/>
  <c r="AA381" i="1"/>
  <c r="AB381" i="1"/>
  <c r="AA369" i="1"/>
  <c r="AB369" i="1"/>
  <c r="AA357" i="1"/>
  <c r="AB357" i="1"/>
  <c r="AA345" i="1"/>
  <c r="AB345" i="1"/>
  <c r="AA333" i="1"/>
  <c r="AB333" i="1"/>
  <c r="AA297" i="1"/>
  <c r="AB297" i="1"/>
  <c r="AA285" i="1"/>
  <c r="AB285" i="1"/>
  <c r="AA273" i="1"/>
  <c r="AB273" i="1"/>
  <c r="AA237" i="1"/>
  <c r="AB237" i="1"/>
  <c r="AA225" i="1"/>
  <c r="AB225" i="1"/>
  <c r="AA213" i="1"/>
  <c r="AB213" i="1"/>
  <c r="AB1353" i="1"/>
  <c r="AB1322" i="1"/>
  <c r="AB1294" i="1"/>
  <c r="AB1263" i="1"/>
  <c r="AB1236" i="1"/>
  <c r="AB1209" i="1"/>
  <c r="AB1173" i="1"/>
  <c r="AB1137" i="1"/>
  <c r="AB1101" i="1"/>
  <c r="AB1065" i="1"/>
  <c r="AB1029" i="1"/>
  <c r="AB991" i="1"/>
  <c r="AB952" i="1"/>
  <c r="AB910" i="1"/>
  <c r="AB863" i="1"/>
  <c r="AB813" i="1"/>
  <c r="AB757" i="1"/>
  <c r="AB694" i="1"/>
  <c r="AB622" i="1"/>
  <c r="AB537" i="1"/>
  <c r="AB451" i="1"/>
  <c r="AB361" i="1"/>
  <c r="AB276" i="1"/>
  <c r="AB190" i="1"/>
  <c r="AB19" i="1"/>
  <c r="AA107" i="1"/>
  <c r="AB107" i="1"/>
  <c r="AA95" i="1"/>
  <c r="AB95" i="1"/>
  <c r="AA83" i="1"/>
  <c r="AB83" i="1"/>
  <c r="AA71" i="1"/>
  <c r="AB71" i="1"/>
  <c r="AA59" i="1"/>
  <c r="AB59" i="1"/>
  <c r="AA47" i="1"/>
  <c r="AB47" i="1"/>
  <c r="AA35" i="1"/>
  <c r="AB35" i="1"/>
  <c r="AA23" i="1"/>
  <c r="AB23" i="1"/>
  <c r="AA11" i="1"/>
  <c r="AB11" i="1"/>
  <c r="AB201" i="1"/>
  <c r="AB57" i="1"/>
  <c r="AB141" i="1"/>
  <c r="AB81" i="1"/>
  <c r="AA234" i="1"/>
  <c r="AB234" i="1"/>
  <c r="AA222" i="1"/>
  <c r="AB222" i="1"/>
  <c r="AA210" i="1"/>
  <c r="AB210" i="1"/>
  <c r="AA198" i="1"/>
  <c r="AB198" i="1"/>
  <c r="AA186" i="1"/>
  <c r="AB186" i="1"/>
  <c r="AA174" i="1"/>
  <c r="AB174" i="1"/>
  <c r="AA162" i="1"/>
  <c r="AB162" i="1"/>
  <c r="AA150" i="1"/>
  <c r="AB150" i="1"/>
  <c r="AA138" i="1"/>
  <c r="AB138" i="1"/>
  <c r="AA126" i="1"/>
  <c r="AB126" i="1"/>
  <c r="AA114" i="1"/>
  <c r="AB114" i="1"/>
  <c r="AA102" i="1"/>
  <c r="AB102" i="1"/>
  <c r="AA90" i="1"/>
  <c r="AB90" i="1"/>
  <c r="AA78" i="1"/>
  <c r="AB78" i="1"/>
  <c r="AA66" i="1"/>
  <c r="AB66" i="1"/>
  <c r="AA54" i="1"/>
  <c r="AB54" i="1"/>
  <c r="AA42" i="1"/>
  <c r="AB42" i="1"/>
  <c r="AA30" i="1"/>
  <c r="AB30" i="1"/>
  <c r="AA18" i="1"/>
  <c r="AB18" i="1"/>
  <c r="AA6" i="1"/>
  <c r="AB6" i="1"/>
  <c r="AB189" i="1"/>
  <c r="AB45" i="1"/>
  <c r="AA317" i="1"/>
  <c r="AB317" i="1"/>
  <c r="AA305" i="1"/>
  <c r="AB305" i="1"/>
  <c r="AA293" i="1"/>
  <c r="AB293" i="1"/>
  <c r="AA281" i="1"/>
  <c r="AB281" i="1"/>
  <c r="AA269" i="1"/>
  <c r="AB269" i="1"/>
  <c r="AA257" i="1"/>
  <c r="AB257" i="1"/>
  <c r="AA245" i="1"/>
  <c r="AB245" i="1"/>
  <c r="AA233" i="1"/>
  <c r="AB233" i="1"/>
  <c r="AA221" i="1"/>
  <c r="AB221" i="1"/>
  <c r="AA209" i="1"/>
  <c r="AB209" i="1"/>
  <c r="AA197" i="1"/>
  <c r="AB197" i="1"/>
  <c r="AA185" i="1"/>
  <c r="AB185" i="1"/>
  <c r="AA173" i="1"/>
  <c r="AB173" i="1"/>
  <c r="AA161" i="1"/>
  <c r="AB161" i="1"/>
  <c r="AA149" i="1"/>
  <c r="AB149" i="1"/>
  <c r="AA137" i="1"/>
  <c r="AB137" i="1"/>
  <c r="AA125" i="1"/>
  <c r="AB125" i="1"/>
  <c r="AA113" i="1"/>
  <c r="AB113" i="1"/>
  <c r="AA101" i="1"/>
  <c r="AB101" i="1"/>
  <c r="AA89" i="1"/>
  <c r="AB89" i="1"/>
  <c r="AA77" i="1"/>
  <c r="AB77" i="1"/>
  <c r="AA65" i="1"/>
  <c r="AB65" i="1"/>
  <c r="AA53" i="1"/>
  <c r="AB53" i="1"/>
  <c r="AA41" i="1"/>
  <c r="AB41" i="1"/>
  <c r="AA29" i="1"/>
  <c r="AB29" i="1"/>
  <c r="AA17" i="1"/>
  <c r="AB17" i="1"/>
  <c r="AA5" i="1"/>
  <c r="AB5" i="1"/>
  <c r="AB129" i="1"/>
  <c r="AA328" i="1"/>
  <c r="AB328" i="1"/>
  <c r="AA316" i="1"/>
  <c r="AB316" i="1"/>
  <c r="AA304" i="1"/>
  <c r="AB304" i="1"/>
  <c r="AA292" i="1"/>
  <c r="AB292" i="1"/>
  <c r="AA280" i="1"/>
  <c r="AB280" i="1"/>
  <c r="AA268" i="1"/>
  <c r="AB268" i="1"/>
  <c r="AA256" i="1"/>
  <c r="AB256" i="1"/>
  <c r="AA244" i="1"/>
  <c r="AB244" i="1"/>
  <c r="AA232" i="1"/>
  <c r="AB232" i="1"/>
  <c r="AA220" i="1"/>
  <c r="AB220" i="1"/>
  <c r="AA208" i="1"/>
  <c r="AB208" i="1"/>
  <c r="AA196" i="1"/>
  <c r="AB196" i="1"/>
  <c r="AA184" i="1"/>
  <c r="AB184" i="1"/>
  <c r="AA172" i="1"/>
  <c r="AB172" i="1"/>
  <c r="AA160" i="1"/>
  <c r="AB160" i="1"/>
  <c r="AA148" i="1"/>
  <c r="AB148" i="1"/>
  <c r="AA136" i="1"/>
  <c r="AB136" i="1"/>
  <c r="AA124" i="1"/>
  <c r="AB124" i="1"/>
  <c r="AA112" i="1"/>
  <c r="AB112" i="1"/>
  <c r="AA100" i="1"/>
  <c r="AB100" i="1"/>
  <c r="AA88" i="1"/>
  <c r="AB88" i="1"/>
  <c r="AA76" i="1"/>
  <c r="AB76" i="1"/>
  <c r="AA64" i="1"/>
  <c r="AB64" i="1"/>
  <c r="AA52" i="1"/>
  <c r="AB52" i="1"/>
  <c r="AA40" i="1"/>
  <c r="AB40" i="1"/>
  <c r="AA28" i="1"/>
  <c r="AB28" i="1"/>
  <c r="AA16" i="1"/>
  <c r="AB16" i="1"/>
  <c r="AA4" i="1"/>
  <c r="AB4" i="1"/>
  <c r="AB69" i="1"/>
  <c r="AA339" i="1"/>
  <c r="AB339" i="1"/>
  <c r="AA327" i="1"/>
  <c r="AB327" i="1"/>
  <c r="AA315" i="1"/>
  <c r="AB315" i="1"/>
  <c r="AA303" i="1"/>
  <c r="AB303" i="1"/>
  <c r="AA291" i="1"/>
  <c r="AB291" i="1"/>
  <c r="AA279" i="1"/>
  <c r="AB279" i="1"/>
  <c r="AA267" i="1"/>
  <c r="AB267" i="1"/>
  <c r="AA255" i="1"/>
  <c r="AB255" i="1"/>
  <c r="AA243" i="1"/>
  <c r="AB243" i="1"/>
  <c r="AA231" i="1"/>
  <c r="AB231" i="1"/>
  <c r="AA219" i="1"/>
  <c r="AB219" i="1"/>
  <c r="AA207" i="1"/>
  <c r="AB207" i="1"/>
  <c r="AA195" i="1"/>
  <c r="AB195" i="1"/>
  <c r="AA183" i="1"/>
  <c r="AB183" i="1"/>
  <c r="AA171" i="1"/>
  <c r="AB171" i="1"/>
  <c r="AA159" i="1"/>
  <c r="AB159" i="1"/>
  <c r="AA147" i="1"/>
  <c r="AB147" i="1"/>
  <c r="AA135" i="1"/>
  <c r="AB135" i="1"/>
  <c r="AA123" i="1"/>
  <c r="AB123" i="1"/>
  <c r="AA111" i="1"/>
  <c r="AB111" i="1"/>
  <c r="AA99" i="1"/>
  <c r="AB99" i="1"/>
  <c r="AA87" i="1"/>
  <c r="AB87" i="1"/>
  <c r="AA75" i="1"/>
  <c r="AB75" i="1"/>
  <c r="AA63" i="1"/>
  <c r="AB63" i="1"/>
  <c r="AA51" i="1"/>
  <c r="AB51" i="1"/>
  <c r="AA39" i="1"/>
  <c r="AB39" i="1"/>
  <c r="AA27" i="1"/>
  <c r="AB27" i="1"/>
  <c r="AA15" i="1"/>
  <c r="AB15" i="1"/>
  <c r="AA3" i="1"/>
  <c r="AB3" i="1"/>
  <c r="AB153" i="1"/>
  <c r="AB9" i="1"/>
  <c r="AA410" i="1"/>
  <c r="AB410" i="1"/>
  <c r="AA398" i="1"/>
  <c r="AB398" i="1"/>
  <c r="AA386" i="1"/>
  <c r="AB386" i="1"/>
  <c r="AA374" i="1"/>
  <c r="AB374" i="1"/>
  <c r="AA362" i="1"/>
  <c r="AB362" i="1"/>
  <c r="AA350" i="1"/>
  <c r="AB350" i="1"/>
  <c r="AA338" i="1"/>
  <c r="AB338" i="1"/>
  <c r="AA326" i="1"/>
  <c r="AB326" i="1"/>
  <c r="AA314" i="1"/>
  <c r="AB314" i="1"/>
  <c r="AA302" i="1"/>
  <c r="AB302" i="1"/>
  <c r="AA290" i="1"/>
  <c r="AB290" i="1"/>
  <c r="AA278" i="1"/>
  <c r="AB278" i="1"/>
  <c r="AA266" i="1"/>
  <c r="AB266" i="1"/>
  <c r="AA254" i="1"/>
  <c r="AB254" i="1"/>
  <c r="AA242" i="1"/>
  <c r="AB242" i="1"/>
  <c r="AA230" i="1"/>
  <c r="AB230" i="1"/>
  <c r="AA218" i="1"/>
  <c r="AB218" i="1"/>
  <c r="AA206" i="1"/>
  <c r="AB206" i="1"/>
  <c r="AA194" i="1"/>
  <c r="AB194" i="1"/>
  <c r="AA182" i="1"/>
  <c r="AB182" i="1"/>
  <c r="AA170" i="1"/>
  <c r="AB170" i="1"/>
  <c r="AA158" i="1"/>
  <c r="AB158" i="1"/>
  <c r="AA146" i="1"/>
  <c r="AB146" i="1"/>
  <c r="AA134" i="1"/>
  <c r="AB134" i="1"/>
  <c r="AA122" i="1"/>
  <c r="AB122" i="1"/>
  <c r="AA110" i="1"/>
  <c r="AB110" i="1"/>
  <c r="AA98" i="1"/>
  <c r="AB98" i="1"/>
  <c r="AA86" i="1"/>
  <c r="AB86" i="1"/>
  <c r="AA74" i="1"/>
  <c r="AB74" i="1"/>
  <c r="AA62" i="1"/>
  <c r="AB62" i="1"/>
  <c r="AA50" i="1"/>
  <c r="AB50" i="1"/>
  <c r="AA38" i="1"/>
  <c r="AB38" i="1"/>
  <c r="AA26" i="1"/>
  <c r="AB26" i="1"/>
  <c r="AA14" i="1"/>
  <c r="AB14" i="1"/>
  <c r="AA2" i="1"/>
  <c r="AB2" i="1"/>
  <c r="AB93" i="1"/>
  <c r="Z136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3CE9DD-6F2E-41CF-A480-BDB94E107AF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C6B849E-7849-40E6-BABD-98C4A5AA06CF}" name="WorksheetConnection_Data for Sales Analysis v2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DataforSalesAnalysisv2.xlsxTable1"/>
        </x15:connection>
      </ext>
    </extLst>
  </connection>
</connections>
</file>

<file path=xl/sharedStrings.xml><?xml version="1.0" encoding="utf-8"?>
<sst xmlns="http://schemas.openxmlformats.org/spreadsheetml/2006/main" count="22917" uniqueCount="706">
  <si>
    <t>SalesID</t>
  </si>
  <si>
    <t>Region</t>
  </si>
  <si>
    <t>Product Name</t>
  </si>
  <si>
    <t>Product Category</t>
  </si>
  <si>
    <t>Sales Date</t>
  </si>
  <si>
    <t>Sales Amount</t>
  </si>
  <si>
    <t>Quantity Sold</t>
  </si>
  <si>
    <t>Customer ID</t>
  </si>
  <si>
    <t>Customer Segment</t>
  </si>
  <si>
    <t>SalesRep ID</t>
  </si>
  <si>
    <t>Discount Applied</t>
  </si>
  <si>
    <t>Sales Channel</t>
  </si>
  <si>
    <t>Inventory Status</t>
  </si>
  <si>
    <t>Return Status</t>
  </si>
  <si>
    <t>Customer Feedback</t>
  </si>
  <si>
    <t>Cost Of Goods Sold</t>
  </si>
  <si>
    <t>Electronics</t>
  </si>
  <si>
    <t>Bluetooth Speaker</t>
  </si>
  <si>
    <t>Retail</t>
  </si>
  <si>
    <t>Fashion</t>
  </si>
  <si>
    <t>Leather Boots</t>
  </si>
  <si>
    <t>Home Appliances</t>
  </si>
  <si>
    <t>Air Purifier</t>
  </si>
  <si>
    <t>Wholesale</t>
  </si>
  <si>
    <t>Sports &amp; Outdoors</t>
  </si>
  <si>
    <t>Treadmill</t>
  </si>
  <si>
    <t>Subscription</t>
  </si>
  <si>
    <t>Wireless Earbuds</t>
  </si>
  <si>
    <t>Groceries</t>
  </si>
  <si>
    <t>Organic Almonds</t>
  </si>
  <si>
    <t>Wearables</t>
  </si>
  <si>
    <t>Smartwatch</t>
  </si>
  <si>
    <t>Online Direct</t>
  </si>
  <si>
    <t>4K Ultra HD TV</t>
  </si>
  <si>
    <t>Health &amp; Beauty</t>
  </si>
  <si>
    <t>Skincare Set</t>
  </si>
  <si>
    <t>Home Décor</t>
  </si>
  <si>
    <t>Wall Art</t>
  </si>
  <si>
    <t>Designer Handbag</t>
  </si>
  <si>
    <t>Baby Products</t>
  </si>
  <si>
    <t>Stroller</t>
  </si>
  <si>
    <t>Fitness Tracker</t>
  </si>
  <si>
    <t>Automotive</t>
  </si>
  <si>
    <t>Car Battery</t>
  </si>
  <si>
    <t>External Hard Drive</t>
  </si>
  <si>
    <t>Gourmet Coffee Beans</t>
  </si>
  <si>
    <t>Tools &amp; Home Improvement</t>
  </si>
  <si>
    <t>Cordless Drill</t>
  </si>
  <si>
    <t>Books &amp; Media</t>
  </si>
  <si>
    <t>Hardcover Novel</t>
  </si>
  <si>
    <t>VR Headset</t>
  </si>
  <si>
    <t>Electric Shaver</t>
  </si>
  <si>
    <t>Office Supplies</t>
  </si>
  <si>
    <t>Ergonomic Chair</t>
  </si>
  <si>
    <t>Baby Monitor</t>
  </si>
  <si>
    <t>Smart Refrigerator</t>
  </si>
  <si>
    <t>Jewelry</t>
  </si>
  <si>
    <t>Diamond Necklace</t>
  </si>
  <si>
    <t>Tire Set</t>
  </si>
  <si>
    <t>Gaming Console</t>
  </si>
  <si>
    <t>Silk Scarf</t>
  </si>
  <si>
    <t>Washing Machine</t>
  </si>
  <si>
    <t>Running Shoes</t>
  </si>
  <si>
    <t>Cotton T-Shirt</t>
  </si>
  <si>
    <t>Musical Instruments</t>
  </si>
  <si>
    <t>Electric Guitar</t>
  </si>
  <si>
    <t>DSLR Camera</t>
  </si>
  <si>
    <t>Fitness Equipment</t>
  </si>
  <si>
    <t>Rowing Machine</t>
  </si>
  <si>
    <t>Home Security</t>
  </si>
  <si>
    <t>Smart Doorbell</t>
  </si>
  <si>
    <t>Bluetooth Headphones</t>
  </si>
  <si>
    <t>Gaming Laptop</t>
  </si>
  <si>
    <t>Wi-Fi Router</t>
  </si>
  <si>
    <t>Designer Jeans</t>
  </si>
  <si>
    <t>Hair Dryer</t>
  </si>
  <si>
    <t>Anti-Aging Cream</t>
  </si>
  <si>
    <t>Automotive Parts</t>
  </si>
  <si>
    <t>Brake Pads</t>
  </si>
  <si>
    <t>Organic Honey</t>
  </si>
  <si>
    <t>Digital Camera</t>
  </si>
  <si>
    <t>Camping Tent</t>
  </si>
  <si>
    <t>LED Lights</t>
  </si>
  <si>
    <t>Smart Thermostat</t>
  </si>
  <si>
    <t>Coffee Maker</t>
  </si>
  <si>
    <t>Leather Jacket</t>
  </si>
  <si>
    <t>Noise-Canceling Headphones</t>
  </si>
  <si>
    <t>Crib</t>
  </si>
  <si>
    <t>Car Stereo</t>
  </si>
  <si>
    <t>eBook Reader</t>
  </si>
  <si>
    <t>Electric Toothbrush</t>
  </si>
  <si>
    <t>4K Monitor</t>
  </si>
  <si>
    <t>Yoga Mat</t>
  </si>
  <si>
    <t>Winter Coat</t>
  </si>
  <si>
    <t>Smart Light Bulbs</t>
  </si>
  <si>
    <t>Robot Vacuum</t>
  </si>
  <si>
    <t>Lawn Mower</t>
  </si>
  <si>
    <t>Printer</t>
  </si>
  <si>
    <t>Sunglasses</t>
  </si>
  <si>
    <t>Wool Sweater</t>
  </si>
  <si>
    <t>Body Lotion</t>
  </si>
  <si>
    <t>Video Doorbell</t>
  </si>
  <si>
    <t>Soundbar</t>
  </si>
  <si>
    <t>Microwave Oven</t>
  </si>
  <si>
    <t>Portable Charger</t>
  </si>
  <si>
    <t>High Chair</t>
  </si>
  <si>
    <t>Children's Book</t>
  </si>
  <si>
    <t>Action Camera</t>
  </si>
  <si>
    <t>Denim Jacket</t>
  </si>
  <si>
    <t>Activity Tracker</t>
  </si>
  <si>
    <t>Spices Set</t>
  </si>
  <si>
    <t>Power Drill</t>
  </si>
  <si>
    <t>Hiking Backpack</t>
  </si>
  <si>
    <t>Diaper Bag</t>
  </si>
  <si>
    <t>Makeup Kit</t>
  </si>
  <si>
    <t>Casual Sneakers</t>
  </si>
  <si>
    <t>Portable Speaker</t>
  </si>
  <si>
    <t>Cashmere Sweater</t>
  </si>
  <si>
    <t>Tennis Racket</t>
  </si>
  <si>
    <t>Decorative Vase</t>
  </si>
  <si>
    <t>Desk Lamp</t>
  </si>
  <si>
    <t>Science Fiction Novel</t>
  </si>
  <si>
    <t>Trench Coat</t>
  </si>
  <si>
    <t>Nail Care Set</t>
  </si>
  <si>
    <t>Baby Bathtub</t>
  </si>
  <si>
    <t>Garden Tools</t>
  </si>
  <si>
    <t>Whiteboard</t>
  </si>
  <si>
    <t>Surfboard</t>
  </si>
  <si>
    <t>Wireless Charger</t>
  </si>
  <si>
    <t>Biography</t>
  </si>
  <si>
    <t>Pajamas Set</t>
  </si>
  <si>
    <t>Digital Watch</t>
  </si>
  <si>
    <t>Smart Home Hub</t>
  </si>
  <si>
    <t>Toaster</t>
  </si>
  <si>
    <t>Perfume</t>
  </si>
  <si>
    <t>Cookbook</t>
  </si>
  <si>
    <t>Beachwear</t>
  </si>
  <si>
    <t>Oil Filter</t>
  </si>
  <si>
    <t>Area Rug</t>
  </si>
  <si>
    <t>Lip Balm</t>
  </si>
  <si>
    <t>Extension Cord</t>
  </si>
  <si>
    <t>Hoodie</t>
  </si>
  <si>
    <t>Laptop Stand</t>
  </si>
  <si>
    <t>Blender</t>
  </si>
  <si>
    <t>Ski Jacket</t>
  </si>
  <si>
    <t>Historical Fiction</t>
  </si>
  <si>
    <t>Smart Plug</t>
  </si>
  <si>
    <t>Leather Gloves</t>
  </si>
  <si>
    <t>Baby Blanket</t>
  </si>
  <si>
    <t>Shampoo Set</t>
  </si>
  <si>
    <t>Dish Rack</t>
  </si>
  <si>
    <t>Denim Skirt</t>
  </si>
  <si>
    <t>Projector</t>
  </si>
  <si>
    <t>Fishing Rod</t>
  </si>
  <si>
    <t>Fantasy Novel</t>
  </si>
  <si>
    <t>Sound System</t>
  </si>
  <si>
    <t>Floral Dress</t>
  </si>
  <si>
    <t>Foot Cream</t>
  </si>
  <si>
    <t>Smartband</t>
  </si>
  <si>
    <t>Filing Cabinet</t>
  </si>
  <si>
    <t>Tent</t>
  </si>
  <si>
    <t>Curtain Set</t>
  </si>
  <si>
    <t>Smart Scale</t>
  </si>
  <si>
    <t>Knitted Scarf</t>
  </si>
  <si>
    <t>Hair Straightener</t>
  </si>
  <si>
    <t>Windshield Wipers</t>
  </si>
  <si>
    <t>Power Saw</t>
  </si>
  <si>
    <t>Water Bottle</t>
  </si>
  <si>
    <t>Electric Kettle</t>
  </si>
  <si>
    <t>Evening Gown</t>
  </si>
  <si>
    <t>Air Fryer</t>
  </si>
  <si>
    <t>Baby Carrier</t>
  </si>
  <si>
    <t>Classic Literature</t>
  </si>
  <si>
    <t>Business Suit</t>
  </si>
  <si>
    <t>Drone</t>
  </si>
  <si>
    <t>Electric Fan</t>
  </si>
  <si>
    <t>Wool Hat</t>
  </si>
  <si>
    <t>Facial Cleanser</t>
  </si>
  <si>
    <t>Baseball Glove</t>
  </si>
  <si>
    <t>Surge Protector</t>
  </si>
  <si>
    <t>Candle Set</t>
  </si>
  <si>
    <t>Face Mask</t>
  </si>
  <si>
    <t>Cookware Book</t>
  </si>
  <si>
    <t>Cycling Helmet</t>
  </si>
  <si>
    <t>Summer Dress</t>
  </si>
  <si>
    <t>Bathrobe</t>
  </si>
  <si>
    <t>Air Filter</t>
  </si>
  <si>
    <t>Graphic Novel</t>
  </si>
  <si>
    <t>Deep Fryer</t>
  </si>
  <si>
    <t>Laptop Bag</t>
  </si>
  <si>
    <t>Vest</t>
  </si>
  <si>
    <t>Sleep Tracker</t>
  </si>
  <si>
    <t>Baby Cradle</t>
  </si>
  <si>
    <t>Camping Stove</t>
  </si>
  <si>
    <t>Electric Scooter</t>
  </si>
  <si>
    <t>Poetry Collection</t>
  </si>
  <si>
    <t>Jumper</t>
  </si>
  <si>
    <t>Photo Frame</t>
  </si>
  <si>
    <t>Makeup Remover</t>
  </si>
  <si>
    <t>Keyboard</t>
  </si>
  <si>
    <t>Swimwear</t>
  </si>
  <si>
    <t>Tennis Balls</t>
  </si>
  <si>
    <t>Hairdryer</t>
  </si>
  <si>
    <t>Face Serum</t>
  </si>
  <si>
    <t>Polo Shirt</t>
  </si>
  <si>
    <t>Tablet</t>
  </si>
  <si>
    <t>Office Chair</t>
  </si>
  <si>
    <t>Backpack</t>
  </si>
  <si>
    <t>Cap</t>
  </si>
  <si>
    <t>Power Bank</t>
  </si>
  <si>
    <t>Table Lamp</t>
  </si>
  <si>
    <t>Bath Salts</t>
  </si>
  <si>
    <t>Historical Document</t>
  </si>
  <si>
    <t>Golf Club</t>
  </si>
  <si>
    <t>Beanie</t>
  </si>
  <si>
    <t>Fitness Band</t>
  </si>
  <si>
    <t>Vacuum Cleaner</t>
  </si>
  <si>
    <t>Kayak</t>
  </si>
  <si>
    <t>Travel Guide</t>
  </si>
  <si>
    <t>Mini Projector</t>
  </si>
  <si>
    <t>Raincoat</t>
  </si>
  <si>
    <t>Body Wash</t>
  </si>
  <si>
    <t>Pacifier</t>
  </si>
  <si>
    <t>Hiking Boots</t>
  </si>
  <si>
    <t>Beach Hat</t>
  </si>
  <si>
    <t>HDMI Cable</t>
  </si>
  <si>
    <t>Slow Cooker</t>
  </si>
  <si>
    <t>Puffer Jacket</t>
  </si>
  <si>
    <t>Smart Home Security Camera</t>
  </si>
  <si>
    <t>Rock Climbing Gear</t>
  </si>
  <si>
    <t>Curtain Rod</t>
  </si>
  <si>
    <t>Facial Moisturizer</t>
  </si>
  <si>
    <t>Knit Hat</t>
  </si>
  <si>
    <t>Baby Bath</t>
  </si>
  <si>
    <t>Car Charger</t>
  </si>
  <si>
    <t>Mountain Bike</t>
  </si>
  <si>
    <t>Sweatshirt</t>
  </si>
  <si>
    <t>Hand Cream</t>
  </si>
  <si>
    <t>Swimming Goggles</t>
  </si>
  <si>
    <t>Kitchen Scale</t>
  </si>
  <si>
    <t>Deodorant</t>
  </si>
  <si>
    <t>Smart Speaker</t>
  </si>
  <si>
    <t>Climbing Rope</t>
  </si>
  <si>
    <t>Long Sleeve Shirt</t>
  </si>
  <si>
    <t>Diaper Cream</t>
  </si>
  <si>
    <t>GPS Device</t>
  </si>
  <si>
    <t>Throw Blanket</t>
  </si>
  <si>
    <t>Hair Conditioner</t>
  </si>
  <si>
    <t>Self-Help Book</t>
  </si>
  <si>
    <t>Maxi Dress</t>
  </si>
  <si>
    <t>Car Air Purifier</t>
  </si>
  <si>
    <t>Air Conditioner</t>
  </si>
  <si>
    <t>Suit Jacket</t>
  </si>
  <si>
    <t>Bluetooth Earphones</t>
  </si>
  <si>
    <t>Water Filter</t>
  </si>
  <si>
    <t>Biography Book</t>
  </si>
  <si>
    <t>Hand Soap</t>
  </si>
  <si>
    <t>Cardigan</t>
  </si>
  <si>
    <t>Coffee Grinder</t>
  </si>
  <si>
    <t>Travel Journal</t>
  </si>
  <si>
    <t>Chinos</t>
  </si>
  <si>
    <t>Essential Oils</t>
  </si>
  <si>
    <t>Sports Watch</t>
  </si>
  <si>
    <t>Summer Skirt</t>
  </si>
  <si>
    <t>Lipstick</t>
  </si>
  <si>
    <t>Historical Fiction Book</t>
  </si>
  <si>
    <t>Throw Pillow</t>
  </si>
  <si>
    <t>Book Set</t>
  </si>
  <si>
    <t>Jacket</t>
  </si>
  <si>
    <t>Smart TV</t>
  </si>
  <si>
    <t>GPS Watch</t>
  </si>
  <si>
    <t>Dishwasher</t>
  </si>
  <si>
    <t>Facial Scrub</t>
  </si>
  <si>
    <t>Inflatable Boat</t>
  </si>
  <si>
    <t>Deep Freezer</t>
  </si>
  <si>
    <t>Overcoat</t>
  </si>
  <si>
    <t>Bookcase</t>
  </si>
  <si>
    <t>High-Resolution Monitor</t>
  </si>
  <si>
    <t>Outdoor Grill</t>
  </si>
  <si>
    <t>Writing Journal</t>
  </si>
  <si>
    <t>Bath Towel</t>
  </si>
  <si>
    <t>Textbook</t>
  </si>
  <si>
    <t>Leather Belt</t>
  </si>
  <si>
    <t>Facial Mask</t>
  </si>
  <si>
    <t>Base Layer</t>
  </si>
  <si>
    <t>Reference Book</t>
  </si>
  <si>
    <t>Electric Grill</t>
  </si>
  <si>
    <t>Walking Shoes</t>
  </si>
  <si>
    <t>Fiction Novel</t>
  </si>
  <si>
    <t>E-Reader</t>
  </si>
  <si>
    <t>Ski Poles</t>
  </si>
  <si>
    <t>Travel Bag</t>
  </si>
  <si>
    <t>Webcam</t>
  </si>
  <si>
    <t>Educational Game</t>
  </si>
  <si>
    <t>Baseball Cap</t>
  </si>
  <si>
    <t>Moisturizer</t>
  </si>
  <si>
    <t>Tote Bag</t>
  </si>
  <si>
    <t>Science Fiction Book</t>
  </si>
  <si>
    <t>Plant Pot</t>
  </si>
  <si>
    <t>Hairbrush</t>
  </si>
  <si>
    <t>Winter Scarf</t>
  </si>
  <si>
    <t>Children's Encyclopedia</t>
  </si>
  <si>
    <t>Sunscreen</t>
  </si>
  <si>
    <t>Trail Shoes</t>
  </si>
  <si>
    <t>Athletic Shoes</t>
  </si>
  <si>
    <t>Dash Cam</t>
  </si>
  <si>
    <t>Mountaineering Boots</t>
  </si>
  <si>
    <t>Wool Scarf</t>
  </si>
  <si>
    <t>Wireless Speaker</t>
  </si>
  <si>
    <t>Anthology</t>
  </si>
  <si>
    <t>Ski Gloves</t>
  </si>
  <si>
    <t>Camping Chair</t>
  </si>
  <si>
    <t>Bicycle Helmet</t>
  </si>
  <si>
    <t>Classic Novel</t>
  </si>
  <si>
    <t>Shampoo</t>
  </si>
  <si>
    <t>Belt</t>
  </si>
  <si>
    <t>Wall Mirror</t>
  </si>
  <si>
    <t>Dress</t>
  </si>
  <si>
    <t>Leather Wallet</t>
  </si>
  <si>
    <t>Mini Fridge</t>
  </si>
  <si>
    <t>High-Heeled Shoes</t>
  </si>
  <si>
    <t>Vase</t>
  </si>
  <si>
    <t>Educational Book</t>
  </si>
  <si>
    <t>Climbing Gear</t>
  </si>
  <si>
    <t>Conditioner</t>
  </si>
  <si>
    <t>Wireless Mouse</t>
  </si>
  <si>
    <t>Sweater</t>
  </si>
  <si>
    <t>Historical Novel</t>
  </si>
  <si>
    <t>Ice Skates</t>
  </si>
  <si>
    <t>Wool Coat</t>
  </si>
  <si>
    <t>Booklight</t>
  </si>
  <si>
    <t>Running Jacket</t>
  </si>
  <si>
    <t>Toothpaste</t>
  </si>
  <si>
    <t>Casual Shoes</t>
  </si>
  <si>
    <t>Golf Clubs</t>
  </si>
  <si>
    <t>Nail Polish</t>
  </si>
  <si>
    <t>Children’s Book</t>
  </si>
  <si>
    <t>Camera Lens</t>
  </si>
  <si>
    <t>Mystery Novel</t>
  </si>
  <si>
    <t>Rug</t>
  </si>
  <si>
    <t>Recipe Book</t>
  </si>
  <si>
    <t>Sleeping Bag</t>
  </si>
  <si>
    <t>Shorts</t>
  </si>
  <si>
    <t>Sandals</t>
  </si>
  <si>
    <t>Mirror</t>
  </si>
  <si>
    <t>Basketball</t>
  </si>
  <si>
    <t>Novel</t>
  </si>
  <si>
    <t>Pajamas</t>
  </si>
  <si>
    <t>Golf Ball</t>
  </si>
  <si>
    <t>Comic Book</t>
  </si>
  <si>
    <t>Skirt</t>
  </si>
  <si>
    <t>Cushion</t>
  </si>
  <si>
    <t>TV Stand</t>
  </si>
  <si>
    <t>Face Cream</t>
  </si>
  <si>
    <t>Tie</t>
  </si>
  <si>
    <t>Baseball Bat</t>
  </si>
  <si>
    <t>Science Book</t>
  </si>
  <si>
    <t>Portable Fan</t>
  </si>
  <si>
    <t>Toner</t>
  </si>
  <si>
    <t>Non-Fiction Book</t>
  </si>
  <si>
    <t>Portable Grill</t>
  </si>
  <si>
    <t>Game Console</t>
  </si>
  <si>
    <t>Dress Shirt</t>
  </si>
  <si>
    <t>Iron</t>
  </si>
  <si>
    <t>Leather Bag</t>
  </si>
  <si>
    <t>Fishing Tackle</t>
  </si>
  <si>
    <t>Shaving Cream</t>
  </si>
  <si>
    <t>Hat</t>
  </si>
  <si>
    <t>Digital Thermometer</t>
  </si>
  <si>
    <t>Ice Cream Maker</t>
  </si>
  <si>
    <t>Body Oil</t>
  </si>
  <si>
    <t>Romance Novel</t>
  </si>
  <si>
    <t>Evening Dress</t>
  </si>
  <si>
    <t>Soccer Gear</t>
  </si>
  <si>
    <t>Smart TV Stick</t>
  </si>
  <si>
    <t>Hand Sanitizer</t>
  </si>
  <si>
    <t>Casual Jacket</t>
  </si>
  <si>
    <t>Ski Equipment</t>
  </si>
  <si>
    <t>Eye Mask</t>
  </si>
  <si>
    <t>True Crime Book</t>
  </si>
  <si>
    <t>Makeup Brush</t>
  </si>
  <si>
    <t>Beach Chair</t>
  </si>
  <si>
    <t>Shampoo &amp; Conditioner Set</t>
  </si>
  <si>
    <t>Guide Book</t>
  </si>
  <si>
    <t>Dress Shoes</t>
  </si>
  <si>
    <t>Trekking Poles</t>
  </si>
  <si>
    <t>Home Security Camera</t>
  </si>
  <si>
    <t>Lip Gloss</t>
  </si>
  <si>
    <t>Blazer</t>
  </si>
  <si>
    <t>Snowboard</t>
  </si>
  <si>
    <t>Power Strip</t>
  </si>
  <si>
    <t>Satchel Bag</t>
  </si>
  <si>
    <t>Art Print</t>
  </si>
  <si>
    <t>Crossfit Gear</t>
  </si>
  <si>
    <t>AirPods</t>
  </si>
  <si>
    <t>Adventure Novel</t>
  </si>
  <si>
    <t>USB Hub</t>
  </si>
  <si>
    <t>Hair Oil</t>
  </si>
  <si>
    <t>Children’s Storybook</t>
  </si>
  <si>
    <t>Phone Case</t>
  </si>
  <si>
    <t>Body Scrub</t>
  </si>
  <si>
    <t>Golf Bag</t>
  </si>
  <si>
    <t>Memory Card</t>
  </si>
  <si>
    <t>Literary Fiction</t>
  </si>
  <si>
    <t>Summer Hat</t>
  </si>
  <si>
    <t>Clock</t>
  </si>
  <si>
    <t>Sweater Dress</t>
  </si>
  <si>
    <t>Food Processor</t>
  </si>
  <si>
    <t>Snowshoes</t>
  </si>
  <si>
    <t>Sci-Fi Novel</t>
  </si>
  <si>
    <t>Crossfit Equipment</t>
  </si>
  <si>
    <t>Phone Charger</t>
  </si>
  <si>
    <t>Hair Mask</t>
  </si>
  <si>
    <t>Thriller Novel</t>
  </si>
  <si>
    <t>Portable Battery Pack</t>
  </si>
  <si>
    <t>Cookery Book</t>
  </si>
  <si>
    <t>Rain Jacket</t>
  </si>
  <si>
    <t>Climbing Harness</t>
  </si>
  <si>
    <t>Digital Photo Frame</t>
  </si>
  <si>
    <t>Facial Serum</t>
  </si>
  <si>
    <t>Trail Running Shoes</t>
  </si>
  <si>
    <t>Jumpsuit</t>
  </si>
  <si>
    <t>Science Fiction</t>
  </si>
  <si>
    <t>Ski Boots</t>
  </si>
  <si>
    <t>Face Moisturizer</t>
  </si>
  <si>
    <t>Eye Cream</t>
  </si>
  <si>
    <t>Long Sleeve Dress</t>
  </si>
  <si>
    <t>Camping Lantern</t>
  </si>
  <si>
    <t>Bluetooth Earbuds</t>
  </si>
  <si>
    <t>Shaving Kit</t>
  </si>
  <si>
    <t>Retail Customers</t>
  </si>
  <si>
    <t>High Income</t>
  </si>
  <si>
    <t>Premium Customers</t>
  </si>
  <si>
    <t>Corporate Clients</t>
  </si>
  <si>
    <t>Discount Shoppers</t>
  </si>
  <si>
    <t>Wholesale Customers</t>
  </si>
  <si>
    <t>Institutional Customers</t>
  </si>
  <si>
    <t>Low Income</t>
  </si>
  <si>
    <t>Middle Income</t>
  </si>
  <si>
    <t>REP008</t>
  </si>
  <si>
    <t>REP007</t>
  </si>
  <si>
    <t>REP003</t>
  </si>
  <si>
    <t>REP001</t>
  </si>
  <si>
    <t>REP002</t>
  </si>
  <si>
    <t>REP005</t>
  </si>
  <si>
    <t>REP006</t>
  </si>
  <si>
    <t>REP009</t>
  </si>
  <si>
    <t>REP010</t>
  </si>
  <si>
    <t>REP004</t>
  </si>
  <si>
    <t>Middle East &amp; Africa</t>
  </si>
  <si>
    <t>Europe</t>
  </si>
  <si>
    <t>Asia Pacific</t>
  </si>
  <si>
    <t>Latin America</t>
  </si>
  <si>
    <t>North America</t>
  </si>
  <si>
    <t>In Stock</t>
  </si>
  <si>
    <t>Out of Stock</t>
  </si>
  <si>
    <t>Low Stock</t>
  </si>
  <si>
    <t>Marketplace</t>
  </si>
  <si>
    <t>Pending Return</t>
  </si>
  <si>
    <t>No Return</t>
  </si>
  <si>
    <t>Returned</t>
  </si>
  <si>
    <t>Great product</t>
  </si>
  <si>
    <t>Very satisfied</t>
  </si>
  <si>
    <t>Not worth the money</t>
  </si>
  <si>
    <t>Excellent quality</t>
  </si>
  <si>
    <t>Could be better</t>
  </si>
  <si>
    <t>Fast delivery</t>
  </si>
  <si>
    <t>Terrible support</t>
  </si>
  <si>
    <t>I love it</t>
  </si>
  <si>
    <t>Would buy again</t>
  </si>
  <si>
    <t>Not recommended</t>
  </si>
  <si>
    <t>Too expensive</t>
  </si>
  <si>
    <t>Quick shipping</t>
  </si>
  <si>
    <t>Satisfied with my purchase</t>
  </si>
  <si>
    <t>Poor packaging</t>
  </si>
  <si>
    <t>Exceeds expectations</t>
  </si>
  <si>
    <t>Damaged on arrival</t>
  </si>
  <si>
    <t>Good value for money</t>
  </si>
  <si>
    <t>Will shop again</t>
  </si>
  <si>
    <t>Delays in delivery</t>
  </si>
  <si>
    <t>Not as described</t>
  </si>
  <si>
    <t>Perfect fit</t>
  </si>
  <si>
    <t>Color not as shown</t>
  </si>
  <si>
    <t>Missing accessories</t>
  </si>
  <si>
    <t>Item as described</t>
  </si>
  <si>
    <t>Arrived late</t>
  </si>
  <si>
    <t>Fantastic experience</t>
  </si>
  <si>
    <t>Will return</t>
  </si>
  <si>
    <t>Won't buy again</t>
  </si>
  <si>
    <t>Returning this item</t>
  </si>
  <si>
    <t>Top notch</t>
  </si>
  <si>
    <t>Mislabelled</t>
  </si>
  <si>
    <t>Very fast service</t>
  </si>
  <si>
    <t>Do not recommend</t>
  </si>
  <si>
    <t>Nice experience</t>
  </si>
  <si>
    <t>CUST1060</t>
  </si>
  <si>
    <t>CUST1094</t>
  </si>
  <si>
    <t>CUST1003</t>
  </si>
  <si>
    <t>CUST1100</t>
  </si>
  <si>
    <t>CUST1010</t>
  </si>
  <si>
    <t>CUST1068</t>
  </si>
  <si>
    <t>CUST1005</t>
  </si>
  <si>
    <t>CUST1085</t>
  </si>
  <si>
    <t>CUST1071</t>
  </si>
  <si>
    <t>CUST1021</t>
  </si>
  <si>
    <t>CUST1004</t>
  </si>
  <si>
    <t>CUST1056</t>
  </si>
  <si>
    <t>CUST1045</t>
  </si>
  <si>
    <t>CUST1081</t>
  </si>
  <si>
    <t>CUST1051</t>
  </si>
  <si>
    <t>CUST1036</t>
  </si>
  <si>
    <t>CUST1054</t>
  </si>
  <si>
    <t>CUST1065</t>
  </si>
  <si>
    <t>CUST1079</t>
  </si>
  <si>
    <t>CUST1089</t>
  </si>
  <si>
    <t>CUST1069</t>
  </si>
  <si>
    <t>CUST1028</t>
  </si>
  <si>
    <t>CUST1011</t>
  </si>
  <si>
    <t>CUST1015</t>
  </si>
  <si>
    <t>CUST1024</t>
  </si>
  <si>
    <t>CUST1083</t>
  </si>
  <si>
    <t>CUST1090</t>
  </si>
  <si>
    <t>CUST1096</t>
  </si>
  <si>
    <t>CUST1033</t>
  </si>
  <si>
    <t>CUST1050</t>
  </si>
  <si>
    <t>CUST1023</t>
  </si>
  <si>
    <t>CUST1020</t>
  </si>
  <si>
    <t>CUST1043</t>
  </si>
  <si>
    <t>CUST1032</t>
  </si>
  <si>
    <t>CUST1057</t>
  </si>
  <si>
    <t>CUST1042</t>
  </si>
  <si>
    <t>CUST1009</t>
  </si>
  <si>
    <t>CUST1018</t>
  </si>
  <si>
    <t>CUST1064</t>
  </si>
  <si>
    <t>CUST1041</t>
  </si>
  <si>
    <t>CUST1049</t>
  </si>
  <si>
    <t>CUST1082</t>
  </si>
  <si>
    <t>CUST1008</t>
  </si>
  <si>
    <t>CUST1025</t>
  </si>
  <si>
    <t>CUST1091</t>
  </si>
  <si>
    <t>CUST1086</t>
  </si>
  <si>
    <t>CUST1087</t>
  </si>
  <si>
    <t>CUST1092</t>
  </si>
  <si>
    <t>CUST1017</t>
  </si>
  <si>
    <t>CUST1075</t>
  </si>
  <si>
    <t>CUST1052</t>
  </si>
  <si>
    <t>CUST1062</t>
  </si>
  <si>
    <t>CUST1072</t>
  </si>
  <si>
    <t>CUST1034</t>
  </si>
  <si>
    <t>CUST1035</t>
  </si>
  <si>
    <t>CUST1039</t>
  </si>
  <si>
    <t>CUST1022</t>
  </si>
  <si>
    <t>CUST1019</t>
  </si>
  <si>
    <t>CUST1030</t>
  </si>
  <si>
    <t>CUST1076</t>
  </si>
  <si>
    <t>CUST1059</t>
  </si>
  <si>
    <t>CUST1098</t>
  </si>
  <si>
    <t>CUST1002</t>
  </si>
  <si>
    <t>CUST1029</t>
  </si>
  <si>
    <t>CUST1016</t>
  </si>
  <si>
    <t>CUST1074</t>
  </si>
  <si>
    <t>CUST1027</t>
  </si>
  <si>
    <t>CUST1046</t>
  </si>
  <si>
    <t>CUST1070</t>
  </si>
  <si>
    <t>CUST1001</t>
  </si>
  <si>
    <t>CUST1099</t>
  </si>
  <si>
    <t>CUST1038</t>
  </si>
  <si>
    <t>CUST1044</t>
  </si>
  <si>
    <t>CUST1061</t>
  </si>
  <si>
    <t>CUST1093</t>
  </si>
  <si>
    <t>CUST1048</t>
  </si>
  <si>
    <t>CUST1073</t>
  </si>
  <si>
    <t>CUST1088</t>
  </si>
  <si>
    <t>CUST1063</t>
  </si>
  <si>
    <t>CUST1067</t>
  </si>
  <si>
    <t>CUST1066</t>
  </si>
  <si>
    <t>CUST1040</t>
  </si>
  <si>
    <t>CUST1097</t>
  </si>
  <si>
    <t>CUST1058</t>
  </si>
  <si>
    <t>CUST1055</t>
  </si>
  <si>
    <t>CUST1084</t>
  </si>
  <si>
    <t>CUST1012</t>
  </si>
  <si>
    <t>CUST1013</t>
  </si>
  <si>
    <t>CUST1095</t>
  </si>
  <si>
    <t>CUST1078</t>
  </si>
  <si>
    <t>CUST1007</t>
  </si>
  <si>
    <t>CUST1014</t>
  </si>
  <si>
    <t>CUST1053</t>
  </si>
  <si>
    <t>CUST1026</t>
  </si>
  <si>
    <t>CUST1077</t>
  </si>
  <si>
    <t>CUST1047</t>
  </si>
  <si>
    <t>CUST1037</t>
  </si>
  <si>
    <t>CUST1080</t>
  </si>
  <si>
    <t>CUST1006</t>
  </si>
  <si>
    <t>CUST1031</t>
  </si>
  <si>
    <t>REP011</t>
  </si>
  <si>
    <t>REP012</t>
  </si>
  <si>
    <t>REP013</t>
  </si>
  <si>
    <t>REP014</t>
  </si>
  <si>
    <t>REP015</t>
  </si>
  <si>
    <t>REP016</t>
  </si>
  <si>
    <t>REP017</t>
  </si>
  <si>
    <t>REP018</t>
  </si>
  <si>
    <t>REP019</t>
  </si>
  <si>
    <t>REP020</t>
  </si>
  <si>
    <t>Customer assessment of Sales Rep</t>
  </si>
  <si>
    <t>Negative</t>
  </si>
  <si>
    <t>Positive</t>
  </si>
  <si>
    <t>Neutral</t>
  </si>
  <si>
    <t>No Feedback</t>
  </si>
  <si>
    <t>Product Quality</t>
  </si>
  <si>
    <t>Delivery Issues</t>
  </si>
  <si>
    <t>Customer Service</t>
  </si>
  <si>
    <t>Value for Money</t>
  </si>
  <si>
    <t>Experience with Purchase</t>
  </si>
  <si>
    <t>Product Description Accuracy</t>
  </si>
  <si>
    <t>Feedback theme</t>
  </si>
  <si>
    <t>Grand Total</t>
  </si>
  <si>
    <t>No Feeback</t>
  </si>
  <si>
    <t>Total sold Amount</t>
  </si>
  <si>
    <t>Corporate</t>
  </si>
  <si>
    <t>Government</t>
  </si>
  <si>
    <t>Cust segmentation theme</t>
  </si>
  <si>
    <t>Clothing</t>
  </si>
  <si>
    <t>Home Goods</t>
  </si>
  <si>
    <t>Beauty</t>
  </si>
  <si>
    <t>Sports</t>
  </si>
  <si>
    <t>Food &amp; Beverages</t>
  </si>
  <si>
    <t>Product categorization theme</t>
  </si>
  <si>
    <t>Widget A</t>
  </si>
  <si>
    <t>Widget B</t>
  </si>
  <si>
    <t>Widget C</t>
  </si>
  <si>
    <t>Widget D</t>
  </si>
  <si>
    <t>Widget E</t>
  </si>
  <si>
    <t>Widget F</t>
  </si>
  <si>
    <t>Widget G</t>
  </si>
  <si>
    <t>Widget H</t>
  </si>
  <si>
    <t>Widget I</t>
  </si>
  <si>
    <t>Widget J</t>
  </si>
  <si>
    <t>Product Name widgets</t>
  </si>
  <si>
    <t>Online</t>
  </si>
  <si>
    <t>Offline</t>
  </si>
  <si>
    <t>Direct</t>
  </si>
  <si>
    <t>Sales Channel Seg</t>
  </si>
  <si>
    <t>Not Returned</t>
  </si>
  <si>
    <t>Return Status seg</t>
  </si>
  <si>
    <t>Count of Customer assessment of Sales Rep</t>
  </si>
  <si>
    <t>Sum of Sales Amount</t>
  </si>
  <si>
    <t>Profit Margin</t>
  </si>
  <si>
    <t>Frequency</t>
  </si>
  <si>
    <t>Total Cost of Good Sold</t>
  </si>
  <si>
    <t>(blank)</t>
  </si>
  <si>
    <t>2023</t>
  </si>
  <si>
    <t>2024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</si>
  <si>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</si>
  <si>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</si>
  <si>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</si>
  <si>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</si>
  <si>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</si>
  <si>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</si>
  <si>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</si>
  <si>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</si>
  <si>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</si>
  <si>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</si>
  <si>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</si>
  <si>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</si>
  <si>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Total sold Amount</t>
  </si>
  <si>
    <t>Total Profit</t>
  </si>
  <si>
    <t>Sum of Total Profit</t>
  </si>
  <si>
    <t>Row Labels</t>
  </si>
  <si>
    <t>Total Inflow</t>
  </si>
  <si>
    <t>Profit</t>
  </si>
  <si>
    <t>sales Channel</t>
  </si>
  <si>
    <t>Customer Seg</t>
  </si>
  <si>
    <t>Total Number</t>
  </si>
  <si>
    <t>Count of Feedback theme</t>
  </si>
  <si>
    <t>precentage</t>
  </si>
  <si>
    <t>percentage</t>
  </si>
  <si>
    <t>sentiment</t>
  </si>
  <si>
    <t>Percentage</t>
  </si>
  <si>
    <t>Total Amount</t>
  </si>
  <si>
    <t>Average Amount</t>
  </si>
  <si>
    <t>Percentage of Total Sales Amount</t>
  </si>
  <si>
    <t>Frenquwncy</t>
  </si>
  <si>
    <t>Values</t>
  </si>
  <si>
    <t>Total Frequency</t>
  </si>
  <si>
    <t>Total Percentage</t>
  </si>
  <si>
    <t xml:space="preserve">Product Category </t>
  </si>
  <si>
    <t>Count of Product Name widgets</t>
  </si>
  <si>
    <t xml:space="preserve">Product Name </t>
  </si>
  <si>
    <t>Total precentage</t>
  </si>
  <si>
    <t>Feedback</t>
  </si>
  <si>
    <t xml:space="preserve">Return Status </t>
  </si>
  <si>
    <t>Highest Price</t>
  </si>
  <si>
    <t>Lowest Price</t>
  </si>
  <si>
    <t>Average Price</t>
  </si>
  <si>
    <t>Sum of Discount Applied</t>
  </si>
  <si>
    <t>Discount Rate</t>
  </si>
  <si>
    <t>Years (Sales Date)</t>
  </si>
  <si>
    <t>Months (Sales Date)</t>
  </si>
  <si>
    <t>Total Profit Margin</t>
  </si>
  <si>
    <t>Total Profit Margin2</t>
  </si>
  <si>
    <t>Cost Price</t>
  </si>
  <si>
    <t>Selling Price</t>
  </si>
  <si>
    <t xml:space="preserve">Profit Margin 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</si>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</sst>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0.0,&quot;K&quot;;General"/>
    <numFmt numFmtId="166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6" fontId="0" fillId="0" borderId="0" xfId="0" applyNumberFormat="1"/>
    <xf numFmtId="9" fontId="0" fillId="0" borderId="0" xfId="0" applyNumberFormat="1"/>
    <xf numFmtId="10" fontId="0" fillId="0" borderId="0" xfId="0" applyNumberFormat="1"/>
    <xf numFmtId="14" fontId="0" fillId="0" borderId="0" xfId="0" applyNumberFormat="1"/>
    <xf numFmtId="0" fontId="0" fillId="0" borderId="0" xfId="0" pivotButton="1"/>
    <xf numFmtId="164" fontId="0" fillId="0" borderId="0" xfId="0" applyNumberFormat="1"/>
    <xf numFmtId="164" fontId="0" fillId="0" borderId="0" xfId="1" applyNumberFormat="1" applyFont="1"/>
    <xf numFmtId="164" fontId="0" fillId="0" borderId="0" xfId="2" applyNumberFormat="1" applyFont="1"/>
    <xf numFmtId="9" fontId="0" fillId="0" borderId="0" xfId="2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  <xf numFmtId="0" fontId="3" fillId="2" borderId="1" xfId="0" applyFont="1" applyFill="1" applyBorder="1"/>
    <xf numFmtId="0" fontId="3" fillId="2" borderId="0" xfId="0" applyFont="1" applyFill="1"/>
    <xf numFmtId="166" fontId="0" fillId="0" borderId="0" xfId="0" applyNumberFormat="1"/>
    <xf numFmtId="0" fontId="0" fillId="0" borderId="3" xfId="0" applyBorder="1"/>
    <xf numFmtId="0" fontId="3" fillId="0" borderId="3" xfId="0" applyFont="1" applyBorder="1"/>
    <xf numFmtId="9" fontId="0" fillId="0" borderId="3" xfId="2" applyFont="1" applyBorder="1"/>
    <xf numFmtId="0" fontId="0" fillId="0" borderId="2" xfId="0" applyBorder="1"/>
    <xf numFmtId="164" fontId="3" fillId="2" borderId="0" xfId="0" applyNumberFormat="1" applyFont="1" applyFill="1"/>
    <xf numFmtId="164" fontId="0" fillId="0" borderId="2" xfId="0" applyNumberFormat="1" applyBorder="1"/>
    <xf numFmtId="164" fontId="0" fillId="0" borderId="0" xfId="3" applyNumberFormat="1" applyFont="1"/>
    <xf numFmtId="0" fontId="0" fillId="0" borderId="0" xfId="0" applyNumberFormat="1"/>
    <xf numFmtId="2" fontId="0" fillId="0" borderId="0" xfId="0" applyNumberFormat="1"/>
    <xf numFmtId="0" fontId="3" fillId="0" borderId="3" xfId="0" applyFont="1" applyBorder="1" applyAlignment="1">
      <alignment horizontal="center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&quot;$&quot;#,##0.00"/>
    </dxf>
    <dxf>
      <numFmt numFmtId="164" formatCode="&quot;$&quot;#,##0.00"/>
    </dxf>
    <dxf>
      <numFmt numFmtId="165" formatCode="&quot;$&quot;0.0,&quot;K&quot;;General"/>
    </dxf>
    <dxf>
      <numFmt numFmtId="165" formatCode="&quot;$&quot;0.0,&quot;K&quot;;General"/>
    </dxf>
    <dxf>
      <numFmt numFmtId="165" formatCode="&quot;$&quot;0.0,&quot;K&quot;;General"/>
    </dxf>
    <dxf>
      <numFmt numFmtId="165" formatCode="&quot;$&quot;0.0,&quot;K&quot;;General"/>
    </dxf>
    <dxf>
      <numFmt numFmtId="165" formatCode="&quot;$&quot;0.0,&quot;K&quot;;General"/>
    </dxf>
    <dxf>
      <numFmt numFmtId="167" formatCode="[&gt;=1000]&quot;$&quot;#,&quot;K&quot;;General"/>
    </dxf>
    <dxf>
      <numFmt numFmtId="164" formatCode="&quot;$&quot;#,##0.00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64" formatCode="&quot;$&quot;#,##0.00"/>
    </dxf>
    <dxf>
      <numFmt numFmtId="164" formatCode="&quot;$&quot;#,##0.00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3" formatCode="0%"/>
    </dxf>
    <dxf>
      <numFmt numFmtId="13" formatCode="0%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colors>
    <mruColors>
      <color rgb="FF023047"/>
      <color rgb="FF90E0EF"/>
      <color rgb="FF0077B6"/>
      <color rgb="FFDAF5FA"/>
      <color rgb="FFCAF0F8"/>
      <color rgb="FF00B4D8"/>
      <color rgb="FF0304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pivotCacheDefinition" Target="pivotCache/pivotCacheDefinition10.xml"/><Relationship Id="rId26" Type="http://schemas.openxmlformats.org/officeDocument/2006/relationships/pivotCacheDefinition" Target="pivotCache/pivotCacheDefinition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pivotCacheDefinition" Target="pivotCache/pivotCacheDefinition9.xml"/><Relationship Id="rId25" Type="http://schemas.openxmlformats.org/officeDocument/2006/relationships/pivotCacheDefinition" Target="pivotCache/pivotCacheDefinition1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0" Type="http://schemas.openxmlformats.org/officeDocument/2006/relationships/pivotCacheDefinition" Target="pivotCache/pivotCacheDefinition12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pivotCacheDefinition" Target="pivotCache/pivotCacheDefinition16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23" Type="http://schemas.openxmlformats.org/officeDocument/2006/relationships/pivotCacheDefinition" Target="pivotCache/pivotCacheDefinition15.xml"/><Relationship Id="rId28" Type="http://schemas.openxmlformats.org/officeDocument/2006/relationships/connections" Target="connections.xml"/><Relationship Id="rId10" Type="http://schemas.openxmlformats.org/officeDocument/2006/relationships/pivotCacheDefinition" Target="pivotCache/pivotCacheDefinition2.xml"/><Relationship Id="rId19" Type="http://schemas.openxmlformats.org/officeDocument/2006/relationships/pivotCacheDefinition" Target="pivotCache/pivotCacheDefinition11.xml"/><Relationship Id="rId31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pivotCacheDefinition" Target="pivotCache/pivotCacheDefinition14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for Sales Analysis v2.xlsx]feedback theme!PivotTable2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/>
              <a:t>Feedback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2304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'feedback theme'!$B$3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2304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'feedback theme'!$A$4:$A$11</c:f>
              <c:strCache>
                <c:ptCount val="7"/>
                <c:pt idx="0">
                  <c:v>Product Description Accuracy</c:v>
                </c:pt>
                <c:pt idx="1">
                  <c:v>Customer Service</c:v>
                </c:pt>
                <c:pt idx="2">
                  <c:v>No Feeback</c:v>
                </c:pt>
                <c:pt idx="3">
                  <c:v>Value for Money</c:v>
                </c:pt>
                <c:pt idx="4">
                  <c:v>Delivery Issues</c:v>
                </c:pt>
                <c:pt idx="5">
                  <c:v>Product Quality</c:v>
                </c:pt>
                <c:pt idx="6">
                  <c:v>Experience with Purchase</c:v>
                </c:pt>
              </c:strCache>
            </c:strRef>
          </c:cat>
          <c:val>
            <c:numRef>
              <c:f>'feedback theme'!$B$4:$B$11</c:f>
              <c:numCache>
                <c:formatCode>General</c:formatCode>
                <c:ptCount val="7"/>
                <c:pt idx="0">
                  <c:v>33</c:v>
                </c:pt>
                <c:pt idx="1">
                  <c:v>100</c:v>
                </c:pt>
                <c:pt idx="2">
                  <c:v>113</c:v>
                </c:pt>
                <c:pt idx="3">
                  <c:v>220</c:v>
                </c:pt>
                <c:pt idx="4">
                  <c:v>232</c:v>
                </c:pt>
                <c:pt idx="5">
                  <c:v>329</c:v>
                </c:pt>
                <c:pt idx="6">
                  <c:v>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D-4FF4-B2E9-695F71064D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83318936"/>
        <c:axId val="483326856"/>
      </c:barChart>
      <c:catAx>
        <c:axId val="483318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3326856"/>
        <c:crosses val="autoZero"/>
        <c:auto val="1"/>
        <c:lblAlgn val="ctr"/>
        <c:lblOffset val="100"/>
        <c:noMultiLvlLbl val="0"/>
      </c:catAx>
      <c:valAx>
        <c:axId val="4833268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3318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for Sales Analysis v2.xlsx]Categorization!PivotTable9</c:name>
    <c:fmtId val="7"/>
  </c:pivotSource>
  <c:chart>
    <c:autoTitleDeleted val="0"/>
    <c:pivotFmts>
      <c:pivotFmt>
        <c:idx val="0"/>
        <c:spPr>
          <a:solidFill>
            <a:srgbClr val="023047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rgbClr val="023047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AF5FA"/>
          </a:solidFill>
          <a:ln>
            <a:solidFill>
              <a:schemeClr val="bg1"/>
            </a:solidFill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rgbClr val="023047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Categorization!$C$61:$C$62</c:f>
              <c:strCache>
                <c:ptCount val="1"/>
                <c:pt idx="0">
                  <c:v>Not Returned</c:v>
                </c:pt>
              </c:strCache>
            </c:strRef>
          </c:tx>
          <c:spPr>
            <a:solidFill>
              <a:srgbClr val="023047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Categorization!$B$63:$B$66</c:f>
              <c:strCache>
                <c:ptCount val="3"/>
                <c:pt idx="0">
                  <c:v>Negative</c:v>
                </c:pt>
                <c:pt idx="1">
                  <c:v>Neutral</c:v>
                </c:pt>
                <c:pt idx="2">
                  <c:v>Positive</c:v>
                </c:pt>
              </c:strCache>
            </c:strRef>
          </c:cat>
          <c:val>
            <c:numRef>
              <c:f>Categorization!$C$63:$C$66</c:f>
              <c:numCache>
                <c:formatCode>General</c:formatCode>
                <c:ptCount val="3"/>
                <c:pt idx="0">
                  <c:v>221</c:v>
                </c:pt>
                <c:pt idx="1">
                  <c:v>234</c:v>
                </c:pt>
                <c:pt idx="2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3F-4EDC-AB05-DA31EE15107B}"/>
            </c:ext>
          </c:extLst>
        </c:ser>
        <c:ser>
          <c:idx val="1"/>
          <c:order val="1"/>
          <c:tx>
            <c:strRef>
              <c:f>Categorization!$D$61:$D$62</c:f>
              <c:strCache>
                <c:ptCount val="1"/>
                <c:pt idx="0">
                  <c:v>Returned</c:v>
                </c:pt>
              </c:strCache>
            </c:strRef>
          </c:tx>
          <c:spPr>
            <a:solidFill>
              <a:srgbClr val="DAF5FA"/>
            </a:solidFill>
            <a:ln>
              <a:solidFill>
                <a:schemeClr val="bg1"/>
              </a:solidFill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Categorization!$B$63:$B$66</c:f>
              <c:strCache>
                <c:ptCount val="3"/>
                <c:pt idx="0">
                  <c:v>Negative</c:v>
                </c:pt>
                <c:pt idx="1">
                  <c:v>Neutral</c:v>
                </c:pt>
                <c:pt idx="2">
                  <c:v>Positive</c:v>
                </c:pt>
              </c:strCache>
            </c:strRef>
          </c:cat>
          <c:val>
            <c:numRef>
              <c:f>Categorization!$D$63:$D$66</c:f>
              <c:numCache>
                <c:formatCode>General</c:formatCode>
                <c:ptCount val="3"/>
                <c:pt idx="0">
                  <c:v>116</c:v>
                </c:pt>
                <c:pt idx="1">
                  <c:v>121</c:v>
                </c:pt>
                <c:pt idx="2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3F-4EDC-AB05-DA31EE151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1007952"/>
        <c:axId val="1291006152"/>
      </c:barChart>
      <c:catAx>
        <c:axId val="12910079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91006152"/>
        <c:crosses val="autoZero"/>
        <c:auto val="1"/>
        <c:lblAlgn val="ctr"/>
        <c:lblOffset val="100"/>
        <c:noMultiLvlLbl val="0"/>
      </c:catAx>
      <c:valAx>
        <c:axId val="129100615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29100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9373600174978125"/>
          <c:y val="8.3333333333333329E-2"/>
          <c:w val="0.23648233972432353"/>
          <c:h val="8.15926399865165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1" u="none" strike="noStrike" kern="1200" baseline="0">
              <a:solidFill>
                <a:srgbClr val="023047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1" i="1">
          <a:solidFill>
            <a:srgbClr val="023047"/>
          </a:solidFill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Categorization!$I$72</c:f>
              <c:strCache>
                <c:ptCount val="1"/>
                <c:pt idx="0">
                  <c:v>Sum of Sales 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23047"/>
              </a:solidFill>
              <a:ln w="9525">
                <a:solidFill>
                  <a:srgbClr val="90E0EF"/>
                </a:solidFill>
              </a:ln>
              <a:effectLst/>
            </c:spPr>
          </c:marker>
          <c:xVal>
            <c:numRef>
              <c:f>Categorization!$H$73:$H$107</c:f>
              <c:numCache>
                <c:formatCode>General</c:formatCode>
                <c:ptCount val="35"/>
                <c:pt idx="0">
                  <c:v>33</c:v>
                </c:pt>
                <c:pt idx="1">
                  <c:v>40</c:v>
                </c:pt>
                <c:pt idx="2">
                  <c:v>38</c:v>
                </c:pt>
                <c:pt idx="3">
                  <c:v>40</c:v>
                </c:pt>
                <c:pt idx="4">
                  <c:v>40</c:v>
                </c:pt>
                <c:pt idx="5">
                  <c:v>33</c:v>
                </c:pt>
                <c:pt idx="6">
                  <c:v>40</c:v>
                </c:pt>
                <c:pt idx="7">
                  <c:v>39</c:v>
                </c:pt>
                <c:pt idx="8">
                  <c:v>33</c:v>
                </c:pt>
                <c:pt idx="9">
                  <c:v>38</c:v>
                </c:pt>
                <c:pt idx="10">
                  <c:v>40</c:v>
                </c:pt>
                <c:pt idx="11">
                  <c:v>34</c:v>
                </c:pt>
                <c:pt idx="12">
                  <c:v>38</c:v>
                </c:pt>
                <c:pt idx="13">
                  <c:v>33</c:v>
                </c:pt>
                <c:pt idx="14">
                  <c:v>29</c:v>
                </c:pt>
                <c:pt idx="15">
                  <c:v>37</c:v>
                </c:pt>
                <c:pt idx="16">
                  <c:v>33</c:v>
                </c:pt>
                <c:pt idx="17">
                  <c:v>113</c:v>
                </c:pt>
                <c:pt idx="18">
                  <c:v>40</c:v>
                </c:pt>
                <c:pt idx="19">
                  <c:v>38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42</c:v>
                </c:pt>
                <c:pt idx="24">
                  <c:v>29</c:v>
                </c:pt>
                <c:pt idx="25">
                  <c:v>42</c:v>
                </c:pt>
                <c:pt idx="26">
                  <c:v>38</c:v>
                </c:pt>
                <c:pt idx="27">
                  <c:v>38</c:v>
                </c:pt>
                <c:pt idx="28">
                  <c:v>29</c:v>
                </c:pt>
                <c:pt idx="29">
                  <c:v>33</c:v>
                </c:pt>
                <c:pt idx="30">
                  <c:v>34</c:v>
                </c:pt>
                <c:pt idx="31">
                  <c:v>33</c:v>
                </c:pt>
                <c:pt idx="32">
                  <c:v>40</c:v>
                </c:pt>
                <c:pt idx="33">
                  <c:v>33</c:v>
                </c:pt>
                <c:pt idx="34">
                  <c:v>38</c:v>
                </c:pt>
              </c:numCache>
            </c:numRef>
          </c:xVal>
          <c:yVal>
            <c:numRef>
              <c:f>Categorization!$I$73:$I$107</c:f>
              <c:numCache>
                <c:formatCode>"$"0.0,"K";General</c:formatCode>
                <c:ptCount val="35"/>
                <c:pt idx="0">
                  <c:v>2479</c:v>
                </c:pt>
                <c:pt idx="1">
                  <c:v>4351.4455110107283</c:v>
                </c:pt>
                <c:pt idx="2">
                  <c:v>4554</c:v>
                </c:pt>
                <c:pt idx="3">
                  <c:v>2759.6171654432528</c:v>
                </c:pt>
                <c:pt idx="4">
                  <c:v>3305.5313382269906</c:v>
                </c:pt>
                <c:pt idx="5">
                  <c:v>4733</c:v>
                </c:pt>
                <c:pt idx="6">
                  <c:v>3568.9791078486728</c:v>
                </c:pt>
                <c:pt idx="7">
                  <c:v>4282</c:v>
                </c:pt>
                <c:pt idx="8">
                  <c:v>3097</c:v>
                </c:pt>
                <c:pt idx="9">
                  <c:v>4345</c:v>
                </c:pt>
                <c:pt idx="10">
                  <c:v>3743.2552230378319</c:v>
                </c:pt>
                <c:pt idx="11">
                  <c:v>4418</c:v>
                </c:pt>
                <c:pt idx="12">
                  <c:v>3386</c:v>
                </c:pt>
                <c:pt idx="13">
                  <c:v>4488.7216261998865</c:v>
                </c:pt>
                <c:pt idx="14">
                  <c:v>2699</c:v>
                </c:pt>
                <c:pt idx="15">
                  <c:v>3381.0835686053078</c:v>
                </c:pt>
                <c:pt idx="16">
                  <c:v>3819</c:v>
                </c:pt>
                <c:pt idx="17">
                  <c:v>6554</c:v>
                </c:pt>
                <c:pt idx="18">
                  <c:v>3373.1693958215697</c:v>
                </c:pt>
                <c:pt idx="19">
                  <c:v>4274</c:v>
                </c:pt>
                <c:pt idx="20">
                  <c:v>2994</c:v>
                </c:pt>
                <c:pt idx="21">
                  <c:v>3337.8074534161487</c:v>
                </c:pt>
                <c:pt idx="22">
                  <c:v>3495.3410502540937</c:v>
                </c:pt>
                <c:pt idx="23">
                  <c:v>5457.9061115355235</c:v>
                </c:pt>
                <c:pt idx="24">
                  <c:v>3053</c:v>
                </c:pt>
                <c:pt idx="25">
                  <c:v>3158.7029926595146</c:v>
                </c:pt>
                <c:pt idx="26">
                  <c:v>2943</c:v>
                </c:pt>
                <c:pt idx="27">
                  <c:v>3899.9500000000003</c:v>
                </c:pt>
                <c:pt idx="28">
                  <c:v>2533</c:v>
                </c:pt>
                <c:pt idx="29">
                  <c:v>2827</c:v>
                </c:pt>
                <c:pt idx="30">
                  <c:v>4002</c:v>
                </c:pt>
                <c:pt idx="31">
                  <c:v>2354</c:v>
                </c:pt>
                <c:pt idx="32">
                  <c:v>3195.8932806324106</c:v>
                </c:pt>
                <c:pt idx="33">
                  <c:v>3572</c:v>
                </c:pt>
                <c:pt idx="34">
                  <c:v>3609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9-4DED-8156-985A8F2FC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089280"/>
        <c:axId val="1237088200"/>
      </c:scatterChart>
      <c:valAx>
        <c:axId val="1237089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1" u="none" strike="noStrike" kern="1200" baseline="0">
                    <a:solidFill>
                      <a:srgbClr val="023047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/>
                  <a:t>Customer Feedback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1" u="none" strike="noStrike" kern="1200" baseline="0">
                  <a:solidFill>
                    <a:srgbClr val="023047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rgbClr val="023047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237088200"/>
        <c:crosses val="autoZero"/>
        <c:crossBetween val="midCat"/>
      </c:valAx>
      <c:valAx>
        <c:axId val="1237088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1" u="none" strike="noStrike" kern="1200" baseline="0">
                    <a:solidFill>
                      <a:srgbClr val="023047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/>
                  <a:t>Sales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1" u="none" strike="noStrike" kern="1200" baseline="0">
                  <a:solidFill>
                    <a:srgbClr val="023047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0.0,&quot;K&quot;;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rgbClr val="023047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23708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1">
          <a:solidFill>
            <a:srgbClr val="023047"/>
          </a:solidFill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for Sales Analysis v2.xlsx]Categorization!PivotTable1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1" u="none" strike="noStrike" kern="1200" baseline="0">
                  <a:solidFill>
                    <a:schemeClr val="bg1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Categorization!$C$105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bg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Categorization!$B$106:$B$116</c:f>
              <c:strCache>
                <c:ptCount val="10"/>
                <c:pt idx="0">
                  <c:v>REP005</c:v>
                </c:pt>
                <c:pt idx="1">
                  <c:v>REP001</c:v>
                </c:pt>
                <c:pt idx="2">
                  <c:v>REP004</c:v>
                </c:pt>
                <c:pt idx="3">
                  <c:v>REP002</c:v>
                </c:pt>
                <c:pt idx="4">
                  <c:v>REP008</c:v>
                </c:pt>
                <c:pt idx="5">
                  <c:v>REP010</c:v>
                </c:pt>
                <c:pt idx="6">
                  <c:v>REP003</c:v>
                </c:pt>
                <c:pt idx="7">
                  <c:v>REP006</c:v>
                </c:pt>
                <c:pt idx="8">
                  <c:v>REP009</c:v>
                </c:pt>
                <c:pt idx="9">
                  <c:v>REP007</c:v>
                </c:pt>
              </c:strCache>
            </c:strRef>
          </c:cat>
          <c:val>
            <c:numRef>
              <c:f>Categorization!$C$106:$C$116</c:f>
              <c:numCache>
                <c:formatCode>"$"0.0,"K";General</c:formatCode>
                <c:ptCount val="10"/>
                <c:pt idx="0">
                  <c:v>23041</c:v>
                </c:pt>
                <c:pt idx="1">
                  <c:v>25154</c:v>
                </c:pt>
                <c:pt idx="2">
                  <c:v>26786</c:v>
                </c:pt>
                <c:pt idx="3">
                  <c:v>28709</c:v>
                </c:pt>
                <c:pt idx="4">
                  <c:v>29408</c:v>
                </c:pt>
                <c:pt idx="5">
                  <c:v>31301</c:v>
                </c:pt>
                <c:pt idx="6">
                  <c:v>31318</c:v>
                </c:pt>
                <c:pt idx="7">
                  <c:v>33286</c:v>
                </c:pt>
                <c:pt idx="8">
                  <c:v>37541</c:v>
                </c:pt>
                <c:pt idx="9">
                  <c:v>37857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4-4C46-97B7-4C114307EFF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8"/>
        <c:axId val="1070681256"/>
        <c:axId val="1070680176"/>
      </c:barChart>
      <c:catAx>
        <c:axId val="1070681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070680176"/>
        <c:crosses val="autoZero"/>
        <c:auto val="1"/>
        <c:lblAlgn val="ctr"/>
        <c:lblOffset val="100"/>
        <c:noMultiLvlLbl val="0"/>
      </c:catAx>
      <c:valAx>
        <c:axId val="1070680176"/>
        <c:scaling>
          <c:orientation val="minMax"/>
        </c:scaling>
        <c:delete val="1"/>
        <c:axPos val="b"/>
        <c:numFmt formatCode="&quot;$&quot;0.0,&quot;K&quot;;General" sourceLinked="1"/>
        <c:majorTickMark val="none"/>
        <c:minorTickMark val="none"/>
        <c:tickLblPos val="nextTo"/>
        <c:crossAx val="1070681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i="1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for Sales Analysis v2.xlsx]Categorization!PivotTable11</c:name>
    <c:fmtId val="1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Categorization!$C$242:$C$243</c:f>
              <c:strCache>
                <c:ptCount val="1"/>
                <c:pt idx="0">
                  <c:v>Customer Service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Categorization!$B$244:$B$249</c:f>
              <c:strCache>
                <c:ptCount val="5"/>
                <c:pt idx="0">
                  <c:v>Asia Pacific</c:v>
                </c:pt>
                <c:pt idx="1">
                  <c:v>Europe</c:v>
                </c:pt>
                <c:pt idx="2">
                  <c:v>Latin America</c:v>
                </c:pt>
                <c:pt idx="3">
                  <c:v>Middle East &amp; Africa</c:v>
                </c:pt>
                <c:pt idx="4">
                  <c:v>North America</c:v>
                </c:pt>
              </c:strCache>
            </c:strRef>
          </c:cat>
          <c:val>
            <c:numRef>
              <c:f>Categorization!$C$244:$C$249</c:f>
              <c:numCache>
                <c:formatCode>General</c:formatCode>
                <c:ptCount val="5"/>
                <c:pt idx="0">
                  <c:v>18</c:v>
                </c:pt>
                <c:pt idx="1">
                  <c:v>14</c:v>
                </c:pt>
                <c:pt idx="2">
                  <c:v>23</c:v>
                </c:pt>
                <c:pt idx="3">
                  <c:v>15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5-4314-A1A5-C4404D21343B}"/>
            </c:ext>
          </c:extLst>
        </c:ser>
        <c:ser>
          <c:idx val="1"/>
          <c:order val="1"/>
          <c:tx>
            <c:strRef>
              <c:f>Categorization!$D$242:$D$243</c:f>
              <c:strCache>
                <c:ptCount val="1"/>
                <c:pt idx="0">
                  <c:v>Delivery Issues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Categorization!$B$244:$B$249</c:f>
              <c:strCache>
                <c:ptCount val="5"/>
                <c:pt idx="0">
                  <c:v>Asia Pacific</c:v>
                </c:pt>
                <c:pt idx="1">
                  <c:v>Europe</c:v>
                </c:pt>
                <c:pt idx="2">
                  <c:v>Latin America</c:v>
                </c:pt>
                <c:pt idx="3">
                  <c:v>Middle East &amp; Africa</c:v>
                </c:pt>
                <c:pt idx="4">
                  <c:v>North America</c:v>
                </c:pt>
              </c:strCache>
            </c:strRef>
          </c:cat>
          <c:val>
            <c:numRef>
              <c:f>Categorization!$D$244:$D$249</c:f>
              <c:numCache>
                <c:formatCode>General</c:formatCode>
                <c:ptCount val="5"/>
                <c:pt idx="0">
                  <c:v>42</c:v>
                </c:pt>
                <c:pt idx="1">
                  <c:v>45</c:v>
                </c:pt>
                <c:pt idx="2">
                  <c:v>61</c:v>
                </c:pt>
                <c:pt idx="3">
                  <c:v>47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95-4314-A1A5-C4404D21343B}"/>
            </c:ext>
          </c:extLst>
        </c:ser>
        <c:ser>
          <c:idx val="2"/>
          <c:order val="2"/>
          <c:tx>
            <c:strRef>
              <c:f>Categorization!$E$242:$E$243</c:f>
              <c:strCache>
                <c:ptCount val="1"/>
                <c:pt idx="0">
                  <c:v>Experience with Purchase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Categorization!$B$244:$B$249</c:f>
              <c:strCache>
                <c:ptCount val="5"/>
                <c:pt idx="0">
                  <c:v>Asia Pacific</c:v>
                </c:pt>
                <c:pt idx="1">
                  <c:v>Europe</c:v>
                </c:pt>
                <c:pt idx="2">
                  <c:v>Latin America</c:v>
                </c:pt>
                <c:pt idx="3">
                  <c:v>Middle East &amp; Africa</c:v>
                </c:pt>
                <c:pt idx="4">
                  <c:v>North America</c:v>
                </c:pt>
              </c:strCache>
            </c:strRef>
          </c:cat>
          <c:val>
            <c:numRef>
              <c:f>Categorization!$E$244:$E$249</c:f>
              <c:numCache>
                <c:formatCode>General</c:formatCode>
                <c:ptCount val="5"/>
                <c:pt idx="0">
                  <c:v>51</c:v>
                </c:pt>
                <c:pt idx="1">
                  <c:v>56</c:v>
                </c:pt>
                <c:pt idx="2">
                  <c:v>63</c:v>
                </c:pt>
                <c:pt idx="3">
                  <c:v>84</c:v>
                </c:pt>
                <c:pt idx="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95-4314-A1A5-C4404D21343B}"/>
            </c:ext>
          </c:extLst>
        </c:ser>
        <c:ser>
          <c:idx val="3"/>
          <c:order val="3"/>
          <c:tx>
            <c:strRef>
              <c:f>Categorization!$F$242:$F$243</c:f>
              <c:strCache>
                <c:ptCount val="1"/>
                <c:pt idx="0">
                  <c:v>Product Description 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Categorization!$B$244:$B$249</c:f>
              <c:strCache>
                <c:ptCount val="5"/>
                <c:pt idx="0">
                  <c:v>Asia Pacific</c:v>
                </c:pt>
                <c:pt idx="1">
                  <c:v>Europe</c:v>
                </c:pt>
                <c:pt idx="2">
                  <c:v>Latin America</c:v>
                </c:pt>
                <c:pt idx="3">
                  <c:v>Middle East &amp; Africa</c:v>
                </c:pt>
                <c:pt idx="4">
                  <c:v>North America</c:v>
                </c:pt>
              </c:strCache>
            </c:strRef>
          </c:cat>
          <c:val>
            <c:numRef>
              <c:f>Categorization!$F$244:$F$249</c:f>
              <c:numCache>
                <c:formatCode>General</c:formatCode>
                <c:ptCount val="5"/>
                <c:pt idx="0">
                  <c:v>6</c:v>
                </c:pt>
                <c:pt idx="1">
                  <c:v>1</c:v>
                </c:pt>
                <c:pt idx="2">
                  <c:v>8</c:v>
                </c:pt>
                <c:pt idx="3">
                  <c:v>3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95-4314-A1A5-C4404D21343B}"/>
            </c:ext>
          </c:extLst>
        </c:ser>
        <c:ser>
          <c:idx val="4"/>
          <c:order val="4"/>
          <c:tx>
            <c:strRef>
              <c:f>Categorization!$G$242:$G$243</c:f>
              <c:strCache>
                <c:ptCount val="1"/>
                <c:pt idx="0">
                  <c:v>Product Quality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Categorization!$B$244:$B$249</c:f>
              <c:strCache>
                <c:ptCount val="5"/>
                <c:pt idx="0">
                  <c:v>Asia Pacific</c:v>
                </c:pt>
                <c:pt idx="1">
                  <c:v>Europe</c:v>
                </c:pt>
                <c:pt idx="2">
                  <c:v>Latin America</c:v>
                </c:pt>
                <c:pt idx="3">
                  <c:v>Middle East &amp; Africa</c:v>
                </c:pt>
                <c:pt idx="4">
                  <c:v>North America</c:v>
                </c:pt>
              </c:strCache>
            </c:strRef>
          </c:cat>
          <c:val>
            <c:numRef>
              <c:f>Categorization!$G$244:$G$249</c:f>
              <c:numCache>
                <c:formatCode>General</c:formatCode>
                <c:ptCount val="5"/>
                <c:pt idx="0">
                  <c:v>56</c:v>
                </c:pt>
                <c:pt idx="1">
                  <c:v>59</c:v>
                </c:pt>
                <c:pt idx="2">
                  <c:v>71</c:v>
                </c:pt>
                <c:pt idx="3">
                  <c:v>66</c:v>
                </c:pt>
                <c:pt idx="4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95-4314-A1A5-C4404D21343B}"/>
            </c:ext>
          </c:extLst>
        </c:ser>
        <c:ser>
          <c:idx val="5"/>
          <c:order val="5"/>
          <c:tx>
            <c:strRef>
              <c:f>Categorization!$H$242:$H$243</c:f>
              <c:strCache>
                <c:ptCount val="1"/>
                <c:pt idx="0">
                  <c:v>Value for Money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Categorization!$B$244:$B$249</c:f>
              <c:strCache>
                <c:ptCount val="5"/>
                <c:pt idx="0">
                  <c:v>Asia Pacific</c:v>
                </c:pt>
                <c:pt idx="1">
                  <c:v>Europe</c:v>
                </c:pt>
                <c:pt idx="2">
                  <c:v>Latin America</c:v>
                </c:pt>
                <c:pt idx="3">
                  <c:v>Middle East &amp; Africa</c:v>
                </c:pt>
                <c:pt idx="4">
                  <c:v>North America</c:v>
                </c:pt>
              </c:strCache>
            </c:strRef>
          </c:cat>
          <c:val>
            <c:numRef>
              <c:f>Categorization!$H$244:$H$249</c:f>
              <c:numCache>
                <c:formatCode>General</c:formatCode>
                <c:ptCount val="5"/>
                <c:pt idx="0">
                  <c:v>39</c:v>
                </c:pt>
                <c:pt idx="1">
                  <c:v>34</c:v>
                </c:pt>
                <c:pt idx="2">
                  <c:v>49</c:v>
                </c:pt>
                <c:pt idx="3">
                  <c:v>44</c:v>
                </c:pt>
                <c:pt idx="4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95-4314-A1A5-C4404D2134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1375736"/>
        <c:axId val="1071376096"/>
      </c:barChart>
      <c:catAx>
        <c:axId val="107137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376096"/>
        <c:crosses val="autoZero"/>
        <c:auto val="1"/>
        <c:lblAlgn val="ctr"/>
        <c:lblOffset val="100"/>
        <c:noMultiLvlLbl val="0"/>
      </c:catAx>
      <c:valAx>
        <c:axId val="1071376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37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for Sales Analysis v2.xlsx]Categorization!PivotTable12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4681736657917761"/>
              <c:y val="3.2739136774569848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Categorization!$F$49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42-4591-B88B-FF24E18A8E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EE-4C53-A1DC-636A06BA4F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0EE-4C53-A1DC-636A06BA4F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0EE-4C53-A1DC-636A06BA4F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0EE-4C53-A1DC-636A06BA4F7E}"/>
              </c:ext>
            </c:extLst>
          </c:dPt>
          <c:dLbls>
            <c:dLbl>
              <c:idx val="0"/>
              <c:layout>
                <c:manualLayout>
                  <c:x val="-0.24681736657917761"/>
                  <c:y val="3.27391367745698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642-4591-B88B-FF24E18A8E87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Categorization!$E$50:$E$55</c:f>
              <c:strCache>
                <c:ptCount val="5"/>
                <c:pt idx="0">
                  <c:v>Corporate</c:v>
                </c:pt>
                <c:pt idx="1">
                  <c:v>Government</c:v>
                </c:pt>
                <c:pt idx="2">
                  <c:v>Online Direct</c:v>
                </c:pt>
                <c:pt idx="3">
                  <c:v>Retail</c:v>
                </c:pt>
                <c:pt idx="4">
                  <c:v>Wholesale</c:v>
                </c:pt>
              </c:strCache>
            </c:strRef>
          </c:cat>
          <c:val>
            <c:numRef>
              <c:f>Categorization!$F$50:$F$55</c:f>
              <c:numCache>
                <c:formatCode>General</c:formatCode>
                <c:ptCount val="5"/>
                <c:pt idx="0">
                  <c:v>19</c:v>
                </c:pt>
                <c:pt idx="1">
                  <c:v>4</c:v>
                </c:pt>
                <c:pt idx="2">
                  <c:v>462</c:v>
                </c:pt>
                <c:pt idx="3">
                  <c:v>478</c:v>
                </c:pt>
                <c:pt idx="4">
                  <c:v>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2-4591-B88B-FF24E18A8E87}"/>
            </c:ext>
          </c:extLst>
        </c:ser>
        <c:ser>
          <c:idx val="1"/>
          <c:order val="1"/>
          <c:tx>
            <c:strRef>
              <c:f>Categorization!$G$49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0EE-4C53-A1DC-636A06BA4F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0EE-4C53-A1DC-636A06BA4F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0EE-4C53-A1DC-636A06BA4F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0EE-4C53-A1DC-636A06BA4F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0EE-4C53-A1DC-636A06BA4F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Categorization!$E$50:$E$55</c:f>
              <c:strCache>
                <c:ptCount val="5"/>
                <c:pt idx="0">
                  <c:v>Corporate</c:v>
                </c:pt>
                <c:pt idx="1">
                  <c:v>Government</c:v>
                </c:pt>
                <c:pt idx="2">
                  <c:v>Online Direct</c:v>
                </c:pt>
                <c:pt idx="3">
                  <c:v>Retail</c:v>
                </c:pt>
                <c:pt idx="4">
                  <c:v>Wholesale</c:v>
                </c:pt>
              </c:strCache>
            </c:strRef>
          </c:cat>
          <c:val>
            <c:numRef>
              <c:f>Categorization!$G$50:$G$55</c:f>
              <c:numCache>
                <c:formatCode>0.00%</c:formatCode>
                <c:ptCount val="5"/>
                <c:pt idx="0">
                  <c:v>1.3991163475699559E-2</c:v>
                </c:pt>
                <c:pt idx="1">
                  <c:v>2.9455081001472753E-3</c:v>
                </c:pt>
                <c:pt idx="2">
                  <c:v>0.34020618556701032</c:v>
                </c:pt>
                <c:pt idx="3">
                  <c:v>0.35198821796759944</c:v>
                </c:pt>
                <c:pt idx="4">
                  <c:v>0.29086892488954347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2-4591-B88B-FF24E18A8E8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for Sales Analysis v2.xlsx]Categorization!PivotTable13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Categorization!$J$49:$J$50</c:f>
              <c:strCache>
                <c:ptCount val="1"/>
                <c:pt idx="0">
                  <c:v>Customer Service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Categorization!$I$51:$I$56</c:f>
              <c:strCache>
                <c:ptCount val="5"/>
                <c:pt idx="0">
                  <c:v>Corporate</c:v>
                </c:pt>
                <c:pt idx="1">
                  <c:v>Government</c:v>
                </c:pt>
                <c:pt idx="2">
                  <c:v>Online Direct</c:v>
                </c:pt>
                <c:pt idx="3">
                  <c:v>Retail</c:v>
                </c:pt>
                <c:pt idx="4">
                  <c:v>Wholesale</c:v>
                </c:pt>
              </c:strCache>
            </c:strRef>
          </c:cat>
          <c:val>
            <c:numRef>
              <c:f>Categorization!$J$51:$J$56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31</c:v>
                </c:pt>
                <c:pt idx="3">
                  <c:v>33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B-45F8-8C82-8A4DF4067530}"/>
            </c:ext>
          </c:extLst>
        </c:ser>
        <c:ser>
          <c:idx val="1"/>
          <c:order val="1"/>
          <c:tx>
            <c:strRef>
              <c:f>Categorization!$K$49:$K$50</c:f>
              <c:strCache>
                <c:ptCount val="1"/>
                <c:pt idx="0">
                  <c:v>Delivery Issues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Categorization!$I$51:$I$56</c:f>
              <c:strCache>
                <c:ptCount val="5"/>
                <c:pt idx="0">
                  <c:v>Corporate</c:v>
                </c:pt>
                <c:pt idx="1">
                  <c:v>Government</c:v>
                </c:pt>
                <c:pt idx="2">
                  <c:v>Online Direct</c:v>
                </c:pt>
                <c:pt idx="3">
                  <c:v>Retail</c:v>
                </c:pt>
                <c:pt idx="4">
                  <c:v>Wholesale</c:v>
                </c:pt>
              </c:strCache>
            </c:strRef>
          </c:cat>
          <c:val>
            <c:numRef>
              <c:f>Categorization!$K$51:$K$56</c:f>
              <c:numCache>
                <c:formatCode>General</c:formatCode>
                <c:ptCount val="5"/>
                <c:pt idx="0">
                  <c:v>3</c:v>
                </c:pt>
                <c:pt idx="2">
                  <c:v>77</c:v>
                </c:pt>
                <c:pt idx="3">
                  <c:v>82</c:v>
                </c:pt>
                <c:pt idx="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7B-45F8-8C82-8A4DF4067530}"/>
            </c:ext>
          </c:extLst>
        </c:ser>
        <c:ser>
          <c:idx val="2"/>
          <c:order val="2"/>
          <c:tx>
            <c:strRef>
              <c:f>Categorization!$L$49:$L$50</c:f>
              <c:strCache>
                <c:ptCount val="1"/>
                <c:pt idx="0">
                  <c:v>Experience with Purchase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Categorization!$I$51:$I$56</c:f>
              <c:strCache>
                <c:ptCount val="5"/>
                <c:pt idx="0">
                  <c:v>Corporate</c:v>
                </c:pt>
                <c:pt idx="1">
                  <c:v>Government</c:v>
                </c:pt>
                <c:pt idx="2">
                  <c:v>Online Direct</c:v>
                </c:pt>
                <c:pt idx="3">
                  <c:v>Retail</c:v>
                </c:pt>
                <c:pt idx="4">
                  <c:v>Wholesale</c:v>
                </c:pt>
              </c:strCache>
            </c:strRef>
          </c:cat>
          <c:val>
            <c:numRef>
              <c:f>Categorization!$L$51:$L$56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116</c:v>
                </c:pt>
                <c:pt idx="3">
                  <c:v>111</c:v>
                </c:pt>
                <c:pt idx="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7B-45F8-8C82-8A4DF4067530}"/>
            </c:ext>
          </c:extLst>
        </c:ser>
        <c:ser>
          <c:idx val="3"/>
          <c:order val="3"/>
          <c:tx>
            <c:strRef>
              <c:f>Categorization!$M$49:$M$50</c:f>
              <c:strCache>
                <c:ptCount val="1"/>
                <c:pt idx="0">
                  <c:v>No Feeback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Categorization!$I$51:$I$56</c:f>
              <c:strCache>
                <c:ptCount val="5"/>
                <c:pt idx="0">
                  <c:v>Corporate</c:v>
                </c:pt>
                <c:pt idx="1">
                  <c:v>Government</c:v>
                </c:pt>
                <c:pt idx="2">
                  <c:v>Online Direct</c:v>
                </c:pt>
                <c:pt idx="3">
                  <c:v>Retail</c:v>
                </c:pt>
                <c:pt idx="4">
                  <c:v>Wholesale</c:v>
                </c:pt>
              </c:strCache>
            </c:strRef>
          </c:cat>
          <c:val>
            <c:numRef>
              <c:f>Categorization!$M$51:$M$56</c:f>
              <c:numCache>
                <c:formatCode>General</c:formatCode>
                <c:ptCount val="5"/>
                <c:pt idx="2">
                  <c:v>49</c:v>
                </c:pt>
                <c:pt idx="3">
                  <c:v>48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7B-45F8-8C82-8A4DF4067530}"/>
            </c:ext>
          </c:extLst>
        </c:ser>
        <c:ser>
          <c:idx val="4"/>
          <c:order val="4"/>
          <c:tx>
            <c:strRef>
              <c:f>Categorization!$N$49:$N$50</c:f>
              <c:strCache>
                <c:ptCount val="1"/>
                <c:pt idx="0">
                  <c:v>Product Description Accuracy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Categorization!$I$51:$I$56</c:f>
              <c:strCache>
                <c:ptCount val="5"/>
                <c:pt idx="0">
                  <c:v>Corporate</c:v>
                </c:pt>
                <c:pt idx="1">
                  <c:v>Government</c:v>
                </c:pt>
                <c:pt idx="2">
                  <c:v>Online Direct</c:v>
                </c:pt>
                <c:pt idx="3">
                  <c:v>Retail</c:v>
                </c:pt>
                <c:pt idx="4">
                  <c:v>Wholesale</c:v>
                </c:pt>
              </c:strCache>
            </c:strRef>
          </c:cat>
          <c:val>
            <c:numRef>
              <c:f>Categorization!$N$51:$N$56</c:f>
              <c:numCache>
                <c:formatCode>General</c:formatCode>
                <c:ptCount val="5"/>
                <c:pt idx="0">
                  <c:v>1</c:v>
                </c:pt>
                <c:pt idx="2">
                  <c:v>11</c:v>
                </c:pt>
                <c:pt idx="3">
                  <c:v>14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7B-45F8-8C82-8A4DF4067530}"/>
            </c:ext>
          </c:extLst>
        </c:ser>
        <c:ser>
          <c:idx val="5"/>
          <c:order val="5"/>
          <c:tx>
            <c:strRef>
              <c:f>Categorization!$O$49:$O$50</c:f>
              <c:strCache>
                <c:ptCount val="1"/>
                <c:pt idx="0">
                  <c:v>Product Quality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Categorization!$I$51:$I$56</c:f>
              <c:strCache>
                <c:ptCount val="5"/>
                <c:pt idx="0">
                  <c:v>Corporate</c:v>
                </c:pt>
                <c:pt idx="1">
                  <c:v>Government</c:v>
                </c:pt>
                <c:pt idx="2">
                  <c:v>Online Direct</c:v>
                </c:pt>
                <c:pt idx="3">
                  <c:v>Retail</c:v>
                </c:pt>
                <c:pt idx="4">
                  <c:v>Wholesale</c:v>
                </c:pt>
              </c:strCache>
            </c:strRef>
          </c:cat>
          <c:val>
            <c:numRef>
              <c:f>Categorization!$O$51:$O$56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105</c:v>
                </c:pt>
                <c:pt idx="3">
                  <c:v>121</c:v>
                </c:pt>
                <c:pt idx="4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7B-45F8-8C82-8A4DF4067530}"/>
            </c:ext>
          </c:extLst>
        </c:ser>
        <c:ser>
          <c:idx val="6"/>
          <c:order val="6"/>
          <c:tx>
            <c:strRef>
              <c:f>Categorization!$P$49:$P$50</c:f>
              <c:strCache>
                <c:ptCount val="1"/>
                <c:pt idx="0">
                  <c:v>Value for Money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Categorization!$I$51:$I$56</c:f>
              <c:strCache>
                <c:ptCount val="5"/>
                <c:pt idx="0">
                  <c:v>Corporate</c:v>
                </c:pt>
                <c:pt idx="1">
                  <c:v>Government</c:v>
                </c:pt>
                <c:pt idx="2">
                  <c:v>Online Direct</c:v>
                </c:pt>
                <c:pt idx="3">
                  <c:v>Retail</c:v>
                </c:pt>
                <c:pt idx="4">
                  <c:v>Wholesale</c:v>
                </c:pt>
              </c:strCache>
            </c:strRef>
          </c:cat>
          <c:val>
            <c:numRef>
              <c:f>Categorization!$P$51:$P$56</c:f>
              <c:numCache>
                <c:formatCode>General</c:formatCode>
                <c:ptCount val="5"/>
                <c:pt idx="0">
                  <c:v>5</c:v>
                </c:pt>
                <c:pt idx="1">
                  <c:v>1</c:v>
                </c:pt>
                <c:pt idx="2">
                  <c:v>73</c:v>
                </c:pt>
                <c:pt idx="3">
                  <c:v>69</c:v>
                </c:pt>
                <c:pt idx="4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7B-45F8-8C82-8A4DF4067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979040"/>
        <c:axId val="907827152"/>
      </c:barChart>
      <c:catAx>
        <c:axId val="70497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827152"/>
        <c:crosses val="autoZero"/>
        <c:auto val="1"/>
        <c:lblAlgn val="ctr"/>
        <c:lblOffset val="100"/>
        <c:noMultiLvlLbl val="0"/>
      </c:catAx>
      <c:valAx>
        <c:axId val="90782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7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Margin Across</a:t>
            </a:r>
            <a:r>
              <a:rPr lang="en-US" baseline="0"/>
              <a:t> Product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Sheet2!$D$18</c:f>
              <c:strCache>
                <c:ptCount val="1"/>
                <c:pt idx="0">
                  <c:v>Profit Margin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Sheet2!$A$19:$A$28</c:f>
              <c:strCache>
                <c:ptCount val="10"/>
                <c:pt idx="0">
                  <c:v>Widget J</c:v>
                </c:pt>
                <c:pt idx="1">
                  <c:v>Widget I</c:v>
                </c:pt>
                <c:pt idx="2">
                  <c:v>Widget G</c:v>
                </c:pt>
                <c:pt idx="3">
                  <c:v>Widget H</c:v>
                </c:pt>
                <c:pt idx="4">
                  <c:v>Widget F</c:v>
                </c:pt>
                <c:pt idx="5">
                  <c:v>Widget D</c:v>
                </c:pt>
                <c:pt idx="6">
                  <c:v>Widget E</c:v>
                </c:pt>
                <c:pt idx="7">
                  <c:v>Widget C</c:v>
                </c:pt>
                <c:pt idx="8">
                  <c:v>Widget A</c:v>
                </c:pt>
                <c:pt idx="9">
                  <c:v>Widget B</c:v>
                </c:pt>
              </c:strCache>
            </c:strRef>
          </c:cat>
          <c:val>
            <c:numRef>
              <c:f>Sheet2!$D$19:$D$28</c:f>
              <c:numCache>
                <c:formatCode>0%</c:formatCode>
                <c:ptCount val="10"/>
                <c:pt idx="0">
                  <c:v>2.1906629554655874E-2</c:v>
                </c:pt>
                <c:pt idx="1">
                  <c:v>2.3346153846153846E-2</c:v>
                </c:pt>
                <c:pt idx="2">
                  <c:v>3.35633484162896E-2</c:v>
                </c:pt>
                <c:pt idx="3">
                  <c:v>5.2497710622710622E-2</c:v>
                </c:pt>
                <c:pt idx="4">
                  <c:v>0.37557504812832571</c:v>
                </c:pt>
                <c:pt idx="5">
                  <c:v>0.49379932023889728</c:v>
                </c:pt>
                <c:pt idx="6">
                  <c:v>0.49908490677449707</c:v>
                </c:pt>
                <c:pt idx="7">
                  <c:v>0.57087354855754802</c:v>
                </c:pt>
                <c:pt idx="8">
                  <c:v>0.64013694629800899</c:v>
                </c:pt>
                <c:pt idx="9">
                  <c:v>0.68915005709787391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A-40B1-A05F-57475A7BEF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32658936"/>
        <c:axId val="732654256"/>
      </c:barChart>
      <c:catAx>
        <c:axId val="732658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654256"/>
        <c:crosses val="autoZero"/>
        <c:auto val="1"/>
        <c:lblAlgn val="ctr"/>
        <c:lblOffset val="100"/>
        <c:noMultiLvlLbl val="0"/>
      </c:catAx>
      <c:valAx>
        <c:axId val="73265425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732658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for Sales Analysis v2.xlsx]Sheet5!PivotTable17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Sheet5!$C$52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Sheet5!$B$53:$B$63</c:f>
              <c:strCache>
                <c:ptCount val="10"/>
                <c:pt idx="0">
                  <c:v>Widget I</c:v>
                </c:pt>
                <c:pt idx="1">
                  <c:v>Widget J</c:v>
                </c:pt>
                <c:pt idx="2">
                  <c:v>Widget G</c:v>
                </c:pt>
                <c:pt idx="3">
                  <c:v>Widget H</c:v>
                </c:pt>
                <c:pt idx="4">
                  <c:v>Widget F</c:v>
                </c:pt>
                <c:pt idx="5">
                  <c:v>Widget E</c:v>
                </c:pt>
                <c:pt idx="6">
                  <c:v>Widget D</c:v>
                </c:pt>
                <c:pt idx="7">
                  <c:v>Widget C</c:v>
                </c:pt>
                <c:pt idx="8">
                  <c:v>Widget B</c:v>
                </c:pt>
                <c:pt idx="9">
                  <c:v>Widget A</c:v>
                </c:pt>
              </c:strCache>
            </c:strRef>
          </c:cat>
          <c:val>
            <c:numRef>
              <c:f>Sheet5!$C$53:$C$63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22</c:v>
                </c:pt>
                <c:pt idx="4">
                  <c:v>153</c:v>
                </c:pt>
                <c:pt idx="5">
                  <c:v>202</c:v>
                </c:pt>
                <c:pt idx="6">
                  <c:v>205</c:v>
                </c:pt>
                <c:pt idx="7">
                  <c:v>210</c:v>
                </c:pt>
                <c:pt idx="8">
                  <c:v>256</c:v>
                </c:pt>
                <c:pt idx="9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D-48A2-AA04-FE0E803CA5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48536424"/>
        <c:axId val="1248534624"/>
      </c:barChart>
      <c:catAx>
        <c:axId val="1248536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534624"/>
        <c:crosses val="autoZero"/>
        <c:auto val="1"/>
        <c:lblAlgn val="ctr"/>
        <c:lblOffset val="100"/>
        <c:noMultiLvlLbl val="0"/>
      </c:catAx>
      <c:valAx>
        <c:axId val="12485346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4853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for Sales Analysis v2.xlsx]Sheet5!PivotTable18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Sheet5!$C$68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Sheet5!$B$69:$B$73</c:f>
              <c:strCache>
                <c:ptCount val="4"/>
                <c:pt idx="0">
                  <c:v>Direct</c:v>
                </c:pt>
                <c:pt idx="1">
                  <c:v>Offline</c:v>
                </c:pt>
                <c:pt idx="2">
                  <c:v>Online</c:v>
                </c:pt>
                <c:pt idx="3">
                  <c:v>Wholesale</c:v>
                </c:pt>
              </c:strCache>
            </c:strRef>
          </c:cat>
          <c:val>
            <c:numRef>
              <c:f>Sheet5!$C$69:$C$73</c:f>
              <c:numCache>
                <c:formatCode>General</c:formatCode>
                <c:ptCount val="4"/>
                <c:pt idx="0">
                  <c:v>310</c:v>
                </c:pt>
                <c:pt idx="1">
                  <c:v>342</c:v>
                </c:pt>
                <c:pt idx="2">
                  <c:v>313</c:v>
                </c:pt>
                <c:pt idx="3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8B-4624-B7BC-9ADF0DEB63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8914264"/>
        <c:axId val="1078916064"/>
      </c:barChart>
      <c:catAx>
        <c:axId val="107891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916064"/>
        <c:crosses val="autoZero"/>
        <c:auto val="1"/>
        <c:lblAlgn val="ctr"/>
        <c:lblOffset val="100"/>
        <c:noMultiLvlLbl val="0"/>
      </c:catAx>
      <c:valAx>
        <c:axId val="10789160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78914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for Sales Analysis v2.xlsx]Sheet5!PivotTable18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Sales Channel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7777777777777779E-2"/>
              <c:y val="-8.79629629629629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9999999999999895E-2"/>
              <c:y val="-6.0185185185185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4444444444444345E-2"/>
              <c:y val="6.48148148148148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0833333333333334"/>
              <c:y val="4.6296296296296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Sheet5!$C$68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73-4EDF-ABDC-7D1857849A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673-4EDF-ABDC-7D1857849A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73-4EDF-ABDC-7D1857849A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673-4EDF-ABDC-7D1857849AD7}"/>
              </c:ext>
            </c:extLst>
          </c:dPt>
          <c:dLbls>
            <c:dLbl>
              <c:idx val="0"/>
              <c:layout>
                <c:manualLayout>
                  <c:x val="9.9999999999999895E-2"/>
                  <c:y val="-6.01851851851852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73-4EDF-ABDC-7D1857849AD7}"/>
                </c:ext>
              </c:extLst>
            </c:dLbl>
            <c:dLbl>
              <c:idx val="1"/>
              <c:layout>
                <c:manualLayout>
                  <c:x val="9.4444444444444345E-2"/>
                  <c:y val="6.481481481481481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673-4EDF-ABDC-7D1857849AD7}"/>
                </c:ext>
              </c:extLst>
            </c:dLbl>
            <c:dLbl>
              <c:idx val="2"/>
              <c:layout>
                <c:manualLayout>
                  <c:x val="-0.10833333333333334"/>
                  <c:y val="4.62962962962962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673-4EDF-ABDC-7D1857849AD7}"/>
                </c:ext>
              </c:extLst>
            </c:dLbl>
            <c:dLbl>
              <c:idx val="3"/>
              <c:layout>
                <c:manualLayout>
                  <c:x val="-7.7777777777777779E-2"/>
                  <c:y val="-8.79629629629629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673-4EDF-ABDC-7D1857849A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Sheet5!$B$69:$B$73</c:f>
              <c:strCache>
                <c:ptCount val="4"/>
                <c:pt idx="0">
                  <c:v>Direct</c:v>
                </c:pt>
                <c:pt idx="1">
                  <c:v>Offline</c:v>
                </c:pt>
                <c:pt idx="2">
                  <c:v>Online</c:v>
                </c:pt>
                <c:pt idx="3">
                  <c:v>Wholesale</c:v>
                </c:pt>
              </c:strCache>
            </c:strRef>
          </c:cat>
          <c:val>
            <c:numRef>
              <c:f>Sheet5!$C$69:$C$73</c:f>
              <c:numCache>
                <c:formatCode>General</c:formatCode>
                <c:ptCount val="4"/>
                <c:pt idx="0">
                  <c:v>310</c:v>
                </c:pt>
                <c:pt idx="1">
                  <c:v>342</c:v>
                </c:pt>
                <c:pt idx="2">
                  <c:v>313</c:v>
                </c:pt>
                <c:pt idx="3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3-4EDF-ABDC-7D1857849A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for Sales Analysis v2.xlsx]feedback theme!PivotTable2</c:name>
    <c:fmtId val="1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1" u="none" strike="noStrike" kern="1200" baseline="0">
                  <a:solidFill>
                    <a:srgbClr val="023047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6666666666666666E-2"/>
              <c:y val="8.333333333333332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1" u="none" strike="noStrike" kern="1200" baseline="0">
                  <a:solidFill>
                    <a:srgbClr val="023047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9722222222222222"/>
              <c:y val="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1" u="none" strike="noStrike" kern="1200" baseline="0">
                  <a:solidFill>
                    <a:srgbClr val="023047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7452777777777776"/>
                  <c:h val="0.21731481481481482"/>
                </c:manualLayout>
              </c15:layout>
            </c:ext>
          </c:extLst>
        </c:dLbl>
      </c:pivotFmt>
      <c:pivotFmt>
        <c:idx val="3"/>
        <c:spPr>
          <a:solidFill>
            <a:srgbClr val="0077B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5555555555555558E-3"/>
              <c:y val="-9.25925925925925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1" u="none" strike="noStrike" kern="1200" baseline="0">
                  <a:solidFill>
                    <a:srgbClr val="023047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4D8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0555555555555561E-2"/>
              <c:y val="2.31481481481481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1" u="none" strike="noStrike" kern="1200" baseline="0">
                  <a:solidFill>
                    <a:srgbClr val="023047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0E0EF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CAF0F8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023047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'feedback theme'!$B$3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6E-445E-88CB-58A90BD11B3D}"/>
              </c:ext>
            </c:extLst>
          </c:dPt>
          <c:dPt>
            <c:idx val="1"/>
            <c:bubble3D val="0"/>
            <c:spPr>
              <a:solidFill>
                <a:srgbClr val="0077B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56E-445E-88CB-58A90BD11B3D}"/>
              </c:ext>
            </c:extLst>
          </c:dPt>
          <c:dPt>
            <c:idx val="2"/>
            <c:bubble3D val="0"/>
            <c:spPr>
              <a:solidFill>
                <a:srgbClr val="00B4D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56E-445E-88CB-58A90BD11B3D}"/>
              </c:ext>
            </c:extLst>
          </c:dPt>
          <c:dPt>
            <c:idx val="3"/>
            <c:bubble3D val="0"/>
            <c:spPr>
              <a:solidFill>
                <a:srgbClr val="90E0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56E-445E-88CB-58A90BD11B3D}"/>
              </c:ext>
            </c:extLst>
          </c:dPt>
          <c:dPt>
            <c:idx val="4"/>
            <c:bubble3D val="0"/>
            <c:spPr>
              <a:solidFill>
                <a:srgbClr val="CAF0F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56E-445E-88CB-58A90BD11B3D}"/>
              </c:ext>
            </c:extLst>
          </c:dPt>
          <c:dPt>
            <c:idx val="5"/>
            <c:bubble3D val="0"/>
            <c:spPr>
              <a:solidFill>
                <a:srgbClr val="02304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56E-445E-88CB-58A90BD11B3D}"/>
              </c:ext>
            </c:extLst>
          </c:dPt>
          <c:dPt>
            <c:idx val="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56E-445E-88CB-58A90BD11B3D}"/>
              </c:ext>
            </c:extLst>
          </c:dPt>
          <c:dLbls>
            <c:dLbl>
              <c:idx val="0"/>
              <c:layout>
                <c:manualLayout>
                  <c:x val="-0.19722222222222222"/>
                  <c:y val="4.16666666666666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452777777777776"/>
                      <c:h val="0.2173148148148148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56E-445E-88CB-58A90BD11B3D}"/>
                </c:ext>
              </c:extLst>
            </c:dLbl>
            <c:dLbl>
              <c:idx val="1"/>
              <c:layout>
                <c:manualLayout>
                  <c:x val="5.5555555555555558E-3"/>
                  <c:y val="-9.259259259259258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56E-445E-88CB-58A90BD11B3D}"/>
                </c:ext>
              </c:extLst>
            </c:dLbl>
            <c:dLbl>
              <c:idx val="2"/>
              <c:layout>
                <c:manualLayout>
                  <c:x val="8.0555555555555561E-2"/>
                  <c:y val="2.314814814814814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56E-445E-88CB-58A90BD11B3D}"/>
                </c:ext>
              </c:extLst>
            </c:dLbl>
            <c:dLbl>
              <c:idx val="6"/>
              <c:layout>
                <c:manualLayout>
                  <c:x val="-6.6666666666666666E-2"/>
                  <c:y val="8.333333333333332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56E-445E-88CB-58A90BD11B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1" u="none" strike="noStrike" kern="1200" baseline="0">
                    <a:solidFill>
                      <a:srgbClr val="023047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'feedback theme'!$A$4:$A$11</c:f>
              <c:strCache>
                <c:ptCount val="7"/>
                <c:pt idx="0">
                  <c:v>Product Description Accuracy</c:v>
                </c:pt>
                <c:pt idx="1">
                  <c:v>Customer Service</c:v>
                </c:pt>
                <c:pt idx="2">
                  <c:v>No Feeback</c:v>
                </c:pt>
                <c:pt idx="3">
                  <c:v>Value for Money</c:v>
                </c:pt>
                <c:pt idx="4">
                  <c:v>Delivery Issues</c:v>
                </c:pt>
                <c:pt idx="5">
                  <c:v>Product Quality</c:v>
                </c:pt>
                <c:pt idx="6">
                  <c:v>Experience with Purchase</c:v>
                </c:pt>
              </c:strCache>
            </c:strRef>
          </c:cat>
          <c:val>
            <c:numRef>
              <c:f>'feedback theme'!$B$4:$B$11</c:f>
              <c:numCache>
                <c:formatCode>General</c:formatCode>
                <c:ptCount val="7"/>
                <c:pt idx="0">
                  <c:v>33</c:v>
                </c:pt>
                <c:pt idx="1">
                  <c:v>100</c:v>
                </c:pt>
                <c:pt idx="2">
                  <c:v>113</c:v>
                </c:pt>
                <c:pt idx="3">
                  <c:v>220</c:v>
                </c:pt>
                <c:pt idx="4">
                  <c:v>232</c:v>
                </c:pt>
                <c:pt idx="5">
                  <c:v>329</c:v>
                </c:pt>
                <c:pt idx="6">
                  <c:v>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E-445E-88CB-58A90BD11B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for Sales Analysis v2.xlsx]Sheet5!PivotTable21</c:name>
    <c:fmtId val="2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Sheet5!$C$103:$C$104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Sheet5!$B$105:$B$107</c:f>
              <c:strCache>
                <c:ptCount val="2"/>
                <c:pt idx="0">
                  <c:v>Not Returned</c:v>
                </c:pt>
                <c:pt idx="1">
                  <c:v>Returned</c:v>
                </c:pt>
              </c:strCache>
            </c:strRef>
          </c:cat>
          <c:val>
            <c:numRef>
              <c:f>Sheet5!$C$105:$C$107</c:f>
              <c:numCache>
                <c:formatCode>General</c:formatCode>
                <c:ptCount val="2"/>
                <c:pt idx="0">
                  <c:v>221</c:v>
                </c:pt>
                <c:pt idx="1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5-41E3-8E5B-AAF56A0D87E2}"/>
            </c:ext>
          </c:extLst>
        </c:ser>
        <c:ser>
          <c:idx val="1"/>
          <c:order val="1"/>
          <c:tx>
            <c:strRef>
              <c:f>Sheet5!$D$103:$D$104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Sheet5!$B$105:$B$107</c:f>
              <c:strCache>
                <c:ptCount val="2"/>
                <c:pt idx="0">
                  <c:v>Not Returned</c:v>
                </c:pt>
                <c:pt idx="1">
                  <c:v>Returned</c:v>
                </c:pt>
              </c:strCache>
            </c:strRef>
          </c:cat>
          <c:val>
            <c:numRef>
              <c:f>Sheet5!$D$105:$D$107</c:f>
              <c:numCache>
                <c:formatCode>General</c:formatCode>
                <c:ptCount val="2"/>
                <c:pt idx="0">
                  <c:v>234</c:v>
                </c:pt>
                <c:pt idx="1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5-41E3-8E5B-AAF56A0D87E2}"/>
            </c:ext>
          </c:extLst>
        </c:ser>
        <c:ser>
          <c:idx val="2"/>
          <c:order val="2"/>
          <c:tx>
            <c:strRef>
              <c:f>Sheet5!$E$103:$E$104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Sheet5!$B$105:$B$107</c:f>
              <c:strCache>
                <c:ptCount val="2"/>
                <c:pt idx="0">
                  <c:v>Not Returned</c:v>
                </c:pt>
                <c:pt idx="1">
                  <c:v>Returned</c:v>
                </c:pt>
              </c:strCache>
            </c:strRef>
          </c:cat>
          <c:val>
            <c:numRef>
              <c:f>Sheet5!$E$105:$E$107</c:f>
              <c:numCache>
                <c:formatCode>General</c:formatCode>
                <c:ptCount val="2"/>
                <c:pt idx="0">
                  <c:v>354</c:v>
                </c:pt>
                <c:pt idx="1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E5-41E3-8E5B-AAF56A0D87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78199008"/>
        <c:axId val="1278201168"/>
      </c:barChart>
      <c:catAx>
        <c:axId val="1278199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201168"/>
        <c:crosses val="autoZero"/>
        <c:auto val="1"/>
        <c:lblAlgn val="ctr"/>
        <c:lblOffset val="100"/>
        <c:noMultiLvlLbl val="0"/>
      </c:catAx>
      <c:valAx>
        <c:axId val="12782011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7819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Sheet5!$C$130</c:f>
              <c:strCache>
                <c:ptCount val="1"/>
                <c:pt idx="0">
                  <c:v>Average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Sheet5!$B$131:$B$140</c:f>
              <c:strCache>
                <c:ptCount val="10"/>
                <c:pt idx="0">
                  <c:v>Widget J</c:v>
                </c:pt>
                <c:pt idx="1">
                  <c:v>Widget E</c:v>
                </c:pt>
                <c:pt idx="2">
                  <c:v>Widget D</c:v>
                </c:pt>
                <c:pt idx="3">
                  <c:v>Widget B</c:v>
                </c:pt>
                <c:pt idx="4">
                  <c:v>Grand Total</c:v>
                </c:pt>
                <c:pt idx="5">
                  <c:v>Widget C</c:v>
                </c:pt>
                <c:pt idx="6">
                  <c:v>Widget F</c:v>
                </c:pt>
                <c:pt idx="7">
                  <c:v>Widget H</c:v>
                </c:pt>
                <c:pt idx="8">
                  <c:v>Widget A</c:v>
                </c:pt>
                <c:pt idx="9">
                  <c:v>Widget I</c:v>
                </c:pt>
              </c:strCache>
            </c:strRef>
          </c:cat>
          <c:val>
            <c:numRef>
              <c:f>Sheet5!$C$131:$C$140</c:f>
              <c:numCache>
                <c:formatCode>"$"#,##0.00</c:formatCode>
                <c:ptCount val="10"/>
                <c:pt idx="0">
                  <c:v>62</c:v>
                </c:pt>
                <c:pt idx="1">
                  <c:v>83.728572546695688</c:v>
                </c:pt>
                <c:pt idx="2">
                  <c:v>98.81782650011705</c:v>
                </c:pt>
                <c:pt idx="3">
                  <c:v>223.47074392998306</c:v>
                </c:pt>
                <c:pt idx="4">
                  <c:v>257.38679301923287</c:v>
                </c:pt>
                <c:pt idx="5">
                  <c:v>320.79426057379476</c:v>
                </c:pt>
                <c:pt idx="6">
                  <c:v>375.81015489199626</c:v>
                </c:pt>
                <c:pt idx="7">
                  <c:v>383.27272727272725</c:v>
                </c:pt>
                <c:pt idx="8">
                  <c:v>403.41883624768633</c:v>
                </c:pt>
                <c:pt idx="9">
                  <c:v>407.5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2-450F-820D-FAFA5DDEEC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06657752"/>
        <c:axId val="1206659192"/>
      </c:barChart>
      <c:catAx>
        <c:axId val="1206657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659192"/>
        <c:crosses val="autoZero"/>
        <c:auto val="1"/>
        <c:lblAlgn val="ctr"/>
        <c:lblOffset val="100"/>
        <c:noMultiLvlLbl val="0"/>
      </c:catAx>
      <c:valAx>
        <c:axId val="1206659192"/>
        <c:scaling>
          <c:orientation val="minMax"/>
        </c:scaling>
        <c:delete val="1"/>
        <c:axPos val="b"/>
        <c:numFmt formatCode="&quot;$&quot;#,##0.00" sourceLinked="1"/>
        <c:majorTickMark val="none"/>
        <c:minorTickMark val="none"/>
        <c:tickLblPos val="nextTo"/>
        <c:crossAx val="1206657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for Sales Analysis v2.xlsx]Sheet5!PivotTable23</c:name>
    <c:fmtId val="2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Sheet5!$C$147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Sheet5!$B$148:$B$158</c:f>
              <c:strCache>
                <c:ptCount val="10"/>
                <c:pt idx="0">
                  <c:v>Widget I</c:v>
                </c:pt>
                <c:pt idx="1">
                  <c:v>Widget J</c:v>
                </c:pt>
                <c:pt idx="2">
                  <c:v>Widget H</c:v>
                </c:pt>
                <c:pt idx="3">
                  <c:v>Widget G</c:v>
                </c:pt>
                <c:pt idx="4">
                  <c:v>Widget C</c:v>
                </c:pt>
                <c:pt idx="5">
                  <c:v>Widget F</c:v>
                </c:pt>
                <c:pt idx="6">
                  <c:v>Widget D</c:v>
                </c:pt>
                <c:pt idx="7">
                  <c:v>Widget E</c:v>
                </c:pt>
                <c:pt idx="8">
                  <c:v>Widget A</c:v>
                </c:pt>
                <c:pt idx="9">
                  <c:v>Widget B</c:v>
                </c:pt>
              </c:strCache>
            </c:strRef>
          </c:cat>
          <c:val>
            <c:numRef>
              <c:f>Sheet5!$C$148:$C$158</c:f>
              <c:numCache>
                <c:formatCode>General</c:formatCode>
                <c:ptCount val="10"/>
                <c:pt idx="0">
                  <c:v>0.36</c:v>
                </c:pt>
                <c:pt idx="1">
                  <c:v>0.57000000000000006</c:v>
                </c:pt>
                <c:pt idx="2">
                  <c:v>0.62</c:v>
                </c:pt>
                <c:pt idx="3">
                  <c:v>0.77999999999999992</c:v>
                </c:pt>
                <c:pt idx="4">
                  <c:v>3.9399999999999991</c:v>
                </c:pt>
                <c:pt idx="5">
                  <c:v>4.6100000000000003</c:v>
                </c:pt>
                <c:pt idx="6">
                  <c:v>5.2799999999999949</c:v>
                </c:pt>
                <c:pt idx="7">
                  <c:v>6.8949999999999898</c:v>
                </c:pt>
                <c:pt idx="8">
                  <c:v>8.1499999999999932</c:v>
                </c:pt>
                <c:pt idx="9">
                  <c:v>8.8299999999999876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7-4351-9F86-3C28F91022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36688624"/>
        <c:axId val="1636685744"/>
      </c:barChart>
      <c:catAx>
        <c:axId val="1636688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85744"/>
        <c:crosses val="autoZero"/>
        <c:auto val="1"/>
        <c:lblAlgn val="ctr"/>
        <c:lblOffset val="100"/>
        <c:noMultiLvlLbl val="0"/>
      </c:catAx>
      <c:valAx>
        <c:axId val="1636685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3668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for Sales Analysis v2.xlsx]Sheet5!PivotTable24</c:name>
    <c:fmtId val="3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Discount rate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Sheet5!$D$163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Sheet5!$B$164:$C$184</c:f>
              <c:multiLvlStrCache>
                <c:ptCount val="2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Sheet5!$D$164:$D$184</c:f>
              <c:numCache>
                <c:formatCode>General</c:formatCode>
                <c:ptCount val="20"/>
                <c:pt idx="0">
                  <c:v>1.3400000000000003</c:v>
                </c:pt>
                <c:pt idx="1">
                  <c:v>1.8200000000000007</c:v>
                </c:pt>
                <c:pt idx="2">
                  <c:v>2.0800000000000005</c:v>
                </c:pt>
                <c:pt idx="3">
                  <c:v>1.1850000000000003</c:v>
                </c:pt>
                <c:pt idx="4">
                  <c:v>1.4400000000000002</c:v>
                </c:pt>
                <c:pt idx="5">
                  <c:v>1.7900000000000005</c:v>
                </c:pt>
                <c:pt idx="6">
                  <c:v>1.21</c:v>
                </c:pt>
                <c:pt idx="7">
                  <c:v>1.8800000000000006</c:v>
                </c:pt>
                <c:pt idx="8">
                  <c:v>1.5700000000000007</c:v>
                </c:pt>
                <c:pt idx="9">
                  <c:v>2.6500000000000008</c:v>
                </c:pt>
                <c:pt idx="10">
                  <c:v>2.2500000000000009</c:v>
                </c:pt>
                <c:pt idx="11">
                  <c:v>2.1300000000000003</c:v>
                </c:pt>
                <c:pt idx="12">
                  <c:v>2.0100000000000007</c:v>
                </c:pt>
                <c:pt idx="13">
                  <c:v>1.3600000000000003</c:v>
                </c:pt>
                <c:pt idx="14">
                  <c:v>1.7100000000000006</c:v>
                </c:pt>
                <c:pt idx="15">
                  <c:v>1.06</c:v>
                </c:pt>
                <c:pt idx="16">
                  <c:v>1.2600000000000002</c:v>
                </c:pt>
                <c:pt idx="17">
                  <c:v>1.8600000000000005</c:v>
                </c:pt>
                <c:pt idx="18">
                  <c:v>1.9800000000000009</c:v>
                </c:pt>
                <c:pt idx="19">
                  <c:v>1.6000000000000008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B-4473-A4D8-E8A86BE12F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29674608"/>
        <c:axId val="1629680008"/>
      </c:lineChart>
      <c:catAx>
        <c:axId val="16296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680008"/>
        <c:crosses val="autoZero"/>
        <c:auto val="1"/>
        <c:lblAlgn val="ctr"/>
        <c:lblOffset val="100"/>
        <c:noMultiLvlLbl val="0"/>
      </c:catAx>
      <c:valAx>
        <c:axId val="1629680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2967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Correlation between Profit Margin &amp; Feedback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Sheet5!$C$204:$C$213</c:f>
              <c:numCache>
                <c:formatCode>General</c:formatCode>
                <c:ptCount val="10"/>
                <c:pt idx="0">
                  <c:v>275</c:v>
                </c:pt>
                <c:pt idx="1">
                  <c:v>256</c:v>
                </c:pt>
                <c:pt idx="2">
                  <c:v>210</c:v>
                </c:pt>
                <c:pt idx="3">
                  <c:v>205</c:v>
                </c:pt>
                <c:pt idx="4">
                  <c:v>202</c:v>
                </c:pt>
                <c:pt idx="5">
                  <c:v>153</c:v>
                </c:pt>
                <c:pt idx="6">
                  <c:v>15</c:v>
                </c:pt>
                <c:pt idx="7">
                  <c:v>22</c:v>
                </c:pt>
                <c:pt idx="8">
                  <c:v>10</c:v>
                </c:pt>
                <c:pt idx="9">
                  <c:v>10</c:v>
                </c:pt>
              </c:numCache>
            </c:numRef>
          </c:xVal>
          <c:yVal>
            <c:numRef>
              <c:f>Sheet5!$D$204:$D$213</c:f>
              <c:numCache>
                <c:formatCode>General</c:formatCode>
                <c:ptCount val="10"/>
                <c:pt idx="0">
                  <c:v>64.013694629800895</c:v>
                </c:pt>
                <c:pt idx="1">
                  <c:v>68.915005709787394</c:v>
                </c:pt>
                <c:pt idx="2">
                  <c:v>57.087354855754796</c:v>
                </c:pt>
                <c:pt idx="3">
                  <c:v>49.379932023889729</c:v>
                </c:pt>
                <c:pt idx="4">
                  <c:v>49.908490677449763</c:v>
                </c:pt>
                <c:pt idx="5">
                  <c:v>37.557504812832569</c:v>
                </c:pt>
                <c:pt idx="6">
                  <c:v>3.3563348416289598</c:v>
                </c:pt>
                <c:pt idx="7">
                  <c:v>5.249771062271062</c:v>
                </c:pt>
                <c:pt idx="8">
                  <c:v>2.3346153846153848</c:v>
                </c:pt>
                <c:pt idx="9">
                  <c:v>2.1906629554655872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A-48EE-B898-829D55077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143952"/>
        <c:axId val="872143232"/>
      </c:scatterChart>
      <c:valAx>
        <c:axId val="87214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143232"/>
        <c:crosses val="autoZero"/>
        <c:crossBetween val="midCat"/>
      </c:valAx>
      <c:valAx>
        <c:axId val="87214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14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for Sales Analysis v2.xlsx]sentiment!PivotTable3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sentiment!$C$2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sentiment!$B$3:$B$6</c:f>
              <c:strCache>
                <c:ptCount val="3"/>
                <c:pt idx="0">
                  <c:v>Negative</c:v>
                </c:pt>
                <c:pt idx="1">
                  <c:v>Neutral</c:v>
                </c:pt>
                <c:pt idx="2">
                  <c:v>Positive</c:v>
                </c:pt>
              </c:strCache>
            </c:strRef>
          </c:cat>
          <c:val>
            <c:numRef>
              <c:f>sentiment!$C$3:$C$6</c:f>
              <c:numCache>
                <c:formatCode>General</c:formatCode>
                <c:ptCount val="3"/>
                <c:pt idx="0">
                  <c:v>370</c:v>
                </c:pt>
                <c:pt idx="1">
                  <c:v>370</c:v>
                </c:pt>
                <c:pt idx="2">
                  <c:v>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8E-47E8-9D9A-BEE7773A59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03566152"/>
        <c:axId val="703567232"/>
      </c:barChart>
      <c:catAx>
        <c:axId val="7035661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03567232"/>
        <c:crosses val="autoZero"/>
        <c:auto val="1"/>
        <c:lblAlgn val="ctr"/>
        <c:lblOffset val="100"/>
        <c:noMultiLvlLbl val="0"/>
      </c:catAx>
      <c:valAx>
        <c:axId val="7035672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0356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for Sales Analysis v2.xlsx]sentiment!PivotTable3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944444444444445"/>
              <c:y val="-3.24074074074074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"/>
              <c:y val="7.4074074074074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44444444444447E-2"/>
              <c:y val="-4.62962962962962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sentiment!$C$2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FB1-404E-B56A-76C3B811B9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B1-404E-B56A-76C3B811B9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FB1-404E-B56A-76C3B811B908}"/>
              </c:ext>
            </c:extLst>
          </c:dPt>
          <c:dLbls>
            <c:dLbl>
              <c:idx val="0"/>
              <c:layout>
                <c:manualLayout>
                  <c:x val="0.11944444444444445"/>
                  <c:y val="-3.240740740740744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FB1-404E-B56A-76C3B811B908}"/>
                </c:ext>
              </c:extLst>
            </c:dLbl>
            <c:dLbl>
              <c:idx val="1"/>
              <c:layout>
                <c:manualLayout>
                  <c:x val="0.1"/>
                  <c:y val="7.40740740740740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FB1-404E-B56A-76C3B811B908}"/>
                </c:ext>
              </c:extLst>
            </c:dLbl>
            <c:dLbl>
              <c:idx val="2"/>
              <c:layout>
                <c:manualLayout>
                  <c:x val="-9.444444444444447E-2"/>
                  <c:y val="-4.629629629629629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FB1-404E-B56A-76C3B811B9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sentiment!$B$3:$B$6</c:f>
              <c:strCache>
                <c:ptCount val="3"/>
                <c:pt idx="0">
                  <c:v>Negative</c:v>
                </c:pt>
                <c:pt idx="1">
                  <c:v>Neutral</c:v>
                </c:pt>
                <c:pt idx="2">
                  <c:v>Positive</c:v>
                </c:pt>
              </c:strCache>
            </c:strRef>
          </c:cat>
          <c:val>
            <c:numRef>
              <c:f>sentiment!$C$3:$C$6</c:f>
              <c:numCache>
                <c:formatCode>General</c:formatCode>
                <c:ptCount val="3"/>
                <c:pt idx="0">
                  <c:v>370</c:v>
                </c:pt>
                <c:pt idx="1">
                  <c:v>370</c:v>
                </c:pt>
                <c:pt idx="2">
                  <c:v>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1-404E-B56A-76C3B811B9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for Sales Analysis v2.xlsx]time series!PivotTable4</c:name>
    <c:fmtId val="5"/>
  </c:pivotSource>
  <c:chart>
    <c:autoTitleDeleted val="0"/>
    <c:pivotFmts>
      <c:pivotFmt>
        <c:idx val="0"/>
        <c:spPr>
          <a:ln w="28575" cap="rnd">
            <a:solidFill>
              <a:srgbClr val="023047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  <a:lumOff val="40000"/>
              </a:schemeClr>
            </a:solidFill>
            <a:ln w="9525" cap="rnd">
              <a:solidFill>
                <a:schemeClr val="accent2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1" u="none" strike="noStrike" kern="1200" baseline="0">
                  <a:solidFill>
                    <a:srgbClr val="023047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rgbClr val="023047"/>
            </a:solidFill>
            <a:ln w="9525">
              <a:solidFill>
                <a:srgbClr val="023047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1" u="none" strike="noStrike" kern="1200" baseline="0">
                  <a:solidFill>
                    <a:srgbClr val="023047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23047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  <a:lumOff val="40000"/>
              </a:schemeClr>
            </a:solidFill>
            <a:ln w="9525" cap="rnd">
              <a:solidFill>
                <a:schemeClr val="accent2">
                  <a:lumMod val="75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'time series'!$C$2</c:f>
              <c:strCache>
                <c:ptCount val="1"/>
                <c:pt idx="0">
                  <c:v>Sum of Total sold Amount</c:v>
                </c:pt>
              </c:strCache>
            </c:strRef>
          </c:tx>
          <c:spPr>
            <a:ln w="28575" cap="rnd">
              <a:solidFill>
                <a:srgbClr val="0230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 cap="rnd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1" u="none" strike="noStrike" kern="1200" baseline="0">
                    <a:solidFill>
                      <a:srgbClr val="023047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'time series'!$B$3:$B$25</c:f>
              <c:multiLvlStrCache>
                <c:ptCount val="2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'time series'!$C$3:$C$25</c:f>
              <c:numCache>
                <c:formatCode>"$"0.0,"K";General</c:formatCode>
                <c:ptCount val="20"/>
                <c:pt idx="0">
                  <c:v>10933</c:v>
                </c:pt>
                <c:pt idx="1">
                  <c:v>14449.050818746473</c:v>
                </c:pt>
                <c:pt idx="2">
                  <c:v>19752</c:v>
                </c:pt>
                <c:pt idx="3">
                  <c:v>12830</c:v>
                </c:pt>
                <c:pt idx="4">
                  <c:v>22287</c:v>
                </c:pt>
                <c:pt idx="5">
                  <c:v>18668</c:v>
                </c:pt>
                <c:pt idx="6">
                  <c:v>22949</c:v>
                </c:pt>
                <c:pt idx="7">
                  <c:v>18265</c:v>
                </c:pt>
                <c:pt idx="8">
                  <c:v>12345</c:v>
                </c:pt>
                <c:pt idx="9">
                  <c:v>18712.506493506491</c:v>
                </c:pt>
                <c:pt idx="10">
                  <c:v>19665</c:v>
                </c:pt>
                <c:pt idx="11">
                  <c:v>15606.79117647059</c:v>
                </c:pt>
                <c:pt idx="12">
                  <c:v>13341</c:v>
                </c:pt>
                <c:pt idx="13">
                  <c:v>10592</c:v>
                </c:pt>
                <c:pt idx="14">
                  <c:v>22533</c:v>
                </c:pt>
                <c:pt idx="15">
                  <c:v>9791</c:v>
                </c:pt>
                <c:pt idx="16">
                  <c:v>13814</c:v>
                </c:pt>
                <c:pt idx="17">
                  <c:v>16134</c:v>
                </c:pt>
                <c:pt idx="18">
                  <c:v>18675</c:v>
                </c:pt>
                <c:pt idx="19">
                  <c:v>12793.916431394691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0-40CA-B8AC-D191CEEBE032}"/>
            </c:ext>
          </c:extLst>
        </c:ser>
        <c:ser>
          <c:idx val="1"/>
          <c:order val="1"/>
          <c:tx>
            <c:strRef>
              <c:f>'time series'!$D$2</c:f>
              <c:strCache>
                <c:ptCount val="1"/>
                <c:pt idx="0">
                  <c:v>Sum of Total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23047"/>
              </a:solidFill>
              <a:ln w="9525">
                <a:solidFill>
                  <a:srgbClr val="023047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1" u="none" strike="noStrike" kern="1200" baseline="0">
                    <a:solidFill>
                      <a:srgbClr val="023047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'time series'!$B$3:$B$25</c:f>
              <c:multiLvlStrCache>
                <c:ptCount val="2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'time series'!$D$3:$D$25</c:f>
              <c:numCache>
                <c:formatCode>"$"0.0,"K";General</c:formatCode>
                <c:ptCount val="20"/>
                <c:pt idx="0">
                  <c:v>4028</c:v>
                </c:pt>
                <c:pt idx="1">
                  <c:v>4334.0508187464729</c:v>
                </c:pt>
                <c:pt idx="2">
                  <c:v>5166</c:v>
                </c:pt>
                <c:pt idx="3">
                  <c:v>3245</c:v>
                </c:pt>
                <c:pt idx="4">
                  <c:v>5580</c:v>
                </c:pt>
                <c:pt idx="5">
                  <c:v>4731</c:v>
                </c:pt>
                <c:pt idx="6">
                  <c:v>6164</c:v>
                </c:pt>
                <c:pt idx="7">
                  <c:v>4525</c:v>
                </c:pt>
                <c:pt idx="8">
                  <c:v>3440</c:v>
                </c:pt>
                <c:pt idx="9">
                  <c:v>4710.506493506492</c:v>
                </c:pt>
                <c:pt idx="10">
                  <c:v>8120</c:v>
                </c:pt>
                <c:pt idx="11">
                  <c:v>6541.7911764705887</c:v>
                </c:pt>
                <c:pt idx="12">
                  <c:v>5211</c:v>
                </c:pt>
                <c:pt idx="13">
                  <c:v>2747</c:v>
                </c:pt>
                <c:pt idx="14">
                  <c:v>7138</c:v>
                </c:pt>
                <c:pt idx="15">
                  <c:v>2426</c:v>
                </c:pt>
                <c:pt idx="16">
                  <c:v>3144</c:v>
                </c:pt>
                <c:pt idx="17">
                  <c:v>6659</c:v>
                </c:pt>
                <c:pt idx="18">
                  <c:v>4378</c:v>
                </c:pt>
                <c:pt idx="19">
                  <c:v>4008.9164313946908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B0-40CA-B8AC-D191CEEBE0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03562192"/>
        <c:axId val="703537352"/>
      </c:lineChart>
      <c:catAx>
        <c:axId val="70356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1" u="none" strike="noStrike" kern="1200" baseline="0">
                <a:solidFill>
                  <a:srgbClr val="023047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703537352"/>
        <c:crosses val="autoZero"/>
        <c:auto val="1"/>
        <c:lblAlgn val="ctr"/>
        <c:lblOffset val="100"/>
        <c:noMultiLvlLbl val="0"/>
      </c:catAx>
      <c:valAx>
        <c:axId val="703537352"/>
        <c:scaling>
          <c:orientation val="minMax"/>
        </c:scaling>
        <c:delete val="1"/>
        <c:axPos val="l"/>
        <c:numFmt formatCode="&quot;$&quot;0.0,&quot;K&quot;;General" sourceLinked="1"/>
        <c:majorTickMark val="none"/>
        <c:minorTickMark val="none"/>
        <c:tickLblPos val="nextTo"/>
        <c:crossAx val="70356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1" u="none" strike="noStrike" kern="1200" baseline="0">
              <a:solidFill>
                <a:srgbClr val="023047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 b="1" i="1">
          <a:solidFill>
            <a:srgbClr val="023047"/>
          </a:solidFill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for Sales Analysis v2.xlsx]Categorization!PivotTable5</c:name>
    <c:fmtId val="13"/>
  </c:pivotSource>
  <c:chart>
    <c:autoTitleDeleted val="0"/>
    <c:pivotFmts>
      <c:pivotFmt>
        <c:idx val="0"/>
        <c:spPr>
          <a:solidFill>
            <a:srgbClr val="02304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1" u="none" strike="noStrike" kern="1200" baseline="0">
                  <a:solidFill>
                    <a:srgbClr val="90E0EF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0E0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1" u="none" strike="noStrike" kern="1200" baseline="0">
                  <a:solidFill>
                    <a:srgbClr val="023047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Categorization!$C$2</c:f>
              <c:strCache>
                <c:ptCount val="1"/>
                <c:pt idx="0">
                  <c:v>Total Inflow</c:v>
                </c:pt>
              </c:strCache>
            </c:strRef>
          </c:tx>
          <c:spPr>
            <a:solidFill>
              <a:srgbClr val="02304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1" u="none" strike="noStrike" kern="1200" baseline="0">
                    <a:solidFill>
                      <a:srgbClr val="90E0EF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Categorization!$B$3:$B$10</c:f>
              <c:strCache>
                <c:ptCount val="7"/>
                <c:pt idx="0">
                  <c:v>Sports</c:v>
                </c:pt>
                <c:pt idx="1">
                  <c:v>Home Goods</c:v>
                </c:pt>
                <c:pt idx="2">
                  <c:v>Food &amp; Beverages</c:v>
                </c:pt>
                <c:pt idx="3">
                  <c:v>Electronics</c:v>
                </c:pt>
                <c:pt idx="4">
                  <c:v>Clothing</c:v>
                </c:pt>
                <c:pt idx="5">
                  <c:v>Beauty</c:v>
                </c:pt>
                <c:pt idx="6">
                  <c:v>Automotive</c:v>
                </c:pt>
              </c:strCache>
            </c:strRef>
          </c:cat>
          <c:val>
            <c:numRef>
              <c:f>Categorization!$C$3:$C$10</c:f>
              <c:numCache>
                <c:formatCode>"$"0.0,"K";General</c:formatCode>
                <c:ptCount val="7"/>
                <c:pt idx="0">
                  <c:v>69316.794720496895</c:v>
                </c:pt>
                <c:pt idx="1">
                  <c:v>84969.125352907955</c:v>
                </c:pt>
                <c:pt idx="2">
                  <c:v>620</c:v>
                </c:pt>
                <c:pt idx="3">
                  <c:v>110940.17996811373</c:v>
                </c:pt>
                <c:pt idx="4">
                  <c:v>52658.510446075663</c:v>
                </c:pt>
                <c:pt idx="5">
                  <c:v>24807.654432523996</c:v>
                </c:pt>
                <c:pt idx="6">
                  <c:v>6219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B-4188-BF71-BD2D225252D1}"/>
            </c:ext>
          </c:extLst>
        </c:ser>
        <c:ser>
          <c:idx val="1"/>
          <c:order val="1"/>
          <c:tx>
            <c:strRef>
              <c:f>Categorization!$D$2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rgbClr val="90E0E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1" u="none" strike="noStrike" kern="1200" baseline="0">
                    <a:solidFill>
                      <a:srgbClr val="023047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Categorization!$B$3:$B$10</c:f>
              <c:strCache>
                <c:ptCount val="7"/>
                <c:pt idx="0">
                  <c:v>Sports</c:v>
                </c:pt>
                <c:pt idx="1">
                  <c:v>Home Goods</c:v>
                </c:pt>
                <c:pt idx="2">
                  <c:v>Food &amp; Beverages</c:v>
                </c:pt>
                <c:pt idx="3">
                  <c:v>Electronics</c:v>
                </c:pt>
                <c:pt idx="4">
                  <c:v>Clothing</c:v>
                </c:pt>
                <c:pt idx="5">
                  <c:v>Beauty</c:v>
                </c:pt>
                <c:pt idx="6">
                  <c:v>Automotive</c:v>
                </c:pt>
              </c:strCache>
            </c:strRef>
          </c:cat>
          <c:val>
            <c:numRef>
              <c:f>Categorization!$D$3:$D$10</c:f>
              <c:numCache>
                <c:formatCode>"$"0.0,"K";General</c:formatCode>
                <c:ptCount val="7"/>
                <c:pt idx="0">
                  <c:v>23811.794720496895</c:v>
                </c:pt>
                <c:pt idx="1">
                  <c:v>23712.125352907962</c:v>
                </c:pt>
                <c:pt idx="2">
                  <c:v>135</c:v>
                </c:pt>
                <c:pt idx="3">
                  <c:v>29957.179968113727</c:v>
                </c:pt>
                <c:pt idx="4">
                  <c:v>17338.510446075663</c:v>
                </c:pt>
                <c:pt idx="5">
                  <c:v>9557.6544325239938</c:v>
                </c:pt>
                <c:pt idx="6">
                  <c:v>1449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1B-4188-BF71-BD2D225252D1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03557152"/>
        <c:axId val="703548872"/>
      </c:barChart>
      <c:catAx>
        <c:axId val="7035571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03548872"/>
        <c:crosses val="autoZero"/>
        <c:auto val="1"/>
        <c:lblAlgn val="ctr"/>
        <c:lblOffset val="100"/>
        <c:noMultiLvlLbl val="0"/>
      </c:catAx>
      <c:valAx>
        <c:axId val="70354887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70355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9447924778633443"/>
          <c:y val="4.6296296296296294E-2"/>
          <c:w val="0.24763443744742764"/>
          <c:h val="7.74330233870116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1" u="none" strike="noStrike" kern="1200" baseline="0">
              <a:solidFill>
                <a:srgbClr val="023047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1">
          <a:solidFill>
            <a:srgbClr val="023047"/>
          </a:solidFill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for Sales Analysis v2.xlsx]Categorization!PivotTable6</c:name>
    <c:fmtId val="32"/>
  </c:pivotSource>
  <c:chart>
    <c:autoTitleDeleted val="0"/>
    <c:pivotFmts>
      <c:pivotFmt>
        <c:idx val="0"/>
        <c:spPr>
          <a:solidFill>
            <a:srgbClr val="02304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1" u="none" strike="noStrike" kern="1200" baseline="0">
                  <a:solidFill>
                    <a:schemeClr val="bg1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1" u="none" strike="noStrike" kern="1200" baseline="0">
                  <a:solidFill>
                    <a:srgbClr val="023047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Categorization!$C$21</c:f>
              <c:strCache>
                <c:ptCount val="1"/>
                <c:pt idx="0">
                  <c:v>Total Inflow</c:v>
                </c:pt>
              </c:strCache>
            </c:strRef>
          </c:tx>
          <c:spPr>
            <a:solidFill>
              <a:srgbClr val="02304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1" u="none" strike="noStrike" kern="1200" baseline="0">
                    <a:solidFill>
                      <a:schemeClr val="bg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Categorization!$B$22:$B$26</c:f>
              <c:strCache>
                <c:ptCount val="4"/>
                <c:pt idx="0">
                  <c:v>Direct</c:v>
                </c:pt>
                <c:pt idx="1">
                  <c:v>Offline</c:v>
                </c:pt>
                <c:pt idx="2">
                  <c:v>Online</c:v>
                </c:pt>
                <c:pt idx="3">
                  <c:v>Wholesale</c:v>
                </c:pt>
              </c:strCache>
            </c:strRef>
          </c:cat>
          <c:val>
            <c:numRef>
              <c:f>Categorization!$C$22:$C$26</c:f>
              <c:numCache>
                <c:formatCode>"$"0.0,"K";General</c:formatCode>
                <c:ptCount val="4"/>
                <c:pt idx="0">
                  <c:v>79334.947741389056</c:v>
                </c:pt>
                <c:pt idx="1">
                  <c:v>86540.085827216259</c:v>
                </c:pt>
                <c:pt idx="2">
                  <c:v>87290.652173913055</c:v>
                </c:pt>
                <c:pt idx="3">
                  <c:v>76650.579177599895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CF-445A-A00B-814E0A4CE64C}"/>
            </c:ext>
          </c:extLst>
        </c:ser>
        <c:ser>
          <c:idx val="1"/>
          <c:order val="1"/>
          <c:tx>
            <c:strRef>
              <c:f>Categorization!$D$21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1" u="none" strike="noStrike" kern="1200" baseline="0">
                    <a:solidFill>
                      <a:srgbClr val="023047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Categorization!$B$22:$B$26</c:f>
              <c:strCache>
                <c:ptCount val="4"/>
                <c:pt idx="0">
                  <c:v>Direct</c:v>
                </c:pt>
                <c:pt idx="1">
                  <c:v>Offline</c:v>
                </c:pt>
                <c:pt idx="2">
                  <c:v>Online</c:v>
                </c:pt>
                <c:pt idx="3">
                  <c:v>Wholesale</c:v>
                </c:pt>
              </c:strCache>
            </c:strRef>
          </c:cat>
          <c:val>
            <c:numRef>
              <c:f>Categorization!$D$22:$D$26</c:f>
              <c:numCache>
                <c:formatCode>"$"0.0,"K";General</c:formatCode>
                <c:ptCount val="4"/>
                <c:pt idx="0">
                  <c:v>21874.947741389045</c:v>
                </c:pt>
                <c:pt idx="1">
                  <c:v>29216.085827216262</c:v>
                </c:pt>
                <c:pt idx="2">
                  <c:v>26295.652173913044</c:v>
                </c:pt>
                <c:pt idx="3">
                  <c:v>23830.579177599895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CF-445A-A00B-814E0A4CE64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86577000"/>
        <c:axId val="486575200"/>
      </c:barChart>
      <c:catAx>
        <c:axId val="4865770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6575200"/>
        <c:crosses val="autoZero"/>
        <c:auto val="1"/>
        <c:lblAlgn val="ctr"/>
        <c:lblOffset val="100"/>
        <c:noMultiLvlLbl val="0"/>
      </c:catAx>
      <c:valAx>
        <c:axId val="48657520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48657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6233972097573823"/>
          <c:y val="0.10648148148148148"/>
          <c:w val="0.18753117859567886"/>
          <c:h val="7.3777879988192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1" u="none" strike="noStrike" kern="1200" baseline="0">
              <a:solidFill>
                <a:srgbClr val="023047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1">
          <a:solidFill>
            <a:srgbClr val="023047"/>
          </a:solidFill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for Sales Analysis v2.xlsx]Categorization!PivotTable7</c:name>
    <c:fmtId val="42"/>
  </c:pivotSource>
  <c:chart>
    <c:autoTitleDeleted val="0"/>
    <c:pivotFmts>
      <c:pivotFmt>
        <c:idx val="0"/>
        <c:spPr>
          <a:solidFill>
            <a:srgbClr val="023047"/>
          </a:solidFill>
          <a:ln>
            <a:solidFill>
              <a:schemeClr val="bg1"/>
            </a:solidFill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1" u="none" strike="noStrike" kern="1200" baseline="0">
                  <a:solidFill>
                    <a:schemeClr val="bg1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AF5FA"/>
          </a:solidFill>
          <a:ln>
            <a:solidFill>
              <a:schemeClr val="bg1"/>
            </a:solidFill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1" u="none" strike="noStrike" kern="1200" baseline="0">
                  <a:solidFill>
                    <a:srgbClr val="023047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DAF5FA"/>
          </a:solidFill>
          <a:ln>
            <a:solidFill>
              <a:schemeClr val="bg1"/>
            </a:solidFill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1" u="none" strike="noStrike" kern="1200" baseline="0">
                  <a:solidFill>
                    <a:srgbClr val="023047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DAF5FA"/>
          </a:solidFill>
          <a:ln>
            <a:solidFill>
              <a:schemeClr val="bg1"/>
            </a:solidFill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1" u="none" strike="noStrike" kern="1200" baseline="0">
                  <a:solidFill>
                    <a:srgbClr val="023047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23047"/>
          </a:solidFill>
          <a:ln>
            <a:solidFill>
              <a:schemeClr val="bg1"/>
            </a:solidFill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1" u="none" strike="noStrike" kern="1200" baseline="0">
                  <a:solidFill>
                    <a:srgbClr val="023047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23047"/>
          </a:solidFill>
          <a:ln>
            <a:solidFill>
              <a:schemeClr val="bg1"/>
            </a:solidFill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1" u="none" strike="noStrike" kern="1200" baseline="0">
                  <a:solidFill>
                    <a:srgbClr val="023047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23047"/>
          </a:solidFill>
          <a:ln>
            <a:solidFill>
              <a:schemeClr val="bg1"/>
            </a:solidFill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1" u="none" strike="noStrike" kern="1200" baseline="0">
                  <a:solidFill>
                    <a:schemeClr val="bg1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23047"/>
          </a:solidFill>
          <a:ln>
            <a:solidFill>
              <a:schemeClr val="bg1"/>
            </a:solidFill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1" u="none" strike="noStrike" kern="1200" baseline="0">
                  <a:solidFill>
                    <a:srgbClr val="023047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23047"/>
          </a:solidFill>
          <a:ln>
            <a:solidFill>
              <a:schemeClr val="bg1"/>
            </a:solidFill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1" u="none" strike="noStrike" kern="1200" baseline="0">
                  <a:solidFill>
                    <a:srgbClr val="023047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DAF5FA"/>
          </a:solidFill>
          <a:ln>
            <a:solidFill>
              <a:schemeClr val="bg1"/>
            </a:solidFill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1" u="none" strike="noStrike" kern="1200" baseline="0">
                  <a:solidFill>
                    <a:srgbClr val="023047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DAF5FA"/>
          </a:solidFill>
          <a:ln>
            <a:solidFill>
              <a:schemeClr val="bg1"/>
            </a:solidFill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1" u="none" strike="noStrike" kern="1200" baseline="0">
                  <a:solidFill>
                    <a:srgbClr val="023047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DAF5FA"/>
          </a:solidFill>
          <a:ln>
            <a:solidFill>
              <a:schemeClr val="bg1"/>
            </a:solidFill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1" u="none" strike="noStrike" kern="1200" baseline="0">
                  <a:solidFill>
                    <a:srgbClr val="023047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Categorization!$C$37</c:f>
              <c:strCache>
                <c:ptCount val="1"/>
                <c:pt idx="0">
                  <c:v>Total Inflow</c:v>
                </c:pt>
              </c:strCache>
            </c:strRef>
          </c:tx>
          <c:spPr>
            <a:solidFill>
              <a:srgbClr val="023047"/>
            </a:solidFill>
            <a:ln>
              <a:solidFill>
                <a:schemeClr val="bg1"/>
              </a:solidFill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CCD1-415A-8810-2AEAA6A52716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CCD1-415A-8810-2AEAA6A5271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1" u="none" strike="noStrike" kern="1200" baseline="0">
                      <a:solidFill>
                        <a:srgbClr val="023047"/>
                      </a:solidFill>
                      <a:latin typeface="Century Gothic" panose="020B0502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CD1-415A-8810-2AEAA6A5271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1" u="none" strike="noStrike" kern="1200" baseline="0">
                      <a:solidFill>
                        <a:srgbClr val="023047"/>
                      </a:solidFill>
                      <a:latin typeface="Century Gothic" panose="020B0502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CD1-415A-8810-2AEAA6A527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1" u="none" strike="noStrike" kern="1200" baseline="0">
                    <a:solidFill>
                      <a:schemeClr val="bg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Categorization!$B$38:$B$43</c:f>
              <c:strCache>
                <c:ptCount val="5"/>
                <c:pt idx="0">
                  <c:v>Corporate</c:v>
                </c:pt>
                <c:pt idx="1">
                  <c:v>Government</c:v>
                </c:pt>
                <c:pt idx="2">
                  <c:v>Online Direct</c:v>
                </c:pt>
                <c:pt idx="3">
                  <c:v>Retail</c:v>
                </c:pt>
                <c:pt idx="4">
                  <c:v>Wholesale</c:v>
                </c:pt>
              </c:strCache>
            </c:strRef>
          </c:cat>
          <c:val>
            <c:numRef>
              <c:f>Categorization!$C$38:$C$43</c:f>
              <c:numCache>
                <c:formatCode>"$"0.0,"K";General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132126.84923771879</c:v>
                </c:pt>
                <c:pt idx="3">
                  <c:v>110735.44930747001</c:v>
                </c:pt>
                <c:pt idx="4">
                  <c:v>106668.96637492943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1-415A-8810-2AEAA6A52716}"/>
            </c:ext>
          </c:extLst>
        </c:ser>
        <c:ser>
          <c:idx val="1"/>
          <c:order val="1"/>
          <c:tx>
            <c:strRef>
              <c:f>Categorization!$D$37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rgbClr val="DAF5FA"/>
            </a:solidFill>
            <a:ln>
              <a:solidFill>
                <a:schemeClr val="bg1"/>
              </a:solidFill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CCD1-415A-8810-2AEAA6A52716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CCD1-415A-8810-2AEAA6A52716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CD1-415A-8810-2AEAA6A5271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D1-415A-8810-2AEAA6A527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1" u="none" strike="noStrike" kern="1200" baseline="0">
                    <a:solidFill>
                      <a:srgbClr val="023047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Categorization!$B$38:$B$43</c:f>
              <c:strCache>
                <c:ptCount val="5"/>
                <c:pt idx="0">
                  <c:v>Corporate</c:v>
                </c:pt>
                <c:pt idx="1">
                  <c:v>Government</c:v>
                </c:pt>
                <c:pt idx="2">
                  <c:v>Online Direct</c:v>
                </c:pt>
                <c:pt idx="3">
                  <c:v>Retail</c:v>
                </c:pt>
                <c:pt idx="4">
                  <c:v>Wholesale</c:v>
                </c:pt>
              </c:strCache>
            </c:strRef>
          </c:cat>
          <c:val>
            <c:numRef>
              <c:f>Categorization!$D$38:$D$43</c:f>
              <c:numCache>
                <c:formatCode>"$"0.0,"K";General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41980.849237718809</c:v>
                </c:pt>
                <c:pt idx="3">
                  <c:v>31455.449307470019</c:v>
                </c:pt>
                <c:pt idx="4">
                  <c:v>32524.966374929423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D1-415A-8810-2AEAA6A5271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03543832"/>
        <c:axId val="703541312"/>
      </c:barChart>
      <c:catAx>
        <c:axId val="7035438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03541312"/>
        <c:crosses val="autoZero"/>
        <c:auto val="1"/>
        <c:lblAlgn val="ctr"/>
        <c:lblOffset val="100"/>
        <c:noMultiLvlLbl val="0"/>
      </c:catAx>
      <c:valAx>
        <c:axId val="70354131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703543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6053565179352591"/>
          <c:y val="9.2592592592592587E-2"/>
          <c:w val="0.29780993000874889"/>
          <c:h val="7.83548410615339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1" u="none" strike="noStrike" kern="1200" baseline="0">
              <a:solidFill>
                <a:srgbClr val="023047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1" i="1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for Sales Analysis v2.xlsx]Categorization!PivotTable8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1" u="none" strike="noStrike" kern="1200" baseline="0">
                  <a:solidFill>
                    <a:srgbClr val="023047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-0.1250734908136483"/>
              <c:y val="5.7771945173519974E-3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1" u="none" strike="noStrike" kern="1200" baseline="0">
                  <a:solidFill>
                    <a:srgbClr val="023047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23047"/>
          </a:solidFill>
          <a:ln w="19050">
            <a:noFill/>
          </a:ln>
          <a:effectLst/>
        </c:spPr>
        <c:dLbl>
          <c:idx val="0"/>
          <c:layout>
            <c:manualLayout>
              <c:x val="0.20086504811898512"/>
              <c:y val="4.1243802857976082E-3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1" u="none" strike="noStrike" kern="1200" baseline="0">
                  <a:solidFill>
                    <a:srgbClr val="023047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4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Categorization!$C$49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310-4E62-B821-6CE7F2C293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310-4E62-B821-6CE7F2C293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310-4E62-B821-6CE7F2C2939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D6D-476F-AE4D-0598BE15C3B0}"/>
              </c:ext>
            </c:extLst>
          </c:dPt>
          <c:dPt>
            <c:idx val="4"/>
            <c:bubble3D val="0"/>
            <c:spPr>
              <a:solidFill>
                <a:srgbClr val="02304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D6D-476F-AE4D-0598BE15C3B0}"/>
              </c:ext>
            </c:extLst>
          </c:dPt>
          <c:dLbls>
            <c:dLbl>
              <c:idx val="3"/>
              <c:layout>
                <c:manualLayout>
                  <c:x val="-0.1250734908136483"/>
                  <c:y val="5.777194517351997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D6D-476F-AE4D-0598BE15C3B0}"/>
                </c:ext>
              </c:extLst>
            </c:dLbl>
            <c:dLbl>
              <c:idx val="4"/>
              <c:layout>
                <c:manualLayout>
                  <c:x val="0.20086504811898512"/>
                  <c:y val="4.1243802857976082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D6D-476F-AE4D-0598BE15C3B0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1" u="none" strike="noStrike" kern="1200" baseline="0">
                    <a:solidFill>
                      <a:srgbClr val="023047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Categorization!$B$50:$B$55</c:f>
              <c:strCache>
                <c:ptCount val="5"/>
                <c:pt idx="0">
                  <c:v>Retail</c:v>
                </c:pt>
                <c:pt idx="1">
                  <c:v>Online Direct</c:v>
                </c:pt>
                <c:pt idx="2">
                  <c:v>Wholesale</c:v>
                </c:pt>
                <c:pt idx="3">
                  <c:v>Corporate</c:v>
                </c:pt>
                <c:pt idx="4">
                  <c:v>Government</c:v>
                </c:pt>
              </c:strCache>
            </c:strRef>
          </c:cat>
          <c:val>
            <c:numRef>
              <c:f>Categorization!$C$50:$C$55</c:f>
              <c:numCache>
                <c:formatCode>General</c:formatCode>
                <c:ptCount val="5"/>
                <c:pt idx="0">
                  <c:v>478</c:v>
                </c:pt>
                <c:pt idx="1">
                  <c:v>462</c:v>
                </c:pt>
                <c:pt idx="2">
                  <c:v>395</c:v>
                </c:pt>
                <c:pt idx="3">
                  <c:v>19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6D-476F-AE4D-0598BE15C3B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1" u="none" strike="noStrike" kern="1200" baseline="0">
              <a:solidFill>
                <a:srgbClr val="023047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1">
          <a:solidFill>
            <a:srgbClr val="023047"/>
          </a:solidFill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plotArea>
      <cx:plotAreaRegion>
        <cx:series layoutId="treemap" uniqueId="{0081B2EF-C773-411F-B096-6BCEEE2BC56F}">
          <cx:tx>
            <cx:txData>
              <cx:f>_xlchart.v1.1</cx:f>
              <cx:v>Total Inflow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000" b="1" i="1">
                    <a:solidFill>
                      <a:srgbClr val="023047"/>
                    </a:solidFill>
                    <a:latin typeface="Century Gothic" panose="020B0502020202020204" pitchFamily="34" charset="0"/>
                    <a:ea typeface="Century Gothic" panose="020B0502020202020204" pitchFamily="34" charset="0"/>
                    <a:cs typeface="Century Gothic" panose="020B0502020202020204" pitchFamily="34" charset="0"/>
                  </a:defRPr>
                </a:pPr>
                <a:endParaRPr lang="en-US" sz="1000" b="1" i="1">
                  <a:solidFill>
                    <a:srgbClr val="023047"/>
                  </a:solidFill>
                  <a:latin typeface="Century Gothic" panose="020B0502020202020204" pitchFamily="34" charset="0"/>
                </a:endParaRPr>
              </a:p>
            </cx:txPr>
            <cx:visibility seriesName="0" categoryName="1" value="1"/>
            <cx:separator>; </cx:separator>
          </cx:dataLabels>
          <cx:dataId val="0"/>
          <cx:layoutPr/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plotArea>
      <cx:plotAreaRegion>
        <cx:series layoutId="treemap" uniqueId="{A99DAA00-BA6B-4C62-BFB4-B54E6E239D91}">
          <cx:tx>
            <cx:txData>
              <cx:f>_xlchart.v1.4</cx:f>
              <cx:v>Count of Customer assessment of Sales Rep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 i="1">
                    <a:solidFill>
                      <a:srgbClr val="023047"/>
                    </a:solidFill>
                    <a:latin typeface="Century Gothic" panose="020B0502020202020204" pitchFamily="34" charset="0"/>
                    <a:ea typeface="Century Gothic" panose="020B0502020202020204" pitchFamily="34" charset="0"/>
                    <a:cs typeface="Century Gothic" panose="020B0502020202020204" pitchFamily="34" charset="0"/>
                  </a:defRPr>
                </a:pPr>
                <a:endParaRPr lang="en-US" sz="900" b="1" i="1" u="none" strike="noStrike" baseline="0">
                  <a:solidFill>
                    <a:srgbClr val="023047"/>
                  </a:solidFill>
                  <a:latin typeface="Century Gothic" panose="020B0502020202020204" pitchFamily="34" charset="0"/>
                </a:endParaRPr>
              </a:p>
            </cx:txPr>
            <cx:visibility seriesName="0" categoryName="1" value="1"/>
            <cx:separator>, </cx:separator>
          </cx:dataLabels>
          <cx:dataId val="0"/>
          <cx:layoutPr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5.xml"/><Relationship Id="rId2" Type="http://schemas.microsoft.com/office/2014/relationships/chartEx" Target="../charts/chartEx1.xml"/><Relationship Id="rId1" Type="http://schemas.openxmlformats.org/officeDocument/2006/relationships/chart" Target="../charts/chart6.xml"/><Relationship Id="rId6" Type="http://schemas.openxmlformats.org/officeDocument/2006/relationships/chart" Target="../charts/chart10.xml"/><Relationship Id="rId11" Type="http://schemas.openxmlformats.org/officeDocument/2006/relationships/chart" Target="../charts/chart14.xml"/><Relationship Id="rId5" Type="http://schemas.openxmlformats.org/officeDocument/2006/relationships/chart" Target="../charts/chart9.xml"/><Relationship Id="rId10" Type="http://schemas.openxmlformats.org/officeDocument/2006/relationships/chart" Target="../charts/chart13.xml"/><Relationship Id="rId4" Type="http://schemas.openxmlformats.org/officeDocument/2006/relationships/chart" Target="../charts/chart8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0</xdr:row>
      <xdr:rowOff>83820</xdr:rowOff>
    </xdr:from>
    <xdr:to>
      <xdr:col>8</xdr:col>
      <xdr:colOff>236220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D8CC85-60C3-236E-301B-EFE53C1D4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137160</xdr:colOff>
      <xdr:row>12</xdr:row>
      <xdr:rowOff>114300</xdr:rowOff>
    </xdr:from>
    <xdr:to>
      <xdr:col>3</xdr:col>
      <xdr:colOff>407670</xdr:colOff>
      <xdr:row>24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93CCE9-F9E1-B6F2-0707-524ACE1D1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0.01548</cdr:x>
      <cdr:y>0.16865</cdr:y>
    </cdr:from>
    <cdr:to>
      <cdr:x>0.20595</cdr:x>
      <cdr:y>0.23214</cdr:y>
    </cdr:to>
    <cdr:sp macro="" textlink="Categorization!$B$65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E54886C-F0C1-A7B5-C133-80E568935417}"/>
            </a:ext>
          </a:extLst>
        </cdr:cNvPr>
        <cdr:cNvSpPr txBox="1"/>
      </cdr:nvSpPr>
      <cdr:spPr>
        <a:xfrm xmlns:a="http://schemas.openxmlformats.org/drawingml/2006/main">
          <a:off x="70757" y="462644"/>
          <a:ext cx="870857" cy="1741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fld id="{42314778-8A0D-4B7C-A8EF-4B936C2A92AF}" type="TxLink">
            <a:rPr lang="en-US" sz="900" b="1" i="1" u="none" strike="noStrike">
              <a:solidFill>
                <a:srgbClr val="023047"/>
              </a:solidFill>
              <a:latin typeface="Century Gothic" panose="020B0502020202020204" pitchFamily="34" charset="0"/>
              <a:ea typeface="Calibri"/>
              <a:cs typeface="Calibri"/>
            </a:rPr>
            <a:pPr/>
            <a:t>Positive</a:t>
          </a:fld>
          <a:endParaRPr lang="en-US" sz="900" b="1" i="1">
            <a:solidFill>
              <a:srgbClr val="023047"/>
            </a:solidFill>
            <a:latin typeface="Century Gothic" panose="020B0502020202020204" pitchFamily="34" charset="0"/>
          </a:endParaRPr>
        </a:p>
      </cdr:txBody>
    </cdr:sp>
  </cdr:relSizeAnchor>
  <cdr:relSizeAnchor xmlns:cdr="http://schemas.openxmlformats.org/drawingml/2006/chartDrawing">
    <cdr:from>
      <cdr:x>0.01786</cdr:x>
      <cdr:y>0.42659</cdr:y>
    </cdr:from>
    <cdr:to>
      <cdr:x>0.20833</cdr:x>
      <cdr:y>0.49008</cdr:y>
    </cdr:to>
    <cdr:sp macro="" textlink="Categorization!$B$64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D5346D9-8FFB-5022-D3C7-A288E8B0C403}"/>
            </a:ext>
          </a:extLst>
        </cdr:cNvPr>
        <cdr:cNvSpPr txBox="1"/>
      </cdr:nvSpPr>
      <cdr:spPr>
        <a:xfrm xmlns:a="http://schemas.openxmlformats.org/drawingml/2006/main">
          <a:off x="81643" y="1170215"/>
          <a:ext cx="870857" cy="1741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fld id="{EDE0C65C-F0C8-4676-838C-104D696F294A}" type="TxLink">
            <a:rPr lang="en-US" sz="900" b="1" i="1" u="none" strike="noStrike">
              <a:solidFill>
                <a:srgbClr val="023047"/>
              </a:solidFill>
              <a:latin typeface="Century Gothic" panose="020B0502020202020204" pitchFamily="34" charset="0"/>
              <a:ea typeface="Calibri"/>
              <a:cs typeface="Calibri"/>
            </a:rPr>
            <a:pPr/>
            <a:t>Neutral</a:t>
          </a:fld>
          <a:endParaRPr lang="en-US" sz="900" b="1" i="1">
            <a:solidFill>
              <a:srgbClr val="023047"/>
            </a:solidFill>
            <a:latin typeface="Century Gothic" panose="020B0502020202020204" pitchFamily="34" charset="0"/>
          </a:endParaRPr>
        </a:p>
      </cdr:txBody>
    </cdr:sp>
  </cdr:relSizeAnchor>
  <cdr:relSizeAnchor xmlns:cdr="http://schemas.openxmlformats.org/drawingml/2006/chartDrawing">
    <cdr:from>
      <cdr:x>0.02024</cdr:x>
      <cdr:y>0.68849</cdr:y>
    </cdr:from>
    <cdr:to>
      <cdr:x>0.21071</cdr:x>
      <cdr:y>0.75198</cdr:y>
    </cdr:to>
    <cdr:sp macro="" textlink="Categorization!$B$63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4F08451C-B359-6D46-7411-DD921ECE80DF}"/>
            </a:ext>
          </a:extLst>
        </cdr:cNvPr>
        <cdr:cNvSpPr txBox="1"/>
      </cdr:nvSpPr>
      <cdr:spPr>
        <a:xfrm xmlns:a="http://schemas.openxmlformats.org/drawingml/2006/main">
          <a:off x="92529" y="1888672"/>
          <a:ext cx="870857" cy="1741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fld id="{2BC158D4-CF39-4831-BA8D-44706D06F187}" type="TxLink">
            <a:rPr lang="en-US" sz="900" b="1" i="1" u="none" strike="noStrike">
              <a:solidFill>
                <a:srgbClr val="023047"/>
              </a:solidFill>
              <a:latin typeface="Century Gothic" panose="020B0502020202020204" pitchFamily="34" charset="0"/>
              <a:ea typeface="Calibri"/>
              <a:cs typeface="Calibri"/>
            </a:rPr>
            <a:pPr/>
            <a:t>Negative</a:t>
          </a:fld>
          <a:endParaRPr lang="en-US" sz="900" b="1" i="1">
            <a:solidFill>
              <a:srgbClr val="023047"/>
            </a:solidFill>
            <a:latin typeface="Century Gothic" panose="020B0502020202020204" pitchFamily="34" charset="0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830580</xdr:colOff>
      <xdr:row>15</xdr:row>
      <xdr:rowOff>83820</xdr:rowOff>
    </xdr:from>
    <xdr:to>
      <xdr:col>11</xdr:col>
      <xdr:colOff>60960</xdr:colOff>
      <xdr:row>30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9BB14B-283C-E077-5377-C505E18BB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49</xdr:row>
      <xdr:rowOff>76200</xdr:rowOff>
    </xdr:from>
    <xdr:to>
      <xdr:col>10</xdr:col>
      <xdr:colOff>487680</xdr:colOff>
      <xdr:row>64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45C62-27A8-D422-B089-BE4683BBE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754380</xdr:colOff>
      <xdr:row>67</xdr:row>
      <xdr:rowOff>167640</xdr:rowOff>
    </xdr:from>
    <xdr:to>
      <xdr:col>4</xdr:col>
      <xdr:colOff>876300</xdr:colOff>
      <xdr:row>82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264B17-5CF6-D801-B4FF-564AD7256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83820</xdr:colOff>
      <xdr:row>67</xdr:row>
      <xdr:rowOff>167640</xdr:rowOff>
    </xdr:from>
    <xdr:to>
      <xdr:col>5</xdr:col>
      <xdr:colOff>205740</xdr:colOff>
      <xdr:row>82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E801B4-3182-8738-B450-E0DDD8D78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723900</xdr:colOff>
      <xdr:row>100</xdr:row>
      <xdr:rowOff>160020</xdr:rowOff>
    </xdr:from>
    <xdr:to>
      <xdr:col>11</xdr:col>
      <xdr:colOff>335280</xdr:colOff>
      <xdr:row>115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02454E-D293-8FF7-9E68-48E85499C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358140</xdr:colOff>
      <xdr:row>129</xdr:row>
      <xdr:rowOff>45720</xdr:rowOff>
    </xdr:from>
    <xdr:to>
      <xdr:col>7</xdr:col>
      <xdr:colOff>259080</xdr:colOff>
      <xdr:row>141</xdr:row>
      <xdr:rowOff>144780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03D56D-4624-B347-6696-D70311368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289560</xdr:colOff>
      <xdr:row>145</xdr:row>
      <xdr:rowOff>159174</xdr:rowOff>
    </xdr:from>
    <xdr:to>
      <xdr:col>6</xdr:col>
      <xdr:colOff>335280</xdr:colOff>
      <xdr:row>160</xdr:row>
      <xdr:rowOff>159174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134786-C4E6-7F6E-1C8E-992B58674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220980</xdr:colOff>
      <xdr:row>156</xdr:row>
      <xdr:rowOff>167640</xdr:rowOff>
    </xdr:from>
    <xdr:to>
      <xdr:col>7</xdr:col>
      <xdr:colOff>609600</xdr:colOff>
      <xdr:row>171</xdr:row>
      <xdr:rowOff>167640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447F0E3-96DD-375E-4C63-F49245392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190500</xdr:colOff>
      <xdr:row>192</xdr:row>
      <xdr:rowOff>152400</xdr:rowOff>
    </xdr:from>
    <xdr:to>
      <xdr:col>10</xdr:col>
      <xdr:colOff>1371600</xdr:colOff>
      <xdr:row>206</xdr:row>
      <xdr:rowOff>21167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3F1006-BD92-E642-6D0A-F66C6ED2E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0.03125</cdr:x>
      <cdr:y>0.12646</cdr:y>
    </cdr:from>
    <cdr:to>
      <cdr:x>0.35156</cdr:x>
      <cdr:y>0.17564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B4187F3-9BC9-5448-BFF0-67A7F1D52A6F}"/>
            </a:ext>
          </a:extLst>
        </cdr:cNvPr>
        <cdr:cNvSpPr txBox="1"/>
      </cdr:nvSpPr>
      <cdr:spPr>
        <a:xfrm xmlns:a="http://schemas.openxmlformats.org/drawingml/2006/main">
          <a:off x="152400" y="411480"/>
          <a:ext cx="1562100" cy="1600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0.0125</cdr:x>
      <cdr:y>0.11007</cdr:y>
    </cdr:from>
    <cdr:to>
      <cdr:x>0.35625</cdr:x>
      <cdr:y>0.1733</cdr:y>
    </cdr:to>
    <cdr:sp macro="" textlink="'feedback theme'!$A$10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79F6201-DF89-1AAD-6E56-FD8ADDE52A0F}"/>
            </a:ext>
          </a:extLst>
        </cdr:cNvPr>
        <cdr:cNvSpPr txBox="1"/>
      </cdr:nvSpPr>
      <cdr:spPr>
        <a:xfrm xmlns:a="http://schemas.openxmlformats.org/drawingml/2006/main">
          <a:off x="60960" y="358140"/>
          <a:ext cx="167640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5E7BE261-2022-493F-A7C9-BE48631B3054}" type="TxLink">
            <a:rPr lang="en-US" sz="900" b="1" i="1" u="none" strike="noStrike">
              <a:solidFill>
                <a:srgbClr val="000000"/>
              </a:solidFill>
              <a:latin typeface="Century Gothic" panose="020B0502020202020204" pitchFamily="34" charset="0"/>
              <a:ea typeface="Calibri"/>
              <a:cs typeface="Calibri"/>
            </a:rPr>
            <a:pPr/>
            <a:t>Experience with Purchase</a:t>
          </a:fld>
          <a:endParaRPr lang="en-US" sz="900" b="1" i="1">
            <a:latin typeface="Century Gothic" panose="020B0502020202020204" pitchFamily="34" charset="0"/>
          </a:endParaRPr>
        </a:p>
      </cdr:txBody>
    </cdr:sp>
  </cdr:relSizeAnchor>
  <cdr:relSizeAnchor xmlns:cdr="http://schemas.openxmlformats.org/drawingml/2006/chartDrawing">
    <cdr:from>
      <cdr:x>0.01094</cdr:x>
      <cdr:y>0.22717</cdr:y>
    </cdr:from>
    <cdr:to>
      <cdr:x>0.35469</cdr:x>
      <cdr:y>0.29508</cdr:y>
    </cdr:to>
    <cdr:sp macro="" textlink="'feedback theme'!$A$9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6C6BF3B7-EBC5-9621-6D8F-04FE50961AD7}"/>
            </a:ext>
          </a:extLst>
        </cdr:cNvPr>
        <cdr:cNvSpPr txBox="1"/>
      </cdr:nvSpPr>
      <cdr:spPr>
        <a:xfrm xmlns:a="http://schemas.openxmlformats.org/drawingml/2006/main">
          <a:off x="53340" y="739140"/>
          <a:ext cx="1676400" cy="220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845DC0D8-3605-408D-8F36-2EEA270FE0AC}" type="TxLink">
            <a:rPr lang="en-US" sz="900" b="1" i="1" u="none" strike="noStrike">
              <a:solidFill>
                <a:srgbClr val="000000"/>
              </a:solidFill>
              <a:latin typeface="Century Gothic" panose="020B0502020202020204" pitchFamily="34" charset="0"/>
              <a:ea typeface="Calibri"/>
              <a:cs typeface="Calibri"/>
            </a:rPr>
            <a:pPr/>
            <a:t>Product Quality</a:t>
          </a:fld>
          <a:endParaRPr lang="en-US" sz="900" b="1" i="1">
            <a:latin typeface="Century Gothic" panose="020B0502020202020204" pitchFamily="34" charset="0"/>
          </a:endParaRPr>
        </a:p>
      </cdr:txBody>
    </cdr:sp>
  </cdr:relSizeAnchor>
  <cdr:relSizeAnchor xmlns:cdr="http://schemas.openxmlformats.org/drawingml/2006/chartDrawing">
    <cdr:from>
      <cdr:x>0.01094</cdr:x>
      <cdr:y>0.34426</cdr:y>
    </cdr:from>
    <cdr:to>
      <cdr:x>0.35469</cdr:x>
      <cdr:y>0.40515</cdr:y>
    </cdr:to>
    <cdr:sp macro="" textlink="'feedback theme'!$A$8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DE1A2522-762A-D6E3-C4CF-A694E8DA8E1F}"/>
            </a:ext>
          </a:extLst>
        </cdr:cNvPr>
        <cdr:cNvSpPr txBox="1"/>
      </cdr:nvSpPr>
      <cdr:spPr>
        <a:xfrm xmlns:a="http://schemas.openxmlformats.org/drawingml/2006/main">
          <a:off x="53340" y="1120140"/>
          <a:ext cx="1676400" cy="1981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7D96580C-0DB8-4A85-B1BB-1C85BB95D7F7}" type="TxLink">
            <a:rPr lang="en-US" sz="900" b="1" i="1" u="none" strike="noStrike">
              <a:solidFill>
                <a:srgbClr val="000000"/>
              </a:solidFill>
              <a:latin typeface="Century Gothic" panose="020B0502020202020204" pitchFamily="34" charset="0"/>
              <a:ea typeface="Calibri"/>
              <a:cs typeface="Calibri"/>
            </a:rPr>
            <a:pPr/>
            <a:t>Delivery Issues</a:t>
          </a:fld>
          <a:endParaRPr lang="en-US" sz="900" b="1" i="1">
            <a:latin typeface="Century Gothic" panose="020B0502020202020204" pitchFamily="34" charset="0"/>
          </a:endParaRPr>
        </a:p>
      </cdr:txBody>
    </cdr:sp>
  </cdr:relSizeAnchor>
  <cdr:relSizeAnchor xmlns:cdr="http://schemas.openxmlformats.org/drawingml/2006/chartDrawing">
    <cdr:from>
      <cdr:x>0.01094</cdr:x>
      <cdr:y>0.45902</cdr:y>
    </cdr:from>
    <cdr:to>
      <cdr:x>0.35469</cdr:x>
      <cdr:y>0.51991</cdr:y>
    </cdr:to>
    <cdr:sp macro="" textlink="'feedback theme'!$A$7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6E62740E-8E45-EB97-BB5F-C1D46E192E4F}"/>
            </a:ext>
          </a:extLst>
        </cdr:cNvPr>
        <cdr:cNvSpPr txBox="1"/>
      </cdr:nvSpPr>
      <cdr:spPr>
        <a:xfrm xmlns:a="http://schemas.openxmlformats.org/drawingml/2006/main">
          <a:off x="53340" y="1493520"/>
          <a:ext cx="1676400" cy="1981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38F89308-1F3C-43CF-898E-28CD236B5F53}" type="TxLink">
            <a:rPr lang="en-US" sz="900" b="1" i="1" u="none" strike="noStrike">
              <a:solidFill>
                <a:srgbClr val="000000"/>
              </a:solidFill>
              <a:latin typeface="Century Gothic" panose="020B0502020202020204" pitchFamily="34" charset="0"/>
              <a:ea typeface="Calibri"/>
              <a:cs typeface="Calibri"/>
            </a:rPr>
            <a:pPr/>
            <a:t>Value for Money</a:t>
          </a:fld>
          <a:endParaRPr lang="en-US" sz="900" b="1" i="1">
            <a:latin typeface="Century Gothic" panose="020B0502020202020204" pitchFamily="34" charset="0"/>
          </a:endParaRPr>
        </a:p>
      </cdr:txBody>
    </cdr:sp>
  </cdr:relSizeAnchor>
  <cdr:relSizeAnchor xmlns:cdr="http://schemas.openxmlformats.org/drawingml/2006/chartDrawing">
    <cdr:from>
      <cdr:x>0.01094</cdr:x>
      <cdr:y>0.57611</cdr:y>
    </cdr:from>
    <cdr:to>
      <cdr:x>0.35469</cdr:x>
      <cdr:y>0.637</cdr:y>
    </cdr:to>
    <cdr:sp macro="" textlink="'feedback theme'!$A$6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9BB74B8-3FF2-A2A5-5C67-02B21B471F3D}"/>
            </a:ext>
          </a:extLst>
        </cdr:cNvPr>
        <cdr:cNvSpPr txBox="1"/>
      </cdr:nvSpPr>
      <cdr:spPr>
        <a:xfrm xmlns:a="http://schemas.openxmlformats.org/drawingml/2006/main">
          <a:off x="53340" y="1874520"/>
          <a:ext cx="1676400" cy="1981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3A02EDB5-FEC9-40A6-873C-E807BC6C6C16}" type="TxLink">
            <a:rPr lang="en-US" sz="900" b="1" i="1" u="none" strike="noStrike">
              <a:solidFill>
                <a:srgbClr val="000000"/>
              </a:solidFill>
              <a:latin typeface="Century Gothic" panose="020B0502020202020204" pitchFamily="34" charset="0"/>
              <a:ea typeface="Calibri"/>
              <a:cs typeface="Calibri"/>
            </a:rPr>
            <a:pPr/>
            <a:t>No Feeback</a:t>
          </a:fld>
          <a:endParaRPr lang="en-US" sz="900" b="1" i="1">
            <a:latin typeface="Century Gothic" panose="020B0502020202020204" pitchFamily="34" charset="0"/>
          </a:endParaRPr>
        </a:p>
      </cdr:txBody>
    </cdr:sp>
  </cdr:relSizeAnchor>
  <cdr:relSizeAnchor xmlns:cdr="http://schemas.openxmlformats.org/drawingml/2006/chartDrawing">
    <cdr:from>
      <cdr:x>0.00781</cdr:x>
      <cdr:y>0.69087</cdr:y>
    </cdr:from>
    <cdr:to>
      <cdr:x>0.35156</cdr:x>
      <cdr:y>0.75176</cdr:y>
    </cdr:to>
    <cdr:sp macro="" textlink="'feedback theme'!$A$5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D9220BCE-1D04-EB80-516D-BDEEEAC83A34}"/>
            </a:ext>
          </a:extLst>
        </cdr:cNvPr>
        <cdr:cNvSpPr txBox="1"/>
      </cdr:nvSpPr>
      <cdr:spPr>
        <a:xfrm xmlns:a="http://schemas.openxmlformats.org/drawingml/2006/main">
          <a:off x="38100" y="2247900"/>
          <a:ext cx="1676400" cy="1981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A817C9CA-FF43-4ECD-B13F-16D8E34F9E0A}" type="TxLink">
            <a:rPr lang="en-US" sz="900" b="1" i="1" u="none" strike="noStrike">
              <a:solidFill>
                <a:srgbClr val="000000"/>
              </a:solidFill>
              <a:latin typeface="Century Gothic" panose="020B0502020202020204" pitchFamily="34" charset="0"/>
              <a:ea typeface="Calibri"/>
              <a:cs typeface="Calibri"/>
            </a:rPr>
            <a:pPr/>
            <a:t>Customer Service</a:t>
          </a:fld>
          <a:endParaRPr lang="en-US" sz="900" b="1" i="1">
            <a:latin typeface="Century Gothic" panose="020B0502020202020204" pitchFamily="34" charset="0"/>
          </a:endParaRPr>
        </a:p>
      </cdr:txBody>
    </cdr:sp>
  </cdr:relSizeAnchor>
  <cdr:relSizeAnchor xmlns:cdr="http://schemas.openxmlformats.org/drawingml/2006/chartDrawing">
    <cdr:from>
      <cdr:x>0.01094</cdr:x>
      <cdr:y>0.8103</cdr:y>
    </cdr:from>
    <cdr:to>
      <cdr:x>0.35469</cdr:x>
      <cdr:y>0.87119</cdr:y>
    </cdr:to>
    <cdr:sp macro="" textlink="'feedback theme'!$A$4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85F11714-84DA-B991-A61C-3CDE0F81522A}"/>
            </a:ext>
          </a:extLst>
        </cdr:cNvPr>
        <cdr:cNvSpPr txBox="1"/>
      </cdr:nvSpPr>
      <cdr:spPr>
        <a:xfrm xmlns:a="http://schemas.openxmlformats.org/drawingml/2006/main">
          <a:off x="53340" y="2636520"/>
          <a:ext cx="1676400" cy="1981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40F2495C-1C87-42C1-8E85-E35F59B10590}" type="TxLink">
            <a:rPr lang="en-US" sz="900" b="1" i="1" u="none" strike="noStrike">
              <a:solidFill>
                <a:srgbClr val="000000"/>
              </a:solidFill>
              <a:latin typeface="Century Gothic" panose="020B0502020202020204" pitchFamily="34" charset="0"/>
              <a:ea typeface="Calibri"/>
              <a:cs typeface="Calibri"/>
            </a:rPr>
            <a:pPr/>
            <a:t>Product Description Accuracy</a:t>
          </a:fld>
          <a:endParaRPr lang="en-US" sz="900" b="1" i="1">
            <a:latin typeface="Century Gothic" panose="020B0502020202020204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2007870</xdr:colOff>
      <xdr:row>6</xdr:row>
      <xdr:rowOff>167640</xdr:rowOff>
    </xdr:from>
    <xdr:to>
      <xdr:col>8</xdr:col>
      <xdr:colOff>529590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461CD5-8147-6E46-29EA-1B72D0C17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297180</xdr:colOff>
      <xdr:row>6</xdr:row>
      <xdr:rowOff>167640</xdr:rowOff>
    </xdr:from>
    <xdr:to>
      <xdr:col>9</xdr:col>
      <xdr:colOff>434340</xdr:colOff>
      <xdr:row>21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7BC1D7-A2ED-6604-563C-2FD72412F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0.01417</cdr:x>
      <cdr:y>0.05833</cdr:y>
    </cdr:from>
    <cdr:to>
      <cdr:x>0.2075</cdr:x>
      <cdr:y>0.15556</cdr:y>
    </cdr:to>
    <cdr:sp macro="" textlink="sentiment!$B$5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74A8F8A-9A12-16E0-2E29-84E761498BDF}"/>
            </a:ext>
          </a:extLst>
        </cdr:cNvPr>
        <cdr:cNvSpPr txBox="1"/>
      </cdr:nvSpPr>
      <cdr:spPr>
        <a:xfrm xmlns:a="http://schemas.openxmlformats.org/drawingml/2006/main">
          <a:off x="64770" y="160020"/>
          <a:ext cx="88392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AD4594E0-23EE-4010-A0D0-19875880CF78}" type="TxLink">
            <a:rPr lang="en-US" sz="1100" b="1" i="1" u="none" strike="noStrike">
              <a:solidFill>
                <a:srgbClr val="000000"/>
              </a:solidFill>
              <a:latin typeface="Century Gothic" panose="020B0502020202020204" pitchFamily="34" charset="0"/>
              <a:ea typeface="Calibri"/>
              <a:cs typeface="Calibri"/>
            </a:rPr>
            <a:pPr/>
            <a:t>Positive</a:t>
          </a:fld>
          <a:endParaRPr lang="en-US" sz="1100" b="1" i="1">
            <a:latin typeface="Century Gothic" panose="020B0502020202020204" pitchFamily="34" charset="0"/>
          </a:endParaRPr>
        </a:p>
      </cdr:txBody>
    </cdr:sp>
  </cdr:relSizeAnchor>
  <cdr:relSizeAnchor xmlns:cdr="http://schemas.openxmlformats.org/drawingml/2006/chartDrawing">
    <cdr:from>
      <cdr:x>0.01417</cdr:x>
      <cdr:y>0.34167</cdr:y>
    </cdr:from>
    <cdr:to>
      <cdr:x>0.2075</cdr:x>
      <cdr:y>0.43889</cdr:y>
    </cdr:to>
    <cdr:sp macro="" textlink="sentiment!$B$5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7592CA1-C76C-8591-27F1-A58FE30289A2}"/>
            </a:ext>
          </a:extLst>
        </cdr:cNvPr>
        <cdr:cNvSpPr txBox="1"/>
      </cdr:nvSpPr>
      <cdr:spPr>
        <a:xfrm xmlns:a="http://schemas.openxmlformats.org/drawingml/2006/main">
          <a:off x="64770" y="937260"/>
          <a:ext cx="88392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i="1" u="none" strike="noStrike">
              <a:solidFill>
                <a:srgbClr val="000000"/>
              </a:solidFill>
              <a:latin typeface="Century Gothic" panose="020B0502020202020204" pitchFamily="34" charset="0"/>
              <a:ea typeface="Calibri"/>
              <a:cs typeface="Calibri"/>
            </a:rPr>
            <a:t>Neutral</a:t>
          </a:r>
          <a:endParaRPr lang="en-US" sz="1100" b="1" i="1">
            <a:latin typeface="Century Gothic" panose="020B0502020202020204" pitchFamily="34" charset="0"/>
          </a:endParaRPr>
        </a:p>
      </cdr:txBody>
    </cdr:sp>
  </cdr:relSizeAnchor>
  <cdr:relSizeAnchor xmlns:cdr="http://schemas.openxmlformats.org/drawingml/2006/chartDrawing">
    <cdr:from>
      <cdr:x>0.01417</cdr:x>
      <cdr:y>0.64444</cdr:y>
    </cdr:from>
    <cdr:to>
      <cdr:x>0.2075</cdr:x>
      <cdr:y>0.74167</cdr:y>
    </cdr:to>
    <cdr:sp macro="" textlink="sentiment!$B$5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E27B3F76-66A9-24DA-DA7F-1FFF8621B253}"/>
            </a:ext>
          </a:extLst>
        </cdr:cNvPr>
        <cdr:cNvSpPr txBox="1"/>
      </cdr:nvSpPr>
      <cdr:spPr>
        <a:xfrm xmlns:a="http://schemas.openxmlformats.org/drawingml/2006/main">
          <a:off x="64770" y="1767840"/>
          <a:ext cx="88392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i="1" u="none" strike="noStrike">
              <a:solidFill>
                <a:srgbClr val="000000"/>
              </a:solidFill>
              <a:latin typeface="Century Gothic" panose="020B0502020202020204" pitchFamily="34" charset="0"/>
              <a:ea typeface="Calibri"/>
              <a:cs typeface="Calibri"/>
            </a:rPr>
            <a:t>Negative</a:t>
          </a:r>
          <a:endParaRPr lang="en-US" sz="1100" b="1" i="1">
            <a:latin typeface="Century Gothic" panose="020B0502020202020204" pitchFamily="34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1</xdr:row>
      <xdr:rowOff>53340</xdr:rowOff>
    </xdr:from>
    <xdr:to>
      <xdr:col>9</xdr:col>
      <xdr:colOff>381000</xdr:colOff>
      <xdr:row>16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3E2CF8-17B4-1AEA-E5EA-A25C66467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182880</xdr:colOff>
      <xdr:row>0</xdr:row>
      <xdr:rowOff>129540</xdr:rowOff>
    </xdr:from>
    <xdr:to>
      <xdr:col>7</xdr:col>
      <xdr:colOff>409575</xdr:colOff>
      <xdr:row>15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79CE12-0B77-863E-071E-927AAA197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312420</xdr:colOff>
      <xdr:row>9</xdr:row>
      <xdr:rowOff>51435</xdr:rowOff>
    </xdr:from>
    <xdr:to>
      <xdr:col>18</xdr:col>
      <xdr:colOff>198120</xdr:colOff>
      <xdr:row>24</xdr:row>
      <xdr:rowOff>51435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221C009-A92E-714D-8F15-897F676F42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44825" y="1684020"/>
              <a:ext cx="9686925" cy="2714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1116332</xdr:colOff>
      <xdr:row>50</xdr:row>
      <xdr:rowOff>69850</xdr:rowOff>
    </xdr:from>
    <xdr:to>
      <xdr:col>9</xdr:col>
      <xdr:colOff>631826</xdr:colOff>
      <xdr:row>64</xdr:row>
      <xdr:rowOff>132504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4B89DD-0BFF-ACEA-AA67-6FBD9072F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365761</xdr:colOff>
      <xdr:row>29</xdr:row>
      <xdr:rowOff>147320</xdr:rowOff>
    </xdr:from>
    <xdr:to>
      <xdr:col>3</xdr:col>
      <xdr:colOff>1600201</xdr:colOff>
      <xdr:row>43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DCA46D4-314E-30D4-FB34-915AEF3EC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304800</xdr:colOff>
      <xdr:row>29</xdr:row>
      <xdr:rowOff>51435</xdr:rowOff>
    </xdr:from>
    <xdr:to>
      <xdr:col>7</xdr:col>
      <xdr:colOff>195942</xdr:colOff>
      <xdr:row>44</xdr:row>
      <xdr:rowOff>51435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EFE9988-94B7-4E4B-A736-251279E1F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807358</xdr:colOff>
      <xdr:row>60</xdr:row>
      <xdr:rowOff>36890</xdr:rowOff>
    </xdr:from>
    <xdr:to>
      <xdr:col>6</xdr:col>
      <xdr:colOff>152401</xdr:colOff>
      <xdr:row>75</xdr:row>
      <xdr:rowOff>4233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A437A2E-1B6B-E9F3-390E-11B317C50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76201</xdr:colOff>
      <xdr:row>83</xdr:row>
      <xdr:rowOff>135467</xdr:rowOff>
    </xdr:from>
    <xdr:to>
      <xdr:col>15</xdr:col>
      <xdr:colOff>67733</xdr:colOff>
      <xdr:row>97</xdr:row>
      <xdr:rowOff>33866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7C0F8CB-766C-4EBA-B557-61BF23908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133350</xdr:colOff>
      <xdr:row>83</xdr:row>
      <xdr:rowOff>152399</xdr:rowOff>
    </xdr:from>
    <xdr:to>
      <xdr:col>5</xdr:col>
      <xdr:colOff>431800</xdr:colOff>
      <xdr:row>96</xdr:row>
      <xdr:rowOff>165099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6F873D9D-D133-CE55-D4DA-D34293D5EE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2840" y="15173324"/>
              <a:ext cx="1725295" cy="23691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304800</xdr:colOff>
      <xdr:row>103</xdr:row>
      <xdr:rowOff>152399</xdr:rowOff>
    </xdr:from>
    <xdr:to>
      <xdr:col>7</xdr:col>
      <xdr:colOff>390525</xdr:colOff>
      <xdr:row>117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A9C6A9-D57B-AB97-992A-640A4A049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704850</xdr:colOff>
      <xdr:row>236</xdr:row>
      <xdr:rowOff>133349</xdr:rowOff>
    </xdr:from>
    <xdr:to>
      <xdr:col>6</xdr:col>
      <xdr:colOff>514350</xdr:colOff>
      <xdr:row>260</xdr:row>
      <xdr:rowOff>19049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FFB66C-DDF0-FAA2-0EFA-F3E96F25A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381000</xdr:colOff>
      <xdr:row>55</xdr:row>
      <xdr:rowOff>85725</xdr:rowOff>
    </xdr:from>
    <xdr:to>
      <xdr:col>7</xdr:col>
      <xdr:colOff>657225</xdr:colOff>
      <xdr:row>70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2F8AF3A-6BFC-9898-E763-CF7992F6B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1714500</xdr:colOff>
      <xdr:row>54</xdr:row>
      <xdr:rowOff>133350</xdr:rowOff>
    </xdr:from>
    <xdr:to>
      <xdr:col>13</xdr:col>
      <xdr:colOff>80963</xdr:colOff>
      <xdr:row>73</xdr:row>
      <xdr:rowOff>58103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B5E762B-D169-B516-8635-65D6E929C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0.01658</cdr:x>
      <cdr:y>0.11389</cdr:y>
    </cdr:from>
    <cdr:to>
      <cdr:x>0.19569</cdr:x>
      <cdr:y>0.19167</cdr:y>
    </cdr:to>
    <cdr:sp macro="" textlink="Categorization!$B$9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63AD10D-5008-4E24-578C-20DAFFA40288}"/>
            </a:ext>
          </a:extLst>
        </cdr:cNvPr>
        <cdr:cNvSpPr txBox="1"/>
      </cdr:nvSpPr>
      <cdr:spPr>
        <a:xfrm xmlns:a="http://schemas.openxmlformats.org/drawingml/2006/main">
          <a:off x="76200" y="312420"/>
          <a:ext cx="822960" cy="213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ADA30825-F4FA-471D-BFF7-4128B675B4D5}" type="TxLink">
            <a:rPr lang="en-US" sz="900" b="1" i="1" u="none" strike="noStrike">
              <a:solidFill>
                <a:srgbClr val="023047"/>
              </a:solidFill>
              <a:latin typeface="Century Gothic" panose="020B0502020202020204" pitchFamily="34" charset="0"/>
              <a:ea typeface="Calibri"/>
              <a:cs typeface="Calibri"/>
            </a:rPr>
            <a:pPr/>
            <a:t>Automotive</a:t>
          </a:fld>
          <a:endParaRPr lang="en-US" sz="900" b="1" i="1">
            <a:solidFill>
              <a:srgbClr val="023047"/>
            </a:solidFill>
            <a:latin typeface="Century Gothic" panose="020B0502020202020204" pitchFamily="34" charset="0"/>
          </a:endParaRPr>
        </a:p>
      </cdr:txBody>
    </cdr:sp>
  </cdr:relSizeAnchor>
  <cdr:relSizeAnchor xmlns:cdr="http://schemas.openxmlformats.org/drawingml/2006/chartDrawing">
    <cdr:from>
      <cdr:x>0.01658</cdr:x>
      <cdr:y>0.23056</cdr:y>
    </cdr:from>
    <cdr:to>
      <cdr:x>0.14096</cdr:x>
      <cdr:y>0.31111</cdr:y>
    </cdr:to>
    <cdr:sp macro="" textlink="Categorization!$B$8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565A9D4-DF05-6941-6873-2E912BE2D2F5}"/>
            </a:ext>
          </a:extLst>
        </cdr:cNvPr>
        <cdr:cNvSpPr txBox="1"/>
      </cdr:nvSpPr>
      <cdr:spPr>
        <a:xfrm xmlns:a="http://schemas.openxmlformats.org/drawingml/2006/main">
          <a:off x="76200" y="632460"/>
          <a:ext cx="571500" cy="220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l"/>
          <a:fld id="{268E9CA8-580A-4DF5-B006-01DC69E62EDB}" type="TxLink">
            <a:rPr lang="en-US" sz="900" b="1" i="1" u="none" strike="noStrike">
              <a:solidFill>
                <a:srgbClr val="023047"/>
              </a:solidFill>
              <a:latin typeface="Century Gothic" panose="020B0502020202020204" pitchFamily="34" charset="0"/>
              <a:ea typeface="Calibri"/>
              <a:cs typeface="Calibri"/>
            </a:rPr>
            <a:pPr algn="l"/>
            <a:t>Beauty</a:t>
          </a:fld>
          <a:endParaRPr lang="en-US" sz="900" b="1" i="1">
            <a:solidFill>
              <a:srgbClr val="023047"/>
            </a:solidFill>
            <a:latin typeface="Century Gothic" panose="020B0502020202020204" pitchFamily="34" charset="0"/>
          </a:endParaRPr>
        </a:p>
      </cdr:txBody>
    </cdr:sp>
  </cdr:relSizeAnchor>
  <cdr:relSizeAnchor xmlns:cdr="http://schemas.openxmlformats.org/drawingml/2006/chartDrawing">
    <cdr:from>
      <cdr:x>0.01658</cdr:x>
      <cdr:y>0.34167</cdr:y>
    </cdr:from>
    <cdr:to>
      <cdr:x>0.1592</cdr:x>
      <cdr:y>0.43333</cdr:y>
    </cdr:to>
    <cdr:sp macro="" textlink="Categorization!$B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5FB1A14D-FC15-024B-7A2C-4FBC5B83AF12}"/>
            </a:ext>
          </a:extLst>
        </cdr:cNvPr>
        <cdr:cNvSpPr txBox="1"/>
      </cdr:nvSpPr>
      <cdr:spPr>
        <a:xfrm xmlns:a="http://schemas.openxmlformats.org/drawingml/2006/main">
          <a:off x="76200" y="937260"/>
          <a:ext cx="65532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l"/>
          <a:fld id="{FF27548E-6EB7-4DC6-A383-3DAE3029510D}" type="TxLink">
            <a:rPr lang="en-US" sz="900" b="1" i="1" u="none" strike="noStrike">
              <a:solidFill>
                <a:srgbClr val="023047"/>
              </a:solidFill>
              <a:latin typeface="Century Gothic" panose="020B0502020202020204" pitchFamily="34" charset="0"/>
              <a:ea typeface="Calibri"/>
              <a:cs typeface="Calibri"/>
            </a:rPr>
            <a:pPr algn="l"/>
            <a:t>Clothing</a:t>
          </a:fld>
          <a:endParaRPr lang="en-US" sz="900" b="1" i="1">
            <a:solidFill>
              <a:srgbClr val="023047"/>
            </a:solidFill>
            <a:latin typeface="Century Gothic" panose="020B0502020202020204" pitchFamily="34" charset="0"/>
          </a:endParaRPr>
        </a:p>
      </cdr:txBody>
    </cdr:sp>
  </cdr:relSizeAnchor>
  <cdr:relSizeAnchor xmlns:cdr="http://schemas.openxmlformats.org/drawingml/2006/chartDrawing">
    <cdr:from>
      <cdr:x>0.01824</cdr:x>
      <cdr:y>0.46111</cdr:y>
    </cdr:from>
    <cdr:to>
      <cdr:x>0.199</cdr:x>
      <cdr:y>0.54167</cdr:y>
    </cdr:to>
    <cdr:sp macro="" textlink="Categorization!$B$6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5911B4A-52DE-6C6E-529D-BF4DA85E10A2}"/>
            </a:ext>
          </a:extLst>
        </cdr:cNvPr>
        <cdr:cNvSpPr txBox="1"/>
      </cdr:nvSpPr>
      <cdr:spPr>
        <a:xfrm xmlns:a="http://schemas.openxmlformats.org/drawingml/2006/main">
          <a:off x="83820" y="1264920"/>
          <a:ext cx="830580" cy="220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l"/>
          <a:fld id="{01E8A96E-3C6C-4D96-B966-5B8E1A942CF1}" type="TxLink">
            <a:rPr lang="en-US" sz="900" b="1" i="1" u="none" strike="noStrike">
              <a:solidFill>
                <a:srgbClr val="000000"/>
              </a:solidFill>
              <a:latin typeface="Century Gothic" panose="020B0502020202020204" pitchFamily="34" charset="0"/>
              <a:ea typeface="Calibri"/>
              <a:cs typeface="Calibri"/>
            </a:rPr>
            <a:pPr algn="l"/>
            <a:t>Electronics</a:t>
          </a:fld>
          <a:endParaRPr lang="en-US" sz="900" b="1" i="1">
            <a:solidFill>
              <a:srgbClr val="023047"/>
            </a:solidFill>
            <a:latin typeface="Century Gothic" panose="020B0502020202020204" pitchFamily="34" charset="0"/>
          </a:endParaRPr>
        </a:p>
      </cdr:txBody>
    </cdr:sp>
  </cdr:relSizeAnchor>
  <cdr:relSizeAnchor xmlns:cdr="http://schemas.openxmlformats.org/drawingml/2006/chartDrawing">
    <cdr:from>
      <cdr:x>0.01824</cdr:x>
      <cdr:y>0.57778</cdr:y>
    </cdr:from>
    <cdr:to>
      <cdr:x>0.30846</cdr:x>
      <cdr:y>0.65</cdr:y>
    </cdr:to>
    <cdr:sp macro="" textlink="Categorization!$B$5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3ABA2657-20C4-C86B-5345-CD34AF9E9735}"/>
            </a:ext>
          </a:extLst>
        </cdr:cNvPr>
        <cdr:cNvSpPr txBox="1"/>
      </cdr:nvSpPr>
      <cdr:spPr>
        <a:xfrm xmlns:a="http://schemas.openxmlformats.org/drawingml/2006/main">
          <a:off x="83820" y="1584960"/>
          <a:ext cx="1333500" cy="1981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l"/>
          <a:fld id="{1D19FA88-F057-4668-A5F2-694AB3E96717}" type="TxLink">
            <a:rPr lang="en-US" sz="900" b="1" i="1" u="none" strike="noStrike">
              <a:solidFill>
                <a:srgbClr val="023047"/>
              </a:solidFill>
              <a:latin typeface="Century Gothic" panose="020B0502020202020204" pitchFamily="34" charset="0"/>
              <a:ea typeface="Calibri"/>
              <a:cs typeface="Calibri"/>
            </a:rPr>
            <a:pPr algn="l"/>
            <a:t>Food &amp; Beverages</a:t>
          </a:fld>
          <a:endParaRPr lang="en-US" sz="900" b="1" i="1">
            <a:solidFill>
              <a:srgbClr val="023047"/>
            </a:solidFill>
            <a:latin typeface="Century Gothic" panose="020B0502020202020204" pitchFamily="34" charset="0"/>
          </a:endParaRPr>
        </a:p>
      </cdr:txBody>
    </cdr:sp>
  </cdr:relSizeAnchor>
  <cdr:relSizeAnchor xmlns:cdr="http://schemas.openxmlformats.org/drawingml/2006/chartDrawing">
    <cdr:from>
      <cdr:x>0.01658</cdr:x>
      <cdr:y>0.69167</cdr:y>
    </cdr:from>
    <cdr:to>
      <cdr:x>0.3068</cdr:x>
      <cdr:y>0.76111</cdr:y>
    </cdr:to>
    <cdr:sp macro="" textlink="Categorization!$B$4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3F18B70F-E8FA-CD2C-F863-A451DCE38B2C}"/>
            </a:ext>
          </a:extLst>
        </cdr:cNvPr>
        <cdr:cNvSpPr txBox="1"/>
      </cdr:nvSpPr>
      <cdr:spPr>
        <a:xfrm xmlns:a="http://schemas.openxmlformats.org/drawingml/2006/main">
          <a:off x="76200" y="1897380"/>
          <a:ext cx="13335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fld id="{D4891030-931B-44AA-8D2B-2C5A3B9879EF}" type="TxLink">
            <a:rPr lang="en-US" sz="900" b="1" i="1" u="none" strike="noStrike">
              <a:solidFill>
                <a:srgbClr val="023047"/>
              </a:solidFill>
              <a:latin typeface="Century Gothic" panose="020B0502020202020204" pitchFamily="34" charset="0"/>
              <a:ea typeface="Calibri"/>
              <a:cs typeface="Calibri"/>
            </a:rPr>
            <a:pPr/>
            <a:t>Home Goods</a:t>
          </a:fld>
          <a:endParaRPr lang="en-US" sz="600" b="1" i="1">
            <a:solidFill>
              <a:srgbClr val="023047"/>
            </a:solidFill>
            <a:latin typeface="Century Gothic" panose="020B0502020202020204" pitchFamily="34" charset="0"/>
          </a:endParaRPr>
        </a:p>
      </cdr:txBody>
    </cdr:sp>
  </cdr:relSizeAnchor>
  <cdr:relSizeAnchor xmlns:cdr="http://schemas.openxmlformats.org/drawingml/2006/chartDrawing">
    <cdr:from>
      <cdr:x>0.01824</cdr:x>
      <cdr:y>0.80278</cdr:y>
    </cdr:from>
    <cdr:to>
      <cdr:x>0.16584</cdr:x>
      <cdr:y>0.875</cdr:y>
    </cdr:to>
    <cdr:sp macro="" textlink="Categorization!$B$3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8E8F44D5-FC81-C0AE-4576-9FCCA4B5695D}"/>
            </a:ext>
          </a:extLst>
        </cdr:cNvPr>
        <cdr:cNvSpPr txBox="1"/>
      </cdr:nvSpPr>
      <cdr:spPr>
        <a:xfrm xmlns:a="http://schemas.openxmlformats.org/drawingml/2006/main">
          <a:off x="83820" y="2202180"/>
          <a:ext cx="678180" cy="1981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fld id="{3E8C1F32-ACDA-4293-83BF-F5074996655A}" type="TxLink">
            <a:rPr lang="en-US" sz="900" b="1" i="1" u="none" strike="noStrike">
              <a:solidFill>
                <a:srgbClr val="023047"/>
              </a:solidFill>
              <a:latin typeface="Century Gothic" panose="020B0502020202020204" pitchFamily="34" charset="0"/>
              <a:ea typeface="Calibri"/>
              <a:cs typeface="Calibri"/>
            </a:rPr>
            <a:pPr/>
            <a:t>Sports</a:t>
          </a:fld>
          <a:endParaRPr lang="en-US" sz="600" b="1" i="1">
            <a:solidFill>
              <a:srgbClr val="023047"/>
            </a:solidFill>
            <a:latin typeface="Century Gothic" panose="020B0502020202020204" pitchFamily="34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0.03086</cdr:x>
      <cdr:y>0.13995</cdr:y>
    </cdr:from>
    <cdr:to>
      <cdr:x>0.21435</cdr:x>
      <cdr:y>0.20102</cdr:y>
    </cdr:to>
    <cdr:sp macro="" textlink="Categorization!$B$25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6DD2A4F-A43D-2AD0-C96E-360A9B07EA5C}"/>
            </a:ext>
          </a:extLst>
        </cdr:cNvPr>
        <cdr:cNvSpPr txBox="1"/>
      </cdr:nvSpPr>
      <cdr:spPr>
        <a:xfrm xmlns:a="http://schemas.openxmlformats.org/drawingml/2006/main">
          <a:off x="140970" y="419100"/>
          <a:ext cx="838200" cy="182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fld id="{BE6D05D6-D9AB-4A71-9F99-93DFDE8FF5F3}" type="TxLink">
            <a:rPr lang="en-US" sz="1000" b="1" i="1" u="none" strike="noStrike">
              <a:solidFill>
                <a:srgbClr val="023047"/>
              </a:solidFill>
              <a:latin typeface="Century Gothic" panose="020B0502020202020204" pitchFamily="34" charset="0"/>
              <a:ea typeface="Calibri"/>
              <a:cs typeface="Calibri"/>
            </a:rPr>
            <a:pPr/>
            <a:t>Wholesale</a:t>
          </a:fld>
          <a:endParaRPr lang="en-US" sz="1000" b="1" i="1">
            <a:solidFill>
              <a:srgbClr val="023047"/>
            </a:solidFill>
            <a:latin typeface="Century Gothic" panose="020B0502020202020204" pitchFamily="34" charset="0"/>
          </a:endParaRPr>
        </a:p>
      </cdr:txBody>
    </cdr:sp>
  </cdr:relSizeAnchor>
  <cdr:relSizeAnchor xmlns:cdr="http://schemas.openxmlformats.org/drawingml/2006/chartDrawing">
    <cdr:from>
      <cdr:x>0.03086</cdr:x>
      <cdr:y>0.34097</cdr:y>
    </cdr:from>
    <cdr:to>
      <cdr:x>0.20767</cdr:x>
      <cdr:y>0.40204</cdr:y>
    </cdr:to>
    <cdr:sp macro="" textlink="Categorization!$B$24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0E89556-4C14-39D3-960B-D26F7B316CB8}"/>
            </a:ext>
          </a:extLst>
        </cdr:cNvPr>
        <cdr:cNvSpPr txBox="1"/>
      </cdr:nvSpPr>
      <cdr:spPr>
        <a:xfrm xmlns:a="http://schemas.openxmlformats.org/drawingml/2006/main">
          <a:off x="140970" y="1021080"/>
          <a:ext cx="807720" cy="182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fld id="{07555B4E-256D-482A-8072-77EF66A77214}" type="TxLink">
            <a:rPr lang="en-US" sz="1000" b="1" i="1" u="none" strike="noStrike">
              <a:solidFill>
                <a:srgbClr val="023047"/>
              </a:solidFill>
              <a:latin typeface="Century Gothic" panose="020B0502020202020204" pitchFamily="34" charset="0"/>
              <a:ea typeface="Calibri"/>
              <a:cs typeface="Calibri"/>
            </a:rPr>
            <a:pPr/>
            <a:t>Online</a:t>
          </a:fld>
          <a:endParaRPr lang="en-US" sz="1000" b="1" i="1">
            <a:solidFill>
              <a:srgbClr val="023047"/>
            </a:solidFill>
            <a:latin typeface="Century Gothic" panose="020B0502020202020204" pitchFamily="34" charset="0"/>
          </a:endParaRPr>
        </a:p>
      </cdr:txBody>
    </cdr:sp>
  </cdr:relSizeAnchor>
  <cdr:relSizeAnchor xmlns:cdr="http://schemas.openxmlformats.org/drawingml/2006/chartDrawing">
    <cdr:from>
      <cdr:x>0.02919</cdr:x>
      <cdr:y>0.55471</cdr:y>
    </cdr:from>
    <cdr:to>
      <cdr:x>0.196</cdr:x>
      <cdr:y>0.60814</cdr:y>
    </cdr:to>
    <cdr:sp macro="" textlink="Categorization!$B$23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AB38EF46-D049-C59E-F640-5576E457F115}"/>
            </a:ext>
          </a:extLst>
        </cdr:cNvPr>
        <cdr:cNvSpPr txBox="1"/>
      </cdr:nvSpPr>
      <cdr:spPr>
        <a:xfrm xmlns:a="http://schemas.openxmlformats.org/drawingml/2006/main">
          <a:off x="133350" y="1661160"/>
          <a:ext cx="762000" cy="1600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fld id="{A3648DB7-56CC-437B-B97E-3431B20A20FC}" type="TxLink">
            <a:rPr lang="en-US" sz="1000" b="1" i="1" u="none" strike="noStrike">
              <a:solidFill>
                <a:srgbClr val="023047"/>
              </a:solidFill>
              <a:latin typeface="Century Gothic" panose="020B0502020202020204" pitchFamily="34" charset="0"/>
              <a:ea typeface="Calibri"/>
              <a:cs typeface="Calibri"/>
            </a:rPr>
            <a:pPr/>
            <a:t>Offline</a:t>
          </a:fld>
          <a:endParaRPr lang="en-US" sz="1000" b="1" i="1">
            <a:solidFill>
              <a:srgbClr val="023047"/>
            </a:solidFill>
            <a:latin typeface="Century Gothic" panose="020B0502020202020204" pitchFamily="34" charset="0"/>
          </a:endParaRPr>
        </a:p>
      </cdr:txBody>
    </cdr:sp>
  </cdr:relSizeAnchor>
  <cdr:relSizeAnchor xmlns:cdr="http://schemas.openxmlformats.org/drawingml/2006/chartDrawing">
    <cdr:from>
      <cdr:x>0.03086</cdr:x>
      <cdr:y>0.75064</cdr:y>
    </cdr:from>
    <cdr:to>
      <cdr:x>0.20767</cdr:x>
      <cdr:y>0.80916</cdr:y>
    </cdr:to>
    <cdr:sp macro="" textlink="Categorization!$B$22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F5A6D3CA-D242-D9BD-8736-90C1A1966BD8}"/>
            </a:ext>
          </a:extLst>
        </cdr:cNvPr>
        <cdr:cNvSpPr txBox="1"/>
      </cdr:nvSpPr>
      <cdr:spPr>
        <a:xfrm xmlns:a="http://schemas.openxmlformats.org/drawingml/2006/main">
          <a:off x="140970" y="2247900"/>
          <a:ext cx="807720" cy="1752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fld id="{62FA9C90-AA3B-4452-952F-DE237BAA0523}" type="TxLink">
            <a:rPr lang="en-US" sz="1000" b="1" i="1" u="none" strike="noStrike">
              <a:solidFill>
                <a:srgbClr val="023047"/>
              </a:solidFill>
              <a:latin typeface="Century Gothic" panose="020B0502020202020204" pitchFamily="34" charset="0"/>
              <a:ea typeface="Calibri"/>
              <a:cs typeface="Calibri"/>
            </a:rPr>
            <a:pPr/>
            <a:t>Direct</a:t>
          </a:fld>
          <a:endParaRPr lang="en-US" sz="1000" b="1" i="1">
            <a:solidFill>
              <a:srgbClr val="023047"/>
            </a:solidFill>
            <a:latin typeface="Century Gothic" panose="020B0502020202020204" pitchFamily="34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0.03167</cdr:x>
      <cdr:y>0.14167</cdr:y>
    </cdr:from>
    <cdr:to>
      <cdr:x>0.23833</cdr:x>
      <cdr:y>0.2</cdr:y>
    </cdr:to>
    <cdr:sp macro="" textlink="Categorization!$B$4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8F86239-8104-BE68-8920-FE1BB9A01718}"/>
            </a:ext>
          </a:extLst>
        </cdr:cNvPr>
        <cdr:cNvSpPr txBox="1"/>
      </cdr:nvSpPr>
      <cdr:spPr>
        <a:xfrm xmlns:a="http://schemas.openxmlformats.org/drawingml/2006/main">
          <a:off x="144780" y="388620"/>
          <a:ext cx="944880" cy="1600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fld id="{7FE902D1-5ADC-4526-A7D2-E3347302C700}" type="TxLink">
            <a:rPr lang="en-US" sz="900" b="1" i="1" u="none" strike="noStrike">
              <a:solidFill>
                <a:srgbClr val="023047"/>
              </a:solidFill>
              <a:latin typeface="Century Gothic" panose="020B0502020202020204" pitchFamily="34" charset="0"/>
              <a:ea typeface="Calibri"/>
              <a:cs typeface="Calibri"/>
            </a:rPr>
            <a:pPr/>
            <a:t>Wholesale</a:t>
          </a:fld>
          <a:endParaRPr lang="en-US" sz="900" b="1" i="1">
            <a:solidFill>
              <a:srgbClr val="023047"/>
            </a:solidFill>
            <a:latin typeface="Century Gothic" panose="020B0502020202020204" pitchFamily="34" charset="0"/>
          </a:endParaRPr>
        </a:p>
      </cdr:txBody>
    </cdr:sp>
  </cdr:relSizeAnchor>
  <cdr:relSizeAnchor xmlns:cdr="http://schemas.openxmlformats.org/drawingml/2006/chartDrawing">
    <cdr:from>
      <cdr:x>0.035</cdr:x>
      <cdr:y>0.30278</cdr:y>
    </cdr:from>
    <cdr:to>
      <cdr:x>0.24166</cdr:x>
      <cdr:y>0.36111</cdr:y>
    </cdr:to>
    <cdr:sp macro="" textlink="Categorization!$B$41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30BA689-9A6C-46BE-AC8B-7F76D6C7FF44}"/>
            </a:ext>
          </a:extLst>
        </cdr:cNvPr>
        <cdr:cNvSpPr txBox="1"/>
      </cdr:nvSpPr>
      <cdr:spPr>
        <a:xfrm xmlns:a="http://schemas.openxmlformats.org/drawingml/2006/main">
          <a:off x="160035" y="830589"/>
          <a:ext cx="944850" cy="1600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fld id="{84827F46-A2B5-4A90-B805-B70A449E0B7A}" type="TxLink">
            <a:rPr lang="en-US" sz="900" b="1" i="1" u="none" strike="noStrike">
              <a:solidFill>
                <a:srgbClr val="023047"/>
              </a:solidFill>
              <a:latin typeface="Century Gothic" panose="020B0502020202020204" pitchFamily="34" charset="0"/>
              <a:ea typeface="Calibri"/>
              <a:cs typeface="Calibri"/>
            </a:rPr>
            <a:pPr/>
            <a:t>Retail</a:t>
          </a:fld>
          <a:endParaRPr lang="en-US" sz="900" b="1" i="1">
            <a:solidFill>
              <a:srgbClr val="023047"/>
            </a:solidFill>
            <a:latin typeface="Century Gothic" panose="020B0502020202020204" pitchFamily="34" charset="0"/>
          </a:endParaRPr>
        </a:p>
      </cdr:txBody>
    </cdr:sp>
  </cdr:relSizeAnchor>
  <cdr:relSizeAnchor xmlns:cdr="http://schemas.openxmlformats.org/drawingml/2006/chartDrawing">
    <cdr:from>
      <cdr:x>0.03167</cdr:x>
      <cdr:y>0.45834</cdr:y>
    </cdr:from>
    <cdr:to>
      <cdr:x>0.25333</cdr:x>
      <cdr:y>0.51944</cdr:y>
    </cdr:to>
    <cdr:sp macro="" textlink="Categorization!$B$40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5B05DCA0-944A-68FB-8514-0128B1FA1EEC}"/>
            </a:ext>
          </a:extLst>
        </cdr:cNvPr>
        <cdr:cNvSpPr txBox="1"/>
      </cdr:nvSpPr>
      <cdr:spPr>
        <a:xfrm xmlns:a="http://schemas.openxmlformats.org/drawingml/2006/main">
          <a:off x="144794" y="1257309"/>
          <a:ext cx="1013445" cy="167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fld id="{81A16A52-D154-4783-9EB5-9C47FE5F176B}" type="TxLink">
            <a:rPr lang="en-US" sz="900" b="1" i="1" u="none" strike="noStrike">
              <a:solidFill>
                <a:srgbClr val="023047"/>
              </a:solidFill>
              <a:latin typeface="Century Gothic" panose="020B0502020202020204" pitchFamily="34" charset="0"/>
              <a:ea typeface="Calibri"/>
              <a:cs typeface="Calibri"/>
            </a:rPr>
            <a:pPr/>
            <a:t>Online Direct</a:t>
          </a:fld>
          <a:endParaRPr lang="en-US" sz="900" b="1" i="1">
            <a:solidFill>
              <a:srgbClr val="023047"/>
            </a:solidFill>
            <a:latin typeface="Century Gothic" panose="020B0502020202020204" pitchFamily="34" charset="0"/>
          </a:endParaRPr>
        </a:p>
      </cdr:txBody>
    </cdr:sp>
  </cdr:relSizeAnchor>
  <cdr:relSizeAnchor xmlns:cdr="http://schemas.openxmlformats.org/drawingml/2006/chartDrawing">
    <cdr:from>
      <cdr:x>0.03334</cdr:x>
      <cdr:y>0.62223</cdr:y>
    </cdr:from>
    <cdr:to>
      <cdr:x>0.24</cdr:x>
      <cdr:y>0.68056</cdr:y>
    </cdr:to>
    <cdr:sp macro="" textlink="Categorization!$B$39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B54F1F9B-8B43-B4E4-8E51-09FFFD82A12A}"/>
            </a:ext>
          </a:extLst>
        </cdr:cNvPr>
        <cdr:cNvSpPr txBox="1"/>
      </cdr:nvSpPr>
      <cdr:spPr>
        <a:xfrm xmlns:a="http://schemas.openxmlformats.org/drawingml/2006/main">
          <a:off x="152415" y="1706889"/>
          <a:ext cx="944850" cy="1600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fld id="{2CEDCAF8-733D-4FE0-8C53-14B28912E3BC}" type="TxLink">
            <a:rPr lang="en-US" sz="900" b="1" i="1" u="none" strike="noStrike">
              <a:solidFill>
                <a:srgbClr val="023047"/>
              </a:solidFill>
              <a:latin typeface="Century Gothic" panose="020B0502020202020204" pitchFamily="34" charset="0"/>
              <a:ea typeface="Calibri"/>
              <a:cs typeface="Calibri"/>
            </a:rPr>
            <a:pPr/>
            <a:t>Government</a:t>
          </a:fld>
          <a:endParaRPr lang="en-US" sz="900" b="1" i="1">
            <a:solidFill>
              <a:srgbClr val="023047"/>
            </a:solidFill>
            <a:latin typeface="Century Gothic" panose="020B0502020202020204" pitchFamily="34" charset="0"/>
          </a:endParaRPr>
        </a:p>
      </cdr:txBody>
    </cdr:sp>
  </cdr:relSizeAnchor>
  <cdr:relSizeAnchor xmlns:cdr="http://schemas.openxmlformats.org/drawingml/2006/chartDrawing">
    <cdr:from>
      <cdr:x>0.04</cdr:x>
      <cdr:y>0.77223</cdr:y>
    </cdr:from>
    <cdr:to>
      <cdr:x>0.24666</cdr:x>
      <cdr:y>0.83056</cdr:y>
    </cdr:to>
    <cdr:sp macro="" textlink="Categorization!$B$38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C7F0471A-8F24-A871-D26C-10400AE7EF7E}"/>
            </a:ext>
          </a:extLst>
        </cdr:cNvPr>
        <cdr:cNvSpPr txBox="1"/>
      </cdr:nvSpPr>
      <cdr:spPr>
        <a:xfrm xmlns:a="http://schemas.openxmlformats.org/drawingml/2006/main">
          <a:off x="182895" y="2118369"/>
          <a:ext cx="944850" cy="1600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fld id="{A9AFC536-A8E0-4494-9658-2AC9F0F16E47}" type="TxLink">
            <a:rPr lang="en-US" sz="900" b="1" i="1" u="none" strike="noStrike">
              <a:solidFill>
                <a:srgbClr val="023047"/>
              </a:solidFill>
              <a:latin typeface="Century Gothic" panose="020B0502020202020204" pitchFamily="34" charset="0"/>
              <a:ea typeface="Calibri"/>
              <a:cs typeface="Calibri"/>
            </a:rPr>
            <a:pPr/>
            <a:t>Corporate</a:t>
          </a:fld>
          <a:endParaRPr lang="en-US" sz="900" b="1" i="1">
            <a:solidFill>
              <a:srgbClr val="023047"/>
            </a:solidFill>
            <a:latin typeface="Century Gothic" panose="020B0502020202020204" pitchFamily="34" charset="0"/>
          </a:endParaRPr>
        </a:p>
      </cdr:txBody>
    </cdr:sp>
  </cdr:relSizeAnchor>
</c:userShapes>
</file>

<file path=xl/pivotCache/_rels/pivotCacheDefinition1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19IT8L9H0X7" refreshedDate="45594.495087962961" backgroundQuery="1" createdVersion="8" refreshedVersion="8" minRefreshableVersion="3" recordCount="0" supportSubquery="1" supportAdvancedDrill="1" xr:uid="{67CED1B1-104B-4A84-B16A-A9114193BA25}">
  <cacheSource type="external" connectionId="1"/>
  <cacheFields count="3">
    <cacheField name="[Table1].[Feedback theme].[Feedback theme]" caption="Feedback theme" numFmtId="0" hierarchy="23" level="1">
      <sharedItems count="7">
        <s v="Customer Service"/>
        <s v="Delivery Issues"/>
        <s v="Experience with Purchase"/>
        <s v="No Feeback"/>
        <s v="Product Description Accuracy"/>
        <s v="Product Quality"/>
        <s v="Value for Money"/>
      </sharedItems>
    </cacheField>
    <cacheField name="[Measures].[Count of Feedback theme]" caption="Count of Feedback theme" numFmtId="0" hierarchy="35" level="32767"/>
    <cacheField name="Dummy0" numFmtId="0" hierarchy="50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51">
    <cacheHierarchy uniqueName="[Table1].[SalesID]" caption="SalesID" attribute="1" defaultMemberUniqueName="[Table1].[SalesID].[All]" allUniqueName="[Table1].[SalesID].[All]" dimensionUniqueName="[Table1]" displayFolder="" count="0" memberValueDatatype="20" unbalanced="0"/>
    <cacheHierarchy uniqueName="[Table1].[Product Name]" caption="Product Name" attribute="1" defaultMemberUniqueName="[Table1].[Product Name].[All]" allUniqueName="[Table1].[Product Name].[All]" dimensionUniqueName="[Table1]" displayFolder="" count="0" memberValueDatatype="130" unbalanced="0"/>
    <cacheHierarchy uniqueName="[Table1].[Product Category]" caption="Product Category" attribute="1" defaultMemberUniqueName="[Table1].[Product Category].[All]" allUniqueName="[Table1].[Product Category].[All]" dimensionUniqueName="[Table1]" displayFolder="" count="0" memberValueDatatype="130" unbalanced="0"/>
    <cacheHierarchy uniqueName="[Table1].[Product Name widgets]" caption="Product Name widgets" attribute="1" defaultMemberUniqueName="[Table1].[Product Name widgets].[All]" allUniqueName="[Table1].[Product Name widgets].[All]" dimensionUniqueName="[Table1]" displayFolder="" count="0" memberValueDatatype="130" unbalanced="0"/>
    <cacheHierarchy uniqueName="[Table1].[Product categorization theme]" caption="Product categorization theme" attribute="1" defaultMemberUniqueName="[Table1].[Product categorization theme].[All]" allUniqueName="[Table1].[Product categorization theme].[All]" dimensionUniqueName="[Table1]" displayFolder="" count="0" memberValueDatatype="130" unbalanced="0"/>
    <cacheHierarchy uniqueName="[Table1].[Sales Date]" caption="Sales Date" attribute="1" time="1" defaultMemberUniqueName="[Table1].[Sales Date].[All]" allUniqueName="[Table1].[Sales Date].[All]" dimensionUniqueName="[Table1]" displayFolder="" count="0" memberValueDatatype="7" unbalanced="0"/>
    <cacheHierarchy uniqueName="[Table1].[Sales Amount]" caption="Sales Amount" attribute="1" defaultMemberUniqueName="[Table1].[Sales Amount].[All]" allUniqueName="[Table1].[Sales Amount].[All]" dimensionUniqueName="[Table1]" displayFolder="" count="0" memberValueDatatype="5" unbalanced="0"/>
    <cacheHierarchy uniqueName="[Table1].[Quantity Sold]" caption="Quantity Sold" attribute="1" defaultMemberUniqueName="[Table1].[Quantity Sold].[All]" allUniqueName="[Table1].[Quantity Sold].[All]" dimensionUniqueName="[Table1]" displayFolder="" count="0" memberValueDatatype="2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Customer ID]" caption="Customer ID" attribute="1" defaultMemberUniqueName="[Table1].[Customer ID].[All]" allUniqueName="[Table1].[Customer ID].[All]" dimensionUniqueName="[Table1]" displayFolder="" count="0" memberValueDatatype="130" unbalanced="0"/>
    <cacheHierarchy uniqueName="[Table1].[Customer Segment]" caption="Customer Segment" attribute="1" defaultMemberUniqueName="[Table1].[Customer Segment].[All]" allUniqueName="[Table1].[Customer Segment].[All]" dimensionUniqueName="[Table1]" displayFolder="" count="0" memberValueDatatype="130" unbalanced="0"/>
    <cacheHierarchy uniqueName="[Table1].[Cust segmentation theme]" caption="Cust segmentation theme" attribute="1" defaultMemberUniqueName="[Table1].[Cust segmentation theme].[All]" allUniqueName="[Table1].[Cust segmentation theme].[All]" dimensionUniqueName="[Table1]" displayFolder="" count="0" memberValueDatatype="130" unbalanced="0"/>
    <cacheHierarchy uniqueName="[Table1].[SalesRep ID]" caption="SalesRep ID" attribute="1" defaultMemberUniqueName="[Table1].[SalesRep ID].[All]" allUniqueName="[Table1].[SalesRep ID].[All]" dimensionUniqueName="[Table1]" displayFolder="" count="0" memberValueDatatype="130" unbalanced="0"/>
    <cacheHierarchy uniqueName="[Table1].[Discount Applied]" caption="Discount Applied" attribute="1" defaultMemberUniqueName="[Table1].[Discount Applied].[All]" allUniqueName="[Table1].[Discount Applied].[All]" dimensionUniqueName="[Table1]" displayFolder="" count="0" memberValueDatatype="5" unbalanced="0"/>
    <cacheHierarchy uniqueName="[Table1].[Cost Of Goods Sold]" caption="Cost Of Goods Sold" attribute="1" defaultMemberUniqueName="[Table1].[Cost Of Goods Sold].[All]" allUniqueName="[Table1].[Cost Of Goods Sold].[All]" dimensionUniqueName="[Table1]" displayFolder="" count="0" memberValueDatatype="20" unbalanced="0"/>
    <cacheHierarchy uniqueName="[Table1].[Profit Margin]" caption="Profit Margin" attribute="1" defaultMemberUniqueName="[Table1].[Profit Margin].[All]" allUniqueName="[Table1].[Profit Margin].[All]" dimensionUniqueName="[Table1]" displayFolder="" count="0" memberValueDatatype="5" unbalanced="0"/>
    <cacheHierarchy uniqueName="[Table1].[Sales Channel]" caption="Sales Channel" attribute="1" defaultMemberUniqueName="[Table1].[Sales Channel].[All]" allUniqueName="[Table1].[Sales Channel].[All]" dimensionUniqueName="[Table1]" displayFolder="" count="0" memberValueDatatype="130" unbalanced="0"/>
    <cacheHierarchy uniqueName="[Table1].[Sales Channel Seg]" caption="Sales Channel Seg" attribute="1" defaultMemberUniqueName="[Table1].[Sales Channel Seg].[All]" allUniqueName="[Table1].[Sales Channel Seg].[All]" dimensionUniqueName="[Table1]" displayFolder="" count="0" memberValueDatatype="130" unbalanced="0"/>
    <cacheHierarchy uniqueName="[Table1].[Inventory Status]" caption="Inventory Status" attribute="1" defaultMemberUniqueName="[Table1].[Inventory Status].[All]" allUniqueName="[Table1].[Inventory Status].[All]" dimensionUniqueName="[Table1]" displayFolder="" count="0" memberValueDatatype="130" unbalanced="0"/>
    <cacheHierarchy uniqueName="[Table1].[Return Status]" caption="Return Status" attribute="1" defaultMemberUniqueName="[Table1].[Return Status].[All]" allUniqueName="[Table1].[Return Status].[All]" dimensionUniqueName="[Table1]" displayFolder="" count="0" memberValueDatatype="130" unbalanced="0"/>
    <cacheHierarchy uniqueName="[Table1].[Return Status seg]" caption="Return Status seg" attribute="1" defaultMemberUniqueName="[Table1].[Return Status seg].[All]" allUniqueName="[Table1].[Return Status seg].[All]" dimensionUniqueName="[Table1]" displayFolder="" count="0" memberValueDatatype="130" unbalanced="0"/>
    <cacheHierarchy uniqueName="[Table1].[Customer Feedback]" caption="Customer Feedback" attribute="1" defaultMemberUniqueName="[Table1].[Customer Feedback].[All]" allUniqueName="[Table1].[Customer Feedback].[All]" dimensionUniqueName="[Table1]" displayFolder="" count="0" memberValueDatatype="130" unbalanced="0"/>
    <cacheHierarchy uniqueName="[Table1].[Customer assessment of Sales Rep]" caption="Customer assessment of Sales Rep" attribute="1" defaultMemberUniqueName="[Table1].[Customer assessment of Sales Rep].[All]" allUniqueName="[Table1].[Customer assessment of Sales Rep].[All]" dimensionUniqueName="[Table1]" displayFolder="" count="0" memberValueDatatype="130" unbalanced="0"/>
    <cacheHierarchy uniqueName="[Table1].[Feedback theme]" caption="Feedback theme" attribute="1" defaultMemberUniqueName="[Table1].[Feedback theme].[All]" allUniqueName="[Table1].[Feedback them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Total sold Amount]" caption="Total sold Amount" attribute="1" defaultMemberUniqueName="[Table1].[Total sold Amount].[All]" allUniqueName="[Table1].[Total sold Amount].[All]" dimensionUniqueName="[Table1]" displayFolder="" count="0" memberValueDatatype="5" unbalanced="0"/>
    <cacheHierarchy uniqueName="[Table1].[Sales Date (Year)]" caption="Sales Date (Year)" attribute="1" defaultMemberUniqueName="[Table1].[Sales Date (Year)].[All]" allUniqueName="[Table1].[Sales Date (Year)].[All]" dimensionUniqueName="[Table1]" displayFolder="" count="0" memberValueDatatype="130" unbalanced="0"/>
    <cacheHierarchy uniqueName="[Table1].[Sales Date (Quarter)]" caption="Sales Date (Quarter)" attribute="1" defaultMemberUniqueName="[Table1].[Sales Date (Quarter)].[All]" allUniqueName="[Table1].[Sales Date (Quarter)].[All]" dimensionUniqueName="[Table1]" displayFolder="" count="0" memberValueDatatype="130" unbalanced="0"/>
    <cacheHierarchy uniqueName="[Table1].[Sales Date (Month)]" caption="Sales Date (Month)" attribute="1" defaultMemberUniqueName="[Table1].[Sales Date (Month)].[All]" allUniqueName="[Table1].[Sales Date (Month)].[All]" dimensionUniqueName="[Table1]" displayFolder="" count="0" memberValueDatatype="130" unbalanced="0"/>
    <cacheHierarchy uniqueName="[Table1].[Total Cost of Good Sold]" caption="Total Cost of Good Sold" attribute="1" defaultMemberUniqueName="[Table1].[Total Cost of Good Sold].[All]" allUniqueName="[Table1].[Total Cost of Good Sold].[All]" dimensionUniqueName="[Table1]" displayFolder="" count="0" memberValueDatatype="20" unbalanced="0"/>
    <cacheHierarchy uniqueName="[Table1].[Total Profit]" caption="Total Profit" attribute="1" defaultMemberUniqueName="[Table1].[Total Profit].[All]" allUniqueName="[Table1].[Total Profit].[All]" dimensionUniqueName="[Table1]" displayFolder="" count="0" memberValueDatatype="5" unbalanced="0"/>
    <cacheHierarchy uniqueName="[Table1].[Total Profit Margin]" caption="Total Profit Margin" attribute="1" defaultMemberUniqueName="[Table1].[Total Profit Margin].[All]" allUniqueName="[Table1].[Total Profit Margin].[All]" dimensionUniqueName="[Table1]" displayFolder="" count="0" memberValueDatatype="5" unbalanced="0"/>
    <cacheHierarchy uniqueName="[Table1].[Total Profit Margin2]" caption="Total Profit Margin2" attribute="1" defaultMemberUniqueName="[Table1].[Total Profit Margin2].[All]" allUniqueName="[Table1].[Total Profit Margin2].[All]" dimensionUniqueName="[Table1]" displayFolder="" count="0" memberValueDatatype="5" unbalanced="0"/>
    <cacheHierarchy uniqueName="[Table1].[Sales Date (Month Index)]" caption="Sales Date (Month Index)" attribute="1" defaultMemberUniqueName="[Table1].[Sales Date (Month Index)].[All]" allUniqueName="[Table1].[Sales 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Feedback theme]" caption="Count of Feedback them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Total sold Amount]" caption="Sum of Total sold Amount" measure="1" displayFolder="" measureGroup="Table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Total Profit]" caption="Sum of Total Profit" measure="1" displayFolder="" measureGroup="Table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Customer ID]" caption="Count of Customer ID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ust segmentation theme]" caption="Count of Cust segmentation theme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Return Status seg]" caption="Count of Return Status seg" measure="1" displayFolder="" measureGroup="Tabl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es Amount]" caption="Sum of Sales Amount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Customer assessment of Sales Rep]" caption="Count of Customer assessment of Sales Rep" measure="1" displayFolder="" measureGroup="Table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Region]" caption="Count of Region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Total sold Amount]" caption="Average of Total sold Amount" measure="1" displayFolder="" measureGroup="Table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SalesRep ID]" caption="Count of SalesRep ID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ales Channel Seg]" caption="Count of Sales Channel Seg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Total Cost of Good Sold]" caption="Sum of Total Cost of Good Sold" measure="1" displayFolder="" measureGroup="Table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Total Profit Margin]" caption="Sum of Total Profit Margin" measure="1" displayFolder="" measureGroup="Table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Profit Margin2]" caption="Sum of Total Profit Margin2" measure="1" displayFolder="" measureGroup="Table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Dummy0" caption="SalesID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19IT8L9H0X7" refreshedDate="45594.495059490742" backgroundQuery="1" createdVersion="8" refreshedVersion="8" minRefreshableVersion="3" recordCount="0" supportSubquery="1" supportAdvancedDrill="1" xr:uid="{B70C8879-F053-440F-B3BC-5ECA9433FDD8}">
  <cacheSource type="external" connectionId="1"/>
  <cacheFields count="4">
    <cacheField name="[Table1].[Sales Date (Year)].[Sales Date (Year)]" caption="Sales Date (Year)" numFmtId="0" hierarchy="25" level="1">
      <sharedItems count="2">
        <s v="2023"/>
        <s v="2024"/>
      </sharedItems>
    </cacheField>
    <cacheField name="[Measures].[Sum of Total sold Amount]" caption="Sum of Total sold Amount" numFmtId="0" hierarchy="36" level="32767"/>
    <cacheField name="[Measures].[Sum of Total Profit]" caption="Sum of Total Profit" numFmtId="0" hierarchy="37" level="32767"/>
    <cacheField name="[Table1].[Product categorization theme].[Product categorization theme]" caption="Product categorization theme" numFmtId="0" hierarchy="4" level="1">
      <sharedItems count="7">
        <s v="Automotive"/>
        <s v="Beauty"/>
        <s v="Clothing"/>
        <s v="Electronics"/>
        <s v="Food &amp; Beverages"/>
        <s v="Home Goods"/>
        <s v="Sports"/>
      </sharedItems>
    </cacheField>
  </cacheFields>
  <cacheHierarchies count="50">
    <cacheHierarchy uniqueName="[Table1].[SalesID]" caption="SalesID" attribute="1" defaultMemberUniqueName="[Table1].[SalesID].[All]" allUniqueName="[Table1].[SalesID].[All]" dimensionUniqueName="[Table1]" displayFolder="" count="0" memberValueDatatype="20" unbalanced="0"/>
    <cacheHierarchy uniqueName="[Table1].[Product Name]" caption="Product Name" attribute="1" defaultMemberUniqueName="[Table1].[Product Name].[All]" allUniqueName="[Table1].[Product Name].[All]" dimensionUniqueName="[Table1]" displayFolder="" count="0" memberValueDatatype="130" unbalanced="0"/>
    <cacheHierarchy uniqueName="[Table1].[Product Category]" caption="Product Category" attribute="1" defaultMemberUniqueName="[Table1].[Product Category].[All]" allUniqueName="[Table1].[Product Category].[All]" dimensionUniqueName="[Table1]" displayFolder="" count="0" memberValueDatatype="130" unbalanced="0"/>
    <cacheHierarchy uniqueName="[Table1].[Product Name widgets]" caption="Product Name widgets" attribute="1" defaultMemberUniqueName="[Table1].[Product Name widgets].[All]" allUniqueName="[Table1].[Product Name widgets].[All]" dimensionUniqueName="[Table1]" displayFolder="" count="0" memberValueDatatype="130" unbalanced="0"/>
    <cacheHierarchy uniqueName="[Table1].[Product categorization theme]" caption="Product categorization theme" attribute="1" defaultMemberUniqueName="[Table1].[Product categorization theme].[All]" allUniqueName="[Table1].[Product categorization theme].[All]" dimensionUniqueName="[Table1]" displayFolder="" count="2" memberValueDatatype="130" unbalanced="0">
      <fieldsUsage count="2">
        <fieldUsage x="-1"/>
        <fieldUsage x="3"/>
      </fieldsUsage>
    </cacheHierarchy>
    <cacheHierarchy uniqueName="[Table1].[Sales Date]" caption="Sales Date" attribute="1" time="1" defaultMemberUniqueName="[Table1].[Sales Date].[All]" allUniqueName="[Table1].[Sales Date].[All]" dimensionUniqueName="[Table1]" displayFolder="" count="0" memberValueDatatype="7" unbalanced="0"/>
    <cacheHierarchy uniqueName="[Table1].[Sales Amount]" caption="Sales Amount" attribute="1" defaultMemberUniqueName="[Table1].[Sales Amount].[All]" allUniqueName="[Table1].[Sales Amount].[All]" dimensionUniqueName="[Table1]" displayFolder="" count="0" memberValueDatatype="5" unbalanced="0"/>
    <cacheHierarchy uniqueName="[Table1].[Quantity Sold]" caption="Quantity Sold" attribute="1" defaultMemberUniqueName="[Table1].[Quantity Sold].[All]" allUniqueName="[Table1].[Quantity Sold].[All]" dimensionUniqueName="[Table1]" displayFolder="" count="0" memberValueDatatype="2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Customer ID]" caption="Customer ID" attribute="1" defaultMemberUniqueName="[Table1].[Customer ID].[All]" allUniqueName="[Table1].[Customer ID].[All]" dimensionUniqueName="[Table1]" displayFolder="" count="0" memberValueDatatype="130" unbalanced="0"/>
    <cacheHierarchy uniqueName="[Table1].[Customer Segment]" caption="Customer Segment" attribute="1" defaultMemberUniqueName="[Table1].[Customer Segment].[All]" allUniqueName="[Table1].[Customer Segment].[All]" dimensionUniqueName="[Table1]" displayFolder="" count="0" memberValueDatatype="130" unbalanced="0"/>
    <cacheHierarchy uniqueName="[Table1].[Cust segmentation theme]" caption="Cust segmentation theme" attribute="1" defaultMemberUniqueName="[Table1].[Cust segmentation theme].[All]" allUniqueName="[Table1].[Cust segmentation theme].[All]" dimensionUniqueName="[Table1]" displayFolder="" count="0" memberValueDatatype="130" unbalanced="0"/>
    <cacheHierarchy uniqueName="[Table1].[SalesRep ID]" caption="SalesRep ID" attribute="1" defaultMemberUniqueName="[Table1].[SalesRep ID].[All]" allUniqueName="[Table1].[SalesRep ID].[All]" dimensionUniqueName="[Table1]" displayFolder="" count="0" memberValueDatatype="130" unbalanced="0"/>
    <cacheHierarchy uniqueName="[Table1].[Discount Applied]" caption="Discount Applied" attribute="1" defaultMemberUniqueName="[Table1].[Discount Applied].[All]" allUniqueName="[Table1].[Discount Applied].[All]" dimensionUniqueName="[Table1]" displayFolder="" count="0" memberValueDatatype="5" unbalanced="0"/>
    <cacheHierarchy uniqueName="[Table1].[Cost Of Goods Sold]" caption="Cost Of Goods Sold" attribute="1" defaultMemberUniqueName="[Table1].[Cost Of Goods Sold].[All]" allUniqueName="[Table1].[Cost Of Goods Sold].[All]" dimensionUniqueName="[Table1]" displayFolder="" count="0" memberValueDatatype="20" unbalanced="0"/>
    <cacheHierarchy uniqueName="[Table1].[Profit Margin]" caption="Profit Margin" attribute="1" defaultMemberUniqueName="[Table1].[Profit Margin].[All]" allUniqueName="[Table1].[Profit Margin].[All]" dimensionUniqueName="[Table1]" displayFolder="" count="0" memberValueDatatype="5" unbalanced="0"/>
    <cacheHierarchy uniqueName="[Table1].[Sales Channel]" caption="Sales Channel" attribute="1" defaultMemberUniqueName="[Table1].[Sales Channel].[All]" allUniqueName="[Table1].[Sales Channel].[All]" dimensionUniqueName="[Table1]" displayFolder="" count="0" memberValueDatatype="130" unbalanced="0"/>
    <cacheHierarchy uniqueName="[Table1].[Sales Channel Seg]" caption="Sales Channel Seg" attribute="1" defaultMemberUniqueName="[Table1].[Sales Channel Seg].[All]" allUniqueName="[Table1].[Sales Channel Seg].[All]" dimensionUniqueName="[Table1]" displayFolder="" count="0" memberValueDatatype="130" unbalanced="0"/>
    <cacheHierarchy uniqueName="[Table1].[Inventory Status]" caption="Inventory Status" attribute="1" defaultMemberUniqueName="[Table1].[Inventory Status].[All]" allUniqueName="[Table1].[Inventory Status].[All]" dimensionUniqueName="[Table1]" displayFolder="" count="0" memberValueDatatype="130" unbalanced="0"/>
    <cacheHierarchy uniqueName="[Table1].[Return Status]" caption="Return Status" attribute="1" defaultMemberUniqueName="[Table1].[Return Status].[All]" allUniqueName="[Table1].[Return Status].[All]" dimensionUniqueName="[Table1]" displayFolder="" count="0" memberValueDatatype="130" unbalanced="0"/>
    <cacheHierarchy uniqueName="[Table1].[Return Status seg]" caption="Return Status seg" attribute="1" defaultMemberUniqueName="[Table1].[Return Status seg].[All]" allUniqueName="[Table1].[Return Status seg].[All]" dimensionUniqueName="[Table1]" displayFolder="" count="0" memberValueDatatype="130" unbalanced="0"/>
    <cacheHierarchy uniqueName="[Table1].[Customer Feedback]" caption="Customer Feedback" attribute="1" defaultMemberUniqueName="[Table1].[Customer Feedback].[All]" allUniqueName="[Table1].[Customer Feedback].[All]" dimensionUniqueName="[Table1]" displayFolder="" count="0" memberValueDatatype="130" unbalanced="0"/>
    <cacheHierarchy uniqueName="[Table1].[Customer assessment of Sales Rep]" caption="Customer assessment of Sales Rep" attribute="1" defaultMemberUniqueName="[Table1].[Customer assessment of Sales Rep].[All]" allUniqueName="[Table1].[Customer assessment of Sales Rep].[All]" dimensionUniqueName="[Table1]" displayFolder="" count="0" memberValueDatatype="130" unbalanced="0"/>
    <cacheHierarchy uniqueName="[Table1].[Feedback theme]" caption="Feedback theme" attribute="1" defaultMemberUniqueName="[Table1].[Feedback theme].[All]" allUniqueName="[Table1].[Feedback theme].[All]" dimensionUniqueName="[Table1]" displayFolder="" count="0" memberValueDatatype="130" unbalanced="0"/>
    <cacheHierarchy uniqueName="[Table1].[Total sold Amount]" caption="Total sold Amount" attribute="1" defaultMemberUniqueName="[Table1].[Total sold Amount].[All]" allUniqueName="[Table1].[Total sold Amount].[All]" dimensionUniqueName="[Table1]" displayFolder="" count="0" memberValueDatatype="5" unbalanced="0"/>
    <cacheHierarchy uniqueName="[Table1].[Sales Date (Year)]" caption="Sales Date (Year)" attribute="1" defaultMemberUniqueName="[Table1].[Sales Date (Year)].[All]" allUniqueName="[Table1].[Sales Date (Year)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Sales Date (Quarter)]" caption="Sales Date (Quarter)" attribute="1" defaultMemberUniqueName="[Table1].[Sales Date (Quarter)].[All]" allUniqueName="[Table1].[Sales Date (Quarter)].[All]" dimensionUniqueName="[Table1]" displayFolder="" count="0" memberValueDatatype="130" unbalanced="0"/>
    <cacheHierarchy uniqueName="[Table1].[Sales Date (Month)]" caption="Sales Date (Month)" attribute="1" defaultMemberUniqueName="[Table1].[Sales Date (Month)].[All]" allUniqueName="[Table1].[Sales Date (Month)].[All]" dimensionUniqueName="[Table1]" displayFolder="" count="0" memberValueDatatype="130" unbalanced="0"/>
    <cacheHierarchy uniqueName="[Table1].[Total Cost of Good Sold]" caption="Total Cost of Good Sold" attribute="1" defaultMemberUniqueName="[Table1].[Total Cost of Good Sold].[All]" allUniqueName="[Table1].[Total Cost of Good Sold].[All]" dimensionUniqueName="[Table1]" displayFolder="" count="0" memberValueDatatype="20" unbalanced="0"/>
    <cacheHierarchy uniqueName="[Table1].[Total Profit]" caption="Total Profit" attribute="1" defaultMemberUniqueName="[Table1].[Total Profit].[All]" allUniqueName="[Table1].[Total Profit].[All]" dimensionUniqueName="[Table1]" displayFolder="" count="0" memberValueDatatype="5" unbalanced="0"/>
    <cacheHierarchy uniqueName="[Table1].[Total Profit Margin]" caption="Total Profit Margin" attribute="1" defaultMemberUniqueName="[Table1].[Total Profit Margin].[All]" allUniqueName="[Table1].[Total Profit Margin].[All]" dimensionUniqueName="[Table1]" displayFolder="" count="0" memberValueDatatype="5" unbalanced="0"/>
    <cacheHierarchy uniqueName="[Table1].[Total Profit Margin2]" caption="Total Profit Margin2" attribute="1" defaultMemberUniqueName="[Table1].[Total Profit Margin2].[All]" allUniqueName="[Table1].[Total Profit Margin2].[All]" dimensionUniqueName="[Table1]" displayFolder="" count="0" memberValueDatatype="5" unbalanced="0"/>
    <cacheHierarchy uniqueName="[Table1].[Sales Date (Month Index)]" caption="Sales Date (Month Index)" attribute="1" defaultMemberUniqueName="[Table1].[Sales Date (Month Index)].[All]" allUniqueName="[Table1].[Sales 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Feedback theme]" caption="Count of Feedback theme" measure="1" displayFolder="" measureGroup="Table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Total sold Amount]" caption="Sum of Total sold Amount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Total Profit]" caption="Sum of Total Profit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Customer ID]" caption="Count of Customer ID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ust segmentation theme]" caption="Count of Cust segmentation theme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Return Status seg]" caption="Count of Return Status seg" measure="1" displayFolder="" measureGroup="Tabl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es Amount]" caption="Sum of Sales Amount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Customer assessment of Sales Rep]" caption="Count of Customer assessment of Sales Rep" measure="1" displayFolder="" measureGroup="Table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Region]" caption="Count of Region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Total sold Amount]" caption="Average of Total sold Amount" measure="1" displayFolder="" measureGroup="Table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SalesRep ID]" caption="Count of SalesRep ID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ales Channel Seg]" caption="Count of Sales Channel Seg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Total Cost of Good Sold]" caption="Sum of Total Cost of Good Sold" measure="1" displayFolder="" measureGroup="Table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Total Profit Margin]" caption="Sum of Total Profit Margin" measure="1" displayFolder="" measureGroup="Table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Profit Margin2]" caption="Sum of Total Profit Margin2" measure="1" displayFolder="" measureGroup="Table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19IT8L9H0X7" refreshedDate="45594.495057060187" backgroundQuery="1" createdVersion="8" refreshedVersion="8" minRefreshableVersion="3" recordCount="0" supportSubquery="1" supportAdvancedDrill="1" xr:uid="{FF81B3C4-98F7-413F-8AE0-4EDD81A87BAC}">
  <cacheSource type="external" connectionId="1"/>
  <cacheFields count="3">
    <cacheField name="[Table1].[Customer assessment of Sales Rep].[Customer assessment of Sales Rep]" caption="Customer assessment of Sales Rep" numFmtId="0" hierarchy="22" level="1">
      <sharedItems count="3">
        <s v="Negative"/>
        <s v="Neutral"/>
        <s v="Positive"/>
      </sharedItems>
    </cacheField>
    <cacheField name="[Table1].[Return Status seg].[Return Status seg]" caption="Return Status seg" numFmtId="0" hierarchy="20" level="1">
      <sharedItems count="2">
        <s v="Not Returned"/>
        <s v="Returned"/>
      </sharedItems>
    </cacheField>
    <cacheField name="[Measures].[Count of Return Status seg]" caption="Count of Return Status seg" numFmtId="0" hierarchy="40" level="32767"/>
  </cacheFields>
  <cacheHierarchies count="50">
    <cacheHierarchy uniqueName="[Table1].[SalesID]" caption="SalesID" attribute="1" defaultMemberUniqueName="[Table1].[SalesID].[All]" allUniqueName="[Table1].[SalesID].[All]" dimensionUniqueName="[Table1]" displayFolder="" count="0" memberValueDatatype="20" unbalanced="0"/>
    <cacheHierarchy uniqueName="[Table1].[Product Name]" caption="Product Name" attribute="1" defaultMemberUniqueName="[Table1].[Product Name].[All]" allUniqueName="[Table1].[Product Name].[All]" dimensionUniqueName="[Table1]" displayFolder="" count="0" memberValueDatatype="130" unbalanced="0"/>
    <cacheHierarchy uniqueName="[Table1].[Product Category]" caption="Product Category" attribute="1" defaultMemberUniqueName="[Table1].[Product Category].[All]" allUniqueName="[Table1].[Product Category].[All]" dimensionUniqueName="[Table1]" displayFolder="" count="0" memberValueDatatype="130" unbalanced="0"/>
    <cacheHierarchy uniqueName="[Table1].[Product Name widgets]" caption="Product Name widgets" attribute="1" defaultMemberUniqueName="[Table1].[Product Name widgets].[All]" allUniqueName="[Table1].[Product Name widgets].[All]" dimensionUniqueName="[Table1]" displayFolder="" count="0" memberValueDatatype="130" unbalanced="0"/>
    <cacheHierarchy uniqueName="[Table1].[Product categorization theme]" caption="Product categorization theme" attribute="1" defaultMemberUniqueName="[Table1].[Product categorization theme].[All]" allUniqueName="[Table1].[Product categorization theme].[All]" dimensionUniqueName="[Table1]" displayFolder="" count="0" memberValueDatatype="130" unbalanced="0"/>
    <cacheHierarchy uniqueName="[Table1].[Sales Date]" caption="Sales Date" attribute="1" time="1" defaultMemberUniqueName="[Table1].[Sales Date].[All]" allUniqueName="[Table1].[Sales Date].[All]" dimensionUniqueName="[Table1]" displayFolder="" count="0" memberValueDatatype="7" unbalanced="0"/>
    <cacheHierarchy uniqueName="[Table1].[Sales Amount]" caption="Sales Amount" attribute="1" defaultMemberUniqueName="[Table1].[Sales Amount].[All]" allUniqueName="[Table1].[Sales Amount].[All]" dimensionUniqueName="[Table1]" displayFolder="" count="0" memberValueDatatype="5" unbalanced="0"/>
    <cacheHierarchy uniqueName="[Table1].[Quantity Sold]" caption="Quantity Sold" attribute="1" defaultMemberUniqueName="[Table1].[Quantity Sold].[All]" allUniqueName="[Table1].[Quantity Sold].[All]" dimensionUniqueName="[Table1]" displayFolder="" count="0" memberValueDatatype="2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Customer ID]" caption="Customer ID" attribute="1" defaultMemberUniqueName="[Table1].[Customer ID].[All]" allUniqueName="[Table1].[Customer ID].[All]" dimensionUniqueName="[Table1]" displayFolder="" count="0" memberValueDatatype="130" unbalanced="0"/>
    <cacheHierarchy uniqueName="[Table1].[Customer Segment]" caption="Customer Segment" attribute="1" defaultMemberUniqueName="[Table1].[Customer Segment].[All]" allUniqueName="[Table1].[Customer Segment].[All]" dimensionUniqueName="[Table1]" displayFolder="" count="0" memberValueDatatype="130" unbalanced="0"/>
    <cacheHierarchy uniqueName="[Table1].[Cust segmentation theme]" caption="Cust segmentation theme" attribute="1" defaultMemberUniqueName="[Table1].[Cust segmentation theme].[All]" allUniqueName="[Table1].[Cust segmentation theme].[All]" dimensionUniqueName="[Table1]" displayFolder="" count="0" memberValueDatatype="130" unbalanced="0"/>
    <cacheHierarchy uniqueName="[Table1].[SalesRep ID]" caption="SalesRep ID" attribute="1" defaultMemberUniqueName="[Table1].[SalesRep ID].[All]" allUniqueName="[Table1].[SalesRep ID].[All]" dimensionUniqueName="[Table1]" displayFolder="" count="0" memberValueDatatype="130" unbalanced="0"/>
    <cacheHierarchy uniqueName="[Table1].[Discount Applied]" caption="Discount Applied" attribute="1" defaultMemberUniqueName="[Table1].[Discount Applied].[All]" allUniqueName="[Table1].[Discount Applied].[All]" dimensionUniqueName="[Table1]" displayFolder="" count="0" memberValueDatatype="5" unbalanced="0"/>
    <cacheHierarchy uniqueName="[Table1].[Cost Of Goods Sold]" caption="Cost Of Goods Sold" attribute="1" defaultMemberUniqueName="[Table1].[Cost Of Goods Sold].[All]" allUniqueName="[Table1].[Cost Of Goods Sold].[All]" dimensionUniqueName="[Table1]" displayFolder="" count="0" memberValueDatatype="20" unbalanced="0"/>
    <cacheHierarchy uniqueName="[Table1].[Profit Margin]" caption="Profit Margin" attribute="1" defaultMemberUniqueName="[Table1].[Profit Margin].[All]" allUniqueName="[Table1].[Profit Margin].[All]" dimensionUniqueName="[Table1]" displayFolder="" count="0" memberValueDatatype="5" unbalanced="0"/>
    <cacheHierarchy uniqueName="[Table1].[Sales Channel]" caption="Sales Channel" attribute="1" defaultMemberUniqueName="[Table1].[Sales Channel].[All]" allUniqueName="[Table1].[Sales Channel].[All]" dimensionUniqueName="[Table1]" displayFolder="" count="0" memberValueDatatype="130" unbalanced="0"/>
    <cacheHierarchy uniqueName="[Table1].[Sales Channel Seg]" caption="Sales Channel Seg" attribute="1" defaultMemberUniqueName="[Table1].[Sales Channel Seg].[All]" allUniqueName="[Table1].[Sales Channel Seg].[All]" dimensionUniqueName="[Table1]" displayFolder="" count="0" memberValueDatatype="130" unbalanced="0"/>
    <cacheHierarchy uniqueName="[Table1].[Inventory Status]" caption="Inventory Status" attribute="1" defaultMemberUniqueName="[Table1].[Inventory Status].[All]" allUniqueName="[Table1].[Inventory Status].[All]" dimensionUniqueName="[Table1]" displayFolder="" count="0" memberValueDatatype="130" unbalanced="0"/>
    <cacheHierarchy uniqueName="[Table1].[Return Status]" caption="Return Status" attribute="1" defaultMemberUniqueName="[Table1].[Return Status].[All]" allUniqueName="[Table1].[Return Status].[All]" dimensionUniqueName="[Table1]" displayFolder="" count="0" memberValueDatatype="130" unbalanced="0"/>
    <cacheHierarchy uniqueName="[Table1].[Return Status seg]" caption="Return Status seg" attribute="1" defaultMemberUniqueName="[Table1].[Return Status seg].[All]" allUniqueName="[Table1].[Return Status seg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Customer Feedback]" caption="Customer Feedback" attribute="1" defaultMemberUniqueName="[Table1].[Customer Feedback].[All]" allUniqueName="[Table1].[Customer Feedback].[All]" dimensionUniqueName="[Table1]" displayFolder="" count="0" memberValueDatatype="130" unbalanced="0"/>
    <cacheHierarchy uniqueName="[Table1].[Customer assessment of Sales Rep]" caption="Customer assessment of Sales Rep" attribute="1" defaultMemberUniqueName="[Table1].[Customer assessment of Sales Rep].[All]" allUniqueName="[Table1].[Customer assessment of Sales Rep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Feedback theme]" caption="Feedback theme" attribute="1" defaultMemberUniqueName="[Table1].[Feedback theme].[All]" allUniqueName="[Table1].[Feedback theme].[All]" dimensionUniqueName="[Table1]" displayFolder="" count="0" memberValueDatatype="130" unbalanced="0"/>
    <cacheHierarchy uniqueName="[Table1].[Total sold Amount]" caption="Total sold Amount" attribute="1" defaultMemberUniqueName="[Table1].[Total sold Amount].[All]" allUniqueName="[Table1].[Total sold Amount].[All]" dimensionUniqueName="[Table1]" displayFolder="" count="0" memberValueDatatype="5" unbalanced="0"/>
    <cacheHierarchy uniqueName="[Table1].[Sales Date (Year)]" caption="Sales Date (Year)" attribute="1" defaultMemberUniqueName="[Table1].[Sales Date (Year)].[All]" allUniqueName="[Table1].[Sales Date (Year)].[All]" dimensionUniqueName="[Table1]" displayFolder="" count="0" memberValueDatatype="130" unbalanced="0"/>
    <cacheHierarchy uniqueName="[Table1].[Sales Date (Quarter)]" caption="Sales Date (Quarter)" attribute="1" defaultMemberUniqueName="[Table1].[Sales Date (Quarter)].[All]" allUniqueName="[Table1].[Sales Date (Quarter)].[All]" dimensionUniqueName="[Table1]" displayFolder="" count="0" memberValueDatatype="130" unbalanced="0"/>
    <cacheHierarchy uniqueName="[Table1].[Sales Date (Month)]" caption="Sales Date (Month)" attribute="1" defaultMemberUniqueName="[Table1].[Sales Date (Month)].[All]" allUniqueName="[Table1].[Sales Date (Month)].[All]" dimensionUniqueName="[Table1]" displayFolder="" count="0" memberValueDatatype="130" unbalanced="0"/>
    <cacheHierarchy uniqueName="[Table1].[Total Cost of Good Sold]" caption="Total Cost of Good Sold" attribute="1" defaultMemberUniqueName="[Table1].[Total Cost of Good Sold].[All]" allUniqueName="[Table1].[Total Cost of Good Sold].[All]" dimensionUniqueName="[Table1]" displayFolder="" count="0" memberValueDatatype="20" unbalanced="0"/>
    <cacheHierarchy uniqueName="[Table1].[Total Profit]" caption="Total Profit" attribute="1" defaultMemberUniqueName="[Table1].[Total Profit].[All]" allUniqueName="[Table1].[Total Profit].[All]" dimensionUniqueName="[Table1]" displayFolder="" count="0" memberValueDatatype="5" unbalanced="0"/>
    <cacheHierarchy uniqueName="[Table1].[Total Profit Margin]" caption="Total Profit Margin" attribute="1" defaultMemberUniqueName="[Table1].[Total Profit Margin].[All]" allUniqueName="[Table1].[Total Profit Margin].[All]" dimensionUniqueName="[Table1]" displayFolder="" count="0" memberValueDatatype="5" unbalanced="0"/>
    <cacheHierarchy uniqueName="[Table1].[Total Profit Margin2]" caption="Total Profit Margin2" attribute="1" defaultMemberUniqueName="[Table1].[Total Profit Margin2].[All]" allUniqueName="[Table1].[Total Profit Margin2].[All]" dimensionUniqueName="[Table1]" displayFolder="" count="0" memberValueDatatype="5" unbalanced="0"/>
    <cacheHierarchy uniqueName="[Table1].[Sales Date (Month Index)]" caption="Sales Date (Month Index)" attribute="1" defaultMemberUniqueName="[Table1].[Sales Date (Month Index)].[All]" allUniqueName="[Table1].[Sales 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Feedback theme]" caption="Count of Feedback theme" measure="1" displayFolder="" measureGroup="Table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Total sold Amount]" caption="Sum of Total sold Amount" measure="1" displayFolder="" measureGroup="Table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Total Profit]" caption="Sum of Total Profit" measure="1" displayFolder="" measureGroup="Table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Customer ID]" caption="Count of Customer ID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ust segmentation theme]" caption="Count of Cust segmentation theme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Return Status seg]" caption="Count of Return Status seg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es Amount]" caption="Sum of Sales Amount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Customer assessment of Sales Rep]" caption="Count of Customer assessment of Sales Rep" measure="1" displayFolder="" measureGroup="Table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Region]" caption="Count of Region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Total sold Amount]" caption="Average of Total sold Amount" measure="1" displayFolder="" measureGroup="Table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SalesRep ID]" caption="Count of SalesRep ID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ales Channel Seg]" caption="Count of Sales Channel Seg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Total Cost of Good Sold]" caption="Sum of Total Cost of Good Sold" measure="1" displayFolder="" measureGroup="Table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Total Profit Margin]" caption="Sum of Total Profit Margin" measure="1" displayFolder="" measureGroup="Table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Profit Margin2]" caption="Sum of Total Profit Margin2" measure="1" displayFolder="" measureGroup="Table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19IT8L9H0X7" refreshedDate="45594.495054513885" backgroundQuery="1" createdVersion="8" refreshedVersion="8" minRefreshableVersion="3" recordCount="0" supportSubquery="1" supportAdvancedDrill="1" xr:uid="{3EBA1BF8-A696-4B7E-BB04-AFBC9B1A72E4}">
  <cacheSource type="external" connectionId="1"/>
  <cacheFields count="2">
    <cacheField name="[Table1].[Cust segmentation theme].[Cust segmentation theme]" caption="Cust segmentation theme" numFmtId="0" hierarchy="11" level="1">
      <sharedItems count="5">
        <s v="Corporate"/>
        <s v="Government"/>
        <s v="Online Direct"/>
        <s v="Retail"/>
        <s v="Wholesale"/>
      </sharedItems>
    </cacheField>
    <cacheField name="[Measures].[Count of Cust segmentation theme]" caption="Count of Cust segmentation theme" numFmtId="0" hierarchy="39" level="32767"/>
  </cacheFields>
  <cacheHierarchies count="50">
    <cacheHierarchy uniqueName="[Table1].[SalesID]" caption="SalesID" attribute="1" defaultMemberUniqueName="[Table1].[SalesID].[All]" allUniqueName="[Table1].[SalesID].[All]" dimensionUniqueName="[Table1]" displayFolder="" count="0" memberValueDatatype="20" unbalanced="0"/>
    <cacheHierarchy uniqueName="[Table1].[Product Name]" caption="Product Name" attribute="1" defaultMemberUniqueName="[Table1].[Product Name].[All]" allUniqueName="[Table1].[Product Name].[All]" dimensionUniqueName="[Table1]" displayFolder="" count="0" memberValueDatatype="130" unbalanced="0"/>
    <cacheHierarchy uniqueName="[Table1].[Product Category]" caption="Product Category" attribute="1" defaultMemberUniqueName="[Table1].[Product Category].[All]" allUniqueName="[Table1].[Product Category].[All]" dimensionUniqueName="[Table1]" displayFolder="" count="0" memberValueDatatype="130" unbalanced="0"/>
    <cacheHierarchy uniqueName="[Table1].[Product Name widgets]" caption="Product Name widgets" attribute="1" defaultMemberUniqueName="[Table1].[Product Name widgets].[All]" allUniqueName="[Table1].[Product Name widgets].[All]" dimensionUniqueName="[Table1]" displayFolder="" count="0" memberValueDatatype="130" unbalanced="0"/>
    <cacheHierarchy uniqueName="[Table1].[Product categorization theme]" caption="Product categorization theme" attribute="1" defaultMemberUniqueName="[Table1].[Product categorization theme].[All]" allUniqueName="[Table1].[Product categorization theme].[All]" dimensionUniqueName="[Table1]" displayFolder="" count="0" memberValueDatatype="130" unbalanced="0"/>
    <cacheHierarchy uniqueName="[Table1].[Sales Date]" caption="Sales Date" attribute="1" time="1" defaultMemberUniqueName="[Table1].[Sales Date].[All]" allUniqueName="[Table1].[Sales Date].[All]" dimensionUniqueName="[Table1]" displayFolder="" count="0" memberValueDatatype="7" unbalanced="0"/>
    <cacheHierarchy uniqueName="[Table1].[Sales Amount]" caption="Sales Amount" attribute="1" defaultMemberUniqueName="[Table1].[Sales Amount].[All]" allUniqueName="[Table1].[Sales Amount].[All]" dimensionUniqueName="[Table1]" displayFolder="" count="0" memberValueDatatype="5" unbalanced="0"/>
    <cacheHierarchy uniqueName="[Table1].[Quantity Sold]" caption="Quantity Sold" attribute="1" defaultMemberUniqueName="[Table1].[Quantity Sold].[All]" allUniqueName="[Table1].[Quantity Sold].[All]" dimensionUniqueName="[Table1]" displayFolder="" count="0" memberValueDatatype="2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Customer ID]" caption="Customer ID" attribute="1" defaultMemberUniqueName="[Table1].[Customer ID].[All]" allUniqueName="[Table1].[Customer ID].[All]" dimensionUniqueName="[Table1]" displayFolder="" count="0" memberValueDatatype="130" unbalanced="0"/>
    <cacheHierarchy uniqueName="[Table1].[Customer Segment]" caption="Customer Segment" attribute="1" defaultMemberUniqueName="[Table1].[Customer Segment].[All]" allUniqueName="[Table1].[Customer Segment].[All]" dimensionUniqueName="[Table1]" displayFolder="" count="0" memberValueDatatype="130" unbalanced="0"/>
    <cacheHierarchy uniqueName="[Table1].[Cust segmentation theme]" caption="Cust segmentation theme" attribute="1" defaultMemberUniqueName="[Table1].[Cust segmentation theme].[All]" allUniqueName="[Table1].[Cust segmentation them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SalesRep ID]" caption="SalesRep ID" attribute="1" defaultMemberUniqueName="[Table1].[SalesRep ID].[All]" allUniqueName="[Table1].[SalesRep ID].[All]" dimensionUniqueName="[Table1]" displayFolder="" count="0" memberValueDatatype="130" unbalanced="0"/>
    <cacheHierarchy uniqueName="[Table1].[Discount Applied]" caption="Discount Applied" attribute="1" defaultMemberUniqueName="[Table1].[Discount Applied].[All]" allUniqueName="[Table1].[Discount Applied].[All]" dimensionUniqueName="[Table1]" displayFolder="" count="0" memberValueDatatype="5" unbalanced="0"/>
    <cacheHierarchy uniqueName="[Table1].[Cost Of Goods Sold]" caption="Cost Of Goods Sold" attribute="1" defaultMemberUniqueName="[Table1].[Cost Of Goods Sold].[All]" allUniqueName="[Table1].[Cost Of Goods Sold].[All]" dimensionUniqueName="[Table1]" displayFolder="" count="0" memberValueDatatype="20" unbalanced="0"/>
    <cacheHierarchy uniqueName="[Table1].[Profit Margin]" caption="Profit Margin" attribute="1" defaultMemberUniqueName="[Table1].[Profit Margin].[All]" allUniqueName="[Table1].[Profit Margin].[All]" dimensionUniqueName="[Table1]" displayFolder="" count="0" memberValueDatatype="5" unbalanced="0"/>
    <cacheHierarchy uniqueName="[Table1].[Sales Channel]" caption="Sales Channel" attribute="1" defaultMemberUniqueName="[Table1].[Sales Channel].[All]" allUniqueName="[Table1].[Sales Channel].[All]" dimensionUniqueName="[Table1]" displayFolder="" count="0" memberValueDatatype="130" unbalanced="0"/>
    <cacheHierarchy uniqueName="[Table1].[Sales Channel Seg]" caption="Sales Channel Seg" attribute="1" defaultMemberUniqueName="[Table1].[Sales Channel Seg].[All]" allUniqueName="[Table1].[Sales Channel Seg].[All]" dimensionUniqueName="[Table1]" displayFolder="" count="0" memberValueDatatype="130" unbalanced="0"/>
    <cacheHierarchy uniqueName="[Table1].[Inventory Status]" caption="Inventory Status" attribute="1" defaultMemberUniqueName="[Table1].[Inventory Status].[All]" allUniqueName="[Table1].[Inventory Status].[All]" dimensionUniqueName="[Table1]" displayFolder="" count="0" memberValueDatatype="130" unbalanced="0"/>
    <cacheHierarchy uniqueName="[Table1].[Return Status]" caption="Return Status" attribute="1" defaultMemberUniqueName="[Table1].[Return Status].[All]" allUniqueName="[Table1].[Return Status].[All]" dimensionUniqueName="[Table1]" displayFolder="" count="0" memberValueDatatype="130" unbalanced="0"/>
    <cacheHierarchy uniqueName="[Table1].[Return Status seg]" caption="Return Status seg" attribute="1" defaultMemberUniqueName="[Table1].[Return Status seg].[All]" allUniqueName="[Table1].[Return Status seg].[All]" dimensionUniqueName="[Table1]" displayFolder="" count="0" memberValueDatatype="130" unbalanced="0"/>
    <cacheHierarchy uniqueName="[Table1].[Customer Feedback]" caption="Customer Feedback" attribute="1" defaultMemberUniqueName="[Table1].[Customer Feedback].[All]" allUniqueName="[Table1].[Customer Feedback].[All]" dimensionUniqueName="[Table1]" displayFolder="" count="0" memberValueDatatype="130" unbalanced="0"/>
    <cacheHierarchy uniqueName="[Table1].[Customer assessment of Sales Rep]" caption="Customer assessment of Sales Rep" attribute="1" defaultMemberUniqueName="[Table1].[Customer assessment of Sales Rep].[All]" allUniqueName="[Table1].[Customer assessment of Sales Rep].[All]" dimensionUniqueName="[Table1]" displayFolder="" count="0" memberValueDatatype="130" unbalanced="0"/>
    <cacheHierarchy uniqueName="[Table1].[Feedback theme]" caption="Feedback theme" attribute="1" defaultMemberUniqueName="[Table1].[Feedback theme].[All]" allUniqueName="[Table1].[Feedback theme].[All]" dimensionUniqueName="[Table1]" displayFolder="" count="0" memberValueDatatype="130" unbalanced="0"/>
    <cacheHierarchy uniqueName="[Table1].[Total sold Amount]" caption="Total sold Amount" attribute="1" defaultMemberUniqueName="[Table1].[Total sold Amount].[All]" allUniqueName="[Table1].[Total sold Amount].[All]" dimensionUniqueName="[Table1]" displayFolder="" count="0" memberValueDatatype="5" unbalanced="0"/>
    <cacheHierarchy uniqueName="[Table1].[Sales Date (Year)]" caption="Sales Date (Year)" attribute="1" defaultMemberUniqueName="[Table1].[Sales Date (Year)].[All]" allUniqueName="[Table1].[Sales Date (Year)].[All]" dimensionUniqueName="[Table1]" displayFolder="" count="0" memberValueDatatype="130" unbalanced="0"/>
    <cacheHierarchy uniqueName="[Table1].[Sales Date (Quarter)]" caption="Sales Date (Quarter)" attribute="1" defaultMemberUniqueName="[Table1].[Sales Date (Quarter)].[All]" allUniqueName="[Table1].[Sales Date (Quarter)].[All]" dimensionUniqueName="[Table1]" displayFolder="" count="0" memberValueDatatype="130" unbalanced="0"/>
    <cacheHierarchy uniqueName="[Table1].[Sales Date (Month)]" caption="Sales Date (Month)" attribute="1" defaultMemberUniqueName="[Table1].[Sales Date (Month)].[All]" allUniqueName="[Table1].[Sales Date (Month)].[All]" dimensionUniqueName="[Table1]" displayFolder="" count="0" memberValueDatatype="130" unbalanced="0"/>
    <cacheHierarchy uniqueName="[Table1].[Total Cost of Good Sold]" caption="Total Cost of Good Sold" attribute="1" defaultMemberUniqueName="[Table1].[Total Cost of Good Sold].[All]" allUniqueName="[Table1].[Total Cost of Good Sold].[All]" dimensionUniqueName="[Table1]" displayFolder="" count="0" memberValueDatatype="20" unbalanced="0"/>
    <cacheHierarchy uniqueName="[Table1].[Total Profit]" caption="Total Profit" attribute="1" defaultMemberUniqueName="[Table1].[Total Profit].[All]" allUniqueName="[Table1].[Total Profit].[All]" dimensionUniqueName="[Table1]" displayFolder="" count="0" memberValueDatatype="5" unbalanced="0"/>
    <cacheHierarchy uniqueName="[Table1].[Total Profit Margin]" caption="Total Profit Margin" attribute="1" defaultMemberUniqueName="[Table1].[Total Profit Margin].[All]" allUniqueName="[Table1].[Total Profit Margin].[All]" dimensionUniqueName="[Table1]" displayFolder="" count="0" memberValueDatatype="5" unbalanced="0"/>
    <cacheHierarchy uniqueName="[Table1].[Total Profit Margin2]" caption="Total Profit Margin2" attribute="1" defaultMemberUniqueName="[Table1].[Total Profit Margin2].[All]" allUniqueName="[Table1].[Total Profit Margin2].[All]" dimensionUniqueName="[Table1]" displayFolder="" count="0" memberValueDatatype="5" unbalanced="0"/>
    <cacheHierarchy uniqueName="[Table1].[Sales Date (Month Index)]" caption="Sales Date (Month Index)" attribute="1" defaultMemberUniqueName="[Table1].[Sales Date (Month Index)].[All]" allUniqueName="[Table1].[Sales 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Feedback theme]" caption="Count of Feedback theme" measure="1" displayFolder="" measureGroup="Table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Total sold Amount]" caption="Sum of Total sold Amount" measure="1" displayFolder="" measureGroup="Table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Total Profit]" caption="Sum of Total Profit" measure="1" displayFolder="" measureGroup="Table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Customer ID]" caption="Count of Customer ID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ust segmentation theme]" caption="Count of Cust segmentation them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Return Status seg]" caption="Count of Return Status seg" measure="1" displayFolder="" measureGroup="Tabl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es Amount]" caption="Sum of Sales Amount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Customer assessment of Sales Rep]" caption="Count of Customer assessment of Sales Rep" measure="1" displayFolder="" measureGroup="Table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Region]" caption="Count of Region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Total sold Amount]" caption="Average of Total sold Amount" measure="1" displayFolder="" measureGroup="Table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SalesRep ID]" caption="Count of SalesRep ID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ales Channel Seg]" caption="Count of Sales Channel Seg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Total Cost of Good Sold]" caption="Sum of Total Cost of Good Sold" measure="1" displayFolder="" measureGroup="Table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Total Profit Margin]" caption="Sum of Total Profit Margin" measure="1" displayFolder="" measureGroup="Table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Profit Margin2]" caption="Sum of Total Profit Margin2" measure="1" displayFolder="" measureGroup="Table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19IT8L9H0X7" refreshedDate="45594.495052546299" backgroundQuery="1" createdVersion="8" refreshedVersion="8" minRefreshableVersion="3" recordCount="0" supportSubquery="1" supportAdvancedDrill="1" xr:uid="{BA18BFF5-6245-4EDE-B824-AC4281DD0B49}">
  <cacheSource type="external" connectionId="1"/>
  <cacheFields count="6">
    <cacheField name="[Table1].[Sales Date (Year)].[Sales Date (Year)]" caption="Sales Date (Year)" numFmtId="0" hierarchy="25" level="1">
      <sharedItems count="2">
        <s v="2023"/>
        <s v="2024"/>
      </sharedItems>
    </cacheField>
    <cacheField name="[Table1].[Product categorization theme].[Product categorization theme]" caption="Product categorization theme" numFmtId="0" hierarchy="4" level="1">
      <sharedItems count="7">
        <s v="Automotive"/>
        <s v="Beauty"/>
        <s v="Clothing"/>
        <s v="Electronics"/>
        <s v="Food &amp; Beverages"/>
        <s v="Home Goods"/>
        <s v="Sports"/>
      </sharedItems>
    </cacheField>
    <cacheField name="[Table1].[Sales Channel Seg].[Sales Channel Seg]" caption="Sales Channel Seg" numFmtId="0" hierarchy="17" level="1">
      <sharedItems count="4">
        <s v="Direct"/>
        <s v="Offline"/>
        <s v="Online"/>
        <s v="Wholesale"/>
      </sharedItems>
    </cacheField>
    <cacheField name="[Measures].[Sum of Total sold Amount]" caption="Sum of Total sold Amount" numFmtId="0" hierarchy="36" level="32767"/>
    <cacheField name="[Measures].[Sum of Total Profit]" caption="Sum of Total Profit" numFmtId="0" hierarchy="37" level="32767"/>
    <cacheField name="[Table1].[Cust segmentation theme].[Cust segmentation theme]" caption="Cust segmentation theme" numFmtId="0" hierarchy="11" level="1">
      <sharedItems count="5">
        <s v="Corporate"/>
        <s v="Government"/>
        <s v="Online Direct"/>
        <s v="Retail"/>
        <s v="Wholesale"/>
      </sharedItems>
    </cacheField>
  </cacheFields>
  <cacheHierarchies count="50">
    <cacheHierarchy uniqueName="[Table1].[SalesID]" caption="SalesID" attribute="1" defaultMemberUniqueName="[Table1].[SalesID].[All]" allUniqueName="[Table1].[SalesID].[All]" dimensionUniqueName="[Table1]" displayFolder="" count="0" memberValueDatatype="20" unbalanced="0"/>
    <cacheHierarchy uniqueName="[Table1].[Product Name]" caption="Product Name" attribute="1" defaultMemberUniqueName="[Table1].[Product Name].[All]" allUniqueName="[Table1].[Product Name].[All]" dimensionUniqueName="[Table1]" displayFolder="" count="0" memberValueDatatype="130" unbalanced="0"/>
    <cacheHierarchy uniqueName="[Table1].[Product Category]" caption="Product Category" attribute="1" defaultMemberUniqueName="[Table1].[Product Category].[All]" allUniqueName="[Table1].[Product Category].[All]" dimensionUniqueName="[Table1]" displayFolder="" count="0" memberValueDatatype="130" unbalanced="0"/>
    <cacheHierarchy uniqueName="[Table1].[Product Name widgets]" caption="Product Name widgets" attribute="1" defaultMemberUniqueName="[Table1].[Product Name widgets].[All]" allUniqueName="[Table1].[Product Name widgets].[All]" dimensionUniqueName="[Table1]" displayFolder="" count="0" memberValueDatatype="130" unbalanced="0"/>
    <cacheHierarchy uniqueName="[Table1].[Product categorization theme]" caption="Product categorization theme" attribute="1" defaultMemberUniqueName="[Table1].[Product categorization theme].[All]" allUniqueName="[Table1].[Product categorization theme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Sales Date]" caption="Sales Date" attribute="1" time="1" defaultMemberUniqueName="[Table1].[Sales Date].[All]" allUniqueName="[Table1].[Sales Date].[All]" dimensionUniqueName="[Table1]" displayFolder="" count="0" memberValueDatatype="7" unbalanced="0"/>
    <cacheHierarchy uniqueName="[Table1].[Sales Amount]" caption="Sales Amount" attribute="1" defaultMemberUniqueName="[Table1].[Sales Amount].[All]" allUniqueName="[Table1].[Sales Amount].[All]" dimensionUniqueName="[Table1]" displayFolder="" count="0" memberValueDatatype="5" unbalanced="0"/>
    <cacheHierarchy uniqueName="[Table1].[Quantity Sold]" caption="Quantity Sold" attribute="1" defaultMemberUniqueName="[Table1].[Quantity Sold].[All]" allUniqueName="[Table1].[Quantity Sold].[All]" dimensionUniqueName="[Table1]" displayFolder="" count="0" memberValueDatatype="2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Customer ID]" caption="Customer ID" attribute="1" defaultMemberUniqueName="[Table1].[Customer ID].[All]" allUniqueName="[Table1].[Customer ID].[All]" dimensionUniqueName="[Table1]" displayFolder="" count="0" memberValueDatatype="130" unbalanced="0"/>
    <cacheHierarchy uniqueName="[Table1].[Customer Segment]" caption="Customer Segment" attribute="1" defaultMemberUniqueName="[Table1].[Customer Segment].[All]" allUniqueName="[Table1].[Customer Segment].[All]" dimensionUniqueName="[Table1]" displayFolder="" count="0" memberValueDatatype="130" unbalanced="0"/>
    <cacheHierarchy uniqueName="[Table1].[Cust segmentation theme]" caption="Cust segmentation theme" attribute="1" defaultMemberUniqueName="[Table1].[Cust segmentation theme].[All]" allUniqueName="[Table1].[Cust segmentation theme].[All]" dimensionUniqueName="[Table1]" displayFolder="" count="2" memberValueDatatype="130" unbalanced="0">
      <fieldsUsage count="2">
        <fieldUsage x="-1"/>
        <fieldUsage x="5"/>
      </fieldsUsage>
    </cacheHierarchy>
    <cacheHierarchy uniqueName="[Table1].[SalesRep ID]" caption="SalesRep ID" attribute="1" defaultMemberUniqueName="[Table1].[SalesRep ID].[All]" allUniqueName="[Table1].[SalesRep ID].[All]" dimensionUniqueName="[Table1]" displayFolder="" count="0" memberValueDatatype="130" unbalanced="0"/>
    <cacheHierarchy uniqueName="[Table1].[Discount Applied]" caption="Discount Applied" attribute="1" defaultMemberUniqueName="[Table1].[Discount Applied].[All]" allUniqueName="[Table1].[Discount Applied].[All]" dimensionUniqueName="[Table1]" displayFolder="" count="0" memberValueDatatype="5" unbalanced="0"/>
    <cacheHierarchy uniqueName="[Table1].[Cost Of Goods Sold]" caption="Cost Of Goods Sold" attribute="1" defaultMemberUniqueName="[Table1].[Cost Of Goods Sold].[All]" allUniqueName="[Table1].[Cost Of Goods Sold].[All]" dimensionUniqueName="[Table1]" displayFolder="" count="0" memberValueDatatype="20" unbalanced="0"/>
    <cacheHierarchy uniqueName="[Table1].[Profit Margin]" caption="Profit Margin" attribute="1" defaultMemberUniqueName="[Table1].[Profit Margin].[All]" allUniqueName="[Table1].[Profit Margin].[All]" dimensionUniqueName="[Table1]" displayFolder="" count="0" memberValueDatatype="5" unbalanced="0"/>
    <cacheHierarchy uniqueName="[Table1].[Sales Channel]" caption="Sales Channel" attribute="1" defaultMemberUniqueName="[Table1].[Sales Channel].[All]" allUniqueName="[Table1].[Sales Channel].[All]" dimensionUniqueName="[Table1]" displayFolder="" count="0" memberValueDatatype="130" unbalanced="0"/>
    <cacheHierarchy uniqueName="[Table1].[Sales Channel Seg]" caption="Sales Channel Seg" attribute="1" defaultMemberUniqueName="[Table1].[Sales Channel Seg].[All]" allUniqueName="[Table1].[Sales Channel Seg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Inventory Status]" caption="Inventory Status" attribute="1" defaultMemberUniqueName="[Table1].[Inventory Status].[All]" allUniqueName="[Table1].[Inventory Status].[All]" dimensionUniqueName="[Table1]" displayFolder="" count="0" memberValueDatatype="130" unbalanced="0"/>
    <cacheHierarchy uniqueName="[Table1].[Return Status]" caption="Return Status" attribute="1" defaultMemberUniqueName="[Table1].[Return Status].[All]" allUniqueName="[Table1].[Return Status].[All]" dimensionUniqueName="[Table1]" displayFolder="" count="0" memberValueDatatype="130" unbalanced="0"/>
    <cacheHierarchy uniqueName="[Table1].[Return Status seg]" caption="Return Status seg" attribute="1" defaultMemberUniqueName="[Table1].[Return Status seg].[All]" allUniqueName="[Table1].[Return Status seg].[All]" dimensionUniqueName="[Table1]" displayFolder="" count="0" memberValueDatatype="130" unbalanced="0"/>
    <cacheHierarchy uniqueName="[Table1].[Customer Feedback]" caption="Customer Feedback" attribute="1" defaultMemberUniqueName="[Table1].[Customer Feedback].[All]" allUniqueName="[Table1].[Customer Feedback].[All]" dimensionUniqueName="[Table1]" displayFolder="" count="0" memberValueDatatype="130" unbalanced="0"/>
    <cacheHierarchy uniqueName="[Table1].[Customer assessment of Sales Rep]" caption="Customer assessment of Sales Rep" attribute="1" defaultMemberUniqueName="[Table1].[Customer assessment of Sales Rep].[All]" allUniqueName="[Table1].[Customer assessment of Sales Rep].[All]" dimensionUniqueName="[Table1]" displayFolder="" count="0" memberValueDatatype="130" unbalanced="0"/>
    <cacheHierarchy uniqueName="[Table1].[Feedback theme]" caption="Feedback theme" attribute="1" defaultMemberUniqueName="[Table1].[Feedback theme].[All]" allUniqueName="[Table1].[Feedback theme].[All]" dimensionUniqueName="[Table1]" displayFolder="" count="0" memberValueDatatype="130" unbalanced="0"/>
    <cacheHierarchy uniqueName="[Table1].[Total sold Amount]" caption="Total sold Amount" attribute="1" defaultMemberUniqueName="[Table1].[Total sold Amount].[All]" allUniqueName="[Table1].[Total sold Amount].[All]" dimensionUniqueName="[Table1]" displayFolder="" count="0" memberValueDatatype="5" unbalanced="0"/>
    <cacheHierarchy uniqueName="[Table1].[Sales Date (Year)]" caption="Sales Date (Year)" attribute="1" defaultMemberUniqueName="[Table1].[Sales Date (Year)].[All]" allUniqueName="[Table1].[Sales Date (Year)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Sales Date (Quarter)]" caption="Sales Date (Quarter)" attribute="1" defaultMemberUniqueName="[Table1].[Sales Date (Quarter)].[All]" allUniqueName="[Table1].[Sales Date (Quarter)].[All]" dimensionUniqueName="[Table1]" displayFolder="" count="0" memberValueDatatype="130" unbalanced="0"/>
    <cacheHierarchy uniqueName="[Table1].[Sales Date (Month)]" caption="Sales Date (Month)" attribute="1" defaultMemberUniqueName="[Table1].[Sales Date (Month)].[All]" allUniqueName="[Table1].[Sales Date (Month)].[All]" dimensionUniqueName="[Table1]" displayFolder="" count="0" memberValueDatatype="130" unbalanced="0"/>
    <cacheHierarchy uniqueName="[Table1].[Total Cost of Good Sold]" caption="Total Cost of Good Sold" attribute="1" defaultMemberUniqueName="[Table1].[Total Cost of Good Sold].[All]" allUniqueName="[Table1].[Total Cost of Good Sold].[All]" dimensionUniqueName="[Table1]" displayFolder="" count="0" memberValueDatatype="20" unbalanced="0"/>
    <cacheHierarchy uniqueName="[Table1].[Total Profit]" caption="Total Profit" attribute="1" defaultMemberUniqueName="[Table1].[Total Profit].[All]" allUniqueName="[Table1].[Total Profit].[All]" dimensionUniqueName="[Table1]" displayFolder="" count="0" memberValueDatatype="5" unbalanced="0"/>
    <cacheHierarchy uniqueName="[Table1].[Total Profit Margin]" caption="Total Profit Margin" attribute="1" defaultMemberUniqueName="[Table1].[Total Profit Margin].[All]" allUniqueName="[Table1].[Total Profit Margin].[All]" dimensionUniqueName="[Table1]" displayFolder="" count="0" memberValueDatatype="5" unbalanced="0"/>
    <cacheHierarchy uniqueName="[Table1].[Total Profit Margin2]" caption="Total Profit Margin2" attribute="1" defaultMemberUniqueName="[Table1].[Total Profit Margin2].[All]" allUniqueName="[Table1].[Total Profit Margin2].[All]" dimensionUniqueName="[Table1]" displayFolder="" count="0" memberValueDatatype="5" unbalanced="0"/>
    <cacheHierarchy uniqueName="[Table1].[Sales Date (Month Index)]" caption="Sales Date (Month Index)" attribute="1" defaultMemberUniqueName="[Table1].[Sales Date (Month Index)].[All]" allUniqueName="[Table1].[Sales 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Feedback theme]" caption="Count of Feedback theme" measure="1" displayFolder="" measureGroup="Table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Total sold Amount]" caption="Sum of Total sold Amount" measure="1" displayFolder="" measureGroup="Tabl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Total Profit]" caption="Sum of Total Profit" measure="1" displayFolder="" measureGroup="Table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Customer ID]" caption="Count of Customer ID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ust segmentation theme]" caption="Count of Cust segmentation theme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Return Status seg]" caption="Count of Return Status seg" measure="1" displayFolder="" measureGroup="Tabl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es Amount]" caption="Sum of Sales Amount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Customer assessment of Sales Rep]" caption="Count of Customer assessment of Sales Rep" measure="1" displayFolder="" measureGroup="Table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Region]" caption="Count of Region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Total sold Amount]" caption="Average of Total sold Amount" measure="1" displayFolder="" measureGroup="Table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SalesRep ID]" caption="Count of SalesRep ID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ales Channel Seg]" caption="Count of Sales Channel Seg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Total Cost of Good Sold]" caption="Sum of Total Cost of Good Sold" measure="1" displayFolder="" measureGroup="Table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Total Profit Margin]" caption="Sum of Total Profit Margin" measure="1" displayFolder="" measureGroup="Table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Profit Margin2]" caption="Sum of Total Profit Margin2" measure="1" displayFolder="" measureGroup="Table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19IT8L9H0X7" refreshedDate="45594.495050347221" backgroundQuery="1" createdVersion="8" refreshedVersion="8" minRefreshableVersion="3" recordCount="0" supportSubquery="1" supportAdvancedDrill="1" xr:uid="{57206BA6-8E17-4BB8-8618-E3D92289D7BA}">
  <cacheSource type="external" connectionId="1"/>
  <cacheFields count="5">
    <cacheField name="[Table1].[Sales Date (Year)].[Sales Date (Year)]" caption="Sales Date (Year)" numFmtId="0" hierarchy="25" level="1">
      <sharedItems count="2">
        <s v="2023"/>
        <s v="2024"/>
      </sharedItems>
    </cacheField>
    <cacheField name="[Table1].[Product categorization theme].[Product categorization theme]" caption="Product categorization theme" numFmtId="0" hierarchy="4" level="1">
      <sharedItems count="7">
        <s v="Automotive"/>
        <s v="Beauty"/>
        <s v="Clothing"/>
        <s v="Electronics"/>
        <s v="Food &amp; Beverages"/>
        <s v="Home Goods"/>
        <s v="Sports"/>
      </sharedItems>
    </cacheField>
    <cacheField name="[Table1].[Sales Channel Seg].[Sales Channel Seg]" caption="Sales Channel Seg" numFmtId="0" hierarchy="17" level="1">
      <sharedItems count="4">
        <s v="Direct"/>
        <s v="Offline"/>
        <s v="Online"/>
        <s v="Wholesale"/>
      </sharedItems>
    </cacheField>
    <cacheField name="[Measures].[Sum of Total sold Amount]" caption="Sum of Total sold Amount" numFmtId="0" hierarchy="36" level="32767"/>
    <cacheField name="[Measures].[Sum of Total Profit]" caption="Sum of Total Profit" numFmtId="0" hierarchy="37" level="32767"/>
  </cacheFields>
  <cacheHierarchies count="50">
    <cacheHierarchy uniqueName="[Table1].[SalesID]" caption="SalesID" attribute="1" defaultMemberUniqueName="[Table1].[SalesID].[All]" allUniqueName="[Table1].[SalesID].[All]" dimensionUniqueName="[Table1]" displayFolder="" count="0" memberValueDatatype="20" unbalanced="0"/>
    <cacheHierarchy uniqueName="[Table1].[Product Name]" caption="Product Name" attribute="1" defaultMemberUniqueName="[Table1].[Product Name].[All]" allUniqueName="[Table1].[Product Name].[All]" dimensionUniqueName="[Table1]" displayFolder="" count="0" memberValueDatatype="130" unbalanced="0"/>
    <cacheHierarchy uniqueName="[Table1].[Product Category]" caption="Product Category" attribute="1" defaultMemberUniqueName="[Table1].[Product Category].[All]" allUniqueName="[Table1].[Product Category].[All]" dimensionUniqueName="[Table1]" displayFolder="" count="0" memberValueDatatype="130" unbalanced="0"/>
    <cacheHierarchy uniqueName="[Table1].[Product Name widgets]" caption="Product Name widgets" attribute="1" defaultMemberUniqueName="[Table1].[Product Name widgets].[All]" allUniqueName="[Table1].[Product Name widgets].[All]" dimensionUniqueName="[Table1]" displayFolder="" count="0" memberValueDatatype="130" unbalanced="0"/>
    <cacheHierarchy uniqueName="[Table1].[Product categorization theme]" caption="Product categorization theme" attribute="1" defaultMemberUniqueName="[Table1].[Product categorization theme].[All]" allUniqueName="[Table1].[Product categorization theme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Sales Date]" caption="Sales Date" attribute="1" time="1" defaultMemberUniqueName="[Table1].[Sales Date].[All]" allUniqueName="[Table1].[Sales Date].[All]" dimensionUniqueName="[Table1]" displayFolder="" count="0" memberValueDatatype="7" unbalanced="0"/>
    <cacheHierarchy uniqueName="[Table1].[Sales Amount]" caption="Sales Amount" attribute="1" defaultMemberUniqueName="[Table1].[Sales Amount].[All]" allUniqueName="[Table1].[Sales Amount].[All]" dimensionUniqueName="[Table1]" displayFolder="" count="0" memberValueDatatype="5" unbalanced="0"/>
    <cacheHierarchy uniqueName="[Table1].[Quantity Sold]" caption="Quantity Sold" attribute="1" defaultMemberUniqueName="[Table1].[Quantity Sold].[All]" allUniqueName="[Table1].[Quantity Sold].[All]" dimensionUniqueName="[Table1]" displayFolder="" count="0" memberValueDatatype="2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Customer ID]" caption="Customer ID" attribute="1" defaultMemberUniqueName="[Table1].[Customer ID].[All]" allUniqueName="[Table1].[Customer ID].[All]" dimensionUniqueName="[Table1]" displayFolder="" count="0" memberValueDatatype="130" unbalanced="0"/>
    <cacheHierarchy uniqueName="[Table1].[Customer Segment]" caption="Customer Segment" attribute="1" defaultMemberUniqueName="[Table1].[Customer Segment].[All]" allUniqueName="[Table1].[Customer Segment].[All]" dimensionUniqueName="[Table1]" displayFolder="" count="0" memberValueDatatype="130" unbalanced="0"/>
    <cacheHierarchy uniqueName="[Table1].[Cust segmentation theme]" caption="Cust segmentation theme" attribute="1" defaultMemberUniqueName="[Table1].[Cust segmentation theme].[All]" allUniqueName="[Table1].[Cust segmentation theme].[All]" dimensionUniqueName="[Table1]" displayFolder="" count="0" memberValueDatatype="130" unbalanced="0"/>
    <cacheHierarchy uniqueName="[Table1].[SalesRep ID]" caption="SalesRep ID" attribute="1" defaultMemberUniqueName="[Table1].[SalesRep ID].[All]" allUniqueName="[Table1].[SalesRep ID].[All]" dimensionUniqueName="[Table1]" displayFolder="" count="0" memberValueDatatype="130" unbalanced="0"/>
    <cacheHierarchy uniqueName="[Table1].[Discount Applied]" caption="Discount Applied" attribute="1" defaultMemberUniqueName="[Table1].[Discount Applied].[All]" allUniqueName="[Table1].[Discount Applied].[All]" dimensionUniqueName="[Table1]" displayFolder="" count="0" memberValueDatatype="5" unbalanced="0"/>
    <cacheHierarchy uniqueName="[Table1].[Cost Of Goods Sold]" caption="Cost Of Goods Sold" attribute="1" defaultMemberUniqueName="[Table1].[Cost Of Goods Sold].[All]" allUniqueName="[Table1].[Cost Of Goods Sold].[All]" dimensionUniqueName="[Table1]" displayFolder="" count="0" memberValueDatatype="20" unbalanced="0"/>
    <cacheHierarchy uniqueName="[Table1].[Profit Margin]" caption="Profit Margin" attribute="1" defaultMemberUniqueName="[Table1].[Profit Margin].[All]" allUniqueName="[Table1].[Profit Margin].[All]" dimensionUniqueName="[Table1]" displayFolder="" count="0" memberValueDatatype="5" unbalanced="0"/>
    <cacheHierarchy uniqueName="[Table1].[Sales Channel]" caption="Sales Channel" attribute="1" defaultMemberUniqueName="[Table1].[Sales Channel].[All]" allUniqueName="[Table1].[Sales Channel].[All]" dimensionUniqueName="[Table1]" displayFolder="" count="0" memberValueDatatype="130" unbalanced="0"/>
    <cacheHierarchy uniqueName="[Table1].[Sales Channel Seg]" caption="Sales Channel Seg" attribute="1" defaultMemberUniqueName="[Table1].[Sales Channel Seg].[All]" allUniqueName="[Table1].[Sales Channel Seg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Inventory Status]" caption="Inventory Status" attribute="1" defaultMemberUniqueName="[Table1].[Inventory Status].[All]" allUniqueName="[Table1].[Inventory Status].[All]" dimensionUniqueName="[Table1]" displayFolder="" count="0" memberValueDatatype="130" unbalanced="0"/>
    <cacheHierarchy uniqueName="[Table1].[Return Status]" caption="Return Status" attribute="1" defaultMemberUniqueName="[Table1].[Return Status].[All]" allUniqueName="[Table1].[Return Status].[All]" dimensionUniqueName="[Table1]" displayFolder="" count="0" memberValueDatatype="130" unbalanced="0"/>
    <cacheHierarchy uniqueName="[Table1].[Return Status seg]" caption="Return Status seg" attribute="1" defaultMemberUniqueName="[Table1].[Return Status seg].[All]" allUniqueName="[Table1].[Return Status seg].[All]" dimensionUniqueName="[Table1]" displayFolder="" count="0" memberValueDatatype="130" unbalanced="0"/>
    <cacheHierarchy uniqueName="[Table1].[Customer Feedback]" caption="Customer Feedback" attribute="1" defaultMemberUniqueName="[Table1].[Customer Feedback].[All]" allUniqueName="[Table1].[Customer Feedback].[All]" dimensionUniqueName="[Table1]" displayFolder="" count="0" memberValueDatatype="130" unbalanced="0"/>
    <cacheHierarchy uniqueName="[Table1].[Customer assessment of Sales Rep]" caption="Customer assessment of Sales Rep" attribute="1" defaultMemberUniqueName="[Table1].[Customer assessment of Sales Rep].[All]" allUniqueName="[Table1].[Customer assessment of Sales Rep].[All]" dimensionUniqueName="[Table1]" displayFolder="" count="0" memberValueDatatype="130" unbalanced="0"/>
    <cacheHierarchy uniqueName="[Table1].[Feedback theme]" caption="Feedback theme" attribute="1" defaultMemberUniqueName="[Table1].[Feedback theme].[All]" allUniqueName="[Table1].[Feedback theme].[All]" dimensionUniqueName="[Table1]" displayFolder="" count="0" memberValueDatatype="130" unbalanced="0"/>
    <cacheHierarchy uniqueName="[Table1].[Total sold Amount]" caption="Total sold Amount" attribute="1" defaultMemberUniqueName="[Table1].[Total sold Amount].[All]" allUniqueName="[Table1].[Total sold Amount].[All]" dimensionUniqueName="[Table1]" displayFolder="" count="0" memberValueDatatype="5" unbalanced="0"/>
    <cacheHierarchy uniqueName="[Table1].[Sales Date (Year)]" caption="Sales Date (Year)" attribute="1" defaultMemberUniqueName="[Table1].[Sales Date (Year)].[All]" allUniqueName="[Table1].[Sales Date (Year)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Sales Date (Quarter)]" caption="Sales Date (Quarter)" attribute="1" defaultMemberUniqueName="[Table1].[Sales Date (Quarter)].[All]" allUniqueName="[Table1].[Sales Date (Quarter)].[All]" dimensionUniqueName="[Table1]" displayFolder="" count="0" memberValueDatatype="130" unbalanced="0"/>
    <cacheHierarchy uniqueName="[Table1].[Sales Date (Month)]" caption="Sales Date (Month)" attribute="1" defaultMemberUniqueName="[Table1].[Sales Date (Month)].[All]" allUniqueName="[Table1].[Sales Date (Month)].[All]" dimensionUniqueName="[Table1]" displayFolder="" count="0" memberValueDatatype="130" unbalanced="0"/>
    <cacheHierarchy uniqueName="[Table1].[Total Cost of Good Sold]" caption="Total Cost of Good Sold" attribute="1" defaultMemberUniqueName="[Table1].[Total Cost of Good Sold].[All]" allUniqueName="[Table1].[Total Cost of Good Sold].[All]" dimensionUniqueName="[Table1]" displayFolder="" count="0" memberValueDatatype="20" unbalanced="0"/>
    <cacheHierarchy uniqueName="[Table1].[Total Profit]" caption="Total Profit" attribute="1" defaultMemberUniqueName="[Table1].[Total Profit].[All]" allUniqueName="[Table1].[Total Profit].[All]" dimensionUniqueName="[Table1]" displayFolder="" count="0" memberValueDatatype="5" unbalanced="0"/>
    <cacheHierarchy uniqueName="[Table1].[Total Profit Margin]" caption="Total Profit Margin" attribute="1" defaultMemberUniqueName="[Table1].[Total Profit Margin].[All]" allUniqueName="[Table1].[Total Profit Margin].[All]" dimensionUniqueName="[Table1]" displayFolder="" count="0" memberValueDatatype="5" unbalanced="0"/>
    <cacheHierarchy uniqueName="[Table1].[Total Profit Margin2]" caption="Total Profit Margin2" attribute="1" defaultMemberUniqueName="[Table1].[Total Profit Margin2].[All]" allUniqueName="[Table1].[Total Profit Margin2].[All]" dimensionUniqueName="[Table1]" displayFolder="" count="0" memberValueDatatype="5" unbalanced="0"/>
    <cacheHierarchy uniqueName="[Table1].[Sales Date (Month Index)]" caption="Sales Date (Month Index)" attribute="1" defaultMemberUniqueName="[Table1].[Sales Date (Month Index)].[All]" allUniqueName="[Table1].[Sales 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Feedback theme]" caption="Count of Feedback theme" measure="1" displayFolder="" measureGroup="Table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Total sold Amount]" caption="Sum of Total sold Amount" measure="1" displayFolder="" measureGroup="Tabl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Total Profit]" caption="Sum of Total Profit" measure="1" displayFolder="" measureGroup="Table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Customer ID]" caption="Count of Customer ID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ust segmentation theme]" caption="Count of Cust segmentation theme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Return Status seg]" caption="Count of Return Status seg" measure="1" displayFolder="" measureGroup="Tabl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es Amount]" caption="Sum of Sales Amount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Customer assessment of Sales Rep]" caption="Count of Customer assessment of Sales Rep" measure="1" displayFolder="" measureGroup="Table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Region]" caption="Count of Region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Total sold Amount]" caption="Average of Total sold Amount" measure="1" displayFolder="" measureGroup="Table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SalesRep ID]" caption="Count of SalesRep ID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ales Channel Seg]" caption="Count of Sales Channel Seg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Total Cost of Good Sold]" caption="Sum of Total Cost of Good Sold" measure="1" displayFolder="" measureGroup="Table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Total Profit Margin]" caption="Sum of Total Profit Margin" measure="1" displayFolder="" measureGroup="Table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Profit Margin2]" caption="Sum of Total Profit Margin2" measure="1" displayFolder="" measureGroup="Table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19IT8L9H0X7" refreshedDate="45594.495047916665" backgroundQuery="1" createdVersion="8" refreshedVersion="8" minRefreshableVersion="3" recordCount="0" supportSubquery="1" supportAdvancedDrill="1" xr:uid="{7E877C18-60C2-44A4-8DD4-33EDD6246426}">
  <cacheSource type="external" connectionId="1"/>
  <cacheFields count="2">
    <cacheField name="[Table1].[SalesRep ID].[SalesRep ID]" caption="SalesRep ID" numFmtId="0" hierarchy="12" level="1">
      <sharedItems count="10">
        <s v="REP001"/>
        <s v="REP002"/>
        <s v="REP003"/>
        <s v="REP004"/>
        <s v="REP005"/>
        <s v="REP006"/>
        <s v="REP007"/>
        <s v="REP008"/>
        <s v="REP009"/>
        <s v="REP010"/>
      </sharedItems>
    </cacheField>
    <cacheField name="[Measures].[Sum of Total sold Amount]" caption="Sum of Total sold Amount" numFmtId="0" hierarchy="36" level="32767"/>
  </cacheFields>
  <cacheHierarchies count="50">
    <cacheHierarchy uniqueName="[Table1].[SalesID]" caption="SalesID" attribute="1" defaultMemberUniqueName="[Table1].[SalesID].[All]" allUniqueName="[Table1].[SalesID].[All]" dimensionUniqueName="[Table1]" displayFolder="" count="0" memberValueDatatype="20" unbalanced="0"/>
    <cacheHierarchy uniqueName="[Table1].[Product Name]" caption="Product Name" attribute="1" defaultMemberUniqueName="[Table1].[Product Name].[All]" allUniqueName="[Table1].[Product Name].[All]" dimensionUniqueName="[Table1]" displayFolder="" count="0" memberValueDatatype="130" unbalanced="0"/>
    <cacheHierarchy uniqueName="[Table1].[Product Category]" caption="Product Category" attribute="1" defaultMemberUniqueName="[Table1].[Product Category].[All]" allUniqueName="[Table1].[Product Category].[All]" dimensionUniqueName="[Table1]" displayFolder="" count="0" memberValueDatatype="130" unbalanced="0"/>
    <cacheHierarchy uniqueName="[Table1].[Product Name widgets]" caption="Product Name widgets" attribute="1" defaultMemberUniqueName="[Table1].[Product Name widgets].[All]" allUniqueName="[Table1].[Product Name widgets].[All]" dimensionUniqueName="[Table1]" displayFolder="" count="0" memberValueDatatype="130" unbalanced="0"/>
    <cacheHierarchy uniqueName="[Table1].[Product categorization theme]" caption="Product categorization theme" attribute="1" defaultMemberUniqueName="[Table1].[Product categorization theme].[All]" allUniqueName="[Table1].[Product categorization theme].[All]" dimensionUniqueName="[Table1]" displayFolder="" count="0" memberValueDatatype="130" unbalanced="0"/>
    <cacheHierarchy uniqueName="[Table1].[Sales Date]" caption="Sales Date" attribute="1" time="1" defaultMemberUniqueName="[Table1].[Sales Date].[All]" allUniqueName="[Table1].[Sales Date].[All]" dimensionUniqueName="[Table1]" displayFolder="" count="0" memberValueDatatype="7" unbalanced="0"/>
    <cacheHierarchy uniqueName="[Table1].[Sales Amount]" caption="Sales Amount" attribute="1" defaultMemberUniqueName="[Table1].[Sales Amount].[All]" allUniqueName="[Table1].[Sales Amount].[All]" dimensionUniqueName="[Table1]" displayFolder="" count="0" memberValueDatatype="5" unbalanced="0"/>
    <cacheHierarchy uniqueName="[Table1].[Quantity Sold]" caption="Quantity Sold" attribute="1" defaultMemberUniqueName="[Table1].[Quantity Sold].[All]" allUniqueName="[Table1].[Quantity Sold].[All]" dimensionUniqueName="[Table1]" displayFolder="" count="0" memberValueDatatype="2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Customer ID]" caption="Customer ID" attribute="1" defaultMemberUniqueName="[Table1].[Customer ID].[All]" allUniqueName="[Table1].[Customer ID].[All]" dimensionUniqueName="[Table1]" displayFolder="" count="0" memberValueDatatype="130" unbalanced="0"/>
    <cacheHierarchy uniqueName="[Table1].[Customer Segment]" caption="Customer Segment" attribute="1" defaultMemberUniqueName="[Table1].[Customer Segment].[All]" allUniqueName="[Table1].[Customer Segment].[All]" dimensionUniqueName="[Table1]" displayFolder="" count="0" memberValueDatatype="130" unbalanced="0"/>
    <cacheHierarchy uniqueName="[Table1].[Cust segmentation theme]" caption="Cust segmentation theme" attribute="1" defaultMemberUniqueName="[Table1].[Cust segmentation theme].[All]" allUniqueName="[Table1].[Cust segmentation theme].[All]" dimensionUniqueName="[Table1]" displayFolder="" count="0" memberValueDatatype="130" unbalanced="0"/>
    <cacheHierarchy uniqueName="[Table1].[SalesRep ID]" caption="SalesRep ID" attribute="1" defaultMemberUniqueName="[Table1].[SalesRep ID].[All]" allUniqueName="[Table1].[SalesRep ID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Discount Applied]" caption="Discount Applied" attribute="1" defaultMemberUniqueName="[Table1].[Discount Applied].[All]" allUniqueName="[Table1].[Discount Applied].[All]" dimensionUniqueName="[Table1]" displayFolder="" count="0" memberValueDatatype="5" unbalanced="0"/>
    <cacheHierarchy uniqueName="[Table1].[Cost Of Goods Sold]" caption="Cost Of Goods Sold" attribute="1" defaultMemberUniqueName="[Table1].[Cost Of Goods Sold].[All]" allUniqueName="[Table1].[Cost Of Goods Sold].[All]" dimensionUniqueName="[Table1]" displayFolder="" count="0" memberValueDatatype="20" unbalanced="0"/>
    <cacheHierarchy uniqueName="[Table1].[Profit Margin]" caption="Profit Margin" attribute="1" defaultMemberUniqueName="[Table1].[Profit Margin].[All]" allUniqueName="[Table1].[Profit Margin].[All]" dimensionUniqueName="[Table1]" displayFolder="" count="0" memberValueDatatype="5" unbalanced="0"/>
    <cacheHierarchy uniqueName="[Table1].[Sales Channel]" caption="Sales Channel" attribute="1" defaultMemberUniqueName="[Table1].[Sales Channel].[All]" allUniqueName="[Table1].[Sales Channel].[All]" dimensionUniqueName="[Table1]" displayFolder="" count="0" memberValueDatatype="130" unbalanced="0"/>
    <cacheHierarchy uniqueName="[Table1].[Sales Channel Seg]" caption="Sales Channel Seg" attribute="1" defaultMemberUniqueName="[Table1].[Sales Channel Seg].[All]" allUniqueName="[Table1].[Sales Channel Seg].[All]" dimensionUniqueName="[Table1]" displayFolder="" count="0" memberValueDatatype="130" unbalanced="0"/>
    <cacheHierarchy uniqueName="[Table1].[Inventory Status]" caption="Inventory Status" attribute="1" defaultMemberUniqueName="[Table1].[Inventory Status].[All]" allUniqueName="[Table1].[Inventory Status].[All]" dimensionUniqueName="[Table1]" displayFolder="" count="0" memberValueDatatype="130" unbalanced="0"/>
    <cacheHierarchy uniqueName="[Table1].[Return Status]" caption="Return Status" attribute="1" defaultMemberUniqueName="[Table1].[Return Status].[All]" allUniqueName="[Table1].[Return Status].[All]" dimensionUniqueName="[Table1]" displayFolder="" count="0" memberValueDatatype="130" unbalanced="0"/>
    <cacheHierarchy uniqueName="[Table1].[Return Status seg]" caption="Return Status seg" attribute="1" defaultMemberUniqueName="[Table1].[Return Status seg].[All]" allUniqueName="[Table1].[Return Status seg].[All]" dimensionUniqueName="[Table1]" displayFolder="" count="0" memberValueDatatype="130" unbalanced="0"/>
    <cacheHierarchy uniqueName="[Table1].[Customer Feedback]" caption="Customer Feedback" attribute="1" defaultMemberUniqueName="[Table1].[Customer Feedback].[All]" allUniqueName="[Table1].[Customer Feedback].[All]" dimensionUniqueName="[Table1]" displayFolder="" count="0" memberValueDatatype="130" unbalanced="0"/>
    <cacheHierarchy uniqueName="[Table1].[Customer assessment of Sales Rep]" caption="Customer assessment of Sales Rep" attribute="1" defaultMemberUniqueName="[Table1].[Customer assessment of Sales Rep].[All]" allUniqueName="[Table1].[Customer assessment of Sales Rep].[All]" dimensionUniqueName="[Table1]" displayFolder="" count="0" memberValueDatatype="130" unbalanced="0"/>
    <cacheHierarchy uniqueName="[Table1].[Feedback theme]" caption="Feedback theme" attribute="1" defaultMemberUniqueName="[Table1].[Feedback theme].[All]" allUniqueName="[Table1].[Feedback theme].[All]" dimensionUniqueName="[Table1]" displayFolder="" count="0" memberValueDatatype="130" unbalanced="0"/>
    <cacheHierarchy uniqueName="[Table1].[Total sold Amount]" caption="Total sold Amount" attribute="1" defaultMemberUniqueName="[Table1].[Total sold Amount].[All]" allUniqueName="[Table1].[Total sold Amount].[All]" dimensionUniqueName="[Table1]" displayFolder="" count="0" memberValueDatatype="5" unbalanced="0"/>
    <cacheHierarchy uniqueName="[Table1].[Sales Date (Year)]" caption="Sales Date (Year)" attribute="1" defaultMemberUniqueName="[Table1].[Sales Date (Year)].[All]" allUniqueName="[Table1].[Sales Date (Year)].[All]" dimensionUniqueName="[Table1]" displayFolder="" count="0" memberValueDatatype="130" unbalanced="0"/>
    <cacheHierarchy uniqueName="[Table1].[Sales Date (Quarter)]" caption="Sales Date (Quarter)" attribute="1" defaultMemberUniqueName="[Table1].[Sales Date (Quarter)].[All]" allUniqueName="[Table1].[Sales Date (Quarter)].[All]" dimensionUniqueName="[Table1]" displayFolder="" count="0" memberValueDatatype="130" unbalanced="0"/>
    <cacheHierarchy uniqueName="[Table1].[Sales Date (Month)]" caption="Sales Date (Month)" attribute="1" defaultMemberUniqueName="[Table1].[Sales Date (Month)].[All]" allUniqueName="[Table1].[Sales Date (Month)].[All]" dimensionUniqueName="[Table1]" displayFolder="" count="0" memberValueDatatype="130" unbalanced="0"/>
    <cacheHierarchy uniqueName="[Table1].[Total Cost of Good Sold]" caption="Total Cost of Good Sold" attribute="1" defaultMemberUniqueName="[Table1].[Total Cost of Good Sold].[All]" allUniqueName="[Table1].[Total Cost of Good Sold].[All]" dimensionUniqueName="[Table1]" displayFolder="" count="0" memberValueDatatype="20" unbalanced="0"/>
    <cacheHierarchy uniqueName="[Table1].[Total Profit]" caption="Total Profit" attribute="1" defaultMemberUniqueName="[Table1].[Total Profit].[All]" allUniqueName="[Table1].[Total Profit].[All]" dimensionUniqueName="[Table1]" displayFolder="" count="0" memberValueDatatype="5" unbalanced="0"/>
    <cacheHierarchy uniqueName="[Table1].[Total Profit Margin]" caption="Total Profit Margin" attribute="1" defaultMemberUniqueName="[Table1].[Total Profit Margin].[All]" allUniqueName="[Table1].[Total Profit Margin].[All]" dimensionUniqueName="[Table1]" displayFolder="" count="0" memberValueDatatype="5" unbalanced="0"/>
    <cacheHierarchy uniqueName="[Table1].[Total Profit Margin2]" caption="Total Profit Margin2" attribute="1" defaultMemberUniqueName="[Table1].[Total Profit Margin2].[All]" allUniqueName="[Table1].[Total Profit Margin2].[All]" dimensionUniqueName="[Table1]" displayFolder="" count="0" memberValueDatatype="5" unbalanced="0"/>
    <cacheHierarchy uniqueName="[Table1].[Sales Date (Month Index)]" caption="Sales Date (Month Index)" attribute="1" defaultMemberUniqueName="[Table1].[Sales Date (Month Index)].[All]" allUniqueName="[Table1].[Sales 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Feedback theme]" caption="Count of Feedback theme" measure="1" displayFolder="" measureGroup="Table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Total sold Amount]" caption="Sum of Total sold Amount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Total Profit]" caption="Sum of Total Profit" measure="1" displayFolder="" measureGroup="Table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Customer ID]" caption="Count of Customer ID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ust segmentation theme]" caption="Count of Cust segmentation theme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Return Status seg]" caption="Count of Return Status seg" measure="1" displayFolder="" measureGroup="Tabl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es Amount]" caption="Sum of Sales Amount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Customer assessment of Sales Rep]" caption="Count of Customer assessment of Sales Rep" measure="1" displayFolder="" measureGroup="Table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Region]" caption="Count of Region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Total sold Amount]" caption="Average of Total sold Amount" measure="1" displayFolder="" measureGroup="Table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SalesRep ID]" caption="Count of SalesRep ID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ales Channel Seg]" caption="Count of Sales Channel Seg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Total Cost of Good Sold]" caption="Sum of Total Cost of Good Sold" measure="1" displayFolder="" measureGroup="Table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Total Profit Margin]" caption="Sum of Total Profit Margin" measure="1" displayFolder="" measureGroup="Table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Profit Margin2]" caption="Sum of Total Profit Margin2" measure="1" displayFolder="" measureGroup="Table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19IT8L9H0X7" refreshedDate="45594.49504548611" backgroundQuery="1" createdVersion="8" refreshedVersion="8" minRefreshableVersion="3" recordCount="0" supportSubquery="1" supportAdvancedDrill="1" xr:uid="{017101C1-E1BB-427E-924B-342596C7F824}">
  <cacheSource type="external" connectionId="1"/>
  <cacheFields count="2">
    <cacheField name="[Measures].[Count of Customer assessment of Sales Rep]" caption="Count of Customer assessment of Sales Rep" numFmtId="0" hierarchy="42" level="32767"/>
    <cacheField name="[Table1].[Region].[Region]" caption="Region" numFmtId="0" hierarchy="8" level="1">
      <sharedItems containsBlank="1" count="6">
        <m/>
        <s v="Asia Pacific"/>
        <s v="Europe"/>
        <s v="Latin America"/>
        <s v="Middle East &amp; Africa"/>
        <s v="North America"/>
      </sharedItems>
    </cacheField>
  </cacheFields>
  <cacheHierarchies count="50">
    <cacheHierarchy uniqueName="[Table1].[SalesID]" caption="SalesID" attribute="1" defaultMemberUniqueName="[Table1].[SalesID].[All]" allUniqueName="[Table1].[SalesID].[All]" dimensionUniqueName="[Table1]" displayFolder="" count="0" memberValueDatatype="20" unbalanced="0"/>
    <cacheHierarchy uniqueName="[Table1].[Product Name]" caption="Product Name" attribute="1" defaultMemberUniqueName="[Table1].[Product Name].[All]" allUniqueName="[Table1].[Product Name].[All]" dimensionUniqueName="[Table1]" displayFolder="" count="0" memberValueDatatype="130" unbalanced="0"/>
    <cacheHierarchy uniqueName="[Table1].[Product Category]" caption="Product Category" attribute="1" defaultMemberUniqueName="[Table1].[Product Category].[All]" allUniqueName="[Table1].[Product Category].[All]" dimensionUniqueName="[Table1]" displayFolder="" count="0" memberValueDatatype="130" unbalanced="0"/>
    <cacheHierarchy uniqueName="[Table1].[Product Name widgets]" caption="Product Name widgets" attribute="1" defaultMemberUniqueName="[Table1].[Product Name widgets].[All]" allUniqueName="[Table1].[Product Name widgets].[All]" dimensionUniqueName="[Table1]" displayFolder="" count="0" memberValueDatatype="130" unbalanced="0"/>
    <cacheHierarchy uniqueName="[Table1].[Product categorization theme]" caption="Product categorization theme" attribute="1" defaultMemberUniqueName="[Table1].[Product categorization theme].[All]" allUniqueName="[Table1].[Product categorization theme].[All]" dimensionUniqueName="[Table1]" displayFolder="" count="0" memberValueDatatype="130" unbalanced="0"/>
    <cacheHierarchy uniqueName="[Table1].[Sales Date]" caption="Sales Date" attribute="1" time="1" defaultMemberUniqueName="[Table1].[Sales Date].[All]" allUniqueName="[Table1].[Sales Date].[All]" dimensionUniqueName="[Table1]" displayFolder="" count="0" memberValueDatatype="7" unbalanced="0"/>
    <cacheHierarchy uniqueName="[Table1].[Sales Amount]" caption="Sales Amount" attribute="1" defaultMemberUniqueName="[Table1].[Sales Amount].[All]" allUniqueName="[Table1].[Sales Amount].[All]" dimensionUniqueName="[Table1]" displayFolder="" count="0" memberValueDatatype="5" unbalanced="0"/>
    <cacheHierarchy uniqueName="[Table1].[Quantity Sold]" caption="Quantity Sold" attribute="1" defaultMemberUniqueName="[Table1].[Quantity Sold].[All]" allUniqueName="[Table1].[Quantity Sold].[All]" dimensionUniqueName="[Table1]" displayFolder="" count="0" memberValueDatatype="20" unbalanced="0"/>
    <cacheHierarchy uniqueName="[Table1].[Region]" caption="Region" attribute="1" defaultMemberUniqueName="[Table1].[Region].[All]" allUniqueName="[Table1].[Region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Customer ID]" caption="Customer ID" attribute="1" defaultMemberUniqueName="[Table1].[Customer ID].[All]" allUniqueName="[Table1].[Customer ID].[All]" dimensionUniqueName="[Table1]" displayFolder="" count="0" memberValueDatatype="130" unbalanced="0"/>
    <cacheHierarchy uniqueName="[Table1].[Customer Segment]" caption="Customer Segment" attribute="1" defaultMemberUniqueName="[Table1].[Customer Segment].[All]" allUniqueName="[Table1].[Customer Segment].[All]" dimensionUniqueName="[Table1]" displayFolder="" count="0" memberValueDatatype="130" unbalanced="0"/>
    <cacheHierarchy uniqueName="[Table1].[Cust segmentation theme]" caption="Cust segmentation theme" attribute="1" defaultMemberUniqueName="[Table1].[Cust segmentation theme].[All]" allUniqueName="[Table1].[Cust segmentation theme].[All]" dimensionUniqueName="[Table1]" displayFolder="" count="0" memberValueDatatype="130" unbalanced="0"/>
    <cacheHierarchy uniqueName="[Table1].[SalesRep ID]" caption="SalesRep ID" attribute="1" defaultMemberUniqueName="[Table1].[SalesRep ID].[All]" allUniqueName="[Table1].[SalesRep ID].[All]" dimensionUniqueName="[Table1]" displayFolder="" count="0" memberValueDatatype="130" unbalanced="0"/>
    <cacheHierarchy uniqueName="[Table1].[Discount Applied]" caption="Discount Applied" attribute="1" defaultMemberUniqueName="[Table1].[Discount Applied].[All]" allUniqueName="[Table1].[Discount Applied].[All]" dimensionUniqueName="[Table1]" displayFolder="" count="0" memberValueDatatype="5" unbalanced="0"/>
    <cacheHierarchy uniqueName="[Table1].[Cost Of Goods Sold]" caption="Cost Of Goods Sold" attribute="1" defaultMemberUniqueName="[Table1].[Cost Of Goods Sold].[All]" allUniqueName="[Table1].[Cost Of Goods Sold].[All]" dimensionUniqueName="[Table1]" displayFolder="" count="0" memberValueDatatype="20" unbalanced="0"/>
    <cacheHierarchy uniqueName="[Table1].[Profit Margin]" caption="Profit Margin" attribute="1" defaultMemberUniqueName="[Table1].[Profit Margin].[All]" allUniqueName="[Table1].[Profit Margin].[All]" dimensionUniqueName="[Table1]" displayFolder="" count="0" memberValueDatatype="5" unbalanced="0"/>
    <cacheHierarchy uniqueName="[Table1].[Sales Channel]" caption="Sales Channel" attribute="1" defaultMemberUniqueName="[Table1].[Sales Channel].[All]" allUniqueName="[Table1].[Sales Channel].[All]" dimensionUniqueName="[Table1]" displayFolder="" count="0" memberValueDatatype="130" unbalanced="0"/>
    <cacheHierarchy uniqueName="[Table1].[Sales Channel Seg]" caption="Sales Channel Seg" attribute="1" defaultMemberUniqueName="[Table1].[Sales Channel Seg].[All]" allUniqueName="[Table1].[Sales Channel Seg].[All]" dimensionUniqueName="[Table1]" displayFolder="" count="0" memberValueDatatype="130" unbalanced="0"/>
    <cacheHierarchy uniqueName="[Table1].[Inventory Status]" caption="Inventory Status" attribute="1" defaultMemberUniqueName="[Table1].[Inventory Status].[All]" allUniqueName="[Table1].[Inventory Status].[All]" dimensionUniqueName="[Table1]" displayFolder="" count="0" memberValueDatatype="130" unbalanced="0"/>
    <cacheHierarchy uniqueName="[Table1].[Return Status]" caption="Return Status" attribute="1" defaultMemberUniqueName="[Table1].[Return Status].[All]" allUniqueName="[Table1].[Return Status].[All]" dimensionUniqueName="[Table1]" displayFolder="" count="0" memberValueDatatype="130" unbalanced="0"/>
    <cacheHierarchy uniqueName="[Table1].[Return Status seg]" caption="Return Status seg" attribute="1" defaultMemberUniqueName="[Table1].[Return Status seg].[All]" allUniqueName="[Table1].[Return Status seg].[All]" dimensionUniqueName="[Table1]" displayFolder="" count="0" memberValueDatatype="130" unbalanced="0"/>
    <cacheHierarchy uniqueName="[Table1].[Customer Feedback]" caption="Customer Feedback" attribute="1" defaultMemberUniqueName="[Table1].[Customer Feedback].[All]" allUniqueName="[Table1].[Customer Feedback].[All]" dimensionUniqueName="[Table1]" displayFolder="" count="0" memberValueDatatype="130" unbalanced="0"/>
    <cacheHierarchy uniqueName="[Table1].[Customer assessment of Sales Rep]" caption="Customer assessment of Sales Rep" attribute="1" defaultMemberUniqueName="[Table1].[Customer assessment of Sales Rep].[All]" allUniqueName="[Table1].[Customer assessment of Sales Rep].[All]" dimensionUniqueName="[Table1]" displayFolder="" count="0" memberValueDatatype="130" unbalanced="0"/>
    <cacheHierarchy uniqueName="[Table1].[Feedback theme]" caption="Feedback theme" attribute="1" defaultMemberUniqueName="[Table1].[Feedback theme].[All]" allUniqueName="[Table1].[Feedback theme].[All]" dimensionUniqueName="[Table1]" displayFolder="" count="0" memberValueDatatype="130" unbalanced="0"/>
    <cacheHierarchy uniqueName="[Table1].[Total sold Amount]" caption="Total sold Amount" attribute="1" defaultMemberUniqueName="[Table1].[Total sold Amount].[All]" allUniqueName="[Table1].[Total sold Amount].[All]" dimensionUniqueName="[Table1]" displayFolder="" count="0" memberValueDatatype="5" unbalanced="0"/>
    <cacheHierarchy uniqueName="[Table1].[Sales Date (Year)]" caption="Sales Date (Year)" attribute="1" defaultMemberUniqueName="[Table1].[Sales Date (Year)].[All]" allUniqueName="[Table1].[Sales Date (Year)].[All]" dimensionUniqueName="[Table1]" displayFolder="" count="0" memberValueDatatype="130" unbalanced="0"/>
    <cacheHierarchy uniqueName="[Table1].[Sales Date (Quarter)]" caption="Sales Date (Quarter)" attribute="1" defaultMemberUniqueName="[Table1].[Sales Date (Quarter)].[All]" allUniqueName="[Table1].[Sales Date (Quarter)].[All]" dimensionUniqueName="[Table1]" displayFolder="" count="0" memberValueDatatype="130" unbalanced="0"/>
    <cacheHierarchy uniqueName="[Table1].[Sales Date (Month)]" caption="Sales Date (Month)" attribute="1" defaultMemberUniqueName="[Table1].[Sales Date (Month)].[All]" allUniqueName="[Table1].[Sales Date (Month)].[All]" dimensionUniqueName="[Table1]" displayFolder="" count="0" memberValueDatatype="130" unbalanced="0"/>
    <cacheHierarchy uniqueName="[Table1].[Total Cost of Good Sold]" caption="Total Cost of Good Sold" attribute="1" defaultMemberUniqueName="[Table1].[Total Cost of Good Sold].[All]" allUniqueName="[Table1].[Total Cost of Good Sold].[All]" dimensionUniqueName="[Table1]" displayFolder="" count="0" memberValueDatatype="20" unbalanced="0"/>
    <cacheHierarchy uniqueName="[Table1].[Total Profit]" caption="Total Profit" attribute="1" defaultMemberUniqueName="[Table1].[Total Profit].[All]" allUniqueName="[Table1].[Total Profit].[All]" dimensionUniqueName="[Table1]" displayFolder="" count="0" memberValueDatatype="5" unbalanced="0"/>
    <cacheHierarchy uniqueName="[Table1].[Total Profit Margin]" caption="Total Profit Margin" attribute="1" defaultMemberUniqueName="[Table1].[Total Profit Margin].[All]" allUniqueName="[Table1].[Total Profit Margin].[All]" dimensionUniqueName="[Table1]" displayFolder="" count="0" memberValueDatatype="5" unbalanced="0"/>
    <cacheHierarchy uniqueName="[Table1].[Total Profit Margin2]" caption="Total Profit Margin2" attribute="1" defaultMemberUniqueName="[Table1].[Total Profit Margin2].[All]" allUniqueName="[Table1].[Total Profit Margin2].[All]" dimensionUniqueName="[Table1]" displayFolder="" count="0" memberValueDatatype="5" unbalanced="0"/>
    <cacheHierarchy uniqueName="[Table1].[Sales Date (Month Index)]" caption="Sales Date (Month Index)" attribute="1" defaultMemberUniqueName="[Table1].[Sales Date (Month Index)].[All]" allUniqueName="[Table1].[Sales 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Feedback theme]" caption="Count of Feedback theme" measure="1" displayFolder="" measureGroup="Table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Total sold Amount]" caption="Sum of Total sold Amount" measure="1" displayFolder="" measureGroup="Table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Total Profit]" caption="Sum of Total Profit" measure="1" displayFolder="" measureGroup="Table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Customer ID]" caption="Count of Customer ID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ust segmentation theme]" caption="Count of Cust segmentation theme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Return Status seg]" caption="Count of Return Status seg" measure="1" displayFolder="" measureGroup="Tabl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es Amount]" caption="Sum of Sales Amount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Customer assessment of Sales Rep]" caption="Count of Customer assessment of Sales Rep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Region]" caption="Count of Region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Total sold Amount]" caption="Average of Total sold Amount" measure="1" displayFolder="" measureGroup="Table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SalesRep ID]" caption="Count of SalesRep ID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ales Channel Seg]" caption="Count of Sales Channel Seg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Total Cost of Good Sold]" caption="Sum of Total Cost of Good Sold" measure="1" displayFolder="" measureGroup="Table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Total Profit Margin]" caption="Sum of Total Profit Margin" measure="1" displayFolder="" measureGroup="Table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Profit Margin2]" caption="Sum of Total Profit Margin2" measure="1" displayFolder="" measureGroup="Table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19IT8L9H0X7" refreshedDate="45594.495950694443" backgroundQuery="1" createdVersion="8" refreshedVersion="8" minRefreshableVersion="3" recordCount="0" supportSubquery="1" supportAdvancedDrill="1" xr:uid="{CCA16902-2A72-4466-B898-32F7AB858E7C}">
  <cacheSource type="external" connectionId="1"/>
  <cacheFields count="4">
    <cacheField name="[Table1].[Product Name widgets].[Product Name widgets]" caption="Product Name widgets" numFmtId="0" hierarchy="3" level="1">
      <sharedItems count="10">
        <s v="Widget A"/>
        <s v="Widget B"/>
        <s v="Widget C"/>
        <s v="Widget D"/>
        <s v="Widget E"/>
        <s v="Widget F"/>
        <s v="Widget G"/>
        <s v="Widget H"/>
        <s v="Widget I"/>
        <s v="Widget J"/>
      </sharedItems>
    </cacheField>
    <cacheField name="[Measures].[Sum of Total Cost of Good Sold]" caption="Sum of Total Cost of Good Sold" numFmtId="0" hierarchy="47" level="32767"/>
    <cacheField name="[Measures].[Sum of Total sold Amount]" caption="Sum of Total sold Amount" numFmtId="0" hierarchy="36" level="32767"/>
    <cacheField name="[Measures].[Sum of Total Profit Margin2]" caption="Sum of Total Profit Margin2" numFmtId="0" hierarchy="49" level="32767"/>
  </cacheFields>
  <cacheHierarchies count="50">
    <cacheHierarchy uniqueName="[Table1].[SalesID]" caption="SalesID" attribute="1" defaultMemberUniqueName="[Table1].[SalesID].[All]" allUniqueName="[Table1].[SalesID].[All]" dimensionUniqueName="[Table1]" displayFolder="" count="0" memberValueDatatype="20" unbalanced="0"/>
    <cacheHierarchy uniqueName="[Table1].[Product Name]" caption="Product Name" attribute="1" defaultMemberUniqueName="[Table1].[Product Name].[All]" allUniqueName="[Table1].[Product Name].[All]" dimensionUniqueName="[Table1]" displayFolder="" count="0" memberValueDatatype="130" unbalanced="0"/>
    <cacheHierarchy uniqueName="[Table1].[Product Category]" caption="Product Category" attribute="1" defaultMemberUniqueName="[Table1].[Product Category].[All]" allUniqueName="[Table1].[Product Category].[All]" dimensionUniqueName="[Table1]" displayFolder="" count="0" memberValueDatatype="130" unbalanced="0"/>
    <cacheHierarchy uniqueName="[Table1].[Product Name widgets]" caption="Product Name widgets" attribute="1" defaultMemberUniqueName="[Table1].[Product Name widgets].[All]" allUniqueName="[Table1].[Product Name widgets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Product categorization theme]" caption="Product categorization theme" attribute="1" defaultMemberUniqueName="[Table1].[Product categorization theme].[All]" allUniqueName="[Table1].[Product categorization theme].[All]" dimensionUniqueName="[Table1]" displayFolder="" count="0" memberValueDatatype="130" unbalanced="0"/>
    <cacheHierarchy uniqueName="[Table1].[Sales Date]" caption="Sales Date" attribute="1" time="1" defaultMemberUniqueName="[Table1].[Sales Date].[All]" allUniqueName="[Table1].[Sales Date].[All]" dimensionUniqueName="[Table1]" displayFolder="" count="0" memberValueDatatype="7" unbalanced="0"/>
    <cacheHierarchy uniqueName="[Table1].[Sales Amount]" caption="Sales Amount" attribute="1" defaultMemberUniqueName="[Table1].[Sales Amount].[All]" allUniqueName="[Table1].[Sales Amount].[All]" dimensionUniqueName="[Table1]" displayFolder="" count="0" memberValueDatatype="5" unbalanced="0"/>
    <cacheHierarchy uniqueName="[Table1].[Quantity Sold]" caption="Quantity Sold" attribute="1" defaultMemberUniqueName="[Table1].[Quantity Sold].[All]" allUniqueName="[Table1].[Quantity Sold].[All]" dimensionUniqueName="[Table1]" displayFolder="" count="0" memberValueDatatype="2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Customer ID]" caption="Customer ID" attribute="1" defaultMemberUniqueName="[Table1].[Customer ID].[All]" allUniqueName="[Table1].[Customer ID].[All]" dimensionUniqueName="[Table1]" displayFolder="" count="0" memberValueDatatype="130" unbalanced="0"/>
    <cacheHierarchy uniqueName="[Table1].[Customer Segment]" caption="Customer Segment" attribute="1" defaultMemberUniqueName="[Table1].[Customer Segment].[All]" allUniqueName="[Table1].[Customer Segment].[All]" dimensionUniqueName="[Table1]" displayFolder="" count="0" memberValueDatatype="130" unbalanced="0"/>
    <cacheHierarchy uniqueName="[Table1].[Cust segmentation theme]" caption="Cust segmentation theme" attribute="1" defaultMemberUniqueName="[Table1].[Cust segmentation theme].[All]" allUniqueName="[Table1].[Cust segmentation theme].[All]" dimensionUniqueName="[Table1]" displayFolder="" count="0" memberValueDatatype="130" unbalanced="0"/>
    <cacheHierarchy uniqueName="[Table1].[SalesRep ID]" caption="SalesRep ID" attribute="1" defaultMemberUniqueName="[Table1].[SalesRep ID].[All]" allUniqueName="[Table1].[SalesRep ID].[All]" dimensionUniqueName="[Table1]" displayFolder="" count="0" memberValueDatatype="130" unbalanced="0"/>
    <cacheHierarchy uniqueName="[Table1].[Discount Applied]" caption="Discount Applied" attribute="1" defaultMemberUniqueName="[Table1].[Discount Applied].[All]" allUniqueName="[Table1].[Discount Applied].[All]" dimensionUniqueName="[Table1]" displayFolder="" count="0" memberValueDatatype="5" unbalanced="0"/>
    <cacheHierarchy uniqueName="[Table1].[Cost Of Goods Sold]" caption="Cost Of Goods Sold" attribute="1" defaultMemberUniqueName="[Table1].[Cost Of Goods Sold].[All]" allUniqueName="[Table1].[Cost Of Goods Sold].[All]" dimensionUniqueName="[Table1]" displayFolder="" count="0" memberValueDatatype="20" unbalanced="0"/>
    <cacheHierarchy uniqueName="[Table1].[Profit Margin]" caption="Profit Margin" attribute="1" defaultMemberUniqueName="[Table1].[Profit Margin].[All]" allUniqueName="[Table1].[Profit Margin].[All]" dimensionUniqueName="[Table1]" displayFolder="" count="0" memberValueDatatype="5" unbalanced="0"/>
    <cacheHierarchy uniqueName="[Table1].[Sales Channel]" caption="Sales Channel" attribute="1" defaultMemberUniqueName="[Table1].[Sales Channel].[All]" allUniqueName="[Table1].[Sales Channel].[All]" dimensionUniqueName="[Table1]" displayFolder="" count="0" memberValueDatatype="130" unbalanced="0"/>
    <cacheHierarchy uniqueName="[Table1].[Sales Channel Seg]" caption="Sales Channel Seg" attribute="1" defaultMemberUniqueName="[Table1].[Sales Channel Seg].[All]" allUniqueName="[Table1].[Sales Channel Seg].[All]" dimensionUniqueName="[Table1]" displayFolder="" count="0" memberValueDatatype="130" unbalanced="0"/>
    <cacheHierarchy uniqueName="[Table1].[Inventory Status]" caption="Inventory Status" attribute="1" defaultMemberUniqueName="[Table1].[Inventory Status].[All]" allUniqueName="[Table1].[Inventory Status].[All]" dimensionUniqueName="[Table1]" displayFolder="" count="0" memberValueDatatype="130" unbalanced="0"/>
    <cacheHierarchy uniqueName="[Table1].[Return Status]" caption="Return Status" attribute="1" defaultMemberUniqueName="[Table1].[Return Status].[All]" allUniqueName="[Table1].[Return Status].[All]" dimensionUniqueName="[Table1]" displayFolder="" count="0" memberValueDatatype="130" unbalanced="0"/>
    <cacheHierarchy uniqueName="[Table1].[Return Status seg]" caption="Return Status seg" attribute="1" defaultMemberUniqueName="[Table1].[Return Status seg].[All]" allUniqueName="[Table1].[Return Status seg].[All]" dimensionUniqueName="[Table1]" displayFolder="" count="0" memberValueDatatype="130" unbalanced="0"/>
    <cacheHierarchy uniqueName="[Table1].[Customer Feedback]" caption="Customer Feedback" attribute="1" defaultMemberUniqueName="[Table1].[Customer Feedback].[All]" allUniqueName="[Table1].[Customer Feedback].[All]" dimensionUniqueName="[Table1]" displayFolder="" count="0" memberValueDatatype="130" unbalanced="0"/>
    <cacheHierarchy uniqueName="[Table1].[Customer assessment of Sales Rep]" caption="Customer assessment of Sales Rep" attribute="1" defaultMemberUniqueName="[Table1].[Customer assessment of Sales Rep].[All]" allUniqueName="[Table1].[Customer assessment of Sales Rep].[All]" dimensionUniqueName="[Table1]" displayFolder="" count="0" memberValueDatatype="130" unbalanced="0"/>
    <cacheHierarchy uniqueName="[Table1].[Feedback theme]" caption="Feedback theme" attribute="1" defaultMemberUniqueName="[Table1].[Feedback theme].[All]" allUniqueName="[Table1].[Feedback theme].[All]" dimensionUniqueName="[Table1]" displayFolder="" count="0" memberValueDatatype="130" unbalanced="0"/>
    <cacheHierarchy uniqueName="[Table1].[Total sold Amount]" caption="Total sold Amount" attribute="1" defaultMemberUniqueName="[Table1].[Total sold Amount].[All]" allUniqueName="[Table1].[Total sold Amount].[All]" dimensionUniqueName="[Table1]" displayFolder="" count="0" memberValueDatatype="5" unbalanced="0"/>
    <cacheHierarchy uniqueName="[Table1].[Sales Date (Year)]" caption="Sales Date (Year)" attribute="1" defaultMemberUniqueName="[Table1].[Sales Date (Year)].[All]" allUniqueName="[Table1].[Sales Date (Year)].[All]" dimensionUniqueName="[Table1]" displayFolder="" count="0" memberValueDatatype="130" unbalanced="0"/>
    <cacheHierarchy uniqueName="[Table1].[Sales Date (Quarter)]" caption="Sales Date (Quarter)" attribute="1" defaultMemberUniqueName="[Table1].[Sales Date (Quarter)].[All]" allUniqueName="[Table1].[Sales Date (Quarter)].[All]" dimensionUniqueName="[Table1]" displayFolder="" count="0" memberValueDatatype="130" unbalanced="0"/>
    <cacheHierarchy uniqueName="[Table1].[Sales Date (Month)]" caption="Sales Date (Month)" attribute="1" defaultMemberUniqueName="[Table1].[Sales Date (Month)].[All]" allUniqueName="[Table1].[Sales Date (Month)].[All]" dimensionUniqueName="[Table1]" displayFolder="" count="0" memberValueDatatype="130" unbalanced="0"/>
    <cacheHierarchy uniqueName="[Table1].[Total Cost of Good Sold]" caption="Total Cost of Good Sold" attribute="1" defaultMemberUniqueName="[Table1].[Total Cost of Good Sold].[All]" allUniqueName="[Table1].[Total Cost of Good Sold].[All]" dimensionUniqueName="[Table1]" displayFolder="" count="0" memberValueDatatype="20" unbalanced="0"/>
    <cacheHierarchy uniqueName="[Table1].[Total Profit]" caption="Total Profit" attribute="1" defaultMemberUniqueName="[Table1].[Total Profit].[All]" allUniqueName="[Table1].[Total Profit].[All]" dimensionUniqueName="[Table1]" displayFolder="" count="0" memberValueDatatype="5" unbalanced="0"/>
    <cacheHierarchy uniqueName="[Table1].[Total Profit Margin]" caption="Total Profit Margin" attribute="1" defaultMemberUniqueName="[Table1].[Total Profit Margin].[All]" allUniqueName="[Table1].[Total Profit Margin].[All]" dimensionUniqueName="[Table1]" displayFolder="" count="0" memberValueDatatype="5" unbalanced="0"/>
    <cacheHierarchy uniqueName="[Table1].[Total Profit Margin2]" caption="Total Profit Margin2" attribute="1" defaultMemberUniqueName="[Table1].[Total Profit Margin2].[All]" allUniqueName="[Table1].[Total Profit Margin2].[All]" dimensionUniqueName="[Table1]" displayFolder="" count="0" memberValueDatatype="5" unbalanced="0"/>
    <cacheHierarchy uniqueName="[Table1].[Sales Date (Month Index)]" caption="Sales Date (Month Index)" attribute="1" defaultMemberUniqueName="[Table1].[Sales Date (Month Index)].[All]" allUniqueName="[Table1].[Sales 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Feedback theme]" caption="Count of Feedback theme" measure="1" displayFolder="" measureGroup="Table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Total sold Amount]" caption="Sum of Total sold Amount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Total Profit]" caption="Sum of Total Profit" measure="1" displayFolder="" measureGroup="Table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Customer ID]" caption="Count of Customer ID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ust segmentation theme]" caption="Count of Cust segmentation theme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Return Status seg]" caption="Count of Return Status seg" measure="1" displayFolder="" measureGroup="Tabl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es Amount]" caption="Sum of Sales Amount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Customer assessment of Sales Rep]" caption="Count of Customer assessment of Sales Rep" measure="1" displayFolder="" measureGroup="Table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Region]" caption="Count of Region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Total sold Amount]" caption="Average of Total sold Amount" measure="1" displayFolder="" measureGroup="Table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SalesRep ID]" caption="Count of SalesRep ID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ales Channel Seg]" caption="Count of Sales Channel Seg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Total Cost of Good Sold]" caption="Sum of Total Cost of Good Sold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Total Profit Margin]" caption="Sum of Total Profit Margin" measure="1" displayFolder="" measureGroup="Table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Profit Margin2]" caption="Sum of Total Profit Margin2" measure="1" displayFolder="" measureGroup="Tabl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19IT8L9H0X7" refreshedDate="45595.852978356481" createdVersion="8" refreshedVersion="8" minRefreshableVersion="3" recordCount="1358" xr:uid="{4DF381FB-12D5-4B3B-BECF-2D05B9957A08}">
  <cacheSource type="worksheet">
    <worksheetSource name="Table1"/>
  </cacheSource>
  <cacheFields count="32">
    <cacheField name="SalesID" numFmtId="0">
      <sharedItems containsSemiMixedTypes="0" containsString="0" containsNumber="1" containsInteger="1" minValue="1" maxValue="1358"/>
    </cacheField>
    <cacheField name="Product Name" numFmtId="0">
      <sharedItems/>
    </cacheField>
    <cacheField name="Product Category" numFmtId="0">
      <sharedItems/>
    </cacheField>
    <cacheField name="Product Name widgets" numFmtId="0">
      <sharedItems count="10">
        <s v="Widget D"/>
        <s v="Widget B"/>
        <s v="Widget A"/>
        <s v="Widget C"/>
        <s v="Widget E"/>
        <s v="Widget F"/>
        <s v="Widget J"/>
        <s v="Widget I"/>
        <s v="Widget H"/>
        <s v="Widget G"/>
      </sharedItems>
    </cacheField>
    <cacheField name="Product categorization theme" numFmtId="0">
      <sharedItems count="7">
        <s v="Beauty"/>
        <s v="Clothing"/>
        <s v="Electronics"/>
        <s v="Sports"/>
        <s v="Home Goods"/>
        <s v="Food &amp; Beverages"/>
        <s v="Automotive"/>
      </sharedItems>
    </cacheField>
    <cacheField name="Sales Date" numFmtId="0">
      <sharedItems containsNonDate="0" containsDate="1" containsString="0" containsBlank="1" minDate="2023-01-01T00:00:00" maxDate="2024-08-31T00:00:00" count="523">
        <d v="2024-05-18T00:00:00"/>
        <d v="2023-04-02T00:00:00"/>
        <d v="2023-05-11T00:00:00"/>
        <d v="2024-03-22T00:00:00"/>
        <d v="2023-10-13T00:00:00"/>
        <d v="2023-08-04T00:00:00"/>
        <d v="2023-10-10T00:00:00"/>
        <d v="2024-03-03T00:00:00"/>
        <d v="2023-10-21T00:00:00"/>
        <d v="2023-12-18T00:00:00"/>
        <d v="2024-08-02T00:00:00"/>
        <d v="2023-06-21T00:00:00"/>
        <d v="2024-08-22T00:00:00"/>
        <d v="2023-01-05T00:00:00"/>
        <d v="2024-01-14T00:00:00"/>
        <d v="2023-01-19T00:00:00"/>
        <d v="2024-02-16T00:00:00"/>
        <d v="2023-02-05T00:00:00"/>
        <d v="2024-04-18T00:00:00"/>
        <d v="2023-01-30T00:00:00"/>
        <d v="2023-11-29T00:00:00"/>
        <d v="2024-07-17T00:00:00"/>
        <d v="2023-07-17T00:00:00"/>
        <d v="2023-09-29T00:00:00"/>
        <d v="2024-08-03T00:00:00"/>
        <d v="2024-07-11T00:00:00"/>
        <d v="2024-06-11T00:00:00"/>
        <d v="2023-12-23T00:00:00"/>
        <d v="2024-01-25T00:00:00"/>
        <d v="2023-07-12T00:00:00"/>
        <d v="2023-02-04T00:00:00"/>
        <d v="2023-10-02T00:00:00"/>
        <d v="2024-06-01T00:00:00"/>
        <d v="2024-07-21T00:00:00"/>
        <d v="2023-09-16T00:00:00"/>
        <d v="2023-11-07T00:00:00"/>
        <d v="2024-03-30T00:00:00"/>
        <d v="2023-10-01T00:00:00"/>
        <d v="2024-08-23T00:00:00"/>
        <d v="2023-01-03T00:00:00"/>
        <d v="2023-12-25T00:00:00"/>
        <d v="2024-05-26T00:00:00"/>
        <d v="2024-08-28T00:00:00"/>
        <d v="2023-06-13T00:00:00"/>
        <d v="2024-06-15T00:00:00"/>
        <d v="2023-09-08T00:00:00"/>
        <d v="2023-03-15T00:00:00"/>
        <d v="2024-02-20T00:00:00"/>
        <d v="2024-08-25T00:00:00"/>
        <d v="2023-08-31T00:00:00"/>
        <d v="2023-02-20T00:00:00"/>
        <d v="2024-01-19T00:00:00"/>
        <d v="2023-05-25T00:00:00"/>
        <d v="2023-01-16T00:00:00"/>
        <d v="2023-07-23T00:00:00"/>
        <d v="2023-11-05T00:00:00"/>
        <d v="2023-12-21T00:00:00"/>
        <d v="2024-01-06T00:00:00"/>
        <d v="2023-03-29T00:00:00"/>
        <d v="2024-03-11T00:00:00"/>
        <d v="2023-02-01T00:00:00"/>
        <d v="2023-12-16T00:00:00"/>
        <d v="2024-01-13T00:00:00"/>
        <d v="2023-11-16T00:00:00"/>
        <d v="2023-03-05T00:00:00"/>
        <d v="2024-01-12T00:00:00"/>
        <d v="2024-07-04T00:00:00"/>
        <d v="2024-07-28T00:00:00"/>
        <d v="2024-03-29T00:00:00"/>
        <d v="2024-07-02T00:00:00"/>
        <d v="2023-12-09T00:00:00"/>
        <d v="2023-03-12T00:00:00"/>
        <d v="2024-06-18T00:00:00"/>
        <d v="2024-06-07T00:00:00"/>
        <d v="2024-03-25T00:00:00"/>
        <d v="2023-07-20T00:00:00"/>
        <d v="2023-09-27T00:00:00"/>
        <d v="2024-03-08T00:00:00"/>
        <m/>
        <d v="2024-01-29T00:00:00"/>
        <d v="2023-11-20T00:00:00"/>
        <d v="2023-07-14T00:00:00"/>
        <d v="2024-01-05T00:00:00"/>
        <d v="2023-03-22T00:00:00"/>
        <d v="2023-11-22T00:00:00"/>
        <d v="2024-07-01T00:00:00"/>
        <d v="2023-05-05T00:00:00"/>
        <d v="2023-11-19T00:00:00"/>
        <d v="2024-01-07T00:00:00"/>
        <d v="2023-01-11T00:00:00"/>
        <d v="2023-05-07T00:00:00"/>
        <d v="2024-03-15T00:00:00"/>
        <d v="2024-02-04T00:00:00"/>
        <d v="2023-07-08T00:00:00"/>
        <d v="2023-12-26T00:00:00"/>
        <d v="2024-04-29T00:00:00"/>
        <d v="2024-03-16T00:00:00"/>
        <d v="2024-06-08T00:00:00"/>
        <d v="2024-08-15T00:00:00"/>
        <d v="2023-03-19T00:00:00"/>
        <d v="2023-10-28T00:00:00"/>
        <d v="2023-07-11T00:00:00"/>
        <d v="2023-12-27T00:00:00"/>
        <d v="2023-12-13T00:00:00"/>
        <d v="2023-09-28T00:00:00"/>
        <d v="2024-05-27T00:00:00"/>
        <d v="2024-01-26T00:00:00"/>
        <d v="2024-06-14T00:00:00"/>
        <d v="2023-10-19T00:00:00"/>
        <d v="2024-04-10T00:00:00"/>
        <d v="2023-04-08T00:00:00"/>
        <d v="2024-04-26T00:00:00"/>
        <d v="2024-07-31T00:00:00"/>
        <d v="2023-04-20T00:00:00"/>
        <d v="2023-09-25T00:00:00"/>
        <d v="2024-02-05T00:00:00"/>
        <d v="2023-05-18T00:00:00"/>
        <d v="2023-12-12T00:00:00"/>
        <d v="2024-08-24T00:00:00"/>
        <d v="2023-03-11T00:00:00"/>
        <d v="2023-04-01T00:00:00"/>
        <d v="2023-06-11T00:00:00"/>
        <d v="2024-04-30T00:00:00"/>
        <d v="2024-04-09T00:00:00"/>
        <d v="2024-02-21T00:00:00"/>
        <d v="2024-02-22T00:00:00"/>
        <d v="2024-05-22T00:00:00"/>
        <d v="2023-12-20T00:00:00"/>
        <d v="2024-02-19T00:00:00"/>
        <d v="2023-01-27T00:00:00"/>
        <d v="2023-10-07T00:00:00"/>
        <d v="2023-02-17T00:00:00"/>
        <d v="2023-05-30T00:00:00"/>
        <d v="2023-05-14T00:00:00"/>
        <d v="2023-08-23T00:00:00"/>
        <d v="2023-02-27T00:00:00"/>
        <d v="2023-04-04T00:00:00"/>
        <d v="2023-06-07T00:00:00"/>
        <d v="2023-03-21T00:00:00"/>
        <d v="2024-02-13T00:00:00"/>
        <d v="2024-04-17T00:00:00"/>
        <d v="2023-03-04T00:00:00"/>
        <d v="2024-08-21T00:00:00"/>
        <d v="2023-03-06T00:00:00"/>
        <d v="2024-07-06T00:00:00"/>
        <d v="2024-02-02T00:00:00"/>
        <d v="2023-06-16T00:00:00"/>
        <d v="2023-10-30T00:00:00"/>
        <d v="2024-07-07T00:00:00"/>
        <d v="2023-08-07T00:00:00"/>
        <d v="2023-03-26T00:00:00"/>
        <d v="2023-06-29T00:00:00"/>
        <d v="2023-10-23T00:00:00"/>
        <d v="2023-05-01T00:00:00"/>
        <d v="2023-10-26T00:00:00"/>
        <d v="2024-06-16T00:00:00"/>
        <d v="2023-03-10T00:00:00"/>
        <d v="2023-04-07T00:00:00"/>
        <d v="2023-06-14T00:00:00"/>
        <d v="2023-10-08T00:00:00"/>
        <d v="2023-06-28T00:00:00"/>
        <d v="2023-02-22T00:00:00"/>
        <d v="2024-01-10T00:00:00"/>
        <d v="2023-11-25T00:00:00"/>
        <d v="2023-06-09T00:00:00"/>
        <d v="2024-07-19T00:00:00"/>
        <d v="2023-03-23T00:00:00"/>
        <d v="2024-01-17T00:00:00"/>
        <d v="2024-02-10T00:00:00"/>
        <d v="2023-03-16T00:00:00"/>
        <d v="2023-09-04T00:00:00"/>
        <d v="2023-03-24T00:00:00"/>
        <d v="2024-05-07T00:00:00"/>
        <d v="2023-04-23T00:00:00"/>
        <d v="2023-08-30T00:00:00"/>
        <d v="2023-03-20T00:00:00"/>
        <d v="2024-08-29T00:00:00"/>
        <d v="2024-06-17T00:00:00"/>
        <d v="2023-04-24T00:00:00"/>
        <d v="2023-11-21T00:00:00"/>
        <d v="2023-06-17T00:00:00"/>
        <d v="2023-10-15T00:00:00"/>
        <d v="2024-02-06T00:00:00"/>
        <d v="2024-02-26T00:00:00"/>
        <d v="2023-07-18T00:00:00"/>
        <d v="2023-08-02T00:00:00"/>
        <d v="2024-04-25T00:00:00"/>
        <d v="2024-04-05T00:00:00"/>
        <d v="2023-08-20T00:00:00"/>
        <d v="2023-10-24T00:00:00"/>
        <d v="2024-08-26T00:00:00"/>
        <d v="2024-03-21T00:00:00"/>
        <d v="2024-07-30T00:00:00"/>
        <d v="2023-02-14T00:00:00"/>
        <d v="2024-05-04T00:00:00"/>
        <d v="2024-06-13T00:00:00"/>
        <d v="2023-12-04T00:00:00"/>
        <d v="2024-04-03T00:00:00"/>
        <d v="2024-05-17T00:00:00"/>
        <d v="2023-10-16T00:00:00"/>
        <d v="2023-12-01T00:00:00"/>
        <d v="2023-09-06T00:00:00"/>
        <d v="2024-06-30T00:00:00"/>
        <d v="2023-07-21T00:00:00"/>
        <d v="2023-03-30T00:00:00"/>
        <d v="2023-11-01T00:00:00"/>
        <d v="2024-08-13T00:00:00"/>
        <d v="2024-02-18T00:00:00"/>
        <d v="2023-11-13T00:00:00"/>
        <d v="2023-03-13T00:00:00"/>
        <d v="2023-12-29T00:00:00"/>
        <d v="2023-05-16T00:00:00"/>
        <d v="2023-09-11T00:00:00"/>
        <d v="2023-10-09T00:00:00"/>
        <d v="2023-12-07T00:00:00"/>
        <d v="2024-05-30T00:00:00"/>
        <d v="2024-07-10T00:00:00"/>
        <d v="2023-01-23T00:00:00"/>
        <d v="2024-08-18T00:00:00"/>
        <d v="2023-02-15T00:00:00"/>
        <d v="2023-08-08T00:00:00"/>
        <d v="2023-08-19T00:00:00"/>
        <d v="2023-07-25T00:00:00"/>
        <d v="2023-09-05T00:00:00"/>
        <d v="2024-05-03T00:00:00"/>
        <d v="2023-05-21T00:00:00"/>
        <d v="2023-02-07T00:00:00"/>
        <d v="2023-06-18T00:00:00"/>
        <d v="2024-01-23T00:00:00"/>
        <d v="2023-09-13T00:00:00"/>
        <d v="2024-07-12T00:00:00"/>
        <d v="2023-11-02T00:00:00"/>
        <d v="2023-09-12T00:00:00"/>
        <d v="2023-11-14T00:00:00"/>
        <d v="2023-12-08T00:00:00"/>
        <d v="2023-02-09T00:00:00"/>
        <d v="2023-08-06T00:00:00"/>
        <d v="2023-04-09T00:00:00"/>
        <d v="2023-01-12T00:00:00"/>
        <d v="2023-12-11T00:00:00"/>
        <d v="2023-02-03T00:00:00"/>
        <d v="2023-05-26T00:00:00"/>
        <d v="2024-03-28T00:00:00"/>
        <d v="2024-08-09T00:00:00"/>
        <d v="2023-01-01T00:00:00"/>
        <d v="2023-06-05T00:00:00"/>
        <d v="2024-05-20T00:00:00"/>
        <d v="2023-09-21T00:00:00"/>
        <d v="2024-01-04T00:00:00"/>
        <d v="2023-09-15T00:00:00"/>
        <d v="2023-10-31T00:00:00"/>
        <d v="2023-11-04T00:00:00"/>
        <d v="2023-11-08T00:00:00"/>
        <d v="2023-01-28T00:00:00"/>
        <d v="2024-02-12T00:00:00"/>
        <d v="2023-11-18T00:00:00"/>
        <d v="2023-02-24T00:00:00"/>
        <d v="2024-05-28T00:00:00"/>
        <d v="2023-05-15T00:00:00"/>
        <d v="2024-02-29T00:00:00"/>
        <d v="2023-03-18T00:00:00"/>
        <d v="2024-05-14T00:00:00"/>
        <d v="2023-11-28T00:00:00"/>
        <d v="2024-03-23T00:00:00"/>
        <d v="2023-05-22T00:00:00"/>
        <d v="2023-06-20T00:00:00"/>
        <d v="2024-07-16T00:00:00"/>
        <d v="2023-12-19T00:00:00"/>
        <d v="2023-07-02T00:00:00"/>
        <d v="2024-02-17T00:00:00"/>
        <d v="2024-02-15T00:00:00"/>
        <d v="2023-05-28T00:00:00"/>
        <d v="2023-10-29T00:00:00"/>
        <d v="2023-12-14T00:00:00"/>
        <d v="2023-03-27T00:00:00"/>
        <d v="2023-11-15T00:00:00"/>
        <d v="2023-08-22T00:00:00"/>
        <d v="2024-03-13T00:00:00"/>
        <d v="2023-12-03T00:00:00"/>
        <d v="2024-04-08T00:00:00"/>
        <d v="2024-06-23T00:00:00"/>
        <d v="2023-09-30T00:00:00"/>
        <d v="2023-08-11T00:00:00"/>
        <d v="2023-12-22T00:00:00"/>
        <d v="2023-08-26T00:00:00"/>
        <d v="2024-04-28T00:00:00"/>
        <d v="2023-10-18T00:00:00"/>
        <d v="2024-04-19T00:00:00"/>
        <d v="2023-08-03T00:00:00"/>
        <d v="2024-04-02T00:00:00"/>
        <d v="2024-07-29T00:00:00"/>
        <d v="2024-04-13T00:00:00"/>
        <d v="2024-02-01T00:00:00"/>
        <d v="2023-04-16T00:00:00"/>
        <d v="2023-06-04T00:00:00"/>
        <d v="2023-04-05T00:00:00"/>
        <d v="2024-06-27T00:00:00"/>
        <d v="2023-09-23T00:00:00"/>
        <d v="2024-05-15T00:00:00"/>
        <d v="2024-08-20T00:00:00"/>
        <d v="2024-04-04T00:00:00"/>
        <d v="2023-02-25T00:00:00"/>
        <d v="2023-06-01T00:00:00"/>
        <d v="2023-12-05T00:00:00"/>
        <d v="2023-11-10T00:00:00"/>
        <d v="2023-08-13T00:00:00"/>
        <d v="2023-03-08T00:00:00"/>
        <d v="2023-06-08T00:00:00"/>
        <d v="2023-09-19T00:00:00"/>
        <d v="2023-01-02T00:00:00"/>
        <d v="2023-04-22T00:00:00"/>
        <d v="2023-07-22T00:00:00"/>
        <d v="2024-07-09T00:00:00"/>
        <d v="2023-10-11T00:00:00"/>
        <d v="2023-09-09T00:00:00"/>
        <d v="2023-12-24T00:00:00"/>
        <d v="2024-05-23T00:00:00"/>
        <d v="2023-06-03T00:00:00"/>
        <d v="2023-04-18T00:00:00"/>
        <d v="2023-06-15T00:00:00"/>
        <d v="2023-04-27T00:00:00"/>
        <d v="2023-02-11T00:00:00"/>
        <d v="2024-08-11T00:00:00"/>
        <d v="2023-04-28T00:00:00"/>
        <d v="2023-02-02T00:00:00"/>
        <d v="2024-07-26T00:00:00"/>
        <d v="2023-05-04T00:00:00"/>
        <d v="2024-04-14T00:00:00"/>
        <d v="2023-02-12T00:00:00"/>
        <d v="2024-07-05T00:00:00"/>
        <d v="2024-08-05T00:00:00"/>
        <d v="2023-05-17T00:00:00"/>
        <d v="2024-05-19T00:00:00"/>
        <d v="2023-09-18T00:00:00"/>
        <d v="2023-04-19T00:00:00"/>
        <d v="2023-06-27T00:00:00"/>
        <d v="2023-09-03T00:00:00"/>
        <d v="2024-04-22T00:00:00"/>
        <d v="2023-10-22T00:00:00"/>
        <d v="2024-01-18T00:00:00"/>
        <d v="2024-04-01T00:00:00"/>
        <d v="2023-06-30T00:00:00"/>
        <d v="2024-06-03T00:00:00"/>
        <d v="2023-06-23T00:00:00"/>
        <d v="2024-01-27T00:00:00"/>
        <d v="2023-12-31T00:00:00"/>
        <d v="2024-03-05T00:00:00"/>
        <d v="2023-04-06T00:00:00"/>
        <d v="2024-05-25T00:00:00"/>
        <d v="2024-04-11T00:00:00"/>
        <d v="2024-03-17T00:00:00"/>
        <d v="2023-10-05T00:00:00"/>
        <d v="2024-06-21T00:00:00"/>
        <d v="2023-07-10T00:00:00"/>
        <d v="2024-01-31T00:00:00"/>
        <d v="2024-05-01T00:00:00"/>
        <d v="2024-01-15T00:00:00"/>
        <d v="2023-03-17T00:00:00"/>
        <d v="2023-08-17T00:00:00"/>
        <d v="2023-05-24T00:00:00"/>
        <d v="2023-07-05T00:00:00"/>
        <d v="2023-12-02T00:00:00"/>
        <d v="2024-08-04T00:00:00"/>
        <d v="2024-07-18T00:00:00"/>
        <d v="2023-03-31T00:00:00"/>
        <d v="2023-08-05T00:00:00"/>
        <d v="2023-05-08T00:00:00"/>
        <d v="2023-01-25T00:00:00"/>
        <d v="2023-08-24T00:00:00"/>
        <d v="2023-10-25T00:00:00"/>
        <d v="2023-09-02T00:00:00"/>
        <d v="2023-12-10T00:00:00"/>
        <d v="2023-11-09T00:00:00"/>
        <d v="2023-06-06T00:00:00"/>
        <d v="2023-02-26T00:00:00"/>
        <d v="2023-06-19T00:00:00"/>
        <d v="2024-04-07T00:00:00"/>
        <d v="2023-04-11T00:00:00"/>
        <d v="2023-11-03T00:00:00"/>
        <d v="2023-05-06T00:00:00"/>
        <d v="2024-04-20T00:00:00"/>
        <d v="2023-03-14T00:00:00"/>
        <d v="2023-04-29T00:00:00"/>
        <d v="2023-01-18T00:00:00"/>
        <d v="2023-09-01T00:00:00"/>
        <d v="2024-05-11T00:00:00"/>
        <d v="2024-06-22T00:00:00"/>
        <d v="2023-01-26T00:00:00"/>
        <d v="2024-03-01T00:00:00"/>
        <d v="2023-07-19T00:00:00"/>
        <d v="2023-01-08T00:00:00"/>
        <d v="2023-12-06T00:00:00"/>
        <d v="2024-07-25T00:00:00"/>
        <d v="2024-01-28T00:00:00"/>
        <d v="2023-03-01T00:00:00"/>
        <d v="2023-05-12T00:00:00"/>
        <d v="2024-07-20T00:00:00"/>
        <d v="2024-07-27T00:00:00"/>
        <d v="2023-07-16T00:00:00"/>
        <d v="2023-08-29T00:00:00"/>
        <d v="2024-06-28T00:00:00"/>
        <d v="2024-02-28T00:00:00"/>
        <d v="2023-05-19T00:00:00"/>
        <d v="2023-01-15T00:00:00"/>
        <d v="2023-01-09T00:00:00"/>
        <d v="2023-11-23T00:00:00"/>
        <d v="2023-10-03T00:00:00"/>
        <d v="2023-10-20T00:00:00"/>
        <d v="2024-01-08T00:00:00"/>
        <d v="2024-08-30T00:00:00"/>
        <d v="2024-03-12T00:00:00"/>
        <d v="2024-08-07T00:00:00"/>
        <d v="2024-04-27T00:00:00"/>
        <d v="2024-04-06T00:00:00"/>
        <d v="2024-01-20T00:00:00"/>
        <d v="2024-04-21T00:00:00"/>
        <d v="2023-11-12T00:00:00"/>
        <d v="2023-01-14T00:00:00"/>
        <d v="2023-12-28T00:00:00"/>
        <d v="2023-01-29T00:00:00"/>
        <d v="2024-06-06T00:00:00"/>
        <d v="2023-12-30T00:00:00"/>
        <d v="2023-06-25T00:00:00"/>
        <d v="2024-08-08T00:00:00"/>
        <d v="2024-03-04T00:00:00"/>
        <d v="2023-09-22T00:00:00"/>
        <d v="2024-05-31T00:00:00"/>
        <d v="2023-05-27T00:00:00"/>
        <d v="2024-08-17T00:00:00"/>
        <d v="2023-08-21T00:00:00"/>
        <d v="2023-11-26T00:00:00"/>
        <d v="2023-07-01T00:00:00"/>
        <d v="2024-06-12T00:00:00"/>
        <d v="2023-04-26T00:00:00"/>
        <d v="2024-01-01T00:00:00"/>
        <d v="2023-09-26T00:00:00"/>
        <d v="2024-07-24T00:00:00"/>
        <d v="2023-11-24T00:00:00"/>
        <d v="2023-07-27T00:00:00"/>
        <d v="2024-07-08T00:00:00"/>
        <d v="2023-12-15T00:00:00"/>
        <d v="2023-10-06T00:00:00"/>
        <d v="2024-08-10T00:00:00"/>
        <d v="2024-06-26T00:00:00"/>
        <d v="2023-11-30T00:00:00"/>
        <d v="2024-07-14T00:00:00"/>
        <d v="2023-01-31T00:00:00"/>
        <d v="2023-11-27T00:00:00"/>
        <d v="2023-07-06T00:00:00"/>
        <d v="2023-08-14T00:00:00"/>
        <d v="2024-06-29T00:00:00"/>
        <d v="2023-12-17T00:00:00"/>
        <d v="2023-01-17T00:00:00"/>
        <d v="2024-01-03T00:00:00"/>
        <d v="2024-06-10T00:00:00"/>
        <d v="2024-03-31T00:00:00"/>
        <d v="2023-08-15T00:00:00"/>
        <d v="2024-03-02T00:00:00"/>
        <d v="2023-02-28T00:00:00"/>
        <d v="2024-07-22T00:00:00"/>
        <d v="2024-04-24T00:00:00"/>
        <d v="2024-03-09T00:00:00"/>
        <d v="2023-03-02T00:00:00"/>
        <d v="2023-08-09T00:00:00"/>
        <d v="2023-11-06T00:00:00"/>
        <d v="2023-09-07T00:00:00"/>
        <d v="2023-02-18T00:00:00"/>
        <d v="2024-02-25T00:00:00"/>
        <d v="2023-08-27T00:00:00"/>
        <d v="2024-05-06T00:00:00"/>
        <d v="2024-05-24T00:00:00"/>
        <d v="2023-10-17T00:00:00"/>
        <d v="2024-01-09T00:00:00"/>
        <d v="2024-02-08T00:00:00"/>
        <d v="2023-07-30T00:00:00"/>
        <d v="2023-04-14T00:00:00"/>
        <d v="2023-06-12T00:00:00"/>
        <d v="2024-01-11T00:00:00"/>
        <d v="2023-02-08T00:00:00"/>
        <d v="2023-10-27T00:00:00"/>
        <d v="2023-08-10T00:00:00"/>
        <d v="2023-04-10T00:00:00"/>
        <d v="2024-01-22T00:00:00"/>
        <d v="2024-06-05T00:00:00"/>
        <d v="2024-08-01T00:00:00"/>
        <d v="2024-08-19T00:00:00"/>
        <d v="2024-03-24T00:00:00"/>
        <d v="2023-07-13T00:00:00"/>
        <d v="2024-02-11T00:00:00"/>
        <d v="2024-05-29T00:00:00"/>
        <d v="2023-04-25T00:00:00"/>
        <d v="2024-04-16T00:00:00"/>
        <d v="2023-03-28T00:00:00"/>
        <d v="2024-03-10T00:00:00"/>
        <d v="2023-09-10T00:00:00"/>
        <d v="2024-08-06T00:00:00"/>
        <d v="2023-07-04T00:00:00"/>
        <d v="2023-04-17T00:00:00"/>
        <d v="2023-02-13T00:00:00"/>
        <d v="2024-01-02T00:00:00"/>
        <d v="2024-05-21T00:00:00"/>
        <d v="2023-11-17T00:00:00"/>
        <d v="2024-04-23T00:00:00"/>
        <d v="2024-01-30T00:00:00"/>
        <d v="2024-03-19T00:00:00"/>
        <d v="2023-05-29T00:00:00"/>
        <d v="2024-01-21T00:00:00"/>
        <d v="2023-01-07T00:00:00"/>
        <d v="2023-09-24T00:00:00"/>
        <d v="2024-03-20T00:00:00"/>
        <d v="2023-11-11T00:00:00"/>
        <d v="2023-07-31T00:00:00"/>
        <d v="2024-06-25T00:00:00"/>
        <d v="2024-06-19T00:00:00"/>
        <d v="2024-05-02T00:00:00"/>
        <d v="2024-01-16T00:00:00"/>
        <d v="2024-05-13T00:00:00"/>
        <d v="2024-06-02T00:00:00"/>
        <d v="2024-05-16T00:00:00"/>
        <d v="2023-03-25T00:00:00"/>
        <d v="2023-07-28T00:00:00"/>
        <d v="2023-08-12T00:00:00"/>
        <d v="2024-02-14T00:00:00"/>
      </sharedItems>
      <fieldGroup par="31"/>
    </cacheField>
    <cacheField name="Sales Amount" numFmtId="164">
      <sharedItems containsSemiMixedTypes="0" containsString="0" containsNumber="1" minValue="1.8411764705882101" maxValue="1500"/>
    </cacheField>
    <cacheField name="Quantity Sold" numFmtId="0">
      <sharedItems containsString="0" containsBlank="1" containsNumber="1" containsInteger="1" minValue="1" maxValue="5"/>
    </cacheField>
    <cacheField name="Region" numFmtId="0">
      <sharedItems containsBlank="1"/>
    </cacheField>
    <cacheField name="Customer ID" numFmtId="0">
      <sharedItems containsBlank="1"/>
    </cacheField>
    <cacheField name="Customer Segment" numFmtId="0">
      <sharedItems/>
    </cacheField>
    <cacheField name="Cust segmentation theme" numFmtId="0">
      <sharedItems/>
    </cacheField>
    <cacheField name="SalesRep ID" numFmtId="0">
      <sharedItems/>
    </cacheField>
    <cacheField name="Discount Applied" numFmtId="0">
      <sharedItems containsString="0" containsBlank="1" containsNumber="1" minValue="0" maxValue="0.2"/>
    </cacheField>
    <cacheField name="Cost Of Goods Sold" numFmtId="6">
      <sharedItems containsSemiMixedTypes="0" containsString="0" containsNumber="1" containsInteger="1" minValue="3" maxValue="1200"/>
    </cacheField>
    <cacheField name="Profit Margin" numFmtId="6">
      <sharedItems containsSemiMixedTypes="0" containsString="0" containsNumber="1" minValue="-13.158823529411791" maxValue="385"/>
    </cacheField>
    <cacheField name="Sales Channel" numFmtId="0">
      <sharedItems containsBlank="1" count="5">
        <s v="Retail"/>
        <s v="Wholesale"/>
        <s v="Marketplace"/>
        <s v="Online Direct"/>
        <m/>
      </sharedItems>
    </cacheField>
    <cacheField name="Sales Channel Seg" numFmtId="0">
      <sharedItems containsBlank="1" count="5">
        <s v="Direct"/>
        <s v="Wholesale"/>
        <s v="Offline"/>
        <s v="Online"/>
        <m/>
      </sharedItems>
    </cacheField>
    <cacheField name="Inventory Status" numFmtId="0">
      <sharedItems containsBlank="1"/>
    </cacheField>
    <cacheField name="Return Status" numFmtId="0">
      <sharedItems containsBlank="1"/>
    </cacheField>
    <cacheField name="Return Status seg" numFmtId="0">
      <sharedItems containsBlank="1" count="3">
        <s v="Not Returned"/>
        <s v="Returned"/>
        <m/>
      </sharedItems>
    </cacheField>
    <cacheField name="Customer Feedback" numFmtId="0">
      <sharedItems/>
    </cacheField>
    <cacheField name="Customer assessment of Sales Rep" numFmtId="0">
      <sharedItems count="3">
        <s v="Negative"/>
        <s v="Positive"/>
        <s v="Neutral"/>
      </sharedItems>
    </cacheField>
    <cacheField name="Feedback theme" numFmtId="0">
      <sharedItems/>
    </cacheField>
    <cacheField name="Total sold Amount" numFmtId="164">
      <sharedItems containsSemiMixedTypes="0" containsString="0" containsNumber="1" minValue="0" maxValue="4500"/>
    </cacheField>
    <cacheField name="Total Cost of Good Sold" numFmtId="6">
      <sharedItems containsSemiMixedTypes="0" containsString="0" containsNumber="1" containsInteger="1" minValue="0" maxValue="3600"/>
    </cacheField>
    <cacheField name="Total Profit" numFmtId="6">
      <sharedItems containsSemiMixedTypes="0" containsString="0" containsNumber="1" minValue="-50" maxValue="1925"/>
    </cacheField>
    <cacheField name="Total Profit Margin" numFmtId="164">
      <sharedItems containsSemiMixedTypes="0" containsString="0" containsNumber="1" minValue="-6.3057883856419332" maxValue="4499.2"/>
    </cacheField>
    <cacheField name="Total Profit Margin2" numFmtId="9">
      <sharedItems containsSemiMixedTypes="0" containsString="0" containsNumber="1" minValue="-7.1469648562301442" maxValue="0.96250000000000002"/>
    </cacheField>
    <cacheField name="Months (Sales Date)" numFmtId="0" databaseField="0">
      <fieldGroup base="5">
        <rangePr groupBy="months" startDate="2023-01-01T00:00:00" endDate="2024-08-31T00:00:00"/>
        <groupItems count="14">
          <s v="&lt;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31/2024"/>
        </groupItems>
      </fieldGroup>
    </cacheField>
    <cacheField name="Quarters (Sales Date)" numFmtId="0" databaseField="0">
      <fieldGroup base="5">
        <rangePr groupBy="quarters" startDate="2023-01-01T00:00:00" endDate="2024-08-31T00:00:00"/>
        <groupItems count="6">
          <s v="&lt;1/1/2023"/>
          <s v="Qtr1"/>
          <s v="Qtr2"/>
          <s v="Qtr3"/>
          <s v="Qtr4"/>
          <s v="&gt;8/31/2024"/>
        </groupItems>
      </fieldGroup>
    </cacheField>
    <cacheField name="Years (Sales Date)" numFmtId="0" databaseField="0">
      <fieldGroup base="5">
        <rangePr groupBy="years" startDate="2023-01-01T00:00:00" endDate="2024-08-31T00:00:00"/>
        <groupItems count="4">
          <s v="&lt;1/1/2023"/>
          <s v="2023"/>
          <s v="2024"/>
          <s v="&gt;8/3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19IT8L9H0X7" refreshedDate="45594.495085532406" backgroundQuery="1" createdVersion="8" refreshedVersion="8" minRefreshableVersion="3" recordCount="0" supportSubquery="1" supportAdvancedDrill="1" xr:uid="{FF13E82B-6E22-471F-B2BE-34FCCBDF6336}">
  <cacheSource type="external" connectionId="1"/>
  <cacheFields count="2">
    <cacheField name="[Table1].[Feedback theme].[Feedback theme]" caption="Feedback theme" numFmtId="0" hierarchy="23" level="1">
      <sharedItems count="7">
        <s v="Customer Service"/>
        <s v="Delivery Issues"/>
        <s v="Experience with Purchase"/>
        <s v="No Feeback"/>
        <s v="Product Description Accuracy"/>
        <s v="Product Quality"/>
        <s v="Value for Money"/>
      </sharedItems>
    </cacheField>
    <cacheField name="[Measures].[Count of Feedback theme]" caption="Count of Feedback theme" numFmtId="0" hierarchy="35" level="32767"/>
  </cacheFields>
  <cacheHierarchies count="50">
    <cacheHierarchy uniqueName="[Table1].[SalesID]" caption="SalesID" attribute="1" defaultMemberUniqueName="[Table1].[SalesID].[All]" allUniqueName="[Table1].[SalesID].[All]" dimensionUniqueName="[Table1]" displayFolder="" count="0" memberValueDatatype="20" unbalanced="0"/>
    <cacheHierarchy uniqueName="[Table1].[Product Name]" caption="Product Name" attribute="1" defaultMemberUniqueName="[Table1].[Product Name].[All]" allUniqueName="[Table1].[Product Name].[All]" dimensionUniqueName="[Table1]" displayFolder="" count="0" memberValueDatatype="130" unbalanced="0"/>
    <cacheHierarchy uniqueName="[Table1].[Product Category]" caption="Product Category" attribute="1" defaultMemberUniqueName="[Table1].[Product Category].[All]" allUniqueName="[Table1].[Product Category].[All]" dimensionUniqueName="[Table1]" displayFolder="" count="0" memberValueDatatype="130" unbalanced="0"/>
    <cacheHierarchy uniqueName="[Table1].[Product Name widgets]" caption="Product Name widgets" attribute="1" defaultMemberUniqueName="[Table1].[Product Name widgets].[All]" allUniqueName="[Table1].[Product Name widgets].[All]" dimensionUniqueName="[Table1]" displayFolder="" count="0" memberValueDatatype="130" unbalanced="0"/>
    <cacheHierarchy uniqueName="[Table1].[Product categorization theme]" caption="Product categorization theme" attribute="1" defaultMemberUniqueName="[Table1].[Product categorization theme].[All]" allUniqueName="[Table1].[Product categorization theme].[All]" dimensionUniqueName="[Table1]" displayFolder="" count="0" memberValueDatatype="130" unbalanced="0"/>
    <cacheHierarchy uniqueName="[Table1].[Sales Date]" caption="Sales Date" attribute="1" time="1" defaultMemberUniqueName="[Table1].[Sales Date].[All]" allUniqueName="[Table1].[Sales Date].[All]" dimensionUniqueName="[Table1]" displayFolder="" count="0" memberValueDatatype="7" unbalanced="0"/>
    <cacheHierarchy uniqueName="[Table1].[Sales Amount]" caption="Sales Amount" attribute="1" defaultMemberUniqueName="[Table1].[Sales Amount].[All]" allUniqueName="[Table1].[Sales Amount].[All]" dimensionUniqueName="[Table1]" displayFolder="" count="0" memberValueDatatype="5" unbalanced="0"/>
    <cacheHierarchy uniqueName="[Table1].[Quantity Sold]" caption="Quantity Sold" attribute="1" defaultMemberUniqueName="[Table1].[Quantity Sold].[All]" allUniqueName="[Table1].[Quantity Sold].[All]" dimensionUniqueName="[Table1]" displayFolder="" count="0" memberValueDatatype="2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Customer ID]" caption="Customer ID" attribute="1" defaultMemberUniqueName="[Table1].[Customer ID].[All]" allUniqueName="[Table1].[Customer ID].[All]" dimensionUniqueName="[Table1]" displayFolder="" count="0" memberValueDatatype="130" unbalanced="0"/>
    <cacheHierarchy uniqueName="[Table1].[Customer Segment]" caption="Customer Segment" attribute="1" defaultMemberUniqueName="[Table1].[Customer Segment].[All]" allUniqueName="[Table1].[Customer Segment].[All]" dimensionUniqueName="[Table1]" displayFolder="" count="0" memberValueDatatype="130" unbalanced="0"/>
    <cacheHierarchy uniqueName="[Table1].[Cust segmentation theme]" caption="Cust segmentation theme" attribute="1" defaultMemberUniqueName="[Table1].[Cust segmentation theme].[All]" allUniqueName="[Table1].[Cust segmentation theme].[All]" dimensionUniqueName="[Table1]" displayFolder="" count="0" memberValueDatatype="130" unbalanced="0"/>
    <cacheHierarchy uniqueName="[Table1].[SalesRep ID]" caption="SalesRep ID" attribute="1" defaultMemberUniqueName="[Table1].[SalesRep ID].[All]" allUniqueName="[Table1].[SalesRep ID].[All]" dimensionUniqueName="[Table1]" displayFolder="" count="0" memberValueDatatype="130" unbalanced="0"/>
    <cacheHierarchy uniqueName="[Table1].[Discount Applied]" caption="Discount Applied" attribute="1" defaultMemberUniqueName="[Table1].[Discount Applied].[All]" allUniqueName="[Table1].[Discount Applied].[All]" dimensionUniqueName="[Table1]" displayFolder="" count="0" memberValueDatatype="5" unbalanced="0"/>
    <cacheHierarchy uniqueName="[Table1].[Cost Of Goods Sold]" caption="Cost Of Goods Sold" attribute="1" defaultMemberUniqueName="[Table1].[Cost Of Goods Sold].[All]" allUniqueName="[Table1].[Cost Of Goods Sold].[All]" dimensionUniqueName="[Table1]" displayFolder="" count="0" memberValueDatatype="20" unbalanced="0"/>
    <cacheHierarchy uniqueName="[Table1].[Profit Margin]" caption="Profit Margin" attribute="1" defaultMemberUniqueName="[Table1].[Profit Margin].[All]" allUniqueName="[Table1].[Profit Margin].[All]" dimensionUniqueName="[Table1]" displayFolder="" count="0" memberValueDatatype="5" unbalanced="0"/>
    <cacheHierarchy uniqueName="[Table1].[Sales Channel]" caption="Sales Channel" attribute="1" defaultMemberUniqueName="[Table1].[Sales Channel].[All]" allUniqueName="[Table1].[Sales Channel].[All]" dimensionUniqueName="[Table1]" displayFolder="" count="0" memberValueDatatype="130" unbalanced="0"/>
    <cacheHierarchy uniqueName="[Table1].[Sales Channel Seg]" caption="Sales Channel Seg" attribute="1" defaultMemberUniqueName="[Table1].[Sales Channel Seg].[All]" allUniqueName="[Table1].[Sales Channel Seg].[All]" dimensionUniqueName="[Table1]" displayFolder="" count="0" memberValueDatatype="130" unbalanced="0"/>
    <cacheHierarchy uniqueName="[Table1].[Inventory Status]" caption="Inventory Status" attribute="1" defaultMemberUniqueName="[Table1].[Inventory Status].[All]" allUniqueName="[Table1].[Inventory Status].[All]" dimensionUniqueName="[Table1]" displayFolder="" count="0" memberValueDatatype="130" unbalanced="0"/>
    <cacheHierarchy uniqueName="[Table1].[Return Status]" caption="Return Status" attribute="1" defaultMemberUniqueName="[Table1].[Return Status].[All]" allUniqueName="[Table1].[Return Status].[All]" dimensionUniqueName="[Table1]" displayFolder="" count="0" memberValueDatatype="130" unbalanced="0"/>
    <cacheHierarchy uniqueName="[Table1].[Return Status seg]" caption="Return Status seg" attribute="1" defaultMemberUniqueName="[Table1].[Return Status seg].[All]" allUniqueName="[Table1].[Return Status seg].[All]" dimensionUniqueName="[Table1]" displayFolder="" count="0" memberValueDatatype="130" unbalanced="0"/>
    <cacheHierarchy uniqueName="[Table1].[Customer Feedback]" caption="Customer Feedback" attribute="1" defaultMemberUniqueName="[Table1].[Customer Feedback].[All]" allUniqueName="[Table1].[Customer Feedback].[All]" dimensionUniqueName="[Table1]" displayFolder="" count="0" memberValueDatatype="130" unbalanced="0"/>
    <cacheHierarchy uniqueName="[Table1].[Customer assessment of Sales Rep]" caption="Customer assessment of Sales Rep" attribute="1" defaultMemberUniqueName="[Table1].[Customer assessment of Sales Rep].[All]" allUniqueName="[Table1].[Customer assessment of Sales Rep].[All]" dimensionUniqueName="[Table1]" displayFolder="" count="0" memberValueDatatype="130" unbalanced="0"/>
    <cacheHierarchy uniqueName="[Table1].[Feedback theme]" caption="Feedback theme" attribute="1" defaultMemberUniqueName="[Table1].[Feedback theme].[All]" allUniqueName="[Table1].[Feedback them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Total sold Amount]" caption="Total sold Amount" attribute="1" defaultMemberUniqueName="[Table1].[Total sold Amount].[All]" allUniqueName="[Table1].[Total sold Amount].[All]" dimensionUniqueName="[Table1]" displayFolder="" count="0" memberValueDatatype="5" unbalanced="0"/>
    <cacheHierarchy uniqueName="[Table1].[Sales Date (Year)]" caption="Sales Date (Year)" attribute="1" defaultMemberUniqueName="[Table1].[Sales Date (Year)].[All]" allUniqueName="[Table1].[Sales Date (Year)].[All]" dimensionUniqueName="[Table1]" displayFolder="" count="0" memberValueDatatype="130" unbalanced="0"/>
    <cacheHierarchy uniqueName="[Table1].[Sales Date (Quarter)]" caption="Sales Date (Quarter)" attribute="1" defaultMemberUniqueName="[Table1].[Sales Date (Quarter)].[All]" allUniqueName="[Table1].[Sales Date (Quarter)].[All]" dimensionUniqueName="[Table1]" displayFolder="" count="0" memberValueDatatype="130" unbalanced="0"/>
    <cacheHierarchy uniqueName="[Table1].[Sales Date (Month)]" caption="Sales Date (Month)" attribute="1" defaultMemberUniqueName="[Table1].[Sales Date (Month)].[All]" allUniqueName="[Table1].[Sales Date (Month)].[All]" dimensionUniqueName="[Table1]" displayFolder="" count="0" memberValueDatatype="130" unbalanced="0"/>
    <cacheHierarchy uniqueName="[Table1].[Total Cost of Good Sold]" caption="Total Cost of Good Sold" attribute="1" defaultMemberUniqueName="[Table1].[Total Cost of Good Sold].[All]" allUniqueName="[Table1].[Total Cost of Good Sold].[All]" dimensionUniqueName="[Table1]" displayFolder="" count="0" memberValueDatatype="20" unbalanced="0"/>
    <cacheHierarchy uniqueName="[Table1].[Total Profit]" caption="Total Profit" attribute="1" defaultMemberUniqueName="[Table1].[Total Profit].[All]" allUniqueName="[Table1].[Total Profit].[All]" dimensionUniqueName="[Table1]" displayFolder="" count="0" memberValueDatatype="5" unbalanced="0"/>
    <cacheHierarchy uniqueName="[Table1].[Total Profit Margin]" caption="Total Profit Margin" attribute="1" defaultMemberUniqueName="[Table1].[Total Profit Margin].[All]" allUniqueName="[Table1].[Total Profit Margin].[All]" dimensionUniqueName="[Table1]" displayFolder="" count="0" memberValueDatatype="5" unbalanced="0"/>
    <cacheHierarchy uniqueName="[Table1].[Total Profit Margin2]" caption="Total Profit Margin2" attribute="1" defaultMemberUniqueName="[Table1].[Total Profit Margin2].[All]" allUniqueName="[Table1].[Total Profit Margin2].[All]" dimensionUniqueName="[Table1]" displayFolder="" count="0" memberValueDatatype="5" unbalanced="0"/>
    <cacheHierarchy uniqueName="[Table1].[Sales Date (Month Index)]" caption="Sales Date (Month Index)" attribute="1" defaultMemberUniqueName="[Table1].[Sales Date (Month Index)].[All]" allUniqueName="[Table1].[Sales 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Feedback theme]" caption="Count of Feedback them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Total sold Amount]" caption="Sum of Total sold Amount" measure="1" displayFolder="" measureGroup="Table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Total Profit]" caption="Sum of Total Profit" measure="1" displayFolder="" measureGroup="Table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Customer ID]" caption="Count of Customer ID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ust segmentation theme]" caption="Count of Cust segmentation theme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Return Status seg]" caption="Count of Return Status seg" measure="1" displayFolder="" measureGroup="Tabl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es Amount]" caption="Sum of Sales Amount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Customer assessment of Sales Rep]" caption="Count of Customer assessment of Sales Rep" measure="1" displayFolder="" measureGroup="Table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Region]" caption="Count of Region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Total sold Amount]" caption="Average of Total sold Amount" measure="1" displayFolder="" measureGroup="Table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SalesRep ID]" caption="Count of SalesRep ID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ales Channel Seg]" caption="Count of Sales Channel Seg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Total Cost of Good Sold]" caption="Sum of Total Cost of Good Sold" measure="1" displayFolder="" measureGroup="Table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Total Profit Margin]" caption="Sum of Total Profit Margin" measure="1" displayFolder="" measureGroup="Table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Profit Margin2]" caption="Sum of Total Profit Margin2" measure="1" displayFolder="" measureGroup="Table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19IT8L9H0X7" refreshedDate="45594.495082870373" backgroundQuery="1" createdVersion="8" refreshedVersion="8" minRefreshableVersion="3" recordCount="0" supportSubquery="1" supportAdvancedDrill="1" xr:uid="{FE842B7C-DDE8-487A-9D01-CA64A79B3647}">
  <cacheSource type="external" connectionId="1"/>
  <cacheFields count="4">
    <cacheField name="[Table1].[Sales Date (Year)].[Sales Date (Year)]" caption="Sales Date (Year)" numFmtId="0" hierarchy="25" level="1">
      <sharedItems count="2">
        <s v="2023"/>
        <s v="2024"/>
      </sharedItems>
    </cacheField>
    <cacheField name="[Table1].[Sales Date (Month)].[Sales Date (Month)]" caption="Sales Date (Month)" numFmtId="0" hierarchy="27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Sum of Total sold Amount]" caption="Sum of Total sold Amount" numFmtId="0" hierarchy="36" level="32767"/>
    <cacheField name="[Measures].[Sum of Total Profit]" caption="Sum of Total Profit" numFmtId="0" hierarchy="37" level="32767"/>
  </cacheFields>
  <cacheHierarchies count="50">
    <cacheHierarchy uniqueName="[Table1].[SalesID]" caption="SalesID" attribute="1" defaultMemberUniqueName="[Table1].[SalesID].[All]" allUniqueName="[Table1].[SalesID].[All]" dimensionUniqueName="[Table1]" displayFolder="" count="0" memberValueDatatype="20" unbalanced="0"/>
    <cacheHierarchy uniqueName="[Table1].[Product Name]" caption="Product Name" attribute="1" defaultMemberUniqueName="[Table1].[Product Name].[All]" allUniqueName="[Table1].[Product Name].[All]" dimensionUniqueName="[Table1]" displayFolder="" count="0" memberValueDatatype="130" unbalanced="0"/>
    <cacheHierarchy uniqueName="[Table1].[Product Category]" caption="Product Category" attribute="1" defaultMemberUniqueName="[Table1].[Product Category].[All]" allUniqueName="[Table1].[Product Category].[All]" dimensionUniqueName="[Table1]" displayFolder="" count="0" memberValueDatatype="130" unbalanced="0"/>
    <cacheHierarchy uniqueName="[Table1].[Product Name widgets]" caption="Product Name widgets" attribute="1" defaultMemberUniqueName="[Table1].[Product Name widgets].[All]" allUniqueName="[Table1].[Product Name widgets].[All]" dimensionUniqueName="[Table1]" displayFolder="" count="0" memberValueDatatype="130" unbalanced="0"/>
    <cacheHierarchy uniqueName="[Table1].[Product categorization theme]" caption="Product categorization theme" attribute="1" defaultMemberUniqueName="[Table1].[Product categorization theme].[All]" allUniqueName="[Table1].[Product categorization theme].[All]" dimensionUniqueName="[Table1]" displayFolder="" count="0" memberValueDatatype="130" unbalanced="0"/>
    <cacheHierarchy uniqueName="[Table1].[Sales Date]" caption="Sales Date" attribute="1" time="1" defaultMemberUniqueName="[Table1].[Sales Date].[All]" allUniqueName="[Table1].[Sales Date].[All]" dimensionUniqueName="[Table1]" displayFolder="" count="0" memberValueDatatype="7" unbalanced="0"/>
    <cacheHierarchy uniqueName="[Table1].[Sales Amount]" caption="Sales Amount" attribute="1" defaultMemberUniqueName="[Table1].[Sales Amount].[All]" allUniqueName="[Table1].[Sales Amount].[All]" dimensionUniqueName="[Table1]" displayFolder="" count="0" memberValueDatatype="5" unbalanced="0"/>
    <cacheHierarchy uniqueName="[Table1].[Quantity Sold]" caption="Quantity Sold" attribute="1" defaultMemberUniqueName="[Table1].[Quantity Sold].[All]" allUniqueName="[Table1].[Quantity Sold].[All]" dimensionUniqueName="[Table1]" displayFolder="" count="0" memberValueDatatype="2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Customer ID]" caption="Customer ID" attribute="1" defaultMemberUniqueName="[Table1].[Customer ID].[All]" allUniqueName="[Table1].[Customer ID].[All]" dimensionUniqueName="[Table1]" displayFolder="" count="0" memberValueDatatype="130" unbalanced="0"/>
    <cacheHierarchy uniqueName="[Table1].[Customer Segment]" caption="Customer Segment" attribute="1" defaultMemberUniqueName="[Table1].[Customer Segment].[All]" allUniqueName="[Table1].[Customer Segment].[All]" dimensionUniqueName="[Table1]" displayFolder="" count="0" memberValueDatatype="130" unbalanced="0"/>
    <cacheHierarchy uniqueName="[Table1].[Cust segmentation theme]" caption="Cust segmentation theme" attribute="1" defaultMemberUniqueName="[Table1].[Cust segmentation theme].[All]" allUniqueName="[Table1].[Cust segmentation theme].[All]" dimensionUniqueName="[Table1]" displayFolder="" count="0" memberValueDatatype="130" unbalanced="0"/>
    <cacheHierarchy uniqueName="[Table1].[SalesRep ID]" caption="SalesRep ID" attribute="1" defaultMemberUniqueName="[Table1].[SalesRep ID].[All]" allUniqueName="[Table1].[SalesRep ID].[All]" dimensionUniqueName="[Table1]" displayFolder="" count="0" memberValueDatatype="130" unbalanced="0"/>
    <cacheHierarchy uniqueName="[Table1].[Discount Applied]" caption="Discount Applied" attribute="1" defaultMemberUniqueName="[Table1].[Discount Applied].[All]" allUniqueName="[Table1].[Discount Applied].[All]" dimensionUniqueName="[Table1]" displayFolder="" count="0" memberValueDatatype="5" unbalanced="0"/>
    <cacheHierarchy uniqueName="[Table1].[Cost Of Goods Sold]" caption="Cost Of Goods Sold" attribute="1" defaultMemberUniqueName="[Table1].[Cost Of Goods Sold].[All]" allUniqueName="[Table1].[Cost Of Goods Sold].[All]" dimensionUniqueName="[Table1]" displayFolder="" count="0" memberValueDatatype="20" unbalanced="0"/>
    <cacheHierarchy uniqueName="[Table1].[Profit Margin]" caption="Profit Margin" attribute="1" defaultMemberUniqueName="[Table1].[Profit Margin].[All]" allUniqueName="[Table1].[Profit Margin].[All]" dimensionUniqueName="[Table1]" displayFolder="" count="0" memberValueDatatype="5" unbalanced="0"/>
    <cacheHierarchy uniqueName="[Table1].[Sales Channel]" caption="Sales Channel" attribute="1" defaultMemberUniqueName="[Table1].[Sales Channel].[All]" allUniqueName="[Table1].[Sales Channel].[All]" dimensionUniqueName="[Table1]" displayFolder="" count="0" memberValueDatatype="130" unbalanced="0"/>
    <cacheHierarchy uniqueName="[Table1].[Sales Channel Seg]" caption="Sales Channel Seg" attribute="1" defaultMemberUniqueName="[Table1].[Sales Channel Seg].[All]" allUniqueName="[Table1].[Sales Channel Seg].[All]" dimensionUniqueName="[Table1]" displayFolder="" count="0" memberValueDatatype="130" unbalanced="0"/>
    <cacheHierarchy uniqueName="[Table1].[Inventory Status]" caption="Inventory Status" attribute="1" defaultMemberUniqueName="[Table1].[Inventory Status].[All]" allUniqueName="[Table1].[Inventory Status].[All]" dimensionUniqueName="[Table1]" displayFolder="" count="0" memberValueDatatype="130" unbalanced="0"/>
    <cacheHierarchy uniqueName="[Table1].[Return Status]" caption="Return Status" attribute="1" defaultMemberUniqueName="[Table1].[Return Status].[All]" allUniqueName="[Table1].[Return Status].[All]" dimensionUniqueName="[Table1]" displayFolder="" count="0" memberValueDatatype="130" unbalanced="0"/>
    <cacheHierarchy uniqueName="[Table1].[Return Status seg]" caption="Return Status seg" attribute="1" defaultMemberUniqueName="[Table1].[Return Status seg].[All]" allUniqueName="[Table1].[Return Status seg].[All]" dimensionUniqueName="[Table1]" displayFolder="" count="0" memberValueDatatype="130" unbalanced="0"/>
    <cacheHierarchy uniqueName="[Table1].[Customer Feedback]" caption="Customer Feedback" attribute="1" defaultMemberUniqueName="[Table1].[Customer Feedback].[All]" allUniqueName="[Table1].[Customer Feedback].[All]" dimensionUniqueName="[Table1]" displayFolder="" count="0" memberValueDatatype="130" unbalanced="0"/>
    <cacheHierarchy uniqueName="[Table1].[Customer assessment of Sales Rep]" caption="Customer assessment of Sales Rep" attribute="1" defaultMemberUniqueName="[Table1].[Customer assessment of Sales Rep].[All]" allUniqueName="[Table1].[Customer assessment of Sales Rep].[All]" dimensionUniqueName="[Table1]" displayFolder="" count="0" memberValueDatatype="130" unbalanced="0"/>
    <cacheHierarchy uniqueName="[Table1].[Feedback theme]" caption="Feedback theme" attribute="1" defaultMemberUniqueName="[Table1].[Feedback theme].[All]" allUniqueName="[Table1].[Feedback theme].[All]" dimensionUniqueName="[Table1]" displayFolder="" count="0" memberValueDatatype="130" unbalanced="0"/>
    <cacheHierarchy uniqueName="[Table1].[Total sold Amount]" caption="Total sold Amount" attribute="1" defaultMemberUniqueName="[Table1].[Total sold Amount].[All]" allUniqueName="[Table1].[Total sold Amount].[All]" dimensionUniqueName="[Table1]" displayFolder="" count="0" memberValueDatatype="5" unbalanced="0"/>
    <cacheHierarchy uniqueName="[Table1].[Sales Date (Year)]" caption="Sales Date (Year)" attribute="1" defaultMemberUniqueName="[Table1].[Sales Date (Year)].[All]" allUniqueName="[Table1].[Sales Date (Year)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Sales Date (Quarter)]" caption="Sales Date (Quarter)" attribute="1" defaultMemberUniqueName="[Table1].[Sales Date (Quarter)].[All]" allUniqueName="[Table1].[Sales Date (Quarter)].[All]" dimensionUniqueName="[Table1]" displayFolder="" count="0" memberValueDatatype="130" unbalanced="0"/>
    <cacheHierarchy uniqueName="[Table1].[Sales Date (Month)]" caption="Sales Date (Month)" attribute="1" defaultMemberUniqueName="[Table1].[Sales Date (Month)].[All]" allUniqueName="[Table1].[Sales Date (Month)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Total Cost of Good Sold]" caption="Total Cost of Good Sold" attribute="1" defaultMemberUniqueName="[Table1].[Total Cost of Good Sold].[All]" allUniqueName="[Table1].[Total Cost of Good Sold].[All]" dimensionUniqueName="[Table1]" displayFolder="" count="0" memberValueDatatype="20" unbalanced="0"/>
    <cacheHierarchy uniqueName="[Table1].[Total Profit]" caption="Total Profit" attribute="1" defaultMemberUniqueName="[Table1].[Total Profit].[All]" allUniqueName="[Table1].[Total Profit].[All]" dimensionUniqueName="[Table1]" displayFolder="" count="0" memberValueDatatype="5" unbalanced="0"/>
    <cacheHierarchy uniqueName="[Table1].[Total Profit Margin]" caption="Total Profit Margin" attribute="1" defaultMemberUniqueName="[Table1].[Total Profit Margin].[All]" allUniqueName="[Table1].[Total Profit Margin].[All]" dimensionUniqueName="[Table1]" displayFolder="" count="0" memberValueDatatype="5" unbalanced="0"/>
    <cacheHierarchy uniqueName="[Table1].[Total Profit Margin2]" caption="Total Profit Margin2" attribute="1" defaultMemberUniqueName="[Table1].[Total Profit Margin2].[All]" allUniqueName="[Table1].[Total Profit Margin2].[All]" dimensionUniqueName="[Table1]" displayFolder="" count="0" memberValueDatatype="5" unbalanced="0"/>
    <cacheHierarchy uniqueName="[Table1].[Sales Date (Month Index)]" caption="Sales Date (Month Index)" attribute="1" defaultMemberUniqueName="[Table1].[Sales Date (Month Index)].[All]" allUniqueName="[Table1].[Sales 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Feedback theme]" caption="Count of Feedback theme" measure="1" displayFolder="" measureGroup="Table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Total sold Amount]" caption="Sum of Total sold Amount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Total Profit]" caption="Sum of Total Profit" measure="1" displayFolder="" measureGroup="Tabl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Customer ID]" caption="Count of Customer ID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ust segmentation theme]" caption="Count of Cust segmentation theme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Return Status seg]" caption="Count of Return Status seg" measure="1" displayFolder="" measureGroup="Tabl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es Amount]" caption="Sum of Sales Amount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Customer assessment of Sales Rep]" caption="Count of Customer assessment of Sales Rep" measure="1" displayFolder="" measureGroup="Table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Region]" caption="Count of Region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Total sold Amount]" caption="Average of Total sold Amount" measure="1" displayFolder="" measureGroup="Table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SalesRep ID]" caption="Count of SalesRep ID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ales Channel Seg]" caption="Count of Sales Channel Seg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Total Cost of Good Sold]" caption="Sum of Total Cost of Good Sold" measure="1" displayFolder="" measureGroup="Table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Total Profit Margin]" caption="Sum of Total Profit Margin" measure="1" displayFolder="" measureGroup="Table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Profit Margin2]" caption="Sum of Total Profit Margin2" measure="1" displayFolder="" measureGroup="Table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19IT8L9H0X7" refreshedDate="45594.495078819447" backgroundQuery="1" createdVersion="8" refreshedVersion="8" minRefreshableVersion="3" recordCount="0" supportSubquery="1" supportAdvancedDrill="1" xr:uid="{3F0B8721-65D2-4021-9CA3-7CD332D54934}">
  <cacheSource type="external" connectionId="1"/>
  <cacheFields count="4">
    <cacheField name="[Table1].[SalesRep ID].[SalesRep ID]" caption="SalesRep ID" numFmtId="0" hierarchy="12" level="1">
      <sharedItems count="20">
        <s v="REP001"/>
        <s v="REP002"/>
        <s v="REP003"/>
        <s v="REP004"/>
        <s v="REP005"/>
        <s v="REP006"/>
        <s v="REP007"/>
        <s v="REP008"/>
        <s v="REP009"/>
        <s v="REP010"/>
        <s v="REP011"/>
        <s v="REP012"/>
        <s v="REP013"/>
        <s v="REP014"/>
        <s v="REP015"/>
        <s v="REP016"/>
        <s v="REP017"/>
        <s v="REP018"/>
        <s v="REP019"/>
        <s v="REP020"/>
      </sharedItems>
    </cacheField>
    <cacheField name="[Table1].[Sales Channel Seg].[Sales Channel Seg]" caption="Sales Channel Seg" numFmtId="0" hierarchy="17" level="1">
      <sharedItems count="4">
        <s v="Direct"/>
        <s v="Offline"/>
        <s v="Online"/>
        <s v="Wholesale"/>
      </sharedItems>
    </cacheField>
    <cacheField name="[Measures].[Count of Sales Channel Seg]" caption="Count of Sales Channel Seg" numFmtId="0" hierarchy="46" level="32767"/>
    <cacheField name="Dummy0" numFmtId="0" hierarchy="50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51">
    <cacheHierarchy uniqueName="[Table1].[SalesID]" caption="SalesID" attribute="1" defaultMemberUniqueName="[Table1].[SalesID].[All]" allUniqueName="[Table1].[SalesID].[All]" dimensionUniqueName="[Table1]" displayFolder="" count="0" memberValueDatatype="20" unbalanced="0"/>
    <cacheHierarchy uniqueName="[Table1].[Product Name]" caption="Product Name" attribute="1" defaultMemberUniqueName="[Table1].[Product Name].[All]" allUniqueName="[Table1].[Product Name].[All]" dimensionUniqueName="[Table1]" displayFolder="" count="0" memberValueDatatype="130" unbalanced="0"/>
    <cacheHierarchy uniqueName="[Table1].[Product Category]" caption="Product Category" attribute="1" defaultMemberUniqueName="[Table1].[Product Category].[All]" allUniqueName="[Table1].[Product Category].[All]" dimensionUniqueName="[Table1]" displayFolder="" count="0" memberValueDatatype="130" unbalanced="0"/>
    <cacheHierarchy uniqueName="[Table1].[Product Name widgets]" caption="Product Name widgets" attribute="1" defaultMemberUniqueName="[Table1].[Product Name widgets].[All]" allUniqueName="[Table1].[Product Name widgets].[All]" dimensionUniqueName="[Table1]" displayFolder="" count="0" memberValueDatatype="130" unbalanced="0"/>
    <cacheHierarchy uniqueName="[Table1].[Product categorization theme]" caption="Product categorization theme" attribute="1" defaultMemberUniqueName="[Table1].[Product categorization theme].[All]" allUniqueName="[Table1].[Product categorization theme].[All]" dimensionUniqueName="[Table1]" displayFolder="" count="0" memberValueDatatype="130" unbalanced="0"/>
    <cacheHierarchy uniqueName="[Table1].[Sales Date]" caption="Sales Date" attribute="1" time="1" defaultMemberUniqueName="[Table1].[Sales Date].[All]" allUniqueName="[Table1].[Sales Date].[All]" dimensionUniqueName="[Table1]" displayFolder="" count="0" memberValueDatatype="7" unbalanced="0"/>
    <cacheHierarchy uniqueName="[Table1].[Sales Amount]" caption="Sales Amount" attribute="1" defaultMemberUniqueName="[Table1].[Sales Amount].[All]" allUniqueName="[Table1].[Sales Amount].[All]" dimensionUniqueName="[Table1]" displayFolder="" count="0" memberValueDatatype="5" unbalanced="0"/>
    <cacheHierarchy uniqueName="[Table1].[Quantity Sold]" caption="Quantity Sold" attribute="1" defaultMemberUniqueName="[Table1].[Quantity Sold].[All]" allUniqueName="[Table1].[Quantity Sold].[All]" dimensionUniqueName="[Table1]" displayFolder="" count="0" memberValueDatatype="2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Customer ID]" caption="Customer ID" attribute="1" defaultMemberUniqueName="[Table1].[Customer ID].[All]" allUniqueName="[Table1].[Customer ID].[All]" dimensionUniqueName="[Table1]" displayFolder="" count="0" memberValueDatatype="130" unbalanced="0"/>
    <cacheHierarchy uniqueName="[Table1].[Customer Segment]" caption="Customer Segment" attribute="1" defaultMemberUniqueName="[Table1].[Customer Segment].[All]" allUniqueName="[Table1].[Customer Segment].[All]" dimensionUniqueName="[Table1]" displayFolder="" count="0" memberValueDatatype="130" unbalanced="0"/>
    <cacheHierarchy uniqueName="[Table1].[Cust segmentation theme]" caption="Cust segmentation theme" attribute="1" defaultMemberUniqueName="[Table1].[Cust segmentation theme].[All]" allUniqueName="[Table1].[Cust segmentation theme].[All]" dimensionUniqueName="[Table1]" displayFolder="" count="0" memberValueDatatype="130" unbalanced="0"/>
    <cacheHierarchy uniqueName="[Table1].[SalesRep ID]" caption="SalesRep ID" attribute="1" defaultMemberUniqueName="[Table1].[SalesRep ID].[All]" allUniqueName="[Table1].[SalesRep ID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Discount Applied]" caption="Discount Applied" attribute="1" defaultMemberUniqueName="[Table1].[Discount Applied].[All]" allUniqueName="[Table1].[Discount Applied].[All]" dimensionUniqueName="[Table1]" displayFolder="" count="0" memberValueDatatype="5" unbalanced="0"/>
    <cacheHierarchy uniqueName="[Table1].[Cost Of Goods Sold]" caption="Cost Of Goods Sold" attribute="1" defaultMemberUniqueName="[Table1].[Cost Of Goods Sold].[All]" allUniqueName="[Table1].[Cost Of Goods Sold].[All]" dimensionUniqueName="[Table1]" displayFolder="" count="0" memberValueDatatype="20" unbalanced="0"/>
    <cacheHierarchy uniqueName="[Table1].[Profit Margin]" caption="Profit Margin" attribute="1" defaultMemberUniqueName="[Table1].[Profit Margin].[All]" allUniqueName="[Table1].[Profit Margin].[All]" dimensionUniqueName="[Table1]" displayFolder="" count="0" memberValueDatatype="5" unbalanced="0"/>
    <cacheHierarchy uniqueName="[Table1].[Sales Channel]" caption="Sales Channel" attribute="1" defaultMemberUniqueName="[Table1].[Sales Channel].[All]" allUniqueName="[Table1].[Sales Channel].[All]" dimensionUniqueName="[Table1]" displayFolder="" count="0" memberValueDatatype="130" unbalanced="0"/>
    <cacheHierarchy uniqueName="[Table1].[Sales Channel Seg]" caption="Sales Channel Seg" attribute="1" defaultMemberUniqueName="[Table1].[Sales Channel Seg].[All]" allUniqueName="[Table1].[Sales Channel Seg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Inventory Status]" caption="Inventory Status" attribute="1" defaultMemberUniqueName="[Table1].[Inventory Status].[All]" allUniqueName="[Table1].[Inventory Status].[All]" dimensionUniqueName="[Table1]" displayFolder="" count="0" memberValueDatatype="130" unbalanced="0"/>
    <cacheHierarchy uniqueName="[Table1].[Return Status]" caption="Return Status" attribute="1" defaultMemberUniqueName="[Table1].[Return Status].[All]" allUniqueName="[Table1].[Return Status].[All]" dimensionUniqueName="[Table1]" displayFolder="" count="0" memberValueDatatype="130" unbalanced="0"/>
    <cacheHierarchy uniqueName="[Table1].[Return Status seg]" caption="Return Status seg" attribute="1" defaultMemberUniqueName="[Table1].[Return Status seg].[All]" allUniqueName="[Table1].[Return Status seg].[All]" dimensionUniqueName="[Table1]" displayFolder="" count="0" memberValueDatatype="130" unbalanced="0"/>
    <cacheHierarchy uniqueName="[Table1].[Customer Feedback]" caption="Customer Feedback" attribute="1" defaultMemberUniqueName="[Table1].[Customer Feedback].[All]" allUniqueName="[Table1].[Customer Feedback].[All]" dimensionUniqueName="[Table1]" displayFolder="" count="0" memberValueDatatype="130" unbalanced="0"/>
    <cacheHierarchy uniqueName="[Table1].[Customer assessment of Sales Rep]" caption="Customer assessment of Sales Rep" attribute="1" defaultMemberUniqueName="[Table1].[Customer assessment of Sales Rep].[All]" allUniqueName="[Table1].[Customer assessment of Sales Rep].[All]" dimensionUniqueName="[Table1]" displayFolder="" count="0" memberValueDatatype="130" unbalanced="0"/>
    <cacheHierarchy uniqueName="[Table1].[Feedback theme]" caption="Feedback theme" attribute="1" defaultMemberUniqueName="[Table1].[Feedback theme].[All]" allUniqueName="[Table1].[Feedback theme].[All]" dimensionUniqueName="[Table1]" displayFolder="" count="0" memberValueDatatype="130" unbalanced="0"/>
    <cacheHierarchy uniqueName="[Table1].[Total sold Amount]" caption="Total sold Amount" attribute="1" defaultMemberUniqueName="[Table1].[Total sold Amount].[All]" allUniqueName="[Table1].[Total sold Amount].[All]" dimensionUniqueName="[Table1]" displayFolder="" count="0" memberValueDatatype="5" unbalanced="0"/>
    <cacheHierarchy uniqueName="[Table1].[Sales Date (Year)]" caption="Sales Date (Year)" attribute="1" defaultMemberUniqueName="[Table1].[Sales Date (Year)].[All]" allUniqueName="[Table1].[Sales Date (Year)].[All]" dimensionUniqueName="[Table1]" displayFolder="" count="0" memberValueDatatype="130" unbalanced="0"/>
    <cacheHierarchy uniqueName="[Table1].[Sales Date (Quarter)]" caption="Sales Date (Quarter)" attribute="1" defaultMemberUniqueName="[Table1].[Sales Date (Quarter)].[All]" allUniqueName="[Table1].[Sales Date (Quarter)].[All]" dimensionUniqueName="[Table1]" displayFolder="" count="0" memberValueDatatype="130" unbalanced="0"/>
    <cacheHierarchy uniqueName="[Table1].[Sales Date (Month)]" caption="Sales Date (Month)" attribute="1" defaultMemberUniqueName="[Table1].[Sales Date (Month)].[All]" allUniqueName="[Table1].[Sales Date (Month)].[All]" dimensionUniqueName="[Table1]" displayFolder="" count="0" memberValueDatatype="130" unbalanced="0"/>
    <cacheHierarchy uniqueName="[Table1].[Total Cost of Good Sold]" caption="Total Cost of Good Sold" attribute="1" defaultMemberUniqueName="[Table1].[Total Cost of Good Sold].[All]" allUniqueName="[Table1].[Total Cost of Good Sold].[All]" dimensionUniqueName="[Table1]" displayFolder="" count="0" memberValueDatatype="20" unbalanced="0"/>
    <cacheHierarchy uniqueName="[Table1].[Total Profit]" caption="Total Profit" attribute="1" defaultMemberUniqueName="[Table1].[Total Profit].[All]" allUniqueName="[Table1].[Total Profit].[All]" dimensionUniqueName="[Table1]" displayFolder="" count="0" memberValueDatatype="5" unbalanced="0"/>
    <cacheHierarchy uniqueName="[Table1].[Total Profit Margin]" caption="Total Profit Margin" attribute="1" defaultMemberUniqueName="[Table1].[Total Profit Margin].[All]" allUniqueName="[Table1].[Total Profit Margin].[All]" dimensionUniqueName="[Table1]" displayFolder="" count="0" memberValueDatatype="5" unbalanced="0"/>
    <cacheHierarchy uniqueName="[Table1].[Total Profit Margin2]" caption="Total Profit Margin2" attribute="1" defaultMemberUniqueName="[Table1].[Total Profit Margin2].[All]" allUniqueName="[Table1].[Total Profit Margin2].[All]" dimensionUniqueName="[Table1]" displayFolder="" count="0" memberValueDatatype="5" unbalanced="0"/>
    <cacheHierarchy uniqueName="[Table1].[Sales Date (Month Index)]" caption="Sales Date (Month Index)" attribute="1" defaultMemberUniqueName="[Table1].[Sales Date (Month Index)].[All]" allUniqueName="[Table1].[Sales 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Feedback theme]" caption="Count of Feedback theme" measure="1" displayFolder="" measureGroup="Table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Total sold Amount]" caption="Sum of Total sold Amount" measure="1" displayFolder="" measureGroup="Table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Total Profit]" caption="Sum of Total Profit" measure="1" displayFolder="" measureGroup="Table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Customer ID]" caption="Count of Customer ID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ust segmentation theme]" caption="Count of Cust segmentation theme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Return Status seg]" caption="Count of Return Status seg" measure="1" displayFolder="" measureGroup="Tabl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es Amount]" caption="Sum of Sales Amount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Customer assessment of Sales Rep]" caption="Count of Customer assessment of Sales Rep" measure="1" displayFolder="" measureGroup="Table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Region]" caption="Count of Region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Total sold Amount]" caption="Average of Total sold Amount" measure="1" displayFolder="" measureGroup="Table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SalesRep ID]" caption="Count of SalesRep ID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ales Channel Seg]" caption="Count of Sales Channel Seg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Total Cost of Good Sold]" caption="Sum of Total Cost of Good Sold" measure="1" displayFolder="" measureGroup="Table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Total Profit Margin]" caption="Sum of Total Profit Margin" measure="1" displayFolder="" measureGroup="Table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Profit Margin2]" caption="Sum of Total Profit Margin2" measure="1" displayFolder="" measureGroup="Table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Dummy0" caption="SalesID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19IT8L9H0X7" refreshedDate="45594.495075115738" backgroundQuery="1" createdVersion="8" refreshedVersion="8" minRefreshableVersion="3" recordCount="0" supportSubquery="1" supportAdvancedDrill="1" xr:uid="{C4DE2AE7-1A62-4E04-85EA-8F1385B24846}">
  <cacheSource type="external" connectionId="1"/>
  <cacheFields count="3">
    <cacheField name="[Table1].[Cust segmentation theme].[Cust segmentation theme]" caption="Cust segmentation theme" numFmtId="0" hierarchy="11" level="1">
      <sharedItems count="5">
        <s v="Corporate"/>
        <s v="Government"/>
        <s v="Online Direct"/>
        <s v="Retail"/>
        <s v="Wholesale"/>
      </sharedItems>
    </cacheField>
    <cacheField name="[Table1].[Feedback theme].[Feedback theme]" caption="Feedback theme" numFmtId="0" hierarchy="23" level="1">
      <sharedItems count="7">
        <s v="Customer Service"/>
        <s v="Delivery Issues"/>
        <s v="Experience with Purchase"/>
        <s v="No Feeback"/>
        <s v="Product Description Accuracy"/>
        <s v="Product Quality"/>
        <s v="Value for Money"/>
      </sharedItems>
    </cacheField>
    <cacheField name="[Measures].[Count of Feedback theme]" caption="Count of Feedback theme" numFmtId="0" hierarchy="35" level="32767"/>
  </cacheFields>
  <cacheHierarchies count="50">
    <cacheHierarchy uniqueName="[Table1].[SalesID]" caption="SalesID" attribute="1" defaultMemberUniqueName="[Table1].[SalesID].[All]" allUniqueName="[Table1].[SalesID].[All]" dimensionUniqueName="[Table1]" displayFolder="" count="0" memberValueDatatype="20" unbalanced="0"/>
    <cacheHierarchy uniqueName="[Table1].[Product Name]" caption="Product Name" attribute="1" defaultMemberUniqueName="[Table1].[Product Name].[All]" allUniqueName="[Table1].[Product Name].[All]" dimensionUniqueName="[Table1]" displayFolder="" count="0" memberValueDatatype="130" unbalanced="0"/>
    <cacheHierarchy uniqueName="[Table1].[Product Category]" caption="Product Category" attribute="1" defaultMemberUniqueName="[Table1].[Product Category].[All]" allUniqueName="[Table1].[Product Category].[All]" dimensionUniqueName="[Table1]" displayFolder="" count="0" memberValueDatatype="130" unbalanced="0"/>
    <cacheHierarchy uniqueName="[Table1].[Product Name widgets]" caption="Product Name widgets" attribute="1" defaultMemberUniqueName="[Table1].[Product Name widgets].[All]" allUniqueName="[Table1].[Product Name widgets].[All]" dimensionUniqueName="[Table1]" displayFolder="" count="0" memberValueDatatype="130" unbalanced="0"/>
    <cacheHierarchy uniqueName="[Table1].[Product categorization theme]" caption="Product categorization theme" attribute="1" defaultMemberUniqueName="[Table1].[Product categorization theme].[All]" allUniqueName="[Table1].[Product categorization theme].[All]" dimensionUniqueName="[Table1]" displayFolder="" count="0" memberValueDatatype="130" unbalanced="0"/>
    <cacheHierarchy uniqueName="[Table1].[Sales Date]" caption="Sales Date" attribute="1" time="1" defaultMemberUniqueName="[Table1].[Sales Date].[All]" allUniqueName="[Table1].[Sales Date].[All]" dimensionUniqueName="[Table1]" displayFolder="" count="0" memberValueDatatype="7" unbalanced="0"/>
    <cacheHierarchy uniqueName="[Table1].[Sales Amount]" caption="Sales Amount" attribute="1" defaultMemberUniqueName="[Table1].[Sales Amount].[All]" allUniqueName="[Table1].[Sales Amount].[All]" dimensionUniqueName="[Table1]" displayFolder="" count="0" memberValueDatatype="5" unbalanced="0"/>
    <cacheHierarchy uniqueName="[Table1].[Quantity Sold]" caption="Quantity Sold" attribute="1" defaultMemberUniqueName="[Table1].[Quantity Sold].[All]" allUniqueName="[Table1].[Quantity Sold].[All]" dimensionUniqueName="[Table1]" displayFolder="" count="0" memberValueDatatype="2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Customer ID]" caption="Customer ID" attribute="1" defaultMemberUniqueName="[Table1].[Customer ID].[All]" allUniqueName="[Table1].[Customer ID].[All]" dimensionUniqueName="[Table1]" displayFolder="" count="0" memberValueDatatype="130" unbalanced="0"/>
    <cacheHierarchy uniqueName="[Table1].[Customer Segment]" caption="Customer Segment" attribute="1" defaultMemberUniqueName="[Table1].[Customer Segment].[All]" allUniqueName="[Table1].[Customer Segment].[All]" dimensionUniqueName="[Table1]" displayFolder="" count="0" memberValueDatatype="130" unbalanced="0"/>
    <cacheHierarchy uniqueName="[Table1].[Cust segmentation theme]" caption="Cust segmentation theme" attribute="1" defaultMemberUniqueName="[Table1].[Cust segmentation theme].[All]" allUniqueName="[Table1].[Cust segmentation them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SalesRep ID]" caption="SalesRep ID" attribute="1" defaultMemberUniqueName="[Table1].[SalesRep ID].[All]" allUniqueName="[Table1].[SalesRep ID].[All]" dimensionUniqueName="[Table1]" displayFolder="" count="0" memberValueDatatype="130" unbalanced="0"/>
    <cacheHierarchy uniqueName="[Table1].[Discount Applied]" caption="Discount Applied" attribute="1" defaultMemberUniqueName="[Table1].[Discount Applied].[All]" allUniqueName="[Table1].[Discount Applied].[All]" dimensionUniqueName="[Table1]" displayFolder="" count="0" memberValueDatatype="5" unbalanced="0"/>
    <cacheHierarchy uniqueName="[Table1].[Cost Of Goods Sold]" caption="Cost Of Goods Sold" attribute="1" defaultMemberUniqueName="[Table1].[Cost Of Goods Sold].[All]" allUniqueName="[Table1].[Cost Of Goods Sold].[All]" dimensionUniqueName="[Table1]" displayFolder="" count="0" memberValueDatatype="20" unbalanced="0"/>
    <cacheHierarchy uniqueName="[Table1].[Profit Margin]" caption="Profit Margin" attribute="1" defaultMemberUniqueName="[Table1].[Profit Margin].[All]" allUniqueName="[Table1].[Profit Margin].[All]" dimensionUniqueName="[Table1]" displayFolder="" count="0" memberValueDatatype="5" unbalanced="0"/>
    <cacheHierarchy uniqueName="[Table1].[Sales Channel]" caption="Sales Channel" attribute="1" defaultMemberUniqueName="[Table1].[Sales Channel].[All]" allUniqueName="[Table1].[Sales Channel].[All]" dimensionUniqueName="[Table1]" displayFolder="" count="0" memberValueDatatype="130" unbalanced="0"/>
    <cacheHierarchy uniqueName="[Table1].[Sales Channel Seg]" caption="Sales Channel Seg" attribute="1" defaultMemberUniqueName="[Table1].[Sales Channel Seg].[All]" allUniqueName="[Table1].[Sales Channel Seg].[All]" dimensionUniqueName="[Table1]" displayFolder="" count="0" memberValueDatatype="130" unbalanced="0"/>
    <cacheHierarchy uniqueName="[Table1].[Inventory Status]" caption="Inventory Status" attribute="1" defaultMemberUniqueName="[Table1].[Inventory Status].[All]" allUniqueName="[Table1].[Inventory Status].[All]" dimensionUniqueName="[Table1]" displayFolder="" count="0" memberValueDatatype="130" unbalanced="0"/>
    <cacheHierarchy uniqueName="[Table1].[Return Status]" caption="Return Status" attribute="1" defaultMemberUniqueName="[Table1].[Return Status].[All]" allUniqueName="[Table1].[Return Status].[All]" dimensionUniqueName="[Table1]" displayFolder="" count="0" memberValueDatatype="130" unbalanced="0"/>
    <cacheHierarchy uniqueName="[Table1].[Return Status seg]" caption="Return Status seg" attribute="1" defaultMemberUniqueName="[Table1].[Return Status seg].[All]" allUniqueName="[Table1].[Return Status seg].[All]" dimensionUniqueName="[Table1]" displayFolder="" count="0" memberValueDatatype="130" unbalanced="0"/>
    <cacheHierarchy uniqueName="[Table1].[Customer Feedback]" caption="Customer Feedback" attribute="1" defaultMemberUniqueName="[Table1].[Customer Feedback].[All]" allUniqueName="[Table1].[Customer Feedback].[All]" dimensionUniqueName="[Table1]" displayFolder="" count="0" memberValueDatatype="130" unbalanced="0"/>
    <cacheHierarchy uniqueName="[Table1].[Customer assessment of Sales Rep]" caption="Customer assessment of Sales Rep" attribute="1" defaultMemberUniqueName="[Table1].[Customer assessment of Sales Rep].[All]" allUniqueName="[Table1].[Customer assessment of Sales Rep].[All]" dimensionUniqueName="[Table1]" displayFolder="" count="0" memberValueDatatype="130" unbalanced="0"/>
    <cacheHierarchy uniqueName="[Table1].[Feedback theme]" caption="Feedback theme" attribute="1" defaultMemberUniqueName="[Table1].[Feedback theme].[All]" allUniqueName="[Table1].[Feedback theme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Total sold Amount]" caption="Total sold Amount" attribute="1" defaultMemberUniqueName="[Table1].[Total sold Amount].[All]" allUniqueName="[Table1].[Total sold Amount].[All]" dimensionUniqueName="[Table1]" displayFolder="" count="0" memberValueDatatype="5" unbalanced="0"/>
    <cacheHierarchy uniqueName="[Table1].[Sales Date (Year)]" caption="Sales Date (Year)" attribute="1" defaultMemberUniqueName="[Table1].[Sales Date (Year)].[All]" allUniqueName="[Table1].[Sales Date (Year)].[All]" dimensionUniqueName="[Table1]" displayFolder="" count="0" memberValueDatatype="130" unbalanced="0"/>
    <cacheHierarchy uniqueName="[Table1].[Sales Date (Quarter)]" caption="Sales Date (Quarter)" attribute="1" defaultMemberUniqueName="[Table1].[Sales Date (Quarter)].[All]" allUniqueName="[Table1].[Sales Date (Quarter)].[All]" dimensionUniqueName="[Table1]" displayFolder="" count="0" memberValueDatatype="130" unbalanced="0"/>
    <cacheHierarchy uniqueName="[Table1].[Sales Date (Month)]" caption="Sales Date (Month)" attribute="1" defaultMemberUniqueName="[Table1].[Sales Date (Month)].[All]" allUniqueName="[Table1].[Sales Date (Month)].[All]" dimensionUniqueName="[Table1]" displayFolder="" count="0" memberValueDatatype="130" unbalanced="0"/>
    <cacheHierarchy uniqueName="[Table1].[Total Cost of Good Sold]" caption="Total Cost of Good Sold" attribute="1" defaultMemberUniqueName="[Table1].[Total Cost of Good Sold].[All]" allUniqueName="[Table1].[Total Cost of Good Sold].[All]" dimensionUniqueName="[Table1]" displayFolder="" count="0" memberValueDatatype="20" unbalanced="0"/>
    <cacheHierarchy uniqueName="[Table1].[Total Profit]" caption="Total Profit" attribute="1" defaultMemberUniqueName="[Table1].[Total Profit].[All]" allUniqueName="[Table1].[Total Profit].[All]" dimensionUniqueName="[Table1]" displayFolder="" count="0" memberValueDatatype="5" unbalanced="0"/>
    <cacheHierarchy uniqueName="[Table1].[Total Profit Margin]" caption="Total Profit Margin" attribute="1" defaultMemberUniqueName="[Table1].[Total Profit Margin].[All]" allUniqueName="[Table1].[Total Profit Margin].[All]" dimensionUniqueName="[Table1]" displayFolder="" count="0" memberValueDatatype="5" unbalanced="0"/>
    <cacheHierarchy uniqueName="[Table1].[Total Profit Margin2]" caption="Total Profit Margin2" attribute="1" defaultMemberUniqueName="[Table1].[Total Profit Margin2].[All]" allUniqueName="[Table1].[Total Profit Margin2].[All]" dimensionUniqueName="[Table1]" displayFolder="" count="0" memberValueDatatype="5" unbalanced="0"/>
    <cacheHierarchy uniqueName="[Table1].[Sales Date (Month Index)]" caption="Sales Date (Month Index)" attribute="1" defaultMemberUniqueName="[Table1].[Sales Date (Month Index)].[All]" allUniqueName="[Table1].[Sales 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Feedback theme]" caption="Count of Feedback theme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Total sold Amount]" caption="Sum of Total sold Amount" measure="1" displayFolder="" measureGroup="Table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Total Profit]" caption="Sum of Total Profit" measure="1" displayFolder="" measureGroup="Table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Customer ID]" caption="Count of Customer ID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ust segmentation theme]" caption="Count of Cust segmentation theme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Return Status seg]" caption="Count of Return Status seg" measure="1" displayFolder="" measureGroup="Tabl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es Amount]" caption="Sum of Sales Amount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Customer assessment of Sales Rep]" caption="Count of Customer assessment of Sales Rep" measure="1" displayFolder="" measureGroup="Table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Region]" caption="Count of Region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Total sold Amount]" caption="Average of Total sold Amount" measure="1" displayFolder="" measureGroup="Table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SalesRep ID]" caption="Count of SalesRep ID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ales Channel Seg]" caption="Count of Sales Channel Seg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Total Cost of Good Sold]" caption="Sum of Total Cost of Good Sold" measure="1" displayFolder="" measureGroup="Table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Total Profit Margin]" caption="Sum of Total Profit Margin" measure="1" displayFolder="" measureGroup="Table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Profit Margin2]" caption="Sum of Total Profit Margin2" measure="1" displayFolder="" measureGroup="Table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19IT8L9H0X7" refreshedDate="45594.495070370373" backgroundQuery="1" createdVersion="8" refreshedVersion="8" minRefreshableVersion="3" recordCount="0" supportSubquery="1" supportAdvancedDrill="1" xr:uid="{8A31FBF0-EBFE-4EA0-9709-1D60B20CD433}">
  <cacheSource type="external" connectionId="1"/>
  <cacheFields count="3">
    <cacheField name="[Table1].[Cust segmentation theme].[Cust segmentation theme]" caption="Cust segmentation theme" numFmtId="0" hierarchy="11" level="1">
      <sharedItems count="5">
        <s v="Corporate"/>
        <s v="Government"/>
        <s v="Online Direct"/>
        <s v="Retail"/>
        <s v="Wholesale"/>
      </sharedItems>
    </cacheField>
    <cacheField name="[Measures].[Count of Cust segmentation theme]" caption="Count of Cust segmentation theme" numFmtId="0" hierarchy="39" level="32767"/>
    <cacheField name="Dummy0" numFmtId="0" hierarchy="50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51">
    <cacheHierarchy uniqueName="[Table1].[SalesID]" caption="SalesID" attribute="1" defaultMemberUniqueName="[Table1].[SalesID].[All]" allUniqueName="[Table1].[SalesID].[All]" dimensionUniqueName="[Table1]" displayFolder="" count="0" memberValueDatatype="20" unbalanced="0"/>
    <cacheHierarchy uniqueName="[Table1].[Product Name]" caption="Product Name" attribute="1" defaultMemberUniqueName="[Table1].[Product Name].[All]" allUniqueName="[Table1].[Product Name].[All]" dimensionUniqueName="[Table1]" displayFolder="" count="0" memberValueDatatype="130" unbalanced="0"/>
    <cacheHierarchy uniqueName="[Table1].[Product Category]" caption="Product Category" attribute="1" defaultMemberUniqueName="[Table1].[Product Category].[All]" allUniqueName="[Table1].[Product Category].[All]" dimensionUniqueName="[Table1]" displayFolder="" count="0" memberValueDatatype="130" unbalanced="0"/>
    <cacheHierarchy uniqueName="[Table1].[Product Name widgets]" caption="Product Name widgets" attribute="1" defaultMemberUniqueName="[Table1].[Product Name widgets].[All]" allUniqueName="[Table1].[Product Name widgets].[All]" dimensionUniqueName="[Table1]" displayFolder="" count="0" memberValueDatatype="130" unbalanced="0"/>
    <cacheHierarchy uniqueName="[Table1].[Product categorization theme]" caption="Product categorization theme" attribute="1" defaultMemberUniqueName="[Table1].[Product categorization theme].[All]" allUniqueName="[Table1].[Product categorization theme].[All]" dimensionUniqueName="[Table1]" displayFolder="" count="0" memberValueDatatype="130" unbalanced="0"/>
    <cacheHierarchy uniqueName="[Table1].[Sales Date]" caption="Sales Date" attribute="1" time="1" defaultMemberUniqueName="[Table1].[Sales Date].[All]" allUniqueName="[Table1].[Sales Date].[All]" dimensionUniqueName="[Table1]" displayFolder="" count="0" memberValueDatatype="7" unbalanced="0"/>
    <cacheHierarchy uniqueName="[Table1].[Sales Amount]" caption="Sales Amount" attribute="1" defaultMemberUniqueName="[Table1].[Sales Amount].[All]" allUniqueName="[Table1].[Sales Amount].[All]" dimensionUniqueName="[Table1]" displayFolder="" count="0" memberValueDatatype="5" unbalanced="0"/>
    <cacheHierarchy uniqueName="[Table1].[Quantity Sold]" caption="Quantity Sold" attribute="1" defaultMemberUniqueName="[Table1].[Quantity Sold].[All]" allUniqueName="[Table1].[Quantity Sold].[All]" dimensionUniqueName="[Table1]" displayFolder="" count="0" memberValueDatatype="2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Customer ID]" caption="Customer ID" attribute="1" defaultMemberUniqueName="[Table1].[Customer ID].[All]" allUniqueName="[Table1].[Customer ID].[All]" dimensionUniqueName="[Table1]" displayFolder="" count="0" memberValueDatatype="130" unbalanced="0"/>
    <cacheHierarchy uniqueName="[Table1].[Customer Segment]" caption="Customer Segment" attribute="1" defaultMemberUniqueName="[Table1].[Customer Segment].[All]" allUniqueName="[Table1].[Customer Segment].[All]" dimensionUniqueName="[Table1]" displayFolder="" count="0" memberValueDatatype="130" unbalanced="0"/>
    <cacheHierarchy uniqueName="[Table1].[Cust segmentation theme]" caption="Cust segmentation theme" attribute="1" defaultMemberUniqueName="[Table1].[Cust segmentation theme].[All]" allUniqueName="[Table1].[Cust segmentation them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SalesRep ID]" caption="SalesRep ID" attribute="1" defaultMemberUniqueName="[Table1].[SalesRep ID].[All]" allUniqueName="[Table1].[SalesRep ID].[All]" dimensionUniqueName="[Table1]" displayFolder="" count="0" memberValueDatatype="130" unbalanced="0"/>
    <cacheHierarchy uniqueName="[Table1].[Discount Applied]" caption="Discount Applied" attribute="1" defaultMemberUniqueName="[Table1].[Discount Applied].[All]" allUniqueName="[Table1].[Discount Applied].[All]" dimensionUniqueName="[Table1]" displayFolder="" count="0" memberValueDatatype="5" unbalanced="0"/>
    <cacheHierarchy uniqueName="[Table1].[Cost Of Goods Sold]" caption="Cost Of Goods Sold" attribute="1" defaultMemberUniqueName="[Table1].[Cost Of Goods Sold].[All]" allUniqueName="[Table1].[Cost Of Goods Sold].[All]" dimensionUniqueName="[Table1]" displayFolder="" count="0" memberValueDatatype="20" unbalanced="0"/>
    <cacheHierarchy uniqueName="[Table1].[Profit Margin]" caption="Profit Margin" attribute="1" defaultMemberUniqueName="[Table1].[Profit Margin].[All]" allUniqueName="[Table1].[Profit Margin].[All]" dimensionUniqueName="[Table1]" displayFolder="" count="0" memberValueDatatype="5" unbalanced="0"/>
    <cacheHierarchy uniqueName="[Table1].[Sales Channel]" caption="Sales Channel" attribute="1" defaultMemberUniqueName="[Table1].[Sales Channel].[All]" allUniqueName="[Table1].[Sales Channel].[All]" dimensionUniqueName="[Table1]" displayFolder="" count="0" memberValueDatatype="130" unbalanced="0"/>
    <cacheHierarchy uniqueName="[Table1].[Sales Channel Seg]" caption="Sales Channel Seg" attribute="1" defaultMemberUniqueName="[Table1].[Sales Channel Seg].[All]" allUniqueName="[Table1].[Sales Channel Seg].[All]" dimensionUniqueName="[Table1]" displayFolder="" count="0" memberValueDatatype="130" unbalanced="0"/>
    <cacheHierarchy uniqueName="[Table1].[Inventory Status]" caption="Inventory Status" attribute="1" defaultMemberUniqueName="[Table1].[Inventory Status].[All]" allUniqueName="[Table1].[Inventory Status].[All]" dimensionUniqueName="[Table1]" displayFolder="" count="0" memberValueDatatype="130" unbalanced="0"/>
    <cacheHierarchy uniqueName="[Table1].[Return Status]" caption="Return Status" attribute="1" defaultMemberUniqueName="[Table1].[Return Status].[All]" allUniqueName="[Table1].[Return Status].[All]" dimensionUniqueName="[Table1]" displayFolder="" count="0" memberValueDatatype="130" unbalanced="0"/>
    <cacheHierarchy uniqueName="[Table1].[Return Status seg]" caption="Return Status seg" attribute="1" defaultMemberUniqueName="[Table1].[Return Status seg].[All]" allUniqueName="[Table1].[Return Status seg].[All]" dimensionUniqueName="[Table1]" displayFolder="" count="0" memberValueDatatype="130" unbalanced="0"/>
    <cacheHierarchy uniqueName="[Table1].[Customer Feedback]" caption="Customer Feedback" attribute="1" defaultMemberUniqueName="[Table1].[Customer Feedback].[All]" allUniqueName="[Table1].[Customer Feedback].[All]" dimensionUniqueName="[Table1]" displayFolder="" count="0" memberValueDatatype="130" unbalanced="0"/>
    <cacheHierarchy uniqueName="[Table1].[Customer assessment of Sales Rep]" caption="Customer assessment of Sales Rep" attribute="1" defaultMemberUniqueName="[Table1].[Customer assessment of Sales Rep].[All]" allUniqueName="[Table1].[Customer assessment of Sales Rep].[All]" dimensionUniqueName="[Table1]" displayFolder="" count="0" memberValueDatatype="130" unbalanced="0"/>
    <cacheHierarchy uniqueName="[Table1].[Feedback theme]" caption="Feedback theme" attribute="1" defaultMemberUniqueName="[Table1].[Feedback theme].[All]" allUniqueName="[Table1].[Feedback theme].[All]" dimensionUniqueName="[Table1]" displayFolder="" count="0" memberValueDatatype="130" unbalanced="0"/>
    <cacheHierarchy uniqueName="[Table1].[Total sold Amount]" caption="Total sold Amount" attribute="1" defaultMemberUniqueName="[Table1].[Total sold Amount].[All]" allUniqueName="[Table1].[Total sold Amount].[All]" dimensionUniqueName="[Table1]" displayFolder="" count="0" memberValueDatatype="5" unbalanced="0"/>
    <cacheHierarchy uniqueName="[Table1].[Sales Date (Year)]" caption="Sales Date (Year)" attribute="1" defaultMemberUniqueName="[Table1].[Sales Date (Year)].[All]" allUniqueName="[Table1].[Sales Date (Year)].[All]" dimensionUniqueName="[Table1]" displayFolder="" count="0" memberValueDatatype="130" unbalanced="0"/>
    <cacheHierarchy uniqueName="[Table1].[Sales Date (Quarter)]" caption="Sales Date (Quarter)" attribute="1" defaultMemberUniqueName="[Table1].[Sales Date (Quarter)].[All]" allUniqueName="[Table1].[Sales Date (Quarter)].[All]" dimensionUniqueName="[Table1]" displayFolder="" count="0" memberValueDatatype="130" unbalanced="0"/>
    <cacheHierarchy uniqueName="[Table1].[Sales Date (Month)]" caption="Sales Date (Month)" attribute="1" defaultMemberUniqueName="[Table1].[Sales Date (Month)].[All]" allUniqueName="[Table1].[Sales Date (Month)].[All]" dimensionUniqueName="[Table1]" displayFolder="" count="0" memberValueDatatype="130" unbalanced="0"/>
    <cacheHierarchy uniqueName="[Table1].[Total Cost of Good Sold]" caption="Total Cost of Good Sold" attribute="1" defaultMemberUniqueName="[Table1].[Total Cost of Good Sold].[All]" allUniqueName="[Table1].[Total Cost of Good Sold].[All]" dimensionUniqueName="[Table1]" displayFolder="" count="0" memberValueDatatype="20" unbalanced="0"/>
    <cacheHierarchy uniqueName="[Table1].[Total Profit]" caption="Total Profit" attribute="1" defaultMemberUniqueName="[Table1].[Total Profit].[All]" allUniqueName="[Table1].[Total Profit].[All]" dimensionUniqueName="[Table1]" displayFolder="" count="0" memberValueDatatype="5" unbalanced="0"/>
    <cacheHierarchy uniqueName="[Table1].[Total Profit Margin]" caption="Total Profit Margin" attribute="1" defaultMemberUniqueName="[Table1].[Total Profit Margin].[All]" allUniqueName="[Table1].[Total Profit Margin].[All]" dimensionUniqueName="[Table1]" displayFolder="" count="0" memberValueDatatype="5" unbalanced="0"/>
    <cacheHierarchy uniqueName="[Table1].[Total Profit Margin2]" caption="Total Profit Margin2" attribute="1" defaultMemberUniqueName="[Table1].[Total Profit Margin2].[All]" allUniqueName="[Table1].[Total Profit Margin2].[All]" dimensionUniqueName="[Table1]" displayFolder="" count="0" memberValueDatatype="5" unbalanced="0"/>
    <cacheHierarchy uniqueName="[Table1].[Sales Date (Month Index)]" caption="Sales Date (Month Index)" attribute="1" defaultMemberUniqueName="[Table1].[Sales Date (Month Index)].[All]" allUniqueName="[Table1].[Sales 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Feedback theme]" caption="Count of Feedback theme" measure="1" displayFolder="" measureGroup="Table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Total sold Amount]" caption="Sum of Total sold Amount" measure="1" displayFolder="" measureGroup="Table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Total Profit]" caption="Sum of Total Profit" measure="1" displayFolder="" measureGroup="Table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Customer ID]" caption="Count of Customer ID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ust segmentation theme]" caption="Count of Cust segmentation them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Return Status seg]" caption="Count of Return Status seg" measure="1" displayFolder="" measureGroup="Tabl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es Amount]" caption="Sum of Sales Amount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Customer assessment of Sales Rep]" caption="Count of Customer assessment of Sales Rep" measure="1" displayFolder="" measureGroup="Table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Region]" caption="Count of Region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Total sold Amount]" caption="Average of Total sold Amount" measure="1" displayFolder="" measureGroup="Table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SalesRep ID]" caption="Count of SalesRep ID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ales Channel Seg]" caption="Count of Sales Channel Seg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Total Cost of Good Sold]" caption="Sum of Total Cost of Good Sold" measure="1" displayFolder="" measureGroup="Table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Total Profit Margin]" caption="Sum of Total Profit Margin" measure="1" displayFolder="" measureGroup="Table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Profit Margin2]" caption="Sum of Total Profit Margin2" measure="1" displayFolder="" measureGroup="Table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Dummy0" caption="SalesID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19IT8L9H0X7" refreshedDate="45594.495067592594" backgroundQuery="1" createdVersion="8" refreshedVersion="8" minRefreshableVersion="3" recordCount="0" supportSubquery="1" supportAdvancedDrill="1" xr:uid="{8BC68B4E-77F3-4451-8F9D-6F04B734807A}">
  <cacheSource type="external" connectionId="1"/>
  <cacheFields count="4">
    <cacheField name="[Table1].[SalesRep ID].[SalesRep ID]" caption="SalesRep ID" numFmtId="0" hierarchy="12" level="1">
      <sharedItems count="10">
        <s v="REP001"/>
        <s v="REP002"/>
        <s v="REP003"/>
        <s v="REP004"/>
        <s v="REP005"/>
        <s v="REP006"/>
        <s v="REP007"/>
        <s v="REP008"/>
        <s v="REP009"/>
        <s v="REP010"/>
      </sharedItems>
    </cacheField>
    <cacheField name="[Table1].[Region].[Region]" caption="Region" numFmtId="0" hierarchy="8" level="1">
      <sharedItems count="5">
        <s v="Asia Pacific"/>
        <s v="Europe"/>
        <s v="Latin America"/>
        <s v="Middle East &amp; Africa"/>
        <s v="North America"/>
      </sharedItems>
    </cacheField>
    <cacheField name="[Table1].[Feedback theme].[Feedback theme]" caption="Feedback theme" numFmtId="0" hierarchy="23" level="1">
      <sharedItems count="6">
        <s v="Customer Service"/>
        <s v="Delivery Issues"/>
        <s v="Experience with Purchase"/>
        <s v="Product Description Accuracy"/>
        <s v="Product Quality"/>
        <s v="Value for Money"/>
      </sharedItems>
    </cacheField>
    <cacheField name="[Measures].[Count of Feedback theme]" caption="Count of Feedback theme" numFmtId="0" hierarchy="35" level="32767"/>
  </cacheFields>
  <cacheHierarchies count="50">
    <cacheHierarchy uniqueName="[Table1].[SalesID]" caption="SalesID" attribute="1" defaultMemberUniqueName="[Table1].[SalesID].[All]" allUniqueName="[Table1].[SalesID].[All]" dimensionUniqueName="[Table1]" displayFolder="" count="0" memberValueDatatype="20" unbalanced="0"/>
    <cacheHierarchy uniqueName="[Table1].[Product Name]" caption="Product Name" attribute="1" defaultMemberUniqueName="[Table1].[Product Name].[All]" allUniqueName="[Table1].[Product Name].[All]" dimensionUniqueName="[Table1]" displayFolder="" count="0" memberValueDatatype="130" unbalanced="0"/>
    <cacheHierarchy uniqueName="[Table1].[Product Category]" caption="Product Category" attribute="1" defaultMemberUniqueName="[Table1].[Product Category].[All]" allUniqueName="[Table1].[Product Category].[All]" dimensionUniqueName="[Table1]" displayFolder="" count="0" memberValueDatatype="130" unbalanced="0"/>
    <cacheHierarchy uniqueName="[Table1].[Product Name widgets]" caption="Product Name widgets" attribute="1" defaultMemberUniqueName="[Table1].[Product Name widgets].[All]" allUniqueName="[Table1].[Product Name widgets].[All]" dimensionUniqueName="[Table1]" displayFolder="" count="0" memberValueDatatype="130" unbalanced="0"/>
    <cacheHierarchy uniqueName="[Table1].[Product categorization theme]" caption="Product categorization theme" attribute="1" defaultMemberUniqueName="[Table1].[Product categorization theme].[All]" allUniqueName="[Table1].[Product categorization theme].[All]" dimensionUniqueName="[Table1]" displayFolder="" count="0" memberValueDatatype="130" unbalanced="0"/>
    <cacheHierarchy uniqueName="[Table1].[Sales Date]" caption="Sales Date" attribute="1" time="1" defaultMemberUniqueName="[Table1].[Sales Date].[All]" allUniqueName="[Table1].[Sales Date].[All]" dimensionUniqueName="[Table1]" displayFolder="" count="0" memberValueDatatype="7" unbalanced="0"/>
    <cacheHierarchy uniqueName="[Table1].[Sales Amount]" caption="Sales Amount" attribute="1" defaultMemberUniqueName="[Table1].[Sales Amount].[All]" allUniqueName="[Table1].[Sales Amount].[All]" dimensionUniqueName="[Table1]" displayFolder="" count="0" memberValueDatatype="5" unbalanced="0"/>
    <cacheHierarchy uniqueName="[Table1].[Quantity Sold]" caption="Quantity Sold" attribute="1" defaultMemberUniqueName="[Table1].[Quantity Sold].[All]" allUniqueName="[Table1].[Quantity Sold].[All]" dimensionUniqueName="[Table1]" displayFolder="" count="0" memberValueDatatype="20" unbalanced="0"/>
    <cacheHierarchy uniqueName="[Table1].[Region]" caption="Region" attribute="1" defaultMemberUniqueName="[Table1].[Region].[All]" allUniqueName="[Table1].[Region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Customer ID]" caption="Customer ID" attribute="1" defaultMemberUniqueName="[Table1].[Customer ID].[All]" allUniqueName="[Table1].[Customer ID].[All]" dimensionUniqueName="[Table1]" displayFolder="" count="0" memberValueDatatype="130" unbalanced="0"/>
    <cacheHierarchy uniqueName="[Table1].[Customer Segment]" caption="Customer Segment" attribute="1" defaultMemberUniqueName="[Table1].[Customer Segment].[All]" allUniqueName="[Table1].[Customer Segment].[All]" dimensionUniqueName="[Table1]" displayFolder="" count="0" memberValueDatatype="130" unbalanced="0"/>
    <cacheHierarchy uniqueName="[Table1].[Cust segmentation theme]" caption="Cust segmentation theme" attribute="1" defaultMemberUniqueName="[Table1].[Cust segmentation theme].[All]" allUniqueName="[Table1].[Cust segmentation theme].[All]" dimensionUniqueName="[Table1]" displayFolder="" count="0" memberValueDatatype="130" unbalanced="0"/>
    <cacheHierarchy uniqueName="[Table1].[SalesRep ID]" caption="SalesRep ID" attribute="1" defaultMemberUniqueName="[Table1].[SalesRep ID].[All]" allUniqueName="[Table1].[SalesRep ID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Discount Applied]" caption="Discount Applied" attribute="1" defaultMemberUniqueName="[Table1].[Discount Applied].[All]" allUniqueName="[Table1].[Discount Applied].[All]" dimensionUniqueName="[Table1]" displayFolder="" count="0" memberValueDatatype="5" unbalanced="0"/>
    <cacheHierarchy uniqueName="[Table1].[Cost Of Goods Sold]" caption="Cost Of Goods Sold" attribute="1" defaultMemberUniqueName="[Table1].[Cost Of Goods Sold].[All]" allUniqueName="[Table1].[Cost Of Goods Sold].[All]" dimensionUniqueName="[Table1]" displayFolder="" count="0" memberValueDatatype="20" unbalanced="0"/>
    <cacheHierarchy uniqueName="[Table1].[Profit Margin]" caption="Profit Margin" attribute="1" defaultMemberUniqueName="[Table1].[Profit Margin].[All]" allUniqueName="[Table1].[Profit Margin].[All]" dimensionUniqueName="[Table1]" displayFolder="" count="0" memberValueDatatype="5" unbalanced="0"/>
    <cacheHierarchy uniqueName="[Table1].[Sales Channel]" caption="Sales Channel" attribute="1" defaultMemberUniqueName="[Table1].[Sales Channel].[All]" allUniqueName="[Table1].[Sales Channel].[All]" dimensionUniqueName="[Table1]" displayFolder="" count="0" memberValueDatatype="130" unbalanced="0"/>
    <cacheHierarchy uniqueName="[Table1].[Sales Channel Seg]" caption="Sales Channel Seg" attribute="1" defaultMemberUniqueName="[Table1].[Sales Channel Seg].[All]" allUniqueName="[Table1].[Sales Channel Seg].[All]" dimensionUniqueName="[Table1]" displayFolder="" count="0" memberValueDatatype="130" unbalanced="0"/>
    <cacheHierarchy uniqueName="[Table1].[Inventory Status]" caption="Inventory Status" attribute="1" defaultMemberUniqueName="[Table1].[Inventory Status].[All]" allUniqueName="[Table1].[Inventory Status].[All]" dimensionUniqueName="[Table1]" displayFolder="" count="0" memberValueDatatype="130" unbalanced="0"/>
    <cacheHierarchy uniqueName="[Table1].[Return Status]" caption="Return Status" attribute="1" defaultMemberUniqueName="[Table1].[Return Status].[All]" allUniqueName="[Table1].[Return Status].[All]" dimensionUniqueName="[Table1]" displayFolder="" count="0" memberValueDatatype="130" unbalanced="0"/>
    <cacheHierarchy uniqueName="[Table1].[Return Status seg]" caption="Return Status seg" attribute="1" defaultMemberUniqueName="[Table1].[Return Status seg].[All]" allUniqueName="[Table1].[Return Status seg].[All]" dimensionUniqueName="[Table1]" displayFolder="" count="0" memberValueDatatype="130" unbalanced="0"/>
    <cacheHierarchy uniqueName="[Table1].[Customer Feedback]" caption="Customer Feedback" attribute="1" defaultMemberUniqueName="[Table1].[Customer Feedback].[All]" allUniqueName="[Table1].[Customer Feedback].[All]" dimensionUniqueName="[Table1]" displayFolder="" count="0" memberValueDatatype="130" unbalanced="0"/>
    <cacheHierarchy uniqueName="[Table1].[Customer assessment of Sales Rep]" caption="Customer assessment of Sales Rep" attribute="1" defaultMemberUniqueName="[Table1].[Customer assessment of Sales Rep].[All]" allUniqueName="[Table1].[Customer assessment of Sales Rep].[All]" dimensionUniqueName="[Table1]" displayFolder="" count="0" memberValueDatatype="130" unbalanced="0"/>
    <cacheHierarchy uniqueName="[Table1].[Feedback theme]" caption="Feedback theme" attribute="1" defaultMemberUniqueName="[Table1].[Feedback theme].[All]" allUniqueName="[Table1].[Feedback theme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Total sold Amount]" caption="Total sold Amount" attribute="1" defaultMemberUniqueName="[Table1].[Total sold Amount].[All]" allUniqueName="[Table1].[Total sold Amount].[All]" dimensionUniqueName="[Table1]" displayFolder="" count="0" memberValueDatatype="5" unbalanced="0"/>
    <cacheHierarchy uniqueName="[Table1].[Sales Date (Year)]" caption="Sales Date (Year)" attribute="1" defaultMemberUniqueName="[Table1].[Sales Date (Year)].[All]" allUniqueName="[Table1].[Sales Date (Year)].[All]" dimensionUniqueName="[Table1]" displayFolder="" count="0" memberValueDatatype="130" unbalanced="0"/>
    <cacheHierarchy uniqueName="[Table1].[Sales Date (Quarter)]" caption="Sales Date (Quarter)" attribute="1" defaultMemberUniqueName="[Table1].[Sales Date (Quarter)].[All]" allUniqueName="[Table1].[Sales Date (Quarter)].[All]" dimensionUniqueName="[Table1]" displayFolder="" count="0" memberValueDatatype="130" unbalanced="0"/>
    <cacheHierarchy uniqueName="[Table1].[Sales Date (Month)]" caption="Sales Date (Month)" attribute="1" defaultMemberUniqueName="[Table1].[Sales Date (Month)].[All]" allUniqueName="[Table1].[Sales Date (Month)].[All]" dimensionUniqueName="[Table1]" displayFolder="" count="0" memberValueDatatype="130" unbalanced="0"/>
    <cacheHierarchy uniqueName="[Table1].[Total Cost of Good Sold]" caption="Total Cost of Good Sold" attribute="1" defaultMemberUniqueName="[Table1].[Total Cost of Good Sold].[All]" allUniqueName="[Table1].[Total Cost of Good Sold].[All]" dimensionUniqueName="[Table1]" displayFolder="" count="0" memberValueDatatype="20" unbalanced="0"/>
    <cacheHierarchy uniqueName="[Table1].[Total Profit]" caption="Total Profit" attribute="1" defaultMemberUniqueName="[Table1].[Total Profit].[All]" allUniqueName="[Table1].[Total Profit].[All]" dimensionUniqueName="[Table1]" displayFolder="" count="0" memberValueDatatype="5" unbalanced="0"/>
    <cacheHierarchy uniqueName="[Table1].[Total Profit Margin]" caption="Total Profit Margin" attribute="1" defaultMemberUniqueName="[Table1].[Total Profit Margin].[All]" allUniqueName="[Table1].[Total Profit Margin].[All]" dimensionUniqueName="[Table1]" displayFolder="" count="0" memberValueDatatype="5" unbalanced="0"/>
    <cacheHierarchy uniqueName="[Table1].[Total Profit Margin2]" caption="Total Profit Margin2" attribute="1" defaultMemberUniqueName="[Table1].[Total Profit Margin2].[All]" allUniqueName="[Table1].[Total Profit Margin2].[All]" dimensionUniqueName="[Table1]" displayFolder="" count="0" memberValueDatatype="5" unbalanced="0"/>
    <cacheHierarchy uniqueName="[Table1].[Sales Date (Month Index)]" caption="Sales Date (Month Index)" attribute="1" defaultMemberUniqueName="[Table1].[Sales Date (Month Index)].[All]" allUniqueName="[Table1].[Sales 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Feedback theme]" caption="Count of Feedback theme" measure="1" displayFolder="" measureGroup="Tabl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Total sold Amount]" caption="Sum of Total sold Amount" measure="1" displayFolder="" measureGroup="Table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Total Profit]" caption="Sum of Total Profit" measure="1" displayFolder="" measureGroup="Table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Customer ID]" caption="Count of Customer ID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ust segmentation theme]" caption="Count of Cust segmentation theme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Return Status seg]" caption="Count of Return Status seg" measure="1" displayFolder="" measureGroup="Tabl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es Amount]" caption="Sum of Sales Amount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Customer assessment of Sales Rep]" caption="Count of Customer assessment of Sales Rep" measure="1" displayFolder="" measureGroup="Table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Region]" caption="Count of Region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Total sold Amount]" caption="Average of Total sold Amount" measure="1" displayFolder="" measureGroup="Table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SalesRep ID]" caption="Count of SalesRep ID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ales Channel Seg]" caption="Count of Sales Channel Seg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Total Cost of Good Sold]" caption="Sum of Total Cost of Good Sold" measure="1" displayFolder="" measureGroup="Table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Total Profit Margin]" caption="Sum of Total Profit Margin" measure="1" displayFolder="" measureGroup="Table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Profit Margin2]" caption="Sum of Total Profit Margin2" measure="1" displayFolder="" measureGroup="Table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19IT8L9H0X7" refreshedDate="45594.495064930554" backgroundQuery="1" createdVersion="8" refreshedVersion="8" minRefreshableVersion="3" recordCount="0" supportSubquery="1" supportAdvancedDrill="1" xr:uid="{1B8C24B2-E5AA-4D1C-80F1-C48840664292}">
  <cacheSource type="external" connectionId="1"/>
  <cacheFields count="5">
    <cacheField name="[Table1].[SalesRep ID].[SalesRep ID]" caption="SalesRep ID" numFmtId="0" hierarchy="12" level="1">
      <sharedItems count="10">
        <s v="REP001"/>
        <s v="REP002"/>
        <s v="REP003"/>
        <s v="REP004"/>
        <s v="REP005"/>
        <s v="REP006"/>
        <s v="REP007"/>
        <s v="REP008"/>
        <s v="REP009"/>
        <s v="REP010"/>
      </sharedItems>
    </cacheField>
    <cacheField name="[Table1].[Region].[Region]" caption="Region" numFmtId="0" hierarchy="8" level="1">
      <sharedItems containsBlank="1" count="6">
        <m/>
        <s v="Asia Pacific"/>
        <s v="Europe"/>
        <s v="Latin America"/>
        <s v="Middle East &amp; Africa"/>
        <s v="North America"/>
      </sharedItems>
    </cacheField>
    <cacheField name="[Measures].[Sum of Total sold Amount]" caption="Sum of Total sold Amount" numFmtId="0" hierarchy="36" level="32767"/>
    <cacheField name="[Measures].[Average of Total sold Amount]" caption="Average of Total sold Amount" numFmtId="0" hierarchy="44" level="32767"/>
    <cacheField name="Dummy0" numFmtId="0" hierarchy="50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51">
    <cacheHierarchy uniqueName="[Table1].[SalesID]" caption="SalesID" attribute="1" defaultMemberUniqueName="[Table1].[SalesID].[All]" allUniqueName="[Table1].[SalesID].[All]" dimensionUniqueName="[Table1]" displayFolder="" count="0" memberValueDatatype="20" unbalanced="0"/>
    <cacheHierarchy uniqueName="[Table1].[Product Name]" caption="Product Name" attribute="1" defaultMemberUniqueName="[Table1].[Product Name].[All]" allUniqueName="[Table1].[Product Name].[All]" dimensionUniqueName="[Table1]" displayFolder="" count="0" memberValueDatatype="130" unbalanced="0"/>
    <cacheHierarchy uniqueName="[Table1].[Product Category]" caption="Product Category" attribute="1" defaultMemberUniqueName="[Table1].[Product Category].[All]" allUniqueName="[Table1].[Product Category].[All]" dimensionUniqueName="[Table1]" displayFolder="" count="0" memberValueDatatype="130" unbalanced="0"/>
    <cacheHierarchy uniqueName="[Table1].[Product Name widgets]" caption="Product Name widgets" attribute="1" defaultMemberUniqueName="[Table1].[Product Name widgets].[All]" allUniqueName="[Table1].[Product Name widgets].[All]" dimensionUniqueName="[Table1]" displayFolder="" count="0" memberValueDatatype="130" unbalanced="0"/>
    <cacheHierarchy uniqueName="[Table1].[Product categorization theme]" caption="Product categorization theme" attribute="1" defaultMemberUniqueName="[Table1].[Product categorization theme].[All]" allUniqueName="[Table1].[Product categorization theme].[All]" dimensionUniqueName="[Table1]" displayFolder="" count="0" memberValueDatatype="130" unbalanced="0"/>
    <cacheHierarchy uniqueName="[Table1].[Sales Date]" caption="Sales Date" attribute="1" time="1" defaultMemberUniqueName="[Table1].[Sales Date].[All]" allUniqueName="[Table1].[Sales Date].[All]" dimensionUniqueName="[Table1]" displayFolder="" count="0" memberValueDatatype="7" unbalanced="0"/>
    <cacheHierarchy uniqueName="[Table1].[Sales Amount]" caption="Sales Amount" attribute="1" defaultMemberUniqueName="[Table1].[Sales Amount].[All]" allUniqueName="[Table1].[Sales Amount].[All]" dimensionUniqueName="[Table1]" displayFolder="" count="0" memberValueDatatype="5" unbalanced="0"/>
    <cacheHierarchy uniqueName="[Table1].[Quantity Sold]" caption="Quantity Sold" attribute="1" defaultMemberUniqueName="[Table1].[Quantity Sold].[All]" allUniqueName="[Table1].[Quantity Sold].[All]" dimensionUniqueName="[Table1]" displayFolder="" count="0" memberValueDatatype="20" unbalanced="0"/>
    <cacheHierarchy uniqueName="[Table1].[Region]" caption="Region" attribute="1" defaultMemberUniqueName="[Table1].[Region].[All]" allUniqueName="[Table1].[Region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Customer ID]" caption="Customer ID" attribute="1" defaultMemberUniqueName="[Table1].[Customer ID].[All]" allUniqueName="[Table1].[Customer ID].[All]" dimensionUniqueName="[Table1]" displayFolder="" count="0" memberValueDatatype="130" unbalanced="0"/>
    <cacheHierarchy uniqueName="[Table1].[Customer Segment]" caption="Customer Segment" attribute="1" defaultMemberUniqueName="[Table1].[Customer Segment].[All]" allUniqueName="[Table1].[Customer Segment].[All]" dimensionUniqueName="[Table1]" displayFolder="" count="0" memberValueDatatype="130" unbalanced="0"/>
    <cacheHierarchy uniqueName="[Table1].[Cust segmentation theme]" caption="Cust segmentation theme" attribute="1" defaultMemberUniqueName="[Table1].[Cust segmentation theme].[All]" allUniqueName="[Table1].[Cust segmentation theme].[All]" dimensionUniqueName="[Table1]" displayFolder="" count="0" memberValueDatatype="130" unbalanced="0"/>
    <cacheHierarchy uniqueName="[Table1].[SalesRep ID]" caption="SalesRep ID" attribute="1" defaultMemberUniqueName="[Table1].[SalesRep ID].[All]" allUniqueName="[Table1].[SalesRep ID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Discount Applied]" caption="Discount Applied" attribute="1" defaultMemberUniqueName="[Table1].[Discount Applied].[All]" allUniqueName="[Table1].[Discount Applied].[All]" dimensionUniqueName="[Table1]" displayFolder="" count="0" memberValueDatatype="5" unbalanced="0"/>
    <cacheHierarchy uniqueName="[Table1].[Cost Of Goods Sold]" caption="Cost Of Goods Sold" attribute="1" defaultMemberUniqueName="[Table1].[Cost Of Goods Sold].[All]" allUniqueName="[Table1].[Cost Of Goods Sold].[All]" dimensionUniqueName="[Table1]" displayFolder="" count="0" memberValueDatatype="20" unbalanced="0"/>
    <cacheHierarchy uniqueName="[Table1].[Profit Margin]" caption="Profit Margin" attribute="1" defaultMemberUniqueName="[Table1].[Profit Margin].[All]" allUniqueName="[Table1].[Profit Margin].[All]" dimensionUniqueName="[Table1]" displayFolder="" count="0" memberValueDatatype="5" unbalanced="0"/>
    <cacheHierarchy uniqueName="[Table1].[Sales Channel]" caption="Sales Channel" attribute="1" defaultMemberUniqueName="[Table1].[Sales Channel].[All]" allUniqueName="[Table1].[Sales Channel].[All]" dimensionUniqueName="[Table1]" displayFolder="" count="0" memberValueDatatype="130" unbalanced="0"/>
    <cacheHierarchy uniqueName="[Table1].[Sales Channel Seg]" caption="Sales Channel Seg" attribute="1" defaultMemberUniqueName="[Table1].[Sales Channel Seg].[All]" allUniqueName="[Table1].[Sales Channel Seg].[All]" dimensionUniqueName="[Table1]" displayFolder="" count="0" memberValueDatatype="130" unbalanced="0"/>
    <cacheHierarchy uniqueName="[Table1].[Inventory Status]" caption="Inventory Status" attribute="1" defaultMemberUniqueName="[Table1].[Inventory Status].[All]" allUniqueName="[Table1].[Inventory Status].[All]" dimensionUniqueName="[Table1]" displayFolder="" count="0" memberValueDatatype="130" unbalanced="0"/>
    <cacheHierarchy uniqueName="[Table1].[Return Status]" caption="Return Status" attribute="1" defaultMemberUniqueName="[Table1].[Return Status].[All]" allUniqueName="[Table1].[Return Status].[All]" dimensionUniqueName="[Table1]" displayFolder="" count="0" memberValueDatatype="130" unbalanced="0"/>
    <cacheHierarchy uniqueName="[Table1].[Return Status seg]" caption="Return Status seg" attribute="1" defaultMemberUniqueName="[Table1].[Return Status seg].[All]" allUniqueName="[Table1].[Return Status seg].[All]" dimensionUniqueName="[Table1]" displayFolder="" count="0" memberValueDatatype="130" unbalanced="0"/>
    <cacheHierarchy uniqueName="[Table1].[Customer Feedback]" caption="Customer Feedback" attribute="1" defaultMemberUniqueName="[Table1].[Customer Feedback].[All]" allUniqueName="[Table1].[Customer Feedback].[All]" dimensionUniqueName="[Table1]" displayFolder="" count="0" memberValueDatatype="130" unbalanced="0"/>
    <cacheHierarchy uniqueName="[Table1].[Customer assessment of Sales Rep]" caption="Customer assessment of Sales Rep" attribute="1" defaultMemberUniqueName="[Table1].[Customer assessment of Sales Rep].[All]" allUniqueName="[Table1].[Customer assessment of Sales Rep].[All]" dimensionUniqueName="[Table1]" displayFolder="" count="0" memberValueDatatype="130" unbalanced="0"/>
    <cacheHierarchy uniqueName="[Table1].[Feedback theme]" caption="Feedback theme" attribute="1" defaultMemberUniqueName="[Table1].[Feedback theme].[All]" allUniqueName="[Table1].[Feedback theme].[All]" dimensionUniqueName="[Table1]" displayFolder="" count="0" memberValueDatatype="130" unbalanced="0"/>
    <cacheHierarchy uniqueName="[Table1].[Total sold Amount]" caption="Total sold Amount" attribute="1" defaultMemberUniqueName="[Table1].[Total sold Amount].[All]" allUniqueName="[Table1].[Total sold Amount].[All]" dimensionUniqueName="[Table1]" displayFolder="" count="0" memberValueDatatype="5" unbalanced="0"/>
    <cacheHierarchy uniqueName="[Table1].[Sales Date (Year)]" caption="Sales Date (Year)" attribute="1" defaultMemberUniqueName="[Table1].[Sales Date (Year)].[All]" allUniqueName="[Table1].[Sales Date (Year)].[All]" dimensionUniqueName="[Table1]" displayFolder="" count="0" memberValueDatatype="130" unbalanced="0"/>
    <cacheHierarchy uniqueName="[Table1].[Sales Date (Quarter)]" caption="Sales Date (Quarter)" attribute="1" defaultMemberUniqueName="[Table1].[Sales Date (Quarter)].[All]" allUniqueName="[Table1].[Sales Date (Quarter)].[All]" dimensionUniqueName="[Table1]" displayFolder="" count="0" memberValueDatatype="130" unbalanced="0"/>
    <cacheHierarchy uniqueName="[Table1].[Sales Date (Month)]" caption="Sales Date (Month)" attribute="1" defaultMemberUniqueName="[Table1].[Sales Date (Month)].[All]" allUniqueName="[Table1].[Sales Date (Month)].[All]" dimensionUniqueName="[Table1]" displayFolder="" count="0" memberValueDatatype="130" unbalanced="0"/>
    <cacheHierarchy uniqueName="[Table1].[Total Cost of Good Sold]" caption="Total Cost of Good Sold" attribute="1" defaultMemberUniqueName="[Table1].[Total Cost of Good Sold].[All]" allUniqueName="[Table1].[Total Cost of Good Sold].[All]" dimensionUniqueName="[Table1]" displayFolder="" count="0" memberValueDatatype="20" unbalanced="0"/>
    <cacheHierarchy uniqueName="[Table1].[Total Profit]" caption="Total Profit" attribute="1" defaultMemberUniqueName="[Table1].[Total Profit].[All]" allUniqueName="[Table1].[Total Profit].[All]" dimensionUniqueName="[Table1]" displayFolder="" count="0" memberValueDatatype="5" unbalanced="0"/>
    <cacheHierarchy uniqueName="[Table1].[Total Profit Margin]" caption="Total Profit Margin" attribute="1" defaultMemberUniqueName="[Table1].[Total Profit Margin].[All]" allUniqueName="[Table1].[Total Profit Margin].[All]" dimensionUniqueName="[Table1]" displayFolder="" count="0" memberValueDatatype="5" unbalanced="0"/>
    <cacheHierarchy uniqueName="[Table1].[Total Profit Margin2]" caption="Total Profit Margin2" attribute="1" defaultMemberUniqueName="[Table1].[Total Profit Margin2].[All]" allUniqueName="[Table1].[Total Profit Margin2].[All]" dimensionUniqueName="[Table1]" displayFolder="" count="0" memberValueDatatype="5" unbalanced="0"/>
    <cacheHierarchy uniqueName="[Table1].[Sales Date (Month Index)]" caption="Sales Date (Month Index)" attribute="1" defaultMemberUniqueName="[Table1].[Sales Date (Month Index)].[All]" allUniqueName="[Table1].[Sales 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Feedback theme]" caption="Count of Feedback theme" measure="1" displayFolder="" measureGroup="Table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Total sold Amount]" caption="Sum of Total sold Amount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Total Profit]" caption="Sum of Total Profit" measure="1" displayFolder="" measureGroup="Table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Customer ID]" caption="Count of Customer ID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ust segmentation theme]" caption="Count of Cust segmentation theme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Return Status seg]" caption="Count of Return Status seg" measure="1" displayFolder="" measureGroup="Tabl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es Amount]" caption="Sum of Sales Amount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Customer assessment of Sales Rep]" caption="Count of Customer assessment of Sales Rep" measure="1" displayFolder="" measureGroup="Table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Region]" caption="Count of Region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Total sold Amount]" caption="Average of Total sold Amount" measure="1" displayFolder="" measureGroup="Tabl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SalesRep ID]" caption="Count of SalesRep ID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ales Channel Seg]" caption="Count of Sales Channel Seg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Total Cost of Good Sold]" caption="Sum of Total Cost of Good Sold" measure="1" displayFolder="" measureGroup="Table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Total Profit Margin]" caption="Sum of Total Profit Margin" measure="1" displayFolder="" measureGroup="Table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Profit Margin2]" caption="Sum of Total Profit Margin2" measure="1" displayFolder="" measureGroup="Table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Dummy0" caption="SalesID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19IT8L9H0X7" refreshedDate="45594.49506296296" backgroundQuery="1" createdVersion="8" refreshedVersion="8" minRefreshableVersion="3" recordCount="0" supportSubquery="1" supportAdvancedDrill="1" xr:uid="{7837CAE6-9958-4D16-9B3F-F7BFEE94EB5C}">
  <cacheSource type="external" connectionId="1"/>
  <cacheFields count="4">
    <cacheField name="[Table1].[SalesRep ID].[SalesRep ID]" caption="SalesRep ID" numFmtId="0" hierarchy="12" level="1">
      <sharedItems count="10">
        <s v="REP001"/>
        <s v="REP002"/>
        <s v="REP003"/>
        <s v="REP004"/>
        <s v="REP005"/>
        <s v="REP006"/>
        <s v="REP007"/>
        <s v="REP008"/>
        <s v="REP009"/>
        <s v="REP010"/>
      </sharedItems>
    </cacheField>
    <cacheField name="[Table1].[Region].[Region]" caption="Region" numFmtId="0" hierarchy="8" level="1">
      <sharedItems count="5">
        <s v="Asia Pacific"/>
        <s v="Europe"/>
        <s v="Latin America"/>
        <s v="Middle East &amp; Africa"/>
        <s v="North America"/>
      </sharedItems>
    </cacheField>
    <cacheField name="[Measures].[Count of Region]" caption="Count of Region" numFmtId="0" hierarchy="43" level="32767"/>
    <cacheField name="Dummy0" numFmtId="0" hierarchy="50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51">
    <cacheHierarchy uniqueName="[Table1].[SalesID]" caption="SalesID" attribute="1" defaultMemberUniqueName="[Table1].[SalesID].[All]" allUniqueName="[Table1].[SalesID].[All]" dimensionUniqueName="[Table1]" displayFolder="" count="0" memberValueDatatype="20" unbalanced="0"/>
    <cacheHierarchy uniqueName="[Table1].[Product Name]" caption="Product Name" attribute="1" defaultMemberUniqueName="[Table1].[Product Name].[All]" allUniqueName="[Table1].[Product Name].[All]" dimensionUniqueName="[Table1]" displayFolder="" count="0" memberValueDatatype="130" unbalanced="0"/>
    <cacheHierarchy uniqueName="[Table1].[Product Category]" caption="Product Category" attribute="1" defaultMemberUniqueName="[Table1].[Product Category].[All]" allUniqueName="[Table1].[Product Category].[All]" dimensionUniqueName="[Table1]" displayFolder="" count="0" memberValueDatatype="130" unbalanced="0"/>
    <cacheHierarchy uniqueName="[Table1].[Product Name widgets]" caption="Product Name widgets" attribute="1" defaultMemberUniqueName="[Table1].[Product Name widgets].[All]" allUniqueName="[Table1].[Product Name widgets].[All]" dimensionUniqueName="[Table1]" displayFolder="" count="0" memberValueDatatype="130" unbalanced="0"/>
    <cacheHierarchy uniqueName="[Table1].[Product categorization theme]" caption="Product categorization theme" attribute="1" defaultMemberUniqueName="[Table1].[Product categorization theme].[All]" allUniqueName="[Table1].[Product categorization theme].[All]" dimensionUniqueName="[Table1]" displayFolder="" count="0" memberValueDatatype="130" unbalanced="0"/>
    <cacheHierarchy uniqueName="[Table1].[Sales Date]" caption="Sales Date" attribute="1" time="1" defaultMemberUniqueName="[Table1].[Sales Date].[All]" allUniqueName="[Table1].[Sales Date].[All]" dimensionUniqueName="[Table1]" displayFolder="" count="0" memberValueDatatype="7" unbalanced="0"/>
    <cacheHierarchy uniqueName="[Table1].[Sales Amount]" caption="Sales Amount" attribute="1" defaultMemberUniqueName="[Table1].[Sales Amount].[All]" allUniqueName="[Table1].[Sales Amount].[All]" dimensionUniqueName="[Table1]" displayFolder="" count="0" memberValueDatatype="5" unbalanced="0"/>
    <cacheHierarchy uniqueName="[Table1].[Quantity Sold]" caption="Quantity Sold" attribute="1" defaultMemberUniqueName="[Table1].[Quantity Sold].[All]" allUniqueName="[Table1].[Quantity Sold].[All]" dimensionUniqueName="[Table1]" displayFolder="" count="0" memberValueDatatype="20" unbalanced="0"/>
    <cacheHierarchy uniqueName="[Table1].[Region]" caption="Region" attribute="1" defaultMemberUniqueName="[Table1].[Region].[All]" allUniqueName="[Table1].[Region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Customer ID]" caption="Customer ID" attribute="1" defaultMemberUniqueName="[Table1].[Customer ID].[All]" allUniqueName="[Table1].[Customer ID].[All]" dimensionUniqueName="[Table1]" displayFolder="" count="0" memberValueDatatype="130" unbalanced="0"/>
    <cacheHierarchy uniqueName="[Table1].[Customer Segment]" caption="Customer Segment" attribute="1" defaultMemberUniqueName="[Table1].[Customer Segment].[All]" allUniqueName="[Table1].[Customer Segment].[All]" dimensionUniqueName="[Table1]" displayFolder="" count="0" memberValueDatatype="130" unbalanced="0"/>
    <cacheHierarchy uniqueName="[Table1].[Cust segmentation theme]" caption="Cust segmentation theme" attribute="1" defaultMemberUniqueName="[Table1].[Cust segmentation theme].[All]" allUniqueName="[Table1].[Cust segmentation theme].[All]" dimensionUniqueName="[Table1]" displayFolder="" count="0" memberValueDatatype="130" unbalanced="0"/>
    <cacheHierarchy uniqueName="[Table1].[SalesRep ID]" caption="SalesRep ID" attribute="1" defaultMemberUniqueName="[Table1].[SalesRep ID].[All]" allUniqueName="[Table1].[SalesRep ID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Discount Applied]" caption="Discount Applied" attribute="1" defaultMemberUniqueName="[Table1].[Discount Applied].[All]" allUniqueName="[Table1].[Discount Applied].[All]" dimensionUniqueName="[Table1]" displayFolder="" count="0" memberValueDatatype="5" unbalanced="0"/>
    <cacheHierarchy uniqueName="[Table1].[Cost Of Goods Sold]" caption="Cost Of Goods Sold" attribute="1" defaultMemberUniqueName="[Table1].[Cost Of Goods Sold].[All]" allUniqueName="[Table1].[Cost Of Goods Sold].[All]" dimensionUniqueName="[Table1]" displayFolder="" count="0" memberValueDatatype="20" unbalanced="0"/>
    <cacheHierarchy uniqueName="[Table1].[Profit Margin]" caption="Profit Margin" attribute="1" defaultMemberUniqueName="[Table1].[Profit Margin].[All]" allUniqueName="[Table1].[Profit Margin].[All]" dimensionUniqueName="[Table1]" displayFolder="" count="0" memberValueDatatype="5" unbalanced="0"/>
    <cacheHierarchy uniqueName="[Table1].[Sales Channel]" caption="Sales Channel" attribute="1" defaultMemberUniqueName="[Table1].[Sales Channel].[All]" allUniqueName="[Table1].[Sales Channel].[All]" dimensionUniqueName="[Table1]" displayFolder="" count="0" memberValueDatatype="130" unbalanced="0"/>
    <cacheHierarchy uniqueName="[Table1].[Sales Channel Seg]" caption="Sales Channel Seg" attribute="1" defaultMemberUniqueName="[Table1].[Sales Channel Seg].[All]" allUniqueName="[Table1].[Sales Channel Seg].[All]" dimensionUniqueName="[Table1]" displayFolder="" count="0" memberValueDatatype="130" unbalanced="0"/>
    <cacheHierarchy uniqueName="[Table1].[Inventory Status]" caption="Inventory Status" attribute="1" defaultMemberUniqueName="[Table1].[Inventory Status].[All]" allUniqueName="[Table1].[Inventory Status].[All]" dimensionUniqueName="[Table1]" displayFolder="" count="0" memberValueDatatype="130" unbalanced="0"/>
    <cacheHierarchy uniqueName="[Table1].[Return Status]" caption="Return Status" attribute="1" defaultMemberUniqueName="[Table1].[Return Status].[All]" allUniqueName="[Table1].[Return Status].[All]" dimensionUniqueName="[Table1]" displayFolder="" count="0" memberValueDatatype="130" unbalanced="0"/>
    <cacheHierarchy uniqueName="[Table1].[Return Status seg]" caption="Return Status seg" attribute="1" defaultMemberUniqueName="[Table1].[Return Status seg].[All]" allUniqueName="[Table1].[Return Status seg].[All]" dimensionUniqueName="[Table1]" displayFolder="" count="0" memberValueDatatype="130" unbalanced="0"/>
    <cacheHierarchy uniqueName="[Table1].[Customer Feedback]" caption="Customer Feedback" attribute="1" defaultMemberUniqueName="[Table1].[Customer Feedback].[All]" allUniqueName="[Table1].[Customer Feedback].[All]" dimensionUniqueName="[Table1]" displayFolder="" count="0" memberValueDatatype="130" unbalanced="0"/>
    <cacheHierarchy uniqueName="[Table1].[Customer assessment of Sales Rep]" caption="Customer assessment of Sales Rep" attribute="1" defaultMemberUniqueName="[Table1].[Customer assessment of Sales Rep].[All]" allUniqueName="[Table1].[Customer assessment of Sales Rep].[All]" dimensionUniqueName="[Table1]" displayFolder="" count="0" memberValueDatatype="130" unbalanced="0"/>
    <cacheHierarchy uniqueName="[Table1].[Feedback theme]" caption="Feedback theme" attribute="1" defaultMemberUniqueName="[Table1].[Feedback theme].[All]" allUniqueName="[Table1].[Feedback theme].[All]" dimensionUniqueName="[Table1]" displayFolder="" count="0" memberValueDatatype="130" unbalanced="0"/>
    <cacheHierarchy uniqueName="[Table1].[Total sold Amount]" caption="Total sold Amount" attribute="1" defaultMemberUniqueName="[Table1].[Total sold Amount].[All]" allUniqueName="[Table1].[Total sold Amount].[All]" dimensionUniqueName="[Table1]" displayFolder="" count="0" memberValueDatatype="5" unbalanced="0"/>
    <cacheHierarchy uniqueName="[Table1].[Sales Date (Year)]" caption="Sales Date (Year)" attribute="1" defaultMemberUniqueName="[Table1].[Sales Date (Year)].[All]" allUniqueName="[Table1].[Sales Date (Year)].[All]" dimensionUniqueName="[Table1]" displayFolder="" count="0" memberValueDatatype="130" unbalanced="0"/>
    <cacheHierarchy uniqueName="[Table1].[Sales Date (Quarter)]" caption="Sales Date (Quarter)" attribute="1" defaultMemberUniqueName="[Table1].[Sales Date (Quarter)].[All]" allUniqueName="[Table1].[Sales Date (Quarter)].[All]" dimensionUniqueName="[Table1]" displayFolder="" count="0" memberValueDatatype="130" unbalanced="0"/>
    <cacheHierarchy uniqueName="[Table1].[Sales Date (Month)]" caption="Sales Date (Month)" attribute="1" defaultMemberUniqueName="[Table1].[Sales Date (Month)].[All]" allUniqueName="[Table1].[Sales Date (Month)].[All]" dimensionUniqueName="[Table1]" displayFolder="" count="0" memberValueDatatype="130" unbalanced="0"/>
    <cacheHierarchy uniqueName="[Table1].[Total Cost of Good Sold]" caption="Total Cost of Good Sold" attribute="1" defaultMemberUniqueName="[Table1].[Total Cost of Good Sold].[All]" allUniqueName="[Table1].[Total Cost of Good Sold].[All]" dimensionUniqueName="[Table1]" displayFolder="" count="0" memberValueDatatype="20" unbalanced="0"/>
    <cacheHierarchy uniqueName="[Table1].[Total Profit]" caption="Total Profit" attribute="1" defaultMemberUniqueName="[Table1].[Total Profit].[All]" allUniqueName="[Table1].[Total Profit].[All]" dimensionUniqueName="[Table1]" displayFolder="" count="0" memberValueDatatype="5" unbalanced="0"/>
    <cacheHierarchy uniqueName="[Table1].[Total Profit Margin]" caption="Total Profit Margin" attribute="1" defaultMemberUniqueName="[Table1].[Total Profit Margin].[All]" allUniqueName="[Table1].[Total Profit Margin].[All]" dimensionUniqueName="[Table1]" displayFolder="" count="0" memberValueDatatype="5" unbalanced="0"/>
    <cacheHierarchy uniqueName="[Table1].[Total Profit Margin2]" caption="Total Profit Margin2" attribute="1" defaultMemberUniqueName="[Table1].[Total Profit Margin2].[All]" allUniqueName="[Table1].[Total Profit Margin2].[All]" dimensionUniqueName="[Table1]" displayFolder="" count="0" memberValueDatatype="5" unbalanced="0"/>
    <cacheHierarchy uniqueName="[Table1].[Sales Date (Month Index)]" caption="Sales Date (Month Index)" attribute="1" defaultMemberUniqueName="[Table1].[Sales Date (Month Index)].[All]" allUniqueName="[Table1].[Sales 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Feedback theme]" caption="Count of Feedback theme" measure="1" displayFolder="" measureGroup="Table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Total sold Amount]" caption="Sum of Total sold Amount" measure="1" displayFolder="" measureGroup="Table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Total Profit]" caption="Sum of Total Profit" measure="1" displayFolder="" measureGroup="Table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Customer ID]" caption="Count of Customer ID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ust segmentation theme]" caption="Count of Cust segmentation theme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Return Status seg]" caption="Count of Return Status seg" measure="1" displayFolder="" measureGroup="Tabl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es Amount]" caption="Sum of Sales Amount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Customer assessment of Sales Rep]" caption="Count of Customer assessment of Sales Rep" measure="1" displayFolder="" measureGroup="Table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Region]" caption="Count of Region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Total sold Amount]" caption="Average of Total sold Amount" measure="1" displayFolder="" measureGroup="Table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SalesRep ID]" caption="Count of SalesRep ID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ales Channel Seg]" caption="Count of Sales Channel Seg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Total Cost of Good Sold]" caption="Sum of Total Cost of Good Sold" measure="1" displayFolder="" measureGroup="Table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Total Profit Margin]" caption="Sum of Total Profit Margin" measure="1" displayFolder="" measureGroup="Table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Profit Margin2]" caption="Sum of Total Profit Margin2" measure="1" displayFolder="" measureGroup="Table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Dummy0" caption="SalesID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8">
  <r>
    <n v="1040"/>
    <s v="Lip Gloss"/>
    <s v="Health &amp; Beauty"/>
    <x v="0"/>
    <x v="0"/>
    <x v="0"/>
    <n v="12"/>
    <m/>
    <s v="Asia Pacific"/>
    <s v="CUST1001"/>
    <s v="Online Direct"/>
    <s v="Online Direct"/>
    <s v="REP010"/>
    <n v="0"/>
    <n v="10"/>
    <n v="2"/>
    <x v="0"/>
    <x v="0"/>
    <s v="Low Stock"/>
    <s v="Pending Return"/>
    <x v="0"/>
    <s v="Nice experience"/>
    <x v="0"/>
    <s v="Experience with Purchase"/>
    <n v="0"/>
    <n v="0"/>
    <n v="0"/>
    <n v="0"/>
    <n v="0"/>
  </r>
  <r>
    <n v="891"/>
    <s v="Sweater Dress"/>
    <s v="Fashion"/>
    <x v="1"/>
    <x v="1"/>
    <x v="1"/>
    <n v="70"/>
    <n v="5"/>
    <s v="Asia Pacific"/>
    <s v="CUST1001"/>
    <s v="Retail"/>
    <s v="Retail"/>
    <s v="REP003"/>
    <n v="0"/>
    <n v="50"/>
    <n v="20"/>
    <x v="0"/>
    <x v="0"/>
    <s v="In Stock"/>
    <s v="Pending Return"/>
    <x v="0"/>
    <s v="Good value for money"/>
    <x v="1"/>
    <s v="Product Quality"/>
    <n v="350"/>
    <n v="250"/>
    <n v="100"/>
    <n v="349.28571428571428"/>
    <n v="0.2857142857142857"/>
  </r>
  <r>
    <n v="839"/>
    <s v="Bluetooth Speaker"/>
    <s v="Electronics"/>
    <x v="2"/>
    <x v="2"/>
    <x v="2"/>
    <n v="70"/>
    <n v="3"/>
    <s v="Europe"/>
    <s v="CUST1001"/>
    <s v="Online Direct"/>
    <s v="Online Direct"/>
    <s v="REP005"/>
    <n v="0"/>
    <n v="50"/>
    <n v="20"/>
    <x v="1"/>
    <x v="1"/>
    <s v="In Stock"/>
    <s v="Returned"/>
    <x v="1"/>
    <s v="Very satisfied"/>
    <x v="1"/>
    <s v="Experience with Purchase"/>
    <n v="210"/>
    <n v="150"/>
    <n v="60"/>
    <n v="209.28571428571428"/>
    <n v="0.2857142857142857"/>
  </r>
  <r>
    <n v="701"/>
    <s v="Snowboard"/>
    <s v="Sports &amp; Outdoors"/>
    <x v="3"/>
    <x v="3"/>
    <x v="3"/>
    <n v="250"/>
    <n v="2"/>
    <s v="Latin America"/>
    <s v="CUST1001"/>
    <s v="Subscription"/>
    <s v="Online Direct"/>
    <s v="REP009"/>
    <n v="0.05"/>
    <n v="200"/>
    <n v="50"/>
    <x v="2"/>
    <x v="2"/>
    <s v="Low Stock"/>
    <s v="Returned"/>
    <x v="1"/>
    <s v="Will shop again"/>
    <x v="2"/>
    <s v="Experience with Purchase"/>
    <n v="500"/>
    <n v="400"/>
    <n v="100"/>
    <n v="499.2"/>
    <n v="0.2"/>
  </r>
  <r>
    <n v="210"/>
    <s v="eBook Reader"/>
    <s v="Books &amp; Media"/>
    <x v="4"/>
    <x v="4"/>
    <x v="4"/>
    <n v="75"/>
    <n v="1"/>
    <s v="Latin America"/>
    <s v="CUST1001"/>
    <s v="Online Direct"/>
    <s v="Online Direct"/>
    <s v="REP010"/>
    <n v="0"/>
    <n v="60"/>
    <n v="15"/>
    <x v="0"/>
    <x v="0"/>
    <s v="Low Stock"/>
    <s v="No Return"/>
    <x v="0"/>
    <s v="Top notch"/>
    <x v="0"/>
    <s v="Product Quality"/>
    <n v="75"/>
    <n v="60"/>
    <n v="15"/>
    <n v="74.2"/>
    <n v="0.2"/>
  </r>
  <r>
    <n v="574"/>
    <s v="Tie"/>
    <s v="Fashion"/>
    <x v="1"/>
    <x v="1"/>
    <x v="5"/>
    <n v="15"/>
    <n v="1"/>
    <s v="Middle East &amp; Africa"/>
    <s v="CUST1001"/>
    <s v="Subscription"/>
    <s v="Online Direct"/>
    <s v="REP002"/>
    <n v="0.05"/>
    <n v="10"/>
    <n v="5"/>
    <x v="3"/>
    <x v="3"/>
    <s v="Low Stock"/>
    <s v="Pending Return"/>
    <x v="0"/>
    <s v="Fantastic experience"/>
    <x v="1"/>
    <s v="Experience with Purchase"/>
    <n v="15"/>
    <n v="10"/>
    <n v="5"/>
    <n v="14.333333333333334"/>
    <n v="0.33333333333333331"/>
  </r>
  <r>
    <n v="554"/>
    <s v="Coffee Grinder"/>
    <s v="Home Appliances"/>
    <x v="5"/>
    <x v="4"/>
    <x v="6"/>
    <n v="35"/>
    <n v="3"/>
    <s v="North America"/>
    <s v="CUST1001"/>
    <s v="Wholesale"/>
    <s v="Wholesale"/>
    <s v="REP001"/>
    <n v="0.05"/>
    <n v="30"/>
    <n v="5"/>
    <x v="2"/>
    <x v="2"/>
    <s v="Out of Stock"/>
    <s v="Pending Return"/>
    <x v="0"/>
    <s v="Terrible support"/>
    <x v="2"/>
    <s v="Customer Service"/>
    <n v="105"/>
    <n v="90"/>
    <n v="15"/>
    <n v="104.14285714285714"/>
    <n v="0.14285714285714285"/>
  </r>
  <r>
    <n v="817"/>
    <s v="External Hard Drive"/>
    <s v="Electronics"/>
    <x v="2"/>
    <x v="2"/>
    <x v="7"/>
    <n v="80"/>
    <n v="3"/>
    <s v="Asia Pacific"/>
    <s v="CUST1002"/>
    <s v="Wholesale"/>
    <s v="Wholesale"/>
    <s v="REP005"/>
    <n v="0"/>
    <n v="60"/>
    <n v="20"/>
    <x v="0"/>
    <x v="0"/>
    <s v="In Stock"/>
    <s v="Pending Return"/>
    <x v="0"/>
    <s v="Very fast service"/>
    <x v="1"/>
    <s v="Experience with Purchase"/>
    <n v="240"/>
    <n v="180"/>
    <n v="60"/>
    <n v="239.25"/>
    <n v="0.25"/>
  </r>
  <r>
    <n v="871"/>
    <s v="Snowshoes"/>
    <s v="Sports &amp; Outdoors"/>
    <x v="3"/>
    <x v="3"/>
    <x v="8"/>
    <n v="90"/>
    <n v="1"/>
    <s v="Asia Pacific"/>
    <s v="CUST1002"/>
    <s v="Retail"/>
    <s v="Retail"/>
    <s v="REP004"/>
    <n v="0"/>
    <n v="70"/>
    <n v="20"/>
    <x v="1"/>
    <x v="1"/>
    <s v="Out of Stock"/>
    <s v="No Return"/>
    <x v="0"/>
    <s v="Damaged on arrival"/>
    <x v="1"/>
    <s v="Product Quality"/>
    <n v="90"/>
    <n v="70"/>
    <n v="20"/>
    <n v="89.222222222222229"/>
    <n v="0.22222222222222221"/>
  </r>
  <r>
    <n v="1075"/>
    <s v="Denim Jacket"/>
    <s v="Fashion"/>
    <x v="1"/>
    <x v="1"/>
    <x v="9"/>
    <n v="80"/>
    <m/>
    <s v="Asia Pacific"/>
    <s v="CUST1002"/>
    <s v="High Income"/>
    <s v="Wholesale"/>
    <s v="REP008"/>
    <n v="0.05"/>
    <n v="60"/>
    <n v="20"/>
    <x v="0"/>
    <x v="0"/>
    <s v="Out of Stock"/>
    <s v="Pending Return"/>
    <x v="0"/>
    <s v="Poor packaging"/>
    <x v="2"/>
    <s v="Delivery Issues"/>
    <n v="0"/>
    <n v="0"/>
    <n v="0"/>
    <n v="0"/>
    <n v="0"/>
  </r>
  <r>
    <n v="599"/>
    <s v="Yoga Mat"/>
    <s v="Sports &amp; Outdoors"/>
    <x v="3"/>
    <x v="3"/>
    <x v="10"/>
    <n v="30"/>
    <n v="3"/>
    <s v="Europe"/>
    <s v="CUST1002"/>
    <s v="Retail"/>
    <s v="Retail"/>
    <s v="REP009"/>
    <n v="0"/>
    <n v="20"/>
    <n v="10"/>
    <x v="0"/>
    <x v="0"/>
    <s v="Out of Stock"/>
    <s v="Returned"/>
    <x v="1"/>
    <s v="Do not recommend"/>
    <x v="1"/>
    <s v="Value for Money"/>
    <n v="90"/>
    <n v="60"/>
    <n v="30"/>
    <n v="89.333333333333329"/>
    <n v="0.33333333333333331"/>
  </r>
  <r>
    <n v="1213"/>
    <s v="Throw Pillow"/>
    <s v="Home Décor"/>
    <x v="5"/>
    <x v="4"/>
    <x v="11"/>
    <n v="25"/>
    <n v="1"/>
    <s v="Europe"/>
    <s v="CUST1002"/>
    <s v="Online Direct"/>
    <s v="Online Direct"/>
    <s v="REP018"/>
    <n v="0.1"/>
    <n v="20"/>
    <n v="5"/>
    <x v="0"/>
    <x v="0"/>
    <s v="Out of Stock"/>
    <s v="No Return"/>
    <x v="0"/>
    <s v="Fantastic experience"/>
    <x v="1"/>
    <s v="Experience with Purchase"/>
    <n v="25"/>
    <n v="20"/>
    <n v="5"/>
    <n v="24.2"/>
    <n v="0.2"/>
  </r>
  <r>
    <n v="881"/>
    <s v="Sweater Dress"/>
    <s v="Fashion"/>
    <x v="1"/>
    <x v="1"/>
    <x v="12"/>
    <n v="70"/>
    <n v="3"/>
    <s v="Europe"/>
    <s v="CUST1002"/>
    <s v="Wholesale"/>
    <s v="Wholesale"/>
    <s v="REP001"/>
    <n v="0"/>
    <n v="50"/>
    <n v="20"/>
    <x v="2"/>
    <x v="2"/>
    <s v="In Stock"/>
    <s v="Returned"/>
    <x v="1"/>
    <s v="Exceeds expectations"/>
    <x v="0"/>
    <s v="Experience with Purchase"/>
    <n v="210"/>
    <n v="150"/>
    <n v="60"/>
    <n v="209.28571428571428"/>
    <n v="0.2857142857142857"/>
  </r>
  <r>
    <n v="813"/>
    <s v="Shampoo &amp; Conditioner Set"/>
    <s v="Health &amp; Beauty"/>
    <x v="0"/>
    <x v="0"/>
    <x v="13"/>
    <n v="25"/>
    <n v="4"/>
    <s v="Latin America"/>
    <s v="CUST1002"/>
    <s v="Retail"/>
    <s v="Retail"/>
    <s v="REP005"/>
    <n v="0"/>
    <n v="15"/>
    <n v="10"/>
    <x v="3"/>
    <x v="3"/>
    <s v="Low Stock"/>
    <s v="Returned"/>
    <x v="1"/>
    <s v="Do not recommend"/>
    <x v="0"/>
    <s v="Value for Money"/>
    <n v="100"/>
    <n v="60"/>
    <n v="40"/>
    <n v="99.4"/>
    <n v="0.4"/>
  </r>
  <r>
    <n v="1351"/>
    <s v="Throw Pillow"/>
    <s v="Home Décor"/>
    <x v="5"/>
    <x v="4"/>
    <x v="14"/>
    <n v="70"/>
    <n v="5"/>
    <s v="Latin America"/>
    <s v="CUST1002"/>
    <s v="Retail"/>
    <s v="Retail"/>
    <s v="REP017"/>
    <n v="0"/>
    <n v="15"/>
    <n v="55"/>
    <x v="0"/>
    <x v="0"/>
    <s v="Low Stock"/>
    <s v="Pending Return"/>
    <x v="0"/>
    <s v="Terrible support"/>
    <x v="1"/>
    <s v="Customer Service"/>
    <n v="350"/>
    <n v="75"/>
    <n v="275"/>
    <n v="349.78571428571428"/>
    <n v="0.7857142857142857"/>
  </r>
  <r>
    <n v="1054"/>
    <s v="Facial Moisturizer"/>
    <s v="Health &amp; Beauty"/>
    <x v="0"/>
    <x v="0"/>
    <x v="15"/>
    <n v="30"/>
    <m/>
    <s v="Latin America"/>
    <s v="CUST1002"/>
    <s v="Wholesale Customers"/>
    <s v="Wholesale"/>
    <s v="REP001"/>
    <n v="0.05"/>
    <n v="25"/>
    <n v="5"/>
    <x v="2"/>
    <x v="2"/>
    <s v="In Stock"/>
    <s v="Pending Return"/>
    <x v="0"/>
    <s v="Poor packaging"/>
    <x v="1"/>
    <s v="Delivery Issues"/>
    <n v="0"/>
    <n v="0"/>
    <n v="0"/>
    <n v="0"/>
    <n v="0"/>
  </r>
  <r>
    <n v="499"/>
    <s v="Hand Cream"/>
    <s v="Health &amp; Beauty"/>
    <x v="0"/>
    <x v="0"/>
    <x v="16"/>
    <n v="15"/>
    <n v="1"/>
    <s v="Latin America"/>
    <s v="CUST1002"/>
    <s v="Retail"/>
    <s v="Retail"/>
    <s v="REP007"/>
    <n v="0.05"/>
    <n v="10"/>
    <n v="5"/>
    <x v="2"/>
    <x v="2"/>
    <s v="In Stock"/>
    <s v="No Return"/>
    <x v="0"/>
    <s v="Not recommended"/>
    <x v="2"/>
    <s v="Value for Money"/>
    <n v="15"/>
    <n v="10"/>
    <n v="5"/>
    <n v="14.333333333333334"/>
    <n v="0.33333333333333331"/>
  </r>
  <r>
    <n v="1167"/>
    <s v="Romance Novel"/>
    <s v="Books &amp; Media"/>
    <x v="4"/>
    <x v="4"/>
    <x v="17"/>
    <n v="20"/>
    <n v="2"/>
    <s v="Middle East &amp; Africa"/>
    <s v="CUST1002"/>
    <s v="Online Direct"/>
    <s v="Online Direct"/>
    <s v="REP012"/>
    <n v="0.05"/>
    <n v="15"/>
    <n v="5"/>
    <x v="3"/>
    <x v="3"/>
    <s v="Out of Stock"/>
    <s v="Pending Return"/>
    <x v="0"/>
    <s v="Quick shipping"/>
    <x v="0"/>
    <s v="Delivery Issues"/>
    <n v="40"/>
    <n v="30"/>
    <n v="10"/>
    <n v="39.25"/>
    <n v="0.25"/>
  </r>
  <r>
    <n v="447"/>
    <s v="Tote Bag"/>
    <s v="Fashion"/>
    <x v="1"/>
    <x v="1"/>
    <x v="18"/>
    <n v="38"/>
    <n v="3"/>
    <s v="Middle East &amp; Africa"/>
    <s v="CUST1002"/>
    <s v="Retail"/>
    <s v="Retail"/>
    <s v="REP002"/>
    <n v="0"/>
    <n v="30"/>
    <n v="8"/>
    <x v="3"/>
    <x v="3"/>
    <s v="Low Stock"/>
    <s v="Returned"/>
    <x v="1"/>
    <s v="Could be better"/>
    <x v="2"/>
    <s v="Experience with Purchase"/>
    <n v="114"/>
    <n v="90"/>
    <n v="24"/>
    <n v="113.21052631578948"/>
    <n v="0.21052631578947367"/>
  </r>
  <r>
    <n v="1259"/>
    <s v="Denim Jacket"/>
    <s v="Fashion"/>
    <x v="1"/>
    <x v="1"/>
    <x v="19"/>
    <n v="115"/>
    <n v="3"/>
    <s v="Middle East &amp; Africa"/>
    <s v="CUST1002"/>
    <s v="Retail"/>
    <s v="Retail"/>
    <s v="REP019"/>
    <n v="0"/>
    <n v="15"/>
    <n v="100"/>
    <x v="1"/>
    <x v="1"/>
    <s v="Low Stock"/>
    <s v="No Return"/>
    <x v="0"/>
    <s v="Would buy again"/>
    <x v="1"/>
    <s v="Value for Money"/>
    <n v="345"/>
    <n v="45"/>
    <n v="300"/>
    <n v="344.86956521739131"/>
    <n v="0.86956521739130432"/>
  </r>
  <r>
    <n v="1305"/>
    <s v="Romance Novel"/>
    <s v="Books &amp; Media"/>
    <x v="4"/>
    <x v="4"/>
    <x v="20"/>
    <n v="25"/>
    <n v="2"/>
    <s v="North America"/>
    <s v="CUST1002"/>
    <s v="Retail"/>
    <s v="Retail"/>
    <s v="REP011"/>
    <n v="0"/>
    <n v="15"/>
    <n v="10"/>
    <x v="1"/>
    <x v="1"/>
    <s v="Out of Stock"/>
    <s v="Pending Return"/>
    <x v="0"/>
    <s v="Satisfied with my purchase"/>
    <x v="2"/>
    <s v="Experience with Purchase"/>
    <n v="50"/>
    <n v="30"/>
    <n v="20"/>
    <n v="49.4"/>
    <n v="0.4"/>
  </r>
  <r>
    <n v="1121"/>
    <s v="Fiction Novel"/>
    <s v="Books &amp; Media"/>
    <x v="4"/>
    <x v="4"/>
    <x v="21"/>
    <n v="20"/>
    <m/>
    <s v="North America"/>
    <s v="CUST1002"/>
    <s v="Retail Customers"/>
    <s v="Retail"/>
    <s v="REP010"/>
    <n v="0"/>
    <n v="15"/>
    <n v="5"/>
    <x v="2"/>
    <x v="2"/>
    <s v="Low Stock"/>
    <s v="No Return"/>
    <x v="0"/>
    <s v="Will shop again"/>
    <x v="0"/>
    <s v="Experience with Purchase"/>
    <n v="0"/>
    <n v="0"/>
    <n v="0"/>
    <n v="0"/>
    <n v="0"/>
  </r>
  <r>
    <n v="914"/>
    <s v="Food Processor"/>
    <s v="Home Appliances"/>
    <x v="5"/>
    <x v="4"/>
    <x v="22"/>
    <n v="120"/>
    <n v="3"/>
    <s v="Asia Pacific"/>
    <s v="CUST1003"/>
    <s v="Online Direct"/>
    <s v="Online Direct"/>
    <s v="REP002"/>
    <n v="0"/>
    <n v="100"/>
    <n v="20"/>
    <x v="1"/>
    <x v="1"/>
    <s v="In Stock"/>
    <s v="No Return"/>
    <x v="0"/>
    <s v="Delays in delivery"/>
    <x v="0"/>
    <s v="Delivery Issues"/>
    <n v="360"/>
    <n v="300"/>
    <n v="60"/>
    <n v="359.16666666666669"/>
    <n v="0.16666666666666666"/>
  </r>
  <r>
    <n v="1237"/>
    <s v="Digital Camera"/>
    <s v="Electronics"/>
    <x v="2"/>
    <x v="2"/>
    <x v="23"/>
    <n v="250"/>
    <n v="1"/>
    <s v="Asia Pacific"/>
    <s v="CUST1003"/>
    <s v="Online Direct"/>
    <s v="Online Direct"/>
    <s v="REP017"/>
    <n v="0"/>
    <n v="15"/>
    <n v="235"/>
    <x v="1"/>
    <x v="1"/>
    <s v="Low Stock"/>
    <s v="Returned"/>
    <x v="1"/>
    <s v="Delays in delivery"/>
    <x v="1"/>
    <s v="Delivery Issues"/>
    <n v="250"/>
    <n v="15"/>
    <n v="235"/>
    <n v="249.94"/>
    <n v="0.94"/>
  </r>
  <r>
    <n v="1191"/>
    <s v="Throw Pillow"/>
    <s v="Home Décor"/>
    <x v="5"/>
    <x v="4"/>
    <x v="24"/>
    <n v="25"/>
    <n v="2"/>
    <s v="Asia Pacific"/>
    <s v="CUST1003"/>
    <s v="Online Direct"/>
    <s v="Online Direct"/>
    <s v="REP011"/>
    <n v="0"/>
    <n v="15"/>
    <n v="10"/>
    <x v="3"/>
    <x v="3"/>
    <s v="In Stock"/>
    <s v="Returned"/>
    <x v="1"/>
    <s v="Excellent quality"/>
    <x v="1"/>
    <s v="Product Quality"/>
    <n v="50"/>
    <n v="30"/>
    <n v="20"/>
    <n v="49.4"/>
    <n v="0.4"/>
  </r>
  <r>
    <n v="26"/>
    <s v="Fitness Tracker"/>
    <s v="Wearables"/>
    <x v="1"/>
    <x v="1"/>
    <x v="25"/>
    <n v="90"/>
    <n v="1"/>
    <s v="Asia Pacific"/>
    <s v="CUST1003"/>
    <s v="Online Direct"/>
    <s v="Online Direct"/>
    <s v="REP004"/>
    <n v="0.08"/>
    <n v="70"/>
    <n v="20"/>
    <x v="2"/>
    <x v="2"/>
    <s v="Out of Stock"/>
    <s v="Returned"/>
    <x v="1"/>
    <s v="Not worth the money"/>
    <x v="2"/>
    <s v="Product Quality"/>
    <n v="90"/>
    <n v="70"/>
    <n v="20"/>
    <n v="89.222222222222229"/>
    <n v="0.22222222222222221"/>
  </r>
  <r>
    <n v="406"/>
    <s v="Yoga Mat"/>
    <s v="Sports &amp; Outdoors"/>
    <x v="3"/>
    <x v="3"/>
    <x v="26"/>
    <n v="38"/>
    <n v="5"/>
    <s v="Europe"/>
    <s v="CUST1003"/>
    <s v="Wholesale"/>
    <s v="Wholesale"/>
    <s v="REP005"/>
    <n v="0"/>
    <n v="30"/>
    <n v="8"/>
    <x v="2"/>
    <x v="2"/>
    <s v="In Stock"/>
    <s v="Returned"/>
    <x v="1"/>
    <s v="Very fast service"/>
    <x v="0"/>
    <s v="Experience with Purchase"/>
    <n v="190"/>
    <n v="150"/>
    <n v="40"/>
    <n v="189.21052631578948"/>
    <n v="0.21052631578947367"/>
  </r>
  <r>
    <n v="1329"/>
    <s v="Throw Pillow"/>
    <s v="Home Décor"/>
    <x v="5"/>
    <x v="4"/>
    <x v="27"/>
    <n v="90"/>
    <n v="5"/>
    <s v="Europe"/>
    <s v="CUST1003"/>
    <s v="Wholesale"/>
    <s v="Wholesale"/>
    <s v="REP020"/>
    <n v="0"/>
    <n v="15"/>
    <n v="75"/>
    <x v="2"/>
    <x v="2"/>
    <s v="Low Stock"/>
    <s v="Pending Return"/>
    <x v="0"/>
    <s v="Damaged on arrival"/>
    <x v="1"/>
    <s v="Product Quality"/>
    <n v="450"/>
    <n v="75"/>
    <n v="375"/>
    <n v="449.83333333333331"/>
    <n v="0.83333333333333337"/>
  </r>
  <r>
    <n v="1099"/>
    <s v="Digital Camera"/>
    <s v="Electronics"/>
    <x v="2"/>
    <x v="2"/>
    <x v="28"/>
    <n v="250"/>
    <m/>
    <s v="Latin America"/>
    <s v="CUST1003"/>
    <s v="Premium Customers"/>
    <s v="Corporate"/>
    <s v="REP008"/>
    <n v="0"/>
    <n v="200"/>
    <n v="50"/>
    <x v="0"/>
    <x v="0"/>
    <s v="Low Stock"/>
    <s v="Pending Return"/>
    <x v="0"/>
    <s v="Terrible support"/>
    <x v="0"/>
    <s v="Customer Service"/>
    <n v="0"/>
    <n v="0"/>
    <n v="0"/>
    <n v="0"/>
    <n v="0"/>
  </r>
  <r>
    <n v="982"/>
    <s v="Webcam"/>
    <s v="Electronics"/>
    <x v="2"/>
    <x v="2"/>
    <x v="29"/>
    <n v="40"/>
    <n v="3"/>
    <s v="Latin America"/>
    <s v="CUST1003"/>
    <s v="Online Direct"/>
    <s v="Online Direct"/>
    <s v="REP002"/>
    <n v="0"/>
    <n v="30"/>
    <n v="10"/>
    <x v="2"/>
    <x v="2"/>
    <s v="Out of Stock"/>
    <s v="Returned"/>
    <x v="1"/>
    <s v="Won't buy again"/>
    <x v="1"/>
    <s v="Value for Money"/>
    <n v="120"/>
    <n v="90"/>
    <n v="30"/>
    <n v="119.25"/>
    <n v="0.25"/>
  </r>
  <r>
    <n v="107"/>
    <s v="Washing Machine"/>
    <s v="Home Appliances"/>
    <x v="5"/>
    <x v="4"/>
    <x v="30"/>
    <n v="520"/>
    <n v="3"/>
    <s v="Latin America"/>
    <s v="CUST1003"/>
    <s v="Wholesale"/>
    <s v="Wholesale"/>
    <s v="REP001"/>
    <n v="0.08"/>
    <n v="400"/>
    <n v="120"/>
    <x v="1"/>
    <x v="1"/>
    <s v="In Stock"/>
    <s v="Pending Return"/>
    <x v="0"/>
    <s v="Fast delivery"/>
    <x v="2"/>
    <s v="Delivery Issues"/>
    <n v="1560"/>
    <n v="1200"/>
    <n v="360"/>
    <n v="1559.2307692307693"/>
    <n v="0.23076923076923078"/>
  </r>
  <r>
    <n v="269"/>
    <s v="Historical Fiction"/>
    <s v="Books &amp; Media"/>
    <x v="4"/>
    <x v="4"/>
    <x v="31"/>
    <n v="38"/>
    <n v="3"/>
    <s v="Latin America"/>
    <s v="CUST1003"/>
    <s v="Online Direct"/>
    <s v="Online Direct"/>
    <s v="REP009"/>
    <n v="0"/>
    <n v="30"/>
    <n v="8"/>
    <x v="3"/>
    <x v="3"/>
    <s v="Out of Stock"/>
    <s v="No Return"/>
    <x v="0"/>
    <s v="Great product"/>
    <x v="1"/>
    <s v="Product Quality"/>
    <n v="114"/>
    <n v="90"/>
    <n v="24"/>
    <n v="113.21052631578948"/>
    <n v="0.21052631578947367"/>
  </r>
  <r>
    <n v="1145"/>
    <s v="Romance Novel"/>
    <s v="Books &amp; Media"/>
    <x v="4"/>
    <x v="4"/>
    <x v="32"/>
    <n v="20"/>
    <n v="3"/>
    <s v="Latin America"/>
    <s v="CUST1003"/>
    <s v="Retail"/>
    <s v="Retail"/>
    <s v="REP014"/>
    <n v="0.05"/>
    <n v="15"/>
    <n v="5"/>
    <x v="2"/>
    <x v="2"/>
    <s v="In Stock"/>
    <s v="Returned"/>
    <x v="1"/>
    <s v="Perfect fit"/>
    <x v="0"/>
    <s v="Product Quality"/>
    <n v="60"/>
    <n v="45"/>
    <n v="15"/>
    <n v="59.25"/>
    <n v="0.25"/>
  </r>
  <r>
    <n v="345"/>
    <s v="Raincoat"/>
    <s v="Fashion"/>
    <x v="1"/>
    <x v="1"/>
    <x v="33"/>
    <n v="105"/>
    <n v="5"/>
    <s v="Middle East &amp; Africa"/>
    <s v="CUST1003"/>
    <s v="Wholesale"/>
    <s v="Wholesale"/>
    <s v="REP001"/>
    <n v="0"/>
    <n v="80"/>
    <n v="25"/>
    <x v="2"/>
    <x v="2"/>
    <s v="Low Stock"/>
    <s v="Pending Return"/>
    <x v="0"/>
    <s v="Delays in delivery"/>
    <x v="2"/>
    <s v="Delivery Issues"/>
    <n v="525"/>
    <n v="400"/>
    <n v="125"/>
    <n v="524.23809523809518"/>
    <n v="0.23809523809523808"/>
  </r>
  <r>
    <n v="429"/>
    <s v="Leather Belt"/>
    <s v="Fashion"/>
    <x v="1"/>
    <x v="1"/>
    <x v="34"/>
    <n v="38"/>
    <n v="3"/>
    <s v="Middle East &amp; Africa"/>
    <s v="CUST1003"/>
    <s v="Retail"/>
    <s v="Retail"/>
    <s v="REP010"/>
    <n v="0"/>
    <n v="30"/>
    <n v="8"/>
    <x v="1"/>
    <x v="1"/>
    <s v="Low Stock"/>
    <s v="Returned"/>
    <x v="1"/>
    <s v="Very satisfied"/>
    <x v="1"/>
    <s v="Experience with Purchase"/>
    <n v="114"/>
    <n v="90"/>
    <n v="24"/>
    <n v="113.21052631578948"/>
    <n v="0.21052631578947367"/>
  </r>
  <r>
    <n v="1283"/>
    <s v="Power Bank"/>
    <s v="Electronics"/>
    <x v="2"/>
    <x v="2"/>
    <x v="35"/>
    <n v="130"/>
    <n v="4"/>
    <s v="Middle East &amp; Africa"/>
    <s v="CUST1003"/>
    <s v="Retail"/>
    <s v="Retail"/>
    <s v="REP018"/>
    <n v="0"/>
    <n v="15"/>
    <n v="115"/>
    <x v="2"/>
    <x v="2"/>
    <s v="In Stock"/>
    <s v="No Return"/>
    <x v="0"/>
    <s v="Very satisfied"/>
    <x v="2"/>
    <s v="Experience with Purchase"/>
    <n v="520"/>
    <n v="60"/>
    <n v="460"/>
    <n v="519.88461538461536"/>
    <n v="0.88461538461538458"/>
  </r>
  <r>
    <n v="239"/>
    <s v="Portable Speaker"/>
    <s v="Electronics"/>
    <x v="2"/>
    <x v="2"/>
    <x v="36"/>
    <n v="50"/>
    <n v="5"/>
    <s v="North America"/>
    <s v="CUST1003"/>
    <s v="Online Direct"/>
    <s v="Online Direct"/>
    <s v="REP004"/>
    <n v="0"/>
    <n v="40"/>
    <n v="10"/>
    <x v="1"/>
    <x v="1"/>
    <s v="In Stock"/>
    <s v="No Return"/>
    <x v="0"/>
    <s v="Fantastic experience"/>
    <x v="2"/>
    <s v="Experience with Purchase"/>
    <n v="250"/>
    <n v="200"/>
    <n v="50"/>
    <n v="249.2"/>
    <n v="0.2"/>
  </r>
  <r>
    <n v="938"/>
    <s v="Webcam"/>
    <s v="Electronics"/>
    <x v="2"/>
    <x v="2"/>
    <x v="34"/>
    <n v="40"/>
    <n v="4"/>
    <s v="North America"/>
    <s v="CUST1003"/>
    <s v="Online Direct"/>
    <s v="Online Direct"/>
    <s v="REP007"/>
    <n v="0"/>
    <n v="30"/>
    <n v="10"/>
    <x v="2"/>
    <x v="2"/>
    <s v="Out of Stock"/>
    <s v="No Return"/>
    <x v="0"/>
    <s v="Not as described"/>
    <x v="1"/>
    <s v="Value for Money"/>
    <n v="160"/>
    <n v="120"/>
    <n v="40"/>
    <n v="159.25"/>
    <n v="0.25"/>
  </r>
  <r>
    <n v="867"/>
    <s v="Facial Moisturizer"/>
    <s v="Health &amp; Beauty"/>
    <x v="0"/>
    <x v="0"/>
    <x v="37"/>
    <n v="30"/>
    <n v="3"/>
    <s v="Europe"/>
    <s v="CUST1004"/>
    <s v="Wholesale"/>
    <s v="Wholesale"/>
    <s v="REP009"/>
    <n v="0.05"/>
    <n v="25"/>
    <n v="5"/>
    <x v="0"/>
    <x v="0"/>
    <s v="Out of Stock"/>
    <s v="Returned"/>
    <x v="1"/>
    <s v="Would buy again"/>
    <x v="1"/>
    <s v="Value for Money"/>
    <n v="90"/>
    <n v="75"/>
    <n v="15"/>
    <n v="89.166666666666671"/>
    <n v="0.16666666666666666"/>
  </r>
  <r>
    <n v="114"/>
    <s v="Bluetooth Headphones"/>
    <s v="Electronics"/>
    <x v="2"/>
    <x v="2"/>
    <x v="38"/>
    <n v="50"/>
    <n v="1"/>
    <s v="Europe"/>
    <s v="CUST1004"/>
    <s v="Online Direct"/>
    <s v="Online Direct"/>
    <s v="REP009"/>
    <n v="0.12"/>
    <n v="40"/>
    <n v="10"/>
    <x v="1"/>
    <x v="1"/>
    <s v="Low Stock"/>
    <s v="Pending Return"/>
    <x v="0"/>
    <s v="Missing accessories"/>
    <x v="2"/>
    <s v="Delivery Issues"/>
    <n v="50"/>
    <n v="40"/>
    <n v="10"/>
    <n v="49.2"/>
    <n v="0.2"/>
  </r>
  <r>
    <n v="575"/>
    <s v="Electric Kettle"/>
    <s v="Home Appliances"/>
    <x v="5"/>
    <x v="4"/>
    <x v="39"/>
    <n v="40"/>
    <n v="4"/>
    <s v="Europe"/>
    <s v="CUST1004"/>
    <s v="Retail"/>
    <s v="Retail"/>
    <s v="REP009"/>
    <n v="0"/>
    <n v="30"/>
    <n v="10"/>
    <x v="0"/>
    <x v="0"/>
    <s v="In Stock"/>
    <s v="Returned"/>
    <x v="1"/>
    <s v="I love it"/>
    <x v="1"/>
    <s v="Experience with Purchase"/>
    <n v="160"/>
    <n v="120"/>
    <n v="40"/>
    <n v="159.25"/>
    <n v="0.25"/>
  </r>
  <r>
    <n v="741"/>
    <s v="Hand Cream"/>
    <s v="Health &amp; Beauty"/>
    <x v="0"/>
    <x v="0"/>
    <x v="40"/>
    <n v="15"/>
    <n v="4"/>
    <s v="Latin America"/>
    <s v="CUST1004"/>
    <s v="Online Direct"/>
    <s v="Online Direct"/>
    <s v="REP008"/>
    <n v="0"/>
    <n v="10"/>
    <n v="5"/>
    <x v="1"/>
    <x v="1"/>
    <s v="Low Stock"/>
    <s v="Pending Return"/>
    <x v="0"/>
    <s v="Delays in delivery"/>
    <x v="2"/>
    <s v="Delivery Issues"/>
    <n v="60"/>
    <n v="40"/>
    <n v="20"/>
    <n v="59.333333333333336"/>
    <n v="0.33333333333333331"/>
  </r>
  <r>
    <n v="682"/>
    <s v="Summer Hat"/>
    <s v="Fashion"/>
    <x v="1"/>
    <x v="1"/>
    <x v="41"/>
    <n v="25"/>
    <n v="4"/>
    <s v="Latin America"/>
    <s v="CUST1004"/>
    <s v="Retail"/>
    <s v="Retail"/>
    <s v="REP003"/>
    <n v="0.05"/>
    <n v="20"/>
    <n v="5"/>
    <x v="3"/>
    <x v="3"/>
    <s v="Out of Stock"/>
    <s v="Pending Return"/>
    <x v="0"/>
    <s v="Quick shipping"/>
    <x v="1"/>
    <s v="Delivery Issues"/>
    <n v="100"/>
    <n v="80"/>
    <n v="20"/>
    <n v="99.2"/>
    <n v="0.2"/>
  </r>
  <r>
    <n v="770"/>
    <s v="Baseball Glove"/>
    <s v="Sports &amp; Outdoors"/>
    <x v="3"/>
    <x v="3"/>
    <x v="42"/>
    <n v="30"/>
    <n v="4"/>
    <s v="Latin America"/>
    <s v="CUST1004"/>
    <s v="Retail"/>
    <s v="Retail"/>
    <s v="REP008"/>
    <n v="0"/>
    <n v="25"/>
    <n v="5"/>
    <x v="3"/>
    <x v="3"/>
    <s v="In Stock"/>
    <s v="No Return"/>
    <x v="0"/>
    <s v="Mislabelled"/>
    <x v="1"/>
    <s v="Product Quality"/>
    <n v="120"/>
    <n v="100"/>
    <n v="20"/>
    <n v="119.16666666666667"/>
    <n v="0.16666666666666666"/>
  </r>
  <r>
    <n v="908"/>
    <s v="Denim Jacket"/>
    <s v="Fashion"/>
    <x v="1"/>
    <x v="1"/>
    <x v="43"/>
    <n v="80"/>
    <n v="3"/>
    <s v="Latin America"/>
    <s v="CUST1004"/>
    <s v="Wholesale"/>
    <s v="Wholesale"/>
    <s v="REP002"/>
    <n v="0.05"/>
    <n v="60"/>
    <n v="20"/>
    <x v="0"/>
    <x v="0"/>
    <s v="Out of Stock"/>
    <s v="No Return"/>
    <x v="0"/>
    <s v="Not as described"/>
    <x v="0"/>
    <s v="Value for Money"/>
    <n v="240"/>
    <n v="180"/>
    <n v="60"/>
    <n v="239.25"/>
    <n v="0.25"/>
  </r>
  <r>
    <n v="174"/>
    <s v="VR Headset"/>
    <s v="Wearables"/>
    <x v="1"/>
    <x v="1"/>
    <x v="44"/>
    <n v="260"/>
    <n v="2"/>
    <s v="North America"/>
    <s v="CUST1004"/>
    <s v="Retail"/>
    <s v="Retail"/>
    <s v="REP004"/>
    <n v="0"/>
    <n v="200"/>
    <n v="60"/>
    <x v="2"/>
    <x v="2"/>
    <s v="Low Stock"/>
    <s v="No Return"/>
    <x v="0"/>
    <s v="Quick shipping"/>
    <x v="1"/>
    <s v="Delivery Issues"/>
    <n v="520"/>
    <n v="400"/>
    <n v="120"/>
    <n v="519.23076923076928"/>
    <n v="0.23076923076923078"/>
  </r>
  <r>
    <n v="869"/>
    <s v="Sweater Dress"/>
    <s v="Fashion"/>
    <x v="1"/>
    <x v="1"/>
    <x v="45"/>
    <n v="70"/>
    <n v="1"/>
    <s v="North America"/>
    <s v="CUST1004"/>
    <s v="Wholesale"/>
    <s v="Wholesale"/>
    <s v="REP001"/>
    <n v="0"/>
    <n v="50"/>
    <n v="20"/>
    <x v="0"/>
    <x v="0"/>
    <s v="Low Stock"/>
    <s v="Returned"/>
    <x v="1"/>
    <s v="Satisfied with my purchase"/>
    <x v="1"/>
    <s v="Experience with Purchase"/>
    <n v="70"/>
    <n v="50"/>
    <n v="20"/>
    <n v="69.285714285714292"/>
    <n v="0.2857142857142857"/>
  </r>
  <r>
    <n v="981"/>
    <s v="Snowshoes"/>
    <s v="Sports &amp; Outdoors"/>
    <x v="3"/>
    <x v="3"/>
    <x v="46"/>
    <n v="90"/>
    <n v="4"/>
    <s v="Asia Pacific"/>
    <s v="CUST1005"/>
    <s v="Subscription"/>
    <s v="Online Direct"/>
    <s v="REP002"/>
    <n v="0"/>
    <n v="70"/>
    <n v="20"/>
    <x v="2"/>
    <x v="2"/>
    <s v="In Stock"/>
    <s v="No Return"/>
    <x v="0"/>
    <s v="Very satisfied"/>
    <x v="1"/>
    <s v="Experience with Purchase"/>
    <n v="360"/>
    <n v="280"/>
    <n v="80"/>
    <n v="359.22222222222223"/>
    <n v="0.22222222222222221"/>
  </r>
  <r>
    <n v="526"/>
    <s v="Camping Chair"/>
    <s v="Sports &amp; Outdoors"/>
    <x v="3"/>
    <x v="3"/>
    <x v="47"/>
    <n v="35"/>
    <n v="4"/>
    <s v="Asia Pacific"/>
    <s v="CUST1005"/>
    <s v="Online Direct"/>
    <s v="Online Direct"/>
    <s v="REP010"/>
    <n v="0"/>
    <n v="25"/>
    <n v="10"/>
    <x v="3"/>
    <x v="3"/>
    <s v="Low Stock"/>
    <s v="Returned"/>
    <x v="1"/>
    <s v="Not as described"/>
    <x v="1"/>
    <s v="Value for Money"/>
    <n v="140"/>
    <n v="100"/>
    <n v="40"/>
    <n v="139.28571428571428"/>
    <n v="0.2857142857142857"/>
  </r>
  <r>
    <n v="307"/>
    <s v="Cycling Helmet"/>
    <s v="Sports &amp; Outdoors"/>
    <x v="3"/>
    <x v="3"/>
    <x v="48"/>
    <n v="75"/>
    <n v="3"/>
    <s v="Asia Pacific"/>
    <s v="CUST1005"/>
    <s v="Retail"/>
    <s v="Retail"/>
    <s v="REP008"/>
    <n v="0"/>
    <n v="60"/>
    <n v="15"/>
    <x v="1"/>
    <x v="1"/>
    <s v="Low Stock"/>
    <s v="Returned"/>
    <x v="1"/>
    <s v="Exceeds expectations"/>
    <x v="0"/>
    <s v="Experience with Purchase"/>
    <n v="225"/>
    <n v="180"/>
    <n v="45"/>
    <n v="224.2"/>
    <n v="0.2"/>
  </r>
  <r>
    <n v="158"/>
    <s v="Treadmill"/>
    <s v="Sports &amp; Outdoors"/>
    <x v="3"/>
    <x v="3"/>
    <x v="49"/>
    <n v="390"/>
    <n v="4"/>
    <s v="Asia Pacific"/>
    <s v="CUST1005"/>
    <s v="Subscription"/>
    <s v="Online Direct"/>
    <s v="REP003"/>
    <n v="0"/>
    <n v="300"/>
    <n v="90"/>
    <x v="3"/>
    <x v="3"/>
    <s v="Out of Stock"/>
    <s v="No Return"/>
    <x v="0"/>
    <s v="Not worth the money"/>
    <x v="2"/>
    <s v="Product Quality"/>
    <n v="1560"/>
    <n v="1200"/>
    <n v="360"/>
    <n v="1559.2307692307693"/>
    <n v="0.23076923076923078"/>
  </r>
  <r>
    <n v="815"/>
    <s v="Blazer"/>
    <s v="Fashion"/>
    <x v="1"/>
    <x v="1"/>
    <x v="50"/>
    <n v="80"/>
    <n v="2"/>
    <s v="Asia Pacific"/>
    <s v="CUST1005"/>
    <s v="Online Direct"/>
    <s v="Online Direct"/>
    <s v="REP008"/>
    <n v="0"/>
    <n v="60"/>
    <n v="20"/>
    <x v="1"/>
    <x v="1"/>
    <s v="Low Stock"/>
    <s v="No Return"/>
    <x v="0"/>
    <s v="Not worth the money"/>
    <x v="0"/>
    <s v="Product Quality"/>
    <n v="160"/>
    <n v="120"/>
    <n v="40"/>
    <n v="159.25"/>
    <n v="0.25"/>
  </r>
  <r>
    <n v="50"/>
    <s v="Coffee Maker"/>
    <s v="Home Appliances"/>
    <x v="5"/>
    <x v="4"/>
    <x v="51"/>
    <n v="50"/>
    <n v="5"/>
    <s v="Latin America"/>
    <s v="CUST1005"/>
    <s v="Online Direct"/>
    <s v="Online Direct"/>
    <s v="REP007"/>
    <n v="0.05"/>
    <n v="40"/>
    <n v="10"/>
    <x v="3"/>
    <x v="3"/>
    <s v="Out of Stock"/>
    <s v="Returned"/>
    <x v="1"/>
    <s v="Great product"/>
    <x v="0"/>
    <s v="Product Quality"/>
    <n v="250"/>
    <n v="200"/>
    <n v="50"/>
    <n v="249.2"/>
    <n v="0.2"/>
  </r>
  <r>
    <n v="102"/>
    <s v="Fitness Tracker"/>
    <s v="Wearables"/>
    <x v="1"/>
    <x v="1"/>
    <x v="52"/>
    <n v="90"/>
    <n v="1"/>
    <s v="Latin America"/>
    <s v="CUST1005"/>
    <s v="Online Direct"/>
    <s v="Online Direct"/>
    <s v="REP009"/>
    <n v="0.2"/>
    <n v="70"/>
    <n v="20"/>
    <x v="2"/>
    <x v="2"/>
    <s v="Out of Stock"/>
    <s v="No Return"/>
    <x v="0"/>
    <s v="I love it"/>
    <x v="1"/>
    <s v="Experience with Purchase"/>
    <n v="90"/>
    <n v="70"/>
    <n v="20"/>
    <n v="89.222222222222229"/>
    <n v="0.22222222222222221"/>
  </r>
  <r>
    <n v="653"/>
    <s v="Lip Gloss"/>
    <s v="Health &amp; Beauty"/>
    <x v="0"/>
    <x v="0"/>
    <x v="53"/>
    <n v="12"/>
    <n v="5"/>
    <s v="Middle East &amp; Africa"/>
    <s v="CUST1005"/>
    <s v="Wholesale"/>
    <s v="Wholesale"/>
    <s v="REP009"/>
    <n v="0"/>
    <n v="10"/>
    <n v="2"/>
    <x v="3"/>
    <x v="3"/>
    <s v="Out of Stock"/>
    <s v="No Return"/>
    <x v="0"/>
    <s v="Not worth the money"/>
    <x v="2"/>
    <s v="Product Quality"/>
    <n v="60"/>
    <n v="50"/>
    <n v="10"/>
    <n v="59.166666666666664"/>
    <n v="0.16666666666666666"/>
  </r>
  <r>
    <n v="78"/>
    <s v="Bluetooth Speaker"/>
    <s v="Electronics"/>
    <x v="2"/>
    <x v="2"/>
    <x v="5"/>
    <n v="25"/>
    <n v="4"/>
    <s v="Middle East &amp; Africa"/>
    <s v="CUST1005"/>
    <s v="Retail"/>
    <s v="Retail"/>
    <s v="REP003"/>
    <n v="0.15"/>
    <n v="20"/>
    <n v="5"/>
    <x v="0"/>
    <x v="0"/>
    <s v="In Stock"/>
    <s v="Pending Return"/>
    <x v="0"/>
    <s v="Not recommended"/>
    <x v="0"/>
    <s v="Value for Money"/>
    <n v="100"/>
    <n v="80"/>
    <n v="20"/>
    <n v="99.2"/>
    <n v="0.2"/>
  </r>
  <r>
    <n v="441"/>
    <s v="Ski Poles"/>
    <s v="Sports &amp; Outdoors"/>
    <x v="3"/>
    <x v="3"/>
    <x v="54"/>
    <n v="38"/>
    <n v="5"/>
    <s v="North America"/>
    <s v="CUST1005"/>
    <s v="Wholesale"/>
    <s v="Wholesale"/>
    <s v="REP005"/>
    <n v="0"/>
    <n v="30"/>
    <n v="8"/>
    <x v="3"/>
    <x v="3"/>
    <s v="In Stock"/>
    <s v="Pending Return"/>
    <x v="0"/>
    <s v="Could be better"/>
    <x v="0"/>
    <s v="Experience with Purchase"/>
    <n v="190"/>
    <n v="150"/>
    <n v="40"/>
    <n v="189.21052631578948"/>
    <n v="0.21052631578947367"/>
  </r>
  <r>
    <n v="1281"/>
    <s v="Denim Jacket"/>
    <s v="Fashion"/>
    <x v="1"/>
    <x v="1"/>
    <x v="55"/>
    <n v="20"/>
    <n v="2"/>
    <s v="Asia Pacific"/>
    <s v="CUST1006"/>
    <s v="Wholesale"/>
    <s v="Wholesale"/>
    <s v="REP012"/>
    <n v="0.1"/>
    <n v="15"/>
    <n v="5"/>
    <x v="0"/>
    <x v="0"/>
    <s v="Low Stock"/>
    <s v="Returned"/>
    <x v="1"/>
    <s v="Nice experience"/>
    <x v="1"/>
    <s v="Experience with Purchase"/>
    <n v="40"/>
    <n v="30"/>
    <n v="10"/>
    <n v="39.25"/>
    <n v="0.25"/>
  </r>
  <r>
    <n v="1327"/>
    <s v="Romance Novel"/>
    <s v="Books &amp; Media"/>
    <x v="4"/>
    <x v="4"/>
    <x v="56"/>
    <n v="70"/>
    <n v="5"/>
    <s v="Asia Pacific"/>
    <s v="CUST1006"/>
    <s v="Online Direct"/>
    <s v="Online Direct"/>
    <s v="REP018"/>
    <n v="0.1"/>
    <n v="20"/>
    <n v="50"/>
    <x v="0"/>
    <x v="0"/>
    <s v="Out of Stock"/>
    <s v="Pending Return"/>
    <x v="0"/>
    <s v="Poor packaging"/>
    <x v="2"/>
    <s v="Delivery Issues"/>
    <n v="350"/>
    <n v="100"/>
    <n v="250"/>
    <n v="349.71428571428572"/>
    <n v="0.7142857142857143"/>
  </r>
  <r>
    <n v="544"/>
    <s v="Bathrobe"/>
    <s v="Health &amp; Beauty"/>
    <x v="0"/>
    <x v="0"/>
    <x v="57"/>
    <n v="50"/>
    <n v="4"/>
    <s v="Asia Pacific"/>
    <s v="CUST1006"/>
    <s v="Subscription"/>
    <s v="Online Direct"/>
    <s v="REP001"/>
    <n v="0"/>
    <n v="40"/>
    <n v="10"/>
    <x v="2"/>
    <x v="2"/>
    <s v="Out of Stock"/>
    <s v="No Return"/>
    <x v="0"/>
    <s v="Good value for money"/>
    <x v="1"/>
    <s v="Product Quality"/>
    <n v="200"/>
    <n v="160"/>
    <n v="40"/>
    <n v="199.2"/>
    <n v="0.2"/>
  </r>
  <r>
    <n v="1189"/>
    <s v="Romance Novel"/>
    <s v="Books &amp; Media"/>
    <x v="4"/>
    <x v="4"/>
    <x v="58"/>
    <n v="20"/>
    <n v="3"/>
    <s v="Latin America"/>
    <s v="CUST1006"/>
    <s v="Retail"/>
    <s v="Retail"/>
    <s v="REP019"/>
    <n v="0.05"/>
    <n v="15"/>
    <n v="5"/>
    <x v="3"/>
    <x v="3"/>
    <s v="Low Stock"/>
    <s v="Returned"/>
    <x v="1"/>
    <s v="Missing accessories"/>
    <x v="0"/>
    <s v="Delivery Issues"/>
    <n v="60"/>
    <n v="45"/>
    <n v="15"/>
    <n v="59.25"/>
    <n v="0.25"/>
  </r>
  <r>
    <n v="1235"/>
    <s v="Throw Pillow"/>
    <s v="Home Décor"/>
    <x v="5"/>
    <x v="4"/>
    <x v="59"/>
    <n v="25"/>
    <n v="2"/>
    <s v="Latin America"/>
    <s v="CUST1006"/>
    <s v="Retail"/>
    <s v="Retail"/>
    <s v="REP011"/>
    <n v="0.1"/>
    <n v="20"/>
    <n v="5"/>
    <x v="3"/>
    <x v="3"/>
    <s v="Low Stock"/>
    <s v="No Return"/>
    <x v="0"/>
    <s v="Good value for money"/>
    <x v="1"/>
    <s v="Product Quality"/>
    <n v="50"/>
    <n v="40"/>
    <n v="10"/>
    <n v="49.2"/>
    <n v="0.2"/>
  </r>
  <r>
    <n v="1097"/>
    <s v="Power Bank"/>
    <s v="Electronics"/>
    <x v="2"/>
    <x v="2"/>
    <x v="60"/>
    <n v="30"/>
    <m/>
    <s v="Middle East &amp; Africa"/>
    <s v="CUST1006"/>
    <s v="Discount Shoppers"/>
    <s v="Retail"/>
    <s v="REP010"/>
    <n v="0"/>
    <n v="20"/>
    <n v="10"/>
    <x v="2"/>
    <x v="2"/>
    <s v="Low Stock"/>
    <s v="No Return"/>
    <x v="0"/>
    <s v="Could be better"/>
    <x v="2"/>
    <s v="Experience with Purchase"/>
    <n v="0"/>
    <n v="0"/>
    <n v="0"/>
    <n v="0"/>
    <n v="0"/>
  </r>
  <r>
    <n v="1033"/>
    <s v="Food Processor"/>
    <s v="Home Appliances"/>
    <x v="5"/>
    <x v="4"/>
    <x v="61"/>
    <n v="120"/>
    <m/>
    <s v="Middle East &amp; Africa"/>
    <s v="CUST1006"/>
    <s v="Online Direct"/>
    <s v="Online Direct"/>
    <s v="REP010"/>
    <n v="0"/>
    <n v="100"/>
    <n v="20"/>
    <x v="2"/>
    <x v="2"/>
    <s v="Out of Stock"/>
    <s v="Pending Return"/>
    <x v="0"/>
    <s v="Missing accessories"/>
    <x v="0"/>
    <s v="Delivery Issues"/>
    <n v="0"/>
    <n v="0"/>
    <n v="0"/>
    <n v="0"/>
    <n v="0"/>
  </r>
  <r>
    <n v="906"/>
    <s v="Bathrobe"/>
    <s v="Health &amp; Beauty"/>
    <x v="0"/>
    <x v="0"/>
    <x v="62"/>
    <n v="50"/>
    <n v="4"/>
    <s v="Middle East &amp; Africa"/>
    <s v="CUST1006"/>
    <s v="Online Direct"/>
    <s v="Online Direct"/>
    <s v="REP007"/>
    <n v="0"/>
    <n v="40"/>
    <n v="10"/>
    <x v="0"/>
    <x v="0"/>
    <s v="Low Stock"/>
    <s v="Pending Return"/>
    <x v="0"/>
    <s v="Damaged on arrival"/>
    <x v="2"/>
    <s v="Product Quality"/>
    <n v="200"/>
    <n v="160"/>
    <n v="40"/>
    <n v="199.2"/>
    <n v="0.2"/>
  </r>
  <r>
    <n v="1064"/>
    <s v="Sweater Dress"/>
    <s v="Fashion"/>
    <x v="1"/>
    <x v="1"/>
    <x v="63"/>
    <n v="70"/>
    <m/>
    <s v="Middle East &amp; Africa"/>
    <s v="CUST1006"/>
    <s v="Retail"/>
    <s v="Retail"/>
    <s v="REP010"/>
    <n v="0"/>
    <n v="50"/>
    <n v="20"/>
    <x v="2"/>
    <x v="2"/>
    <s v="In Stock"/>
    <s v="No Return"/>
    <x v="0"/>
    <s v="Not worth the money"/>
    <x v="2"/>
    <s v="Product Quality"/>
    <n v="0"/>
    <n v="0"/>
    <n v="0"/>
    <n v="0"/>
    <n v="0"/>
  </r>
  <r>
    <n v="1143"/>
    <s v="Webcam"/>
    <s v="Electronics"/>
    <x v="2"/>
    <x v="2"/>
    <x v="64"/>
    <n v="40"/>
    <n v="5"/>
    <s v="North America"/>
    <s v="CUST1006"/>
    <s v="Online Direct"/>
    <s v="Online Direct"/>
    <s v="REP012"/>
    <n v="0"/>
    <n v="15"/>
    <n v="25"/>
    <x v="1"/>
    <x v="1"/>
    <s v="Out of Stock"/>
    <s v="Pending Return"/>
    <x v="0"/>
    <s v="Delays in delivery"/>
    <x v="0"/>
    <s v="Delivery Issues"/>
    <n v="200"/>
    <n v="75"/>
    <n v="125"/>
    <n v="199.625"/>
    <n v="0.625"/>
  </r>
  <r>
    <n v="758"/>
    <s v="Blazer"/>
    <s v="Fashion"/>
    <x v="1"/>
    <x v="1"/>
    <x v="65"/>
    <n v="80"/>
    <n v="2"/>
    <s v="North America"/>
    <s v="CUST1006"/>
    <s v="Retail"/>
    <s v="Retail"/>
    <s v="REP004"/>
    <n v="0"/>
    <n v="60"/>
    <n v="20"/>
    <x v="3"/>
    <x v="3"/>
    <s v="Out of Stock"/>
    <s v="No Return"/>
    <x v="0"/>
    <s v="Fantastic experience"/>
    <x v="0"/>
    <s v="Experience with Purchase"/>
    <n v="160"/>
    <n v="120"/>
    <n v="40"/>
    <n v="159.25"/>
    <n v="0.25"/>
  </r>
  <r>
    <n v="258"/>
    <s v="Perfume"/>
    <s v="Health &amp; Beauty"/>
    <x v="0"/>
    <x v="0"/>
    <x v="66"/>
    <n v="80"/>
    <n v="3"/>
    <m/>
    <s v="CUST1006"/>
    <s v="Online Direct"/>
    <s v="Online Direct"/>
    <s v="REP006"/>
    <n v="0"/>
    <n v="60"/>
    <n v="20"/>
    <x v="1"/>
    <x v="1"/>
    <s v="In Stock"/>
    <s v="Returned"/>
    <x v="1"/>
    <s v="Damaged on arrival"/>
    <x v="1"/>
    <s v="Product Quality"/>
    <n v="240"/>
    <n v="180"/>
    <n v="60"/>
    <n v="239.25"/>
    <n v="0.25"/>
  </r>
  <r>
    <n v="519"/>
    <s v="Self-Help Book"/>
    <s v="Books &amp; Media"/>
    <x v="4"/>
    <x v="4"/>
    <x v="67"/>
    <n v="25"/>
    <n v="4"/>
    <s v="Asia Pacific"/>
    <s v="CUST1007"/>
    <s v="Online Direct"/>
    <s v="Online Direct"/>
    <s v="REP003"/>
    <n v="0.1"/>
    <n v="18"/>
    <n v="7"/>
    <x v="3"/>
    <x v="3"/>
    <s v="Low Stock"/>
    <s v="Pending Return"/>
    <x v="0"/>
    <s v="Very satisfied"/>
    <x v="1"/>
    <s v="Experience with Purchase"/>
    <n v="100"/>
    <n v="72"/>
    <n v="28"/>
    <n v="99.28"/>
    <n v="0.28000000000000003"/>
  </r>
  <r>
    <n v="369"/>
    <s v="Sunglasses"/>
    <s v="Fashion"/>
    <x v="1"/>
    <x v="1"/>
    <x v="68"/>
    <n v="75"/>
    <n v="1"/>
    <s v="Asia Pacific"/>
    <s v="CUST1007"/>
    <s v="Wholesale"/>
    <s v="Wholesale"/>
    <s v="REP007"/>
    <n v="0"/>
    <n v="60"/>
    <n v="15"/>
    <x v="3"/>
    <x v="3"/>
    <s v="Out of Stock"/>
    <s v="No Return"/>
    <x v="0"/>
    <s v="Item as described"/>
    <x v="0"/>
    <s v="Product Description Accuracy"/>
    <n v="75"/>
    <n v="60"/>
    <n v="15"/>
    <n v="74.2"/>
    <n v="0.2"/>
  </r>
  <r>
    <n v="113"/>
    <s v="Smart Doorbell"/>
    <s v="Home Security"/>
    <x v="5"/>
    <x v="4"/>
    <x v="69"/>
    <n v="85"/>
    <n v="5"/>
    <s v="Asia Pacific"/>
    <s v="CUST1007"/>
    <s v="Retail"/>
    <s v="Retail"/>
    <s v="REP008"/>
    <n v="0.1"/>
    <n v="70"/>
    <n v="15"/>
    <x v="2"/>
    <x v="2"/>
    <s v="Out of Stock"/>
    <s v="Pending Return"/>
    <x v="0"/>
    <s v="Exceeds expectations"/>
    <x v="1"/>
    <s v="Experience with Purchase"/>
    <n v="425"/>
    <n v="350"/>
    <n v="75"/>
    <n v="424.1764705882353"/>
    <n v="0.17647058823529413"/>
  </r>
  <r>
    <n v="484"/>
    <s v="Dress"/>
    <s v="Fashion"/>
    <x v="1"/>
    <x v="1"/>
    <x v="70"/>
    <n v="70"/>
    <n v="4"/>
    <s v="Latin America"/>
    <s v="CUST1007"/>
    <s v="Retail"/>
    <s v="Retail"/>
    <s v="REP009"/>
    <n v="0.1"/>
    <n v="40"/>
    <n v="30"/>
    <x v="3"/>
    <x v="3"/>
    <s v="Out of Stock"/>
    <s v="Pending Return"/>
    <x v="0"/>
    <s v="Quick shipping"/>
    <x v="1"/>
    <s v="Delivery Issues"/>
    <n v="280"/>
    <n v="160"/>
    <n v="120"/>
    <n v="279.42857142857144"/>
    <n v="0.42857142857142855"/>
  </r>
  <r>
    <n v="667"/>
    <s v="Polo Shirt"/>
    <s v="Fashion"/>
    <x v="1"/>
    <x v="1"/>
    <x v="71"/>
    <n v="35"/>
    <n v="3"/>
    <s v="Latin America"/>
    <s v="CUST1007"/>
    <s v="Retail"/>
    <s v="Retail"/>
    <s v="REP006"/>
    <n v="0"/>
    <n v="25"/>
    <n v="10"/>
    <x v="3"/>
    <x v="3"/>
    <s v="Out of Stock"/>
    <s v="Returned"/>
    <x v="1"/>
    <s v="Would buy again"/>
    <x v="2"/>
    <s v="Value for Money"/>
    <n v="105"/>
    <n v="75"/>
    <n v="30"/>
    <n v="104.28571428571429"/>
    <n v="0.2857142857142857"/>
  </r>
  <r>
    <n v="749"/>
    <s v="Fishing Rod"/>
    <s v="Sports &amp; Outdoors"/>
    <x v="3"/>
    <x v="3"/>
    <x v="59"/>
    <n v="40"/>
    <n v="1"/>
    <s v="Asia Pacific"/>
    <s v="CUST1008"/>
    <s v="Retail"/>
    <s v="Retail"/>
    <s v="REP009"/>
    <n v="0"/>
    <n v="30"/>
    <n v="10"/>
    <x v="2"/>
    <x v="2"/>
    <s v="Low Stock"/>
    <s v="Pending Return"/>
    <x v="0"/>
    <s v="Will return"/>
    <x v="0"/>
    <s v="Customer Service"/>
    <n v="40"/>
    <n v="30"/>
    <n v="10"/>
    <n v="39.25"/>
    <n v="0.25"/>
  </r>
  <r>
    <n v="462"/>
    <s v="Wool Scarf"/>
    <s v="Fashion"/>
    <x v="1"/>
    <x v="1"/>
    <x v="72"/>
    <n v="52"/>
    <n v="1"/>
    <s v="Asia Pacific"/>
    <s v="CUST1008"/>
    <s v="Wholesale"/>
    <s v="Wholesale"/>
    <s v="REP004"/>
    <n v="0"/>
    <n v="40"/>
    <n v="12"/>
    <x v="0"/>
    <x v="0"/>
    <s v="Out of Stock"/>
    <s v="Returned"/>
    <x v="1"/>
    <s v="Would buy again"/>
    <x v="1"/>
    <s v="Value for Money"/>
    <n v="52"/>
    <n v="40"/>
    <n v="12"/>
    <n v="51.230769230769234"/>
    <n v="0.23076923076923078"/>
  </r>
  <r>
    <n v="160"/>
    <s v="Organic Almonds"/>
    <s v="Groceries"/>
    <x v="6"/>
    <x v="5"/>
    <x v="73"/>
    <n v="19"/>
    <n v="2"/>
    <s v="Asia Pacific"/>
    <s v="CUST1008"/>
    <s v="Retail"/>
    <s v="Retail"/>
    <s v="REP004"/>
    <n v="0"/>
    <n v="15"/>
    <n v="4"/>
    <x v="1"/>
    <x v="1"/>
    <s v="Low Stock"/>
    <s v="Returned"/>
    <x v="1"/>
    <s v="Top notch"/>
    <x v="0"/>
    <s v="Product Quality"/>
    <n v="38"/>
    <n v="30"/>
    <n v="8"/>
    <n v="37.210526315789473"/>
    <n v="0.21052631578947367"/>
  </r>
  <r>
    <n v="423"/>
    <s v="Writing Journal"/>
    <s v="Books &amp; Media"/>
    <x v="4"/>
    <x v="4"/>
    <x v="74"/>
    <n v="20"/>
    <n v="4"/>
    <s v="Europe"/>
    <s v="CUST1008"/>
    <s v="Wholesale"/>
    <s v="Wholesale"/>
    <s v="REP007"/>
    <n v="0"/>
    <n v="15"/>
    <n v="5"/>
    <x v="0"/>
    <x v="0"/>
    <s v="In Stock"/>
    <s v="Returned"/>
    <x v="1"/>
    <s v="Will shop again"/>
    <x v="1"/>
    <s v="Experience with Purchase"/>
    <n v="80"/>
    <n v="60"/>
    <n v="20"/>
    <n v="79.25"/>
    <n v="0.25"/>
  </r>
  <r>
    <n v="75"/>
    <s v="Action Camera"/>
    <s v="Electronics"/>
    <x v="2"/>
    <x v="2"/>
    <x v="26"/>
    <n v="260"/>
    <n v="1"/>
    <s v="Europe"/>
    <s v="CUST1008"/>
    <s v="Subscription"/>
    <s v="Online Direct"/>
    <s v="REP004"/>
    <n v="0.12"/>
    <n v="200"/>
    <n v="60"/>
    <x v="3"/>
    <x v="3"/>
    <s v="Low Stock"/>
    <s v="No Return"/>
    <x v="0"/>
    <s v="Exceeds expectations"/>
    <x v="1"/>
    <s v="Experience with Purchase"/>
    <n v="260"/>
    <n v="200"/>
    <n v="60"/>
    <n v="259.23076923076923"/>
    <n v="0.23076923076923078"/>
  </r>
  <r>
    <n v="498"/>
    <s v="Climbing Gear"/>
    <s v="Sports &amp; Outdoors"/>
    <x v="3"/>
    <x v="3"/>
    <x v="75"/>
    <n v="70"/>
    <n v="2"/>
    <s v="Europe"/>
    <s v="CUST1008"/>
    <s v="Subscription"/>
    <s v="Online Direct"/>
    <s v="REP002"/>
    <n v="0"/>
    <n v="50"/>
    <n v="20"/>
    <x v="2"/>
    <x v="2"/>
    <s v="Low Stock"/>
    <s v="No Return"/>
    <x v="0"/>
    <s v="Exceeds expectations"/>
    <x v="1"/>
    <s v="Experience with Purchase"/>
    <n v="140"/>
    <n v="100"/>
    <n v="40"/>
    <n v="139.28571428571428"/>
    <n v="0.2857142857142857"/>
  </r>
  <r>
    <n v="348"/>
    <s v="Hiking Boots"/>
    <s v="Sports &amp; Outdoors"/>
    <x v="3"/>
    <x v="3"/>
    <x v="76"/>
    <n v="150"/>
    <n v="3"/>
    <s v="Europe"/>
    <s v="CUST1008"/>
    <s v="Wholesale"/>
    <s v="Wholesale"/>
    <s v="REP008"/>
    <n v="0"/>
    <n v="120"/>
    <n v="30"/>
    <x v="1"/>
    <x v="1"/>
    <s v="Low Stock"/>
    <s v="Pending Return"/>
    <x v="0"/>
    <s v="Perfect fit"/>
    <x v="2"/>
    <s v="Product Quality"/>
    <n v="450"/>
    <n v="360"/>
    <n v="90"/>
    <n v="449.2"/>
    <n v="0.2"/>
  </r>
  <r>
    <n v="1112"/>
    <s v="Bluetooth Speaker"/>
    <s v="Electronics"/>
    <x v="2"/>
    <x v="2"/>
    <x v="77"/>
    <n v="70"/>
    <m/>
    <s v="Latin America"/>
    <s v="CUST1008"/>
    <s v="Discount Shoppers"/>
    <s v="Retail"/>
    <s v="REP010"/>
    <n v="0"/>
    <n v="50"/>
    <n v="20"/>
    <x v="3"/>
    <x v="3"/>
    <s v="Low Stock"/>
    <s v="Pending Return"/>
    <x v="0"/>
    <s v="Not as described"/>
    <x v="0"/>
    <s v="Value for Money"/>
    <n v="0"/>
    <n v="0"/>
    <n v="0"/>
    <n v="0"/>
    <n v="0"/>
  </r>
  <r>
    <n v="1250"/>
    <s v="Baseball Glove"/>
    <s v="Sports &amp; Outdoors"/>
    <x v="3"/>
    <x v="3"/>
    <x v="23"/>
    <n v="25"/>
    <n v="2"/>
    <s v="Latin America"/>
    <s v="CUST1008"/>
    <s v="Retail"/>
    <s v="Retail"/>
    <s v="REP017"/>
    <n v="0"/>
    <n v="15"/>
    <n v="10"/>
    <x v="0"/>
    <x v="0"/>
    <s v="In Stock"/>
    <s v="Pending Return"/>
    <x v="0"/>
    <s v="Perfect fit"/>
    <x v="2"/>
    <s v="Product Quality"/>
    <n v="50"/>
    <n v="30"/>
    <n v="20"/>
    <n v="49.4"/>
    <n v="0.4"/>
  </r>
  <r>
    <n v="1158"/>
    <s v="Ski Boots"/>
    <s v="Sports &amp; Outdoors"/>
    <x v="3"/>
    <x v="3"/>
    <x v="78"/>
    <n v="130"/>
    <n v="2"/>
    <s v="Latin America"/>
    <s v="CUST1008"/>
    <s v="Retail"/>
    <s v="Retail"/>
    <s v="REP017"/>
    <n v="0.1"/>
    <n v="20"/>
    <n v="110"/>
    <x v="3"/>
    <x v="3"/>
    <s v="Low Stock"/>
    <s v="Returned"/>
    <x v="1"/>
    <s v="Not worth the money"/>
    <x v="1"/>
    <s v="Product Quality"/>
    <n v="260"/>
    <n v="40"/>
    <n v="220"/>
    <n v="259.84615384615387"/>
    <n v="0.84615384615384615"/>
  </r>
  <r>
    <n v="93"/>
    <s v="Gourmet Coffee Beans"/>
    <s v="Groceries"/>
    <x v="6"/>
    <x v="5"/>
    <x v="79"/>
    <n v="32"/>
    <n v="1"/>
    <s v="Middle East &amp; Africa"/>
    <s v="CUST1008"/>
    <s v="Subscription"/>
    <s v="Online Direct"/>
    <s v="REP010"/>
    <n v="0.1"/>
    <n v="25"/>
    <n v="7"/>
    <x v="2"/>
    <x v="2"/>
    <s v="Out of Stock"/>
    <s v="Pending Return"/>
    <x v="0"/>
    <s v="Won't buy again"/>
    <x v="1"/>
    <s v="Value for Money"/>
    <n v="32"/>
    <n v="25"/>
    <n v="7"/>
    <n v="31.21875"/>
    <n v="0.21875"/>
  </r>
  <r>
    <n v="1296"/>
    <s v="Facial Serum"/>
    <s v="Health &amp; Beauty"/>
    <x v="0"/>
    <x v="0"/>
    <x v="80"/>
    <n v="30"/>
    <n v="1"/>
    <s v="Middle East &amp; Africa"/>
    <s v="CUST1008"/>
    <s v="Online Direct"/>
    <s v="Online Direct"/>
    <s v="REP018"/>
    <n v="0"/>
    <n v="15"/>
    <n v="15"/>
    <x v="2"/>
    <x v="2"/>
    <s v="In Stock"/>
    <s v="Pending Return"/>
    <x v="0"/>
    <s v="Exceeds expectations"/>
    <x v="1"/>
    <s v="Experience with Purchase"/>
    <n v="30"/>
    <n v="15"/>
    <n v="15"/>
    <n v="29.5"/>
    <n v="0.5"/>
  </r>
  <r>
    <n v="1204"/>
    <s v="Facial Moisturizer"/>
    <s v="Health &amp; Beauty"/>
    <x v="0"/>
    <x v="0"/>
    <x v="22"/>
    <n v="30"/>
    <n v="3"/>
    <s v="Middle East &amp; Africa"/>
    <s v="CUST1008"/>
    <s v="Online Direct"/>
    <s v="Online Direct"/>
    <s v="REP011"/>
    <n v="0"/>
    <n v="15"/>
    <n v="15"/>
    <x v="3"/>
    <x v="3"/>
    <s v="Low Stock"/>
    <s v="Returned"/>
    <x v="1"/>
    <s v="Good value for money"/>
    <x v="1"/>
    <s v="Product Quality"/>
    <n v="90"/>
    <n v="45"/>
    <n v="45"/>
    <n v="89.5"/>
    <n v="0.5"/>
  </r>
  <r>
    <n v="859"/>
    <s v="Sweater Dress"/>
    <s v="Fashion"/>
    <x v="1"/>
    <x v="1"/>
    <x v="81"/>
    <n v="70"/>
    <n v="4"/>
    <s v="Middle East &amp; Africa"/>
    <s v="CUST1008"/>
    <s v="Wholesale"/>
    <s v="Wholesale"/>
    <s v="REP009"/>
    <n v="0"/>
    <n v="50"/>
    <n v="20"/>
    <x v="1"/>
    <x v="1"/>
    <s v="Low Stock"/>
    <s v="No Return"/>
    <x v="0"/>
    <s v="Too expensive"/>
    <x v="0"/>
    <s v="Value for Money"/>
    <n v="280"/>
    <n v="200"/>
    <n v="80"/>
    <n v="279.28571428571428"/>
    <n v="0.2857142857142857"/>
  </r>
  <r>
    <n v="1342"/>
    <s v="Facial Moisturizer"/>
    <s v="Health &amp; Beauty"/>
    <x v="0"/>
    <x v="0"/>
    <x v="82"/>
    <n v="20"/>
    <n v="1"/>
    <s v="North America"/>
    <s v="CUST1008"/>
    <s v="Online Direct"/>
    <s v="Online Direct"/>
    <s v="REP020"/>
    <n v="0"/>
    <n v="15"/>
    <n v="5"/>
    <x v="1"/>
    <x v="1"/>
    <s v="Out of Stock"/>
    <s v="No Return"/>
    <x v="0"/>
    <s v="Very fast service"/>
    <x v="1"/>
    <s v="Experience with Purchase"/>
    <n v="20"/>
    <n v="15"/>
    <n v="5"/>
    <n v="19.25"/>
    <n v="0.25"/>
  </r>
  <r>
    <n v="941"/>
    <s v="Jumpsuit"/>
    <s v="Fashion"/>
    <x v="1"/>
    <x v="1"/>
    <x v="83"/>
    <n v="70"/>
    <n v="2"/>
    <s v="North America"/>
    <s v="CUST1008"/>
    <s v="Online Direct"/>
    <s v="Online Direct"/>
    <s v="REP002"/>
    <n v="0.1"/>
    <n v="50"/>
    <n v="20"/>
    <x v="2"/>
    <x v="2"/>
    <s v="Low Stock"/>
    <s v="Returned"/>
    <x v="1"/>
    <s v="Fantastic experience"/>
    <x v="0"/>
    <s v="Experience with Purchase"/>
    <n v="140"/>
    <n v="100"/>
    <n v="40"/>
    <n v="139.28571428571428"/>
    <n v="0.2857142857142857"/>
  </r>
  <r>
    <n v="135"/>
    <s v="4K Monitor"/>
    <s v="Electronics"/>
    <x v="2"/>
    <x v="2"/>
    <x v="56"/>
    <n v="390"/>
    <n v="4"/>
    <s v="North America"/>
    <s v="CUST1008"/>
    <s v="Subscription"/>
    <s v="Online Direct"/>
    <s v="REP006"/>
    <n v="0.05"/>
    <n v="300"/>
    <n v="90"/>
    <x v="1"/>
    <x v="1"/>
    <s v="Out of Stock"/>
    <s v="Pending Return"/>
    <x v="0"/>
    <s v="Top notch"/>
    <x v="1"/>
    <s v="Product Quality"/>
    <n v="1560"/>
    <n v="1200"/>
    <n v="360"/>
    <n v="1559.2307692307693"/>
    <n v="0.23076923076923078"/>
  </r>
  <r>
    <n v="1298"/>
    <s v="Facial Moisturizer"/>
    <s v="Health &amp; Beauty"/>
    <x v="0"/>
    <x v="0"/>
    <x v="84"/>
    <n v="25"/>
    <n v="5"/>
    <s v="Asia Pacific"/>
    <s v="CUST1009"/>
    <s v="Retail"/>
    <s v="Retail"/>
    <s v="REP020"/>
    <n v="0.1"/>
    <n v="20"/>
    <n v="5"/>
    <x v="3"/>
    <x v="3"/>
    <s v="Low Stock"/>
    <s v="No Return"/>
    <x v="0"/>
    <s v="Good value for money"/>
    <x v="1"/>
    <s v="Product Quality"/>
    <n v="125"/>
    <n v="100"/>
    <n v="25"/>
    <n v="124.2"/>
    <n v="0.2"/>
  </r>
  <r>
    <n v="277"/>
    <s v="Fishing Rod"/>
    <s v="Sports &amp; Outdoors"/>
    <x v="3"/>
    <x v="3"/>
    <x v="85"/>
    <n v="90"/>
    <n v="2"/>
    <s v="Asia Pacific"/>
    <s v="CUST1009"/>
    <s v="Wholesale"/>
    <s v="Wholesale"/>
    <s v="REP005"/>
    <n v="0"/>
    <n v="70"/>
    <n v="20"/>
    <x v="2"/>
    <x v="2"/>
    <s v="In Stock"/>
    <s v="Pending Return"/>
    <x v="0"/>
    <s v="Too expensive"/>
    <x v="1"/>
    <s v="Value for Money"/>
    <n v="180"/>
    <n v="140"/>
    <n v="40"/>
    <n v="179.22222222222223"/>
    <n v="0.22222222222222221"/>
  </r>
  <r>
    <n v="184"/>
    <s v="Washing Machine"/>
    <s v="Home Appliances"/>
    <x v="5"/>
    <x v="4"/>
    <x v="86"/>
    <n v="520"/>
    <n v="5"/>
    <s v="Europe"/>
    <s v="CUST1009"/>
    <s v="Wholesale"/>
    <s v="Wholesale"/>
    <s v="REP007"/>
    <n v="0"/>
    <n v="400"/>
    <n v="120"/>
    <x v="0"/>
    <x v="0"/>
    <s v="Low Stock"/>
    <s v="Pending Return"/>
    <x v="0"/>
    <s v="Quick shipping"/>
    <x v="2"/>
    <s v="Delivery Issues"/>
    <n v="2600"/>
    <n v="2000"/>
    <n v="600"/>
    <n v="2599.2307692307691"/>
    <n v="0.23076923076923078"/>
  </r>
  <r>
    <n v="1160"/>
    <s v="Facial Moisturizer"/>
    <s v="Health &amp; Beauty"/>
    <x v="0"/>
    <x v="0"/>
    <x v="87"/>
    <n v="30"/>
    <n v="5"/>
    <s v="Latin America"/>
    <s v="CUST1009"/>
    <s v="Online Direct"/>
    <s v="Online Direct"/>
    <s v="REP019"/>
    <n v="0"/>
    <n v="15"/>
    <n v="15"/>
    <x v="2"/>
    <x v="2"/>
    <s v="Low Stock"/>
    <s v="No Return"/>
    <x v="0"/>
    <s v="Could be better"/>
    <x v="1"/>
    <s v="Experience with Purchase"/>
    <n v="150"/>
    <n v="75"/>
    <n v="75"/>
    <n v="149.5"/>
    <n v="0.5"/>
  </r>
  <r>
    <n v="1344"/>
    <s v="Sweater Dress"/>
    <s v="Fashion"/>
    <x v="1"/>
    <x v="1"/>
    <x v="88"/>
    <n v="25"/>
    <n v="1"/>
    <s v="Latin America"/>
    <s v="CUST1009"/>
    <s v="Retail"/>
    <s v="Retail"/>
    <s v="REP012"/>
    <n v="0.05"/>
    <n v="15"/>
    <n v="10"/>
    <x v="0"/>
    <x v="0"/>
    <s v="Low Stock"/>
    <s v="Returned"/>
    <x v="1"/>
    <s v="Nice experience"/>
    <x v="1"/>
    <s v="Experience with Purchase"/>
    <n v="25"/>
    <n v="15"/>
    <n v="10"/>
    <n v="24.4"/>
    <n v="0.4"/>
  </r>
  <r>
    <n v="1032"/>
    <s v="Throw Pillow"/>
    <s v="Home Décor"/>
    <x v="5"/>
    <x v="4"/>
    <x v="89"/>
    <n v="25"/>
    <m/>
    <s v="Latin America"/>
    <s v="CUST1009"/>
    <s v="Middle Income"/>
    <s v="Retail"/>
    <s v="REP010"/>
    <m/>
    <n v="20"/>
    <n v="5"/>
    <x v="1"/>
    <x v="1"/>
    <s v="Low Stock"/>
    <s v="Pending Return"/>
    <x v="0"/>
    <s v="Mislabelled"/>
    <x v="1"/>
    <s v="Product Quality"/>
    <n v="0"/>
    <n v="0"/>
    <n v="0"/>
    <n v="0"/>
    <n v="0"/>
  </r>
  <r>
    <n v="1206"/>
    <s v="Sweater Dress"/>
    <s v="Fashion"/>
    <x v="1"/>
    <x v="1"/>
    <x v="90"/>
    <n v="70"/>
    <n v="5"/>
    <s v="Middle East &amp; Africa"/>
    <s v="CUST1009"/>
    <s v="Wholesale"/>
    <s v="Wholesale"/>
    <s v="REP017"/>
    <n v="0"/>
    <n v="15"/>
    <n v="55"/>
    <x v="1"/>
    <x v="1"/>
    <s v="Out of Stock"/>
    <s v="Pending Return"/>
    <x v="0"/>
    <s v="Delays in delivery"/>
    <x v="2"/>
    <s v="Delivery Issues"/>
    <n v="350"/>
    <n v="75"/>
    <n v="275"/>
    <n v="349.78571428571428"/>
    <n v="0.7857142857142857"/>
  </r>
  <r>
    <n v="1114"/>
    <s v="Webcam"/>
    <s v="Electronics"/>
    <x v="2"/>
    <x v="2"/>
    <x v="91"/>
    <n v="40"/>
    <m/>
    <s v="Middle East &amp; Africa"/>
    <s v="CUST1009"/>
    <s v="Discount Shoppers"/>
    <s v="Retail"/>
    <s v="REP004"/>
    <n v="0"/>
    <n v="30"/>
    <n v="10"/>
    <x v="3"/>
    <x v="3"/>
    <s v="Out of Stock"/>
    <s v="Returned"/>
    <x v="1"/>
    <s v="Color not as shown"/>
    <x v="1"/>
    <s v="Product Quality"/>
    <n v="0"/>
    <n v="0"/>
    <n v="0"/>
    <n v="0"/>
    <n v="0"/>
  </r>
  <r>
    <n v="458"/>
    <s v="Athletic Shoes"/>
    <s v="Fashion"/>
    <x v="1"/>
    <x v="1"/>
    <x v="92"/>
    <n v="75"/>
    <n v="4"/>
    <s v="Middle East &amp; Africa"/>
    <s v="CUST1009"/>
    <s v="Retail"/>
    <s v="Retail"/>
    <s v="REP003"/>
    <n v="0"/>
    <n v="60"/>
    <n v="15"/>
    <x v="2"/>
    <x v="2"/>
    <s v="Out of Stock"/>
    <s v="Pending Return"/>
    <x v="0"/>
    <s v="I love it"/>
    <x v="2"/>
    <s v="Experience with Purchase"/>
    <n v="300"/>
    <n v="240"/>
    <n v="60"/>
    <n v="299.2"/>
    <n v="0.2"/>
  </r>
  <r>
    <n v="713"/>
    <s v="Facial Serum"/>
    <s v="Health &amp; Beauty"/>
    <x v="0"/>
    <x v="0"/>
    <x v="93"/>
    <n v="30"/>
    <n v="2"/>
    <s v="Middle East &amp; Africa"/>
    <s v="CUST1009"/>
    <s v="Wholesale"/>
    <s v="Wholesale"/>
    <s v="REP007"/>
    <n v="0"/>
    <n v="20"/>
    <n v="10"/>
    <x v="1"/>
    <x v="1"/>
    <s v="Low Stock"/>
    <s v="Returned"/>
    <x v="1"/>
    <s v="Poor packaging"/>
    <x v="1"/>
    <s v="Delivery Issues"/>
    <n v="60"/>
    <n v="40"/>
    <n v="20"/>
    <n v="59.333333333333336"/>
    <n v="0.33333333333333331"/>
  </r>
  <r>
    <n v="748"/>
    <s v="Silk Scarf"/>
    <s v="Fashion"/>
    <x v="1"/>
    <x v="1"/>
    <x v="94"/>
    <n v="35"/>
    <n v="2"/>
    <s v="North America"/>
    <s v="CUST1009"/>
    <s v="Online Direct"/>
    <s v="Online Direct"/>
    <s v="REP006"/>
    <n v="0"/>
    <n v="25"/>
    <n v="10"/>
    <x v="1"/>
    <x v="1"/>
    <s v="Low Stock"/>
    <s v="Pending Return"/>
    <x v="0"/>
    <s v="Item as described"/>
    <x v="1"/>
    <s v="Product Description Accuracy"/>
    <n v="70"/>
    <n v="50"/>
    <n v="20"/>
    <n v="69.285714285714292"/>
    <n v="0.2857142857142857"/>
  </r>
  <r>
    <n v="1252"/>
    <s v="Facial Serum"/>
    <s v="Health &amp; Beauty"/>
    <x v="0"/>
    <x v="0"/>
    <x v="58"/>
    <n v="25"/>
    <n v="2"/>
    <s v="North America"/>
    <s v="CUST1009"/>
    <s v="Online Direct"/>
    <s v="Online Direct"/>
    <s v="REP019"/>
    <n v="0.05"/>
    <n v="15"/>
    <n v="10"/>
    <x v="3"/>
    <x v="3"/>
    <s v="Low Stock"/>
    <s v="Returned"/>
    <x v="1"/>
    <s v="Missing accessories"/>
    <x v="1"/>
    <s v="Delivery Issues"/>
    <n v="50"/>
    <n v="30"/>
    <n v="20"/>
    <n v="49.4"/>
    <n v="0.4"/>
  </r>
  <r>
    <n v="250"/>
    <s v="Whiteboard"/>
    <s v="Office Supplies"/>
    <x v="7"/>
    <x v="4"/>
    <x v="95"/>
    <n v="65"/>
    <n v="4"/>
    <m/>
    <s v="CUST1009"/>
    <s v="Retail"/>
    <s v="Retail"/>
    <s v="REP004"/>
    <n v="0"/>
    <n v="50"/>
    <n v="15"/>
    <x v="3"/>
    <x v="3"/>
    <s v="Out of Stock"/>
    <s v="Returned"/>
    <x v="1"/>
    <s v="Excellent quality"/>
    <x v="2"/>
    <s v="Product Quality"/>
    <n v="260"/>
    <n v="200"/>
    <n v="60"/>
    <n v="259.23076923076923"/>
    <n v="0.23076923076923078"/>
  </r>
  <r>
    <n v="992"/>
    <s v="Treadmill"/>
    <s v="Sports &amp; Outdoors"/>
    <x v="3"/>
    <x v="3"/>
    <x v="96"/>
    <n v="400"/>
    <n v="3"/>
    <m/>
    <s v="CUST1009"/>
    <s v="Online Direct"/>
    <s v="Online Direct"/>
    <s v="REP006"/>
    <n v="0.05"/>
    <n v="300"/>
    <n v="100"/>
    <x v="3"/>
    <x v="3"/>
    <s v="In Stock"/>
    <s v="No Return"/>
    <x v="0"/>
    <s v="Excellent quality"/>
    <x v="1"/>
    <s v="Product Quality"/>
    <n v="1200"/>
    <n v="900"/>
    <n v="300"/>
    <n v="1199.25"/>
    <n v="0.25"/>
  </r>
  <r>
    <n v="1089"/>
    <s v="Jumpsuit"/>
    <s v="Fashion"/>
    <x v="1"/>
    <x v="1"/>
    <x v="97"/>
    <n v="70"/>
    <m/>
    <s v="Europe"/>
    <s v="CUST1010"/>
    <s v="High Income"/>
    <s v="Wholesale"/>
    <s v="REP010"/>
    <m/>
    <n v="50"/>
    <n v="20"/>
    <x v="1"/>
    <x v="1"/>
    <s v="Low Stock"/>
    <s v="No Return"/>
    <x v="0"/>
    <s v="Won't buy again"/>
    <x v="1"/>
    <s v="Value for Money"/>
    <n v="0"/>
    <n v="0"/>
    <n v="0"/>
    <n v="0"/>
    <n v="0"/>
  </r>
  <r>
    <n v="706"/>
    <s v="Fitness Band"/>
    <s v="Sports &amp; Outdoors"/>
    <x v="3"/>
    <x v="3"/>
    <x v="98"/>
    <n v="35"/>
    <n v="4"/>
    <s v="Europe"/>
    <s v="CUST1010"/>
    <s v="Subscription"/>
    <s v="Online Direct"/>
    <s v="REP006"/>
    <n v="0"/>
    <n v="25"/>
    <n v="10"/>
    <x v="3"/>
    <x v="3"/>
    <s v="Out of Stock"/>
    <s v="Returned"/>
    <x v="1"/>
    <s v="Delays in delivery"/>
    <x v="1"/>
    <s v="Delivery Issues"/>
    <n v="140"/>
    <n v="100"/>
    <n v="40"/>
    <n v="139.28571428571428"/>
    <n v="0.2857142857142857"/>
  </r>
  <r>
    <n v="84"/>
    <s v="Smartwatch"/>
    <s v="Wearables"/>
    <x v="1"/>
    <x v="1"/>
    <x v="99"/>
    <n v="130"/>
    <n v="3"/>
    <s v="Europe"/>
    <s v="CUST1010"/>
    <s v="Online Direct"/>
    <s v="Online Direct"/>
    <s v="REP010"/>
    <n v="0.06"/>
    <n v="100"/>
    <n v="30"/>
    <x v="2"/>
    <x v="2"/>
    <s v="In Stock"/>
    <s v="Pending Return"/>
    <x v="0"/>
    <s v="Fast delivery"/>
    <x v="2"/>
    <s v="Delivery Issues"/>
    <n v="390"/>
    <n v="300"/>
    <n v="90"/>
    <n v="389.23076923076923"/>
    <n v="0.23076923076923078"/>
  </r>
  <r>
    <n v="1273"/>
    <s v="Digital Camera"/>
    <s v="Electronics"/>
    <x v="2"/>
    <x v="2"/>
    <x v="100"/>
    <n v="7.0835686053076996"/>
    <n v="1"/>
    <s v="Europe"/>
    <s v="CUST1010"/>
    <s v="Online Direct"/>
    <s v="Online Direct"/>
    <s v="REP011"/>
    <n v="0"/>
    <n v="15"/>
    <n v="-7.9164313946923004"/>
    <x v="0"/>
    <x v="0"/>
    <s v="In Stock"/>
    <s v="Returned"/>
    <x v="1"/>
    <s v="Missing accessories"/>
    <x v="2"/>
    <s v="Delivery Issues"/>
    <n v="7.0835686053076996"/>
    <n v="15"/>
    <n v="-7.9164313946923004"/>
    <n v="4.9659918815133484"/>
    <n v="-1.1175767237943512"/>
  </r>
  <r>
    <n v="364"/>
    <s v="Smart Plug"/>
    <s v="Electronics"/>
    <x v="2"/>
    <x v="2"/>
    <x v="8"/>
    <n v="26"/>
    <n v="2"/>
    <s v="Europe"/>
    <s v="CUST1010"/>
    <s v="Online Direct"/>
    <s v="Online Direct"/>
    <s v="REP009"/>
    <n v="0"/>
    <n v="20"/>
    <n v="6"/>
    <x v="3"/>
    <x v="3"/>
    <s v="In Stock"/>
    <s v="No Return"/>
    <x v="0"/>
    <s v="Exceeds expectations"/>
    <x v="0"/>
    <s v="Experience with Purchase"/>
    <n v="52"/>
    <n v="40"/>
    <n v="12"/>
    <n v="51.230769230769234"/>
    <n v="0.23076923076923078"/>
  </r>
  <r>
    <n v="420"/>
    <s v="Wool Sweater"/>
    <s v="Fashion"/>
    <x v="1"/>
    <x v="1"/>
    <x v="73"/>
    <n v="130"/>
    <n v="1"/>
    <s v="Latin America"/>
    <s v="CUST1010"/>
    <s v="Wholesale"/>
    <s v="Wholesale"/>
    <s v="REP007"/>
    <n v="0"/>
    <n v="100"/>
    <n v="30"/>
    <x v="2"/>
    <x v="2"/>
    <s v="In Stock"/>
    <s v="No Return"/>
    <x v="0"/>
    <s v="Great product"/>
    <x v="1"/>
    <s v="Product Quality"/>
    <n v="130"/>
    <n v="100"/>
    <n v="30"/>
    <n v="129.23076923076923"/>
    <n v="0.23076923076923078"/>
  </r>
  <r>
    <n v="214"/>
    <s v="Winter Coat"/>
    <s v="Fashion"/>
    <x v="1"/>
    <x v="1"/>
    <x v="101"/>
    <n v="150"/>
    <n v="4"/>
    <s v="Latin America"/>
    <s v="CUST1010"/>
    <s v="Wholesale"/>
    <s v="Wholesale"/>
    <s v="REP009"/>
    <n v="0"/>
    <n v="120"/>
    <n v="30"/>
    <x v="1"/>
    <x v="1"/>
    <s v="Out of Stock"/>
    <s v="Returned"/>
    <x v="1"/>
    <s v="Returning this item"/>
    <x v="1"/>
    <s v="Customer Service"/>
    <n v="600"/>
    <n v="480"/>
    <n v="120"/>
    <n v="599.20000000000005"/>
    <n v="0.2"/>
  </r>
  <r>
    <n v="843"/>
    <s v="Ski Boots"/>
    <s v="Sports &amp; Outdoors"/>
    <x v="3"/>
    <x v="3"/>
    <x v="102"/>
    <n v="130"/>
    <n v="2"/>
    <s v="Latin America"/>
    <s v="CUST1010"/>
    <s v="Retail"/>
    <s v="Retail"/>
    <s v="REP007"/>
    <n v="0"/>
    <n v="100"/>
    <n v="30"/>
    <x v="0"/>
    <x v="0"/>
    <s v="Low Stock"/>
    <s v="Pending Return"/>
    <x v="0"/>
    <s v="Too expensive"/>
    <x v="2"/>
    <s v="Value for Money"/>
    <n v="260"/>
    <n v="200"/>
    <n v="60"/>
    <n v="259.23076923076923"/>
    <n v="0.23076923076923078"/>
  </r>
  <r>
    <n v="1319"/>
    <s v="Power Bank"/>
    <s v="Electronics"/>
    <x v="2"/>
    <x v="2"/>
    <x v="103"/>
    <n v="120"/>
    <n v="5"/>
    <s v="Middle East &amp; Africa"/>
    <s v="CUST1010"/>
    <s v="Wholesale"/>
    <s v="Wholesale"/>
    <s v="REP012"/>
    <n v="0.05"/>
    <n v="15"/>
    <n v="105"/>
    <x v="1"/>
    <x v="1"/>
    <s v="Low Stock"/>
    <s v="Pending Return"/>
    <x v="0"/>
    <s v="Fast delivery"/>
    <x v="0"/>
    <s v="Delivery Issues"/>
    <n v="600"/>
    <n v="75"/>
    <n v="525"/>
    <n v="599.875"/>
    <n v="0.875"/>
  </r>
  <r>
    <n v="735"/>
    <s v="Face Moisturizer"/>
    <s v="Health &amp; Beauty"/>
    <x v="0"/>
    <x v="0"/>
    <x v="104"/>
    <n v="30"/>
    <n v="5"/>
    <s v="Middle East &amp; Africa"/>
    <s v="CUST1010"/>
    <s v="Wholesale"/>
    <s v="Wholesale"/>
    <s v="REP010"/>
    <n v="0.1"/>
    <n v="25"/>
    <n v="5"/>
    <x v="2"/>
    <x v="2"/>
    <s v="In Stock"/>
    <s v="No Return"/>
    <x v="0"/>
    <s v="Will shop again"/>
    <x v="1"/>
    <s v="Experience with Purchase"/>
    <n v="150"/>
    <n v="125"/>
    <n v="25"/>
    <n v="149.16666666666666"/>
    <n v="0.16666666666666666"/>
  </r>
  <r>
    <n v="1227"/>
    <s v="Fiction Novel"/>
    <s v="Books &amp; Media"/>
    <x v="4"/>
    <x v="4"/>
    <x v="78"/>
    <n v="20"/>
    <n v="3"/>
    <s v="Middle East &amp; Africa"/>
    <s v="CUST1010"/>
    <s v="Wholesale"/>
    <s v="Wholesale"/>
    <s v="REP019"/>
    <n v="0.1"/>
    <n v="20"/>
    <n v="0"/>
    <x v="0"/>
    <x v="0"/>
    <s v="Out of Stock"/>
    <s v="Returned"/>
    <x v="1"/>
    <s v="Would buy again"/>
    <x v="0"/>
    <s v="Value for Money"/>
    <n v="60"/>
    <n v="60"/>
    <n v="0"/>
    <n v="59"/>
    <n v="0"/>
  </r>
  <r>
    <n v="490"/>
    <s v="Biography Book"/>
    <s v="Books &amp; Media"/>
    <x v="4"/>
    <x v="4"/>
    <x v="105"/>
    <n v="25"/>
    <n v="5"/>
    <s v="Middle East &amp; Africa"/>
    <s v="CUST1010"/>
    <s v="Retail"/>
    <s v="Retail"/>
    <s v="REP010"/>
    <n v="0"/>
    <n v="15"/>
    <n v="10"/>
    <x v="2"/>
    <x v="2"/>
    <s v="Out of Stock"/>
    <s v="Returned"/>
    <x v="1"/>
    <s v="Mislabelled"/>
    <x v="0"/>
    <s v="Product Quality"/>
    <n v="125"/>
    <n v="75"/>
    <n v="50"/>
    <n v="124.4"/>
    <n v="0.4"/>
  </r>
  <r>
    <n v="202"/>
    <s v="Smart Thermostat"/>
    <s v="Electronics"/>
    <x v="2"/>
    <x v="2"/>
    <x v="106"/>
    <n v="90"/>
    <n v="5"/>
    <s v="Middle East &amp; Africa"/>
    <s v="CUST1010"/>
    <s v="Subscription"/>
    <s v="Online Direct"/>
    <s v="REP009"/>
    <n v="0"/>
    <n v="70"/>
    <n v="20"/>
    <x v="1"/>
    <x v="1"/>
    <s v="Low Stock"/>
    <s v="No Return"/>
    <x v="0"/>
    <s v="Exceeds expectations"/>
    <x v="2"/>
    <s v="Experience with Purchase"/>
    <n v="450"/>
    <n v="350"/>
    <n v="100"/>
    <n v="449.22222222222223"/>
    <n v="0.22222222222222221"/>
  </r>
  <r>
    <n v="983"/>
    <s v="Lip Gloss"/>
    <s v="Health &amp; Beauty"/>
    <x v="0"/>
    <x v="0"/>
    <x v="107"/>
    <n v="12"/>
    <n v="1"/>
    <s v="Middle East &amp; Africa"/>
    <s v="CUST1010"/>
    <s v="Retail"/>
    <s v="Retail"/>
    <s v="REP008"/>
    <n v="0"/>
    <n v="10"/>
    <n v="2"/>
    <x v="3"/>
    <x v="3"/>
    <s v="Low Stock"/>
    <s v="Returned"/>
    <x v="1"/>
    <s v="Top notch"/>
    <x v="2"/>
    <s v="Product Quality"/>
    <n v="12"/>
    <n v="10"/>
    <n v="2"/>
    <n v="11.166666666666666"/>
    <n v="0.16666666666666666"/>
  </r>
  <r>
    <n v="504"/>
    <s v="Blender"/>
    <s v="Home Appliances"/>
    <x v="5"/>
    <x v="4"/>
    <x v="108"/>
    <n v="50"/>
    <n v="5"/>
    <s v="Middle East &amp; Africa"/>
    <s v="CUST1010"/>
    <s v="Wholesale"/>
    <s v="Wholesale"/>
    <s v="REP003"/>
    <n v="0"/>
    <n v="30"/>
    <n v="20"/>
    <x v="0"/>
    <x v="0"/>
    <s v="In Stock"/>
    <s v="Pending Return"/>
    <x v="0"/>
    <s v="Not worth the money"/>
    <x v="1"/>
    <s v="Product Quality"/>
    <n v="250"/>
    <n v="150"/>
    <n v="100"/>
    <n v="249.4"/>
    <n v="0.4"/>
  </r>
  <r>
    <n v="1135"/>
    <s v="Mystery Novel"/>
    <s v="Books &amp; Media"/>
    <x v="4"/>
    <x v="4"/>
    <x v="109"/>
    <n v="20"/>
    <m/>
    <s v="Middle East &amp; Africa"/>
    <s v="CUST1010"/>
    <s v="Retail Customers"/>
    <s v="Retail"/>
    <s v="REP009"/>
    <n v="0.05"/>
    <n v="15"/>
    <n v="5"/>
    <x v="0"/>
    <x v="0"/>
    <s v="Low Stock"/>
    <s v="No Return"/>
    <x v="0"/>
    <s v="Too expensive"/>
    <x v="1"/>
    <s v="Value for Money"/>
    <n v="0"/>
    <n v="0"/>
    <n v="0"/>
    <n v="0"/>
    <n v="0"/>
  </r>
  <r>
    <n v="1181"/>
    <s v="Power Bank"/>
    <s v="Electronics"/>
    <x v="2"/>
    <x v="2"/>
    <x v="1"/>
    <n v="30"/>
    <n v="5"/>
    <s v="North America"/>
    <s v="CUST1010"/>
    <s v="Wholesale"/>
    <s v="Wholesale"/>
    <s v="REP017"/>
    <n v="0"/>
    <n v="15"/>
    <n v="15"/>
    <x v="1"/>
    <x v="1"/>
    <s v="Low Stock"/>
    <s v="No Return"/>
    <x v="0"/>
    <s v="Exceeds expectations"/>
    <x v="2"/>
    <s v="Experience with Purchase"/>
    <n v="150"/>
    <n v="75"/>
    <n v="75"/>
    <n v="149.5"/>
    <n v="0.5"/>
  </r>
  <r>
    <n v="944"/>
    <s v="Digital Camera"/>
    <s v="Electronics"/>
    <x v="2"/>
    <x v="2"/>
    <x v="110"/>
    <n v="250"/>
    <n v="5"/>
    <s v="North America"/>
    <s v="CUST1010"/>
    <s v="Wholesale"/>
    <s v="Wholesale"/>
    <s v="REP002"/>
    <n v="0"/>
    <n v="200"/>
    <n v="50"/>
    <x v="2"/>
    <x v="2"/>
    <s v="Low Stock"/>
    <s v="No Return"/>
    <x v="0"/>
    <s v="Perfect fit"/>
    <x v="1"/>
    <s v="Product Quality"/>
    <n v="1250"/>
    <n v="1000"/>
    <n v="250"/>
    <n v="1249.2"/>
    <n v="0.2"/>
  </r>
  <r>
    <n v="10"/>
    <s v="Skincare Set"/>
    <s v="Health &amp; Beauty"/>
    <x v="0"/>
    <x v="0"/>
    <x v="111"/>
    <n v="80"/>
    <n v="2"/>
    <s v="Asia Pacific"/>
    <s v="CUST1011"/>
    <s v="Subscription"/>
    <s v="Online Direct"/>
    <s v="REP007"/>
    <n v="0.14000000000000001"/>
    <n v="60"/>
    <n v="20"/>
    <x v="2"/>
    <x v="2"/>
    <s v="Out of Stock"/>
    <s v="No Return"/>
    <x v="0"/>
    <s v="Top notch"/>
    <x v="0"/>
    <s v="Product Quality"/>
    <n v="160"/>
    <n v="120"/>
    <n v="40"/>
    <n v="159.25"/>
    <n v="0.25"/>
  </r>
  <r>
    <n v="1047"/>
    <s v="Lip Gloss"/>
    <s v="Health &amp; Beauty"/>
    <x v="0"/>
    <x v="0"/>
    <x v="112"/>
    <n v="12"/>
    <m/>
    <s v="Latin America"/>
    <s v="CUST1011"/>
    <s v="Institutional Customers"/>
    <s v="Government"/>
    <s v="REP009"/>
    <n v="0"/>
    <n v="10"/>
    <n v="2"/>
    <x v="3"/>
    <x v="3"/>
    <s v="Low Stock"/>
    <s v="Pending Return"/>
    <x v="0"/>
    <s v="Terrible support"/>
    <x v="1"/>
    <s v="Customer Service"/>
    <n v="0"/>
    <n v="0"/>
    <n v="0"/>
    <n v="0"/>
    <n v="0"/>
  </r>
  <r>
    <n v="1027"/>
    <s v="Throw Pillow"/>
    <s v="Home Décor"/>
    <x v="5"/>
    <x v="4"/>
    <x v="113"/>
    <n v="25"/>
    <m/>
    <s v="Latin America"/>
    <s v="CUST1011"/>
    <s v="Wholesale Customers"/>
    <s v="Wholesale"/>
    <s v="REP008"/>
    <n v="0"/>
    <n v="20"/>
    <n v="5"/>
    <x v="3"/>
    <x v="3"/>
    <s v="Out of Stock"/>
    <s v="Pending Return"/>
    <x v="0"/>
    <s v="Fantastic experience"/>
    <x v="2"/>
    <s v="Experience with Purchase"/>
    <n v="0"/>
    <n v="0"/>
    <n v="0"/>
    <n v="0"/>
    <n v="0"/>
  </r>
  <r>
    <n v="717"/>
    <s v="Wireless Earbuds"/>
    <s v="Electronics"/>
    <x v="2"/>
    <x v="2"/>
    <x v="114"/>
    <n v="80"/>
    <n v="2"/>
    <s v="Latin America"/>
    <s v="CUST1011"/>
    <s v="Wholesale"/>
    <s v="Wholesale"/>
    <s v="REP009"/>
    <n v="0"/>
    <n v="60"/>
    <n v="20"/>
    <x v="1"/>
    <x v="1"/>
    <s v="In Stock"/>
    <s v="No Return"/>
    <x v="0"/>
    <s v="Satisfied with my purchase"/>
    <x v="1"/>
    <s v="Experience with Purchase"/>
    <n v="160"/>
    <n v="120"/>
    <n v="40"/>
    <n v="159.25"/>
    <n v="0.25"/>
  </r>
  <r>
    <n v="413"/>
    <s v="Dishwasher"/>
    <s v="Home Appliances"/>
    <x v="5"/>
    <x v="4"/>
    <x v="61"/>
    <n v="780"/>
    <n v="2"/>
    <s v="Latin America"/>
    <s v="CUST1011"/>
    <s v="Retail"/>
    <s v="Retail"/>
    <s v="REP001"/>
    <n v="0"/>
    <n v="600"/>
    <n v="180"/>
    <x v="3"/>
    <x v="3"/>
    <s v="Out of Stock"/>
    <s v="Pending Return"/>
    <x v="0"/>
    <s v="Returning this item"/>
    <x v="0"/>
    <s v="Customer Service"/>
    <n v="1560"/>
    <n v="1200"/>
    <n v="360"/>
    <n v="1559.2307692307693"/>
    <n v="0.23076923076923078"/>
  </r>
  <r>
    <n v="614"/>
    <s v="Sunglasses"/>
    <s v="Fashion"/>
    <x v="1"/>
    <x v="1"/>
    <x v="115"/>
    <n v="40"/>
    <n v="2"/>
    <s v="Middle East &amp; Africa"/>
    <s v="CUST1011"/>
    <s v="Online Direct"/>
    <s v="Online Direct"/>
    <s v="REP001"/>
    <n v="0"/>
    <n v="30"/>
    <n v="10"/>
    <x v="2"/>
    <x v="2"/>
    <s v="Out of Stock"/>
    <s v="Returned"/>
    <x v="1"/>
    <s v="Do not recommend"/>
    <x v="1"/>
    <s v="Value for Money"/>
    <n v="80"/>
    <n v="60"/>
    <n v="20"/>
    <n v="79.25"/>
    <n v="0.25"/>
  </r>
  <r>
    <n v="496"/>
    <s v="Educational Book"/>
    <s v="Books &amp; Media"/>
    <x v="4"/>
    <x v="4"/>
    <x v="116"/>
    <n v="25"/>
    <n v="4"/>
    <s v="Middle East &amp; Africa"/>
    <s v="CUST1011"/>
    <s v="Retail"/>
    <s v="Retail"/>
    <s v="REP010"/>
    <n v="0"/>
    <n v="15"/>
    <n v="10"/>
    <x v="3"/>
    <x v="3"/>
    <s v="In Stock"/>
    <s v="Returned"/>
    <x v="1"/>
    <s v="Very fast service"/>
    <x v="0"/>
    <s v="Experience with Purchase"/>
    <n v="100"/>
    <n v="60"/>
    <n v="40"/>
    <n v="99.4"/>
    <n v="0.4"/>
  </r>
  <r>
    <n v="518"/>
    <s v="Hair Dryer"/>
    <s v="Health &amp; Beauty"/>
    <x v="0"/>
    <x v="0"/>
    <x v="117"/>
    <n v="50"/>
    <n v="3"/>
    <s v="Middle East &amp; Africa"/>
    <s v="CUST1011"/>
    <s v="Subscription"/>
    <s v="Online Direct"/>
    <s v="REP004"/>
    <n v="0.05"/>
    <n v="30"/>
    <n v="20"/>
    <x v="0"/>
    <x v="0"/>
    <s v="In Stock"/>
    <s v="No Return"/>
    <x v="0"/>
    <s v="Satisfied with my purchase"/>
    <x v="0"/>
    <s v="Experience with Purchase"/>
    <n v="150"/>
    <n v="90"/>
    <n v="60"/>
    <n v="149.4"/>
    <n v="0.4"/>
  </r>
  <r>
    <n v="217"/>
    <s v="Lawn Mower"/>
    <s v="Tools &amp; Home Improvement"/>
    <x v="5"/>
    <x v="4"/>
    <x v="118"/>
    <n v="260"/>
    <n v="4"/>
    <s v="Middle East &amp; Africa"/>
    <s v="CUST1011"/>
    <s v="Retail"/>
    <s v="Retail"/>
    <s v="REP002"/>
    <n v="0"/>
    <n v="200"/>
    <n v="60"/>
    <x v="2"/>
    <x v="2"/>
    <s v="Out of Stock"/>
    <s v="No Return"/>
    <x v="0"/>
    <s v="Item as described"/>
    <x v="2"/>
    <s v="Product Description Accuracy"/>
    <n v="1040"/>
    <n v="800"/>
    <n v="240"/>
    <n v="1039.2307692307693"/>
    <n v="0.23076923076923078"/>
  </r>
  <r>
    <n v="724"/>
    <s v="Bathrobe"/>
    <s v="Health &amp; Beauty"/>
    <x v="0"/>
    <x v="0"/>
    <x v="119"/>
    <n v="50"/>
    <n v="2"/>
    <s v="North America"/>
    <s v="CUST1011"/>
    <s v="Online Direct"/>
    <s v="Online Direct"/>
    <s v="REP002"/>
    <n v="0"/>
    <n v="40"/>
    <n v="10"/>
    <x v="3"/>
    <x v="3"/>
    <s v="Low Stock"/>
    <s v="Returned"/>
    <x v="1"/>
    <s v="Damaged on arrival"/>
    <x v="1"/>
    <s v="Product Quality"/>
    <n v="100"/>
    <n v="80"/>
    <n v="20"/>
    <n v="99.2"/>
    <n v="0.2"/>
  </r>
  <r>
    <n v="275"/>
    <s v="Denim Skirt"/>
    <s v="Fashion"/>
    <x v="1"/>
    <x v="1"/>
    <x v="120"/>
    <n v="65"/>
    <n v="5"/>
    <m/>
    <s v="CUST1011"/>
    <s v="Online Direct"/>
    <s v="Online Direct"/>
    <s v="REP010"/>
    <n v="0"/>
    <n v="50"/>
    <n v="15"/>
    <x v="3"/>
    <x v="3"/>
    <s v="Low Stock"/>
    <s v="Returned"/>
    <x v="1"/>
    <s v="Fast delivery"/>
    <x v="1"/>
    <s v="Delivery Issues"/>
    <n v="325"/>
    <n v="250"/>
    <n v="75"/>
    <n v="324.23076923076923"/>
    <n v="0.23076923076923078"/>
  </r>
  <r>
    <n v="796"/>
    <s v="Digital Camera"/>
    <s v="Electronics"/>
    <x v="2"/>
    <x v="2"/>
    <x v="121"/>
    <n v="250"/>
    <n v="3"/>
    <s v="Latin America"/>
    <s v="CUST1012"/>
    <s v="Wholesale"/>
    <s v="Wholesale"/>
    <s v="REP005"/>
    <n v="0"/>
    <n v="200"/>
    <n v="50"/>
    <x v="1"/>
    <x v="1"/>
    <s v="Low Stock"/>
    <s v="Pending Return"/>
    <x v="0"/>
    <s v="Won't buy again"/>
    <x v="2"/>
    <s v="Value for Money"/>
    <n v="750"/>
    <n v="600"/>
    <n v="150"/>
    <n v="749.2"/>
    <n v="0.2"/>
  </r>
  <r>
    <n v="505"/>
    <s v="Conditioner"/>
    <s v="Health &amp; Beauty"/>
    <x v="0"/>
    <x v="0"/>
    <x v="122"/>
    <n v="15"/>
    <n v="1"/>
    <s v="Latin America"/>
    <s v="CUST1012"/>
    <s v="Subscription"/>
    <s v="Online Direct"/>
    <s v="REP008"/>
    <n v="0"/>
    <n v="10"/>
    <n v="5"/>
    <x v="0"/>
    <x v="0"/>
    <s v="In Stock"/>
    <s v="Pending Return"/>
    <x v="0"/>
    <s v="Too expensive"/>
    <x v="0"/>
    <s v="Value for Money"/>
    <n v="15"/>
    <n v="10"/>
    <n v="5"/>
    <n v="14.333333333333334"/>
    <n v="0.33333333333333331"/>
  </r>
  <r>
    <n v="365"/>
    <s v="Cookbook"/>
    <s v="Books &amp; Media"/>
    <x v="4"/>
    <x v="4"/>
    <x v="123"/>
    <n v="32"/>
    <n v="5"/>
    <s v="Latin America"/>
    <s v="CUST1012"/>
    <s v="Retail"/>
    <s v="Retail"/>
    <s v="REP001"/>
    <n v="0"/>
    <n v="25"/>
    <n v="7"/>
    <x v="2"/>
    <x v="2"/>
    <s v="In Stock"/>
    <s v="Returned"/>
    <x v="1"/>
    <s v="Not recommended"/>
    <x v="1"/>
    <s v="Value for Money"/>
    <n v="160"/>
    <n v="125"/>
    <n v="35"/>
    <n v="159.21875"/>
    <n v="0.21875"/>
  </r>
  <r>
    <n v="961"/>
    <s v="Lip Gloss"/>
    <s v="Health &amp; Beauty"/>
    <x v="0"/>
    <x v="0"/>
    <x v="112"/>
    <n v="12"/>
    <n v="5"/>
    <s v="Middle East &amp; Africa"/>
    <s v="CUST1012"/>
    <s v="Online Direct"/>
    <s v="Online Direct"/>
    <s v="REP008"/>
    <n v="0"/>
    <n v="10"/>
    <n v="2"/>
    <x v="0"/>
    <x v="0"/>
    <s v="Low Stock"/>
    <s v="Returned"/>
    <x v="1"/>
    <s v="Fantastic experience"/>
    <x v="2"/>
    <s v="Experience with Purchase"/>
    <n v="60"/>
    <n v="50"/>
    <n v="10"/>
    <n v="59.166666666666664"/>
    <n v="0.16666666666666666"/>
  </r>
  <r>
    <n v="187"/>
    <s v="Electric Guitar"/>
    <s v="Musical Instruments"/>
    <x v="2"/>
    <x v="2"/>
    <x v="124"/>
    <n v="195"/>
    <n v="2"/>
    <s v="Middle East &amp; Africa"/>
    <s v="CUST1012"/>
    <s v="Online Direct"/>
    <s v="Online Direct"/>
    <s v="REP009"/>
    <n v="0"/>
    <n v="150"/>
    <n v="45"/>
    <x v="3"/>
    <x v="3"/>
    <s v="In Stock"/>
    <s v="Pending Return"/>
    <x v="0"/>
    <s v="Would buy again"/>
    <x v="1"/>
    <s v="Value for Money"/>
    <n v="390"/>
    <n v="300"/>
    <n v="90"/>
    <n v="389.23076923076923"/>
    <n v="0.23076923076923078"/>
  </r>
  <r>
    <n v="802"/>
    <s v="Shaving Cream"/>
    <s v="Health &amp; Beauty"/>
    <x v="0"/>
    <x v="0"/>
    <x v="125"/>
    <n v="15"/>
    <n v="2"/>
    <s v="Middle East &amp; Africa"/>
    <s v="CUST1012"/>
    <s v="Wholesale"/>
    <s v="Wholesale"/>
    <s v="REP004"/>
    <n v="0"/>
    <n v="10"/>
    <n v="5"/>
    <x v="0"/>
    <x v="0"/>
    <s v="Out of Stock"/>
    <s v="Returned"/>
    <x v="1"/>
    <s v="Mislabelled"/>
    <x v="0"/>
    <s v="Product Quality"/>
    <n v="30"/>
    <n v="20"/>
    <n v="10"/>
    <n v="29.333333333333332"/>
    <n v="0.33333333333333331"/>
  </r>
  <r>
    <n v="1017"/>
    <s v="Baseball Glove"/>
    <s v="Sports &amp; Outdoors"/>
    <x v="3"/>
    <x v="3"/>
    <x v="126"/>
    <n v="30"/>
    <m/>
    <s v="Middle East &amp; Africa"/>
    <s v="CUST1012"/>
    <s v="Low Income"/>
    <s v="Retail"/>
    <s v="REP010"/>
    <n v="0"/>
    <n v="25"/>
    <n v="5"/>
    <x v="2"/>
    <x v="2"/>
    <s v="Low Stock"/>
    <s v="No Return"/>
    <x v="0"/>
    <s v="Color not as shown"/>
    <x v="1"/>
    <s v="Product Quality"/>
    <n v="0"/>
    <n v="0"/>
    <n v="0"/>
    <n v="0"/>
    <n v="0"/>
  </r>
  <r>
    <n v="394"/>
    <s v="Travel Journal"/>
    <s v="Books &amp; Media"/>
    <x v="4"/>
    <x v="4"/>
    <x v="127"/>
    <n v="20"/>
    <n v="4"/>
    <s v="Middle East &amp; Africa"/>
    <s v="CUST1012"/>
    <s v="Online Direct"/>
    <s v="Online Direct"/>
    <s v="REP002"/>
    <n v="0"/>
    <n v="15"/>
    <n v="5"/>
    <x v="2"/>
    <x v="2"/>
    <s v="Low Stock"/>
    <s v="Returned"/>
    <x v="1"/>
    <s v="Poor packaging"/>
    <x v="1"/>
    <s v="Delivery Issues"/>
    <n v="80"/>
    <n v="60"/>
    <n v="20"/>
    <n v="79.25"/>
    <n v="0.25"/>
  </r>
  <r>
    <n v="336"/>
    <s v="Bath Salts"/>
    <s v="Health &amp; Beauty"/>
    <x v="0"/>
    <x v="0"/>
    <x v="128"/>
    <n v="20"/>
    <n v="2"/>
    <s v="North America"/>
    <s v="CUST1012"/>
    <s v="Wholesale"/>
    <s v="Wholesale"/>
    <s v="REP007"/>
    <n v="0"/>
    <n v="15"/>
    <n v="5"/>
    <x v="1"/>
    <x v="1"/>
    <s v="Low Stock"/>
    <s v="No Return"/>
    <x v="0"/>
    <s v="Fantastic experience"/>
    <x v="0"/>
    <s v="Experience with Purchase"/>
    <n v="40"/>
    <n v="30"/>
    <n v="10"/>
    <n v="39.25"/>
    <n v="0.25"/>
  </r>
  <r>
    <n v="190"/>
    <s v="Smart Doorbell"/>
    <s v="Home Security"/>
    <x v="5"/>
    <x v="4"/>
    <x v="129"/>
    <n v="85"/>
    <n v="3"/>
    <s v="Asia Pacific"/>
    <s v="CUST1013"/>
    <s v="Retail"/>
    <s v="Retail"/>
    <s v="REP003"/>
    <n v="0"/>
    <n v="70"/>
    <n v="15"/>
    <x v="0"/>
    <x v="0"/>
    <s v="Out of Stock"/>
    <s v="Pending Return"/>
    <x v="0"/>
    <s v="Damaged on arrival"/>
    <x v="1"/>
    <s v="Product Quality"/>
    <n v="255"/>
    <n v="210"/>
    <n v="45"/>
    <n v="254.1764705882353"/>
    <n v="0.17647058823529413"/>
  </r>
  <r>
    <n v="617"/>
    <s v="Body Oil"/>
    <s v="Health &amp; Beauty"/>
    <x v="0"/>
    <x v="0"/>
    <x v="130"/>
    <n v="20"/>
    <n v="5"/>
    <s v="Europe"/>
    <s v="CUST1013"/>
    <s v="Wholesale"/>
    <s v="Wholesale"/>
    <s v="REP003"/>
    <n v="0"/>
    <n v="15"/>
    <n v="5"/>
    <x v="3"/>
    <x v="3"/>
    <s v="Low Stock"/>
    <s v="Pending Return"/>
    <x v="0"/>
    <s v="Top notch"/>
    <x v="0"/>
    <s v="Product Quality"/>
    <n v="100"/>
    <n v="75"/>
    <n v="25"/>
    <n v="99.25"/>
    <n v="0.25"/>
  </r>
  <r>
    <n v="1026"/>
    <s v="Throw Pillow"/>
    <s v="Home Décor"/>
    <x v="5"/>
    <x v="4"/>
    <x v="131"/>
    <n v="25"/>
    <m/>
    <s v="Latin America"/>
    <s v="CUST1013"/>
    <s v="Online Direct"/>
    <s v="Online Direct"/>
    <s v="REP004"/>
    <n v="0"/>
    <n v="20"/>
    <n v="5"/>
    <x v="1"/>
    <x v="1"/>
    <s v="Out of Stock"/>
    <s v="Returned"/>
    <x v="1"/>
    <s v="Arrived late"/>
    <x v="1"/>
    <s v="Delivery Issues"/>
    <n v="0"/>
    <n v="0"/>
    <n v="0"/>
    <n v="0"/>
    <n v="0"/>
  </r>
  <r>
    <n v="608"/>
    <s v="Hat"/>
    <s v="Fashion"/>
    <x v="1"/>
    <x v="1"/>
    <x v="65"/>
    <n v="25"/>
    <n v="2"/>
    <s v="Latin America"/>
    <s v="CUST1013"/>
    <s v="Subscription"/>
    <s v="Online Direct"/>
    <s v="REP001"/>
    <n v="0.05"/>
    <n v="20"/>
    <n v="5"/>
    <x v="2"/>
    <x v="2"/>
    <s v="Low Stock"/>
    <s v="No Return"/>
    <x v="0"/>
    <s v="Very fast service"/>
    <x v="1"/>
    <s v="Experience with Purchase"/>
    <n v="50"/>
    <n v="40"/>
    <n v="10"/>
    <n v="49.2"/>
    <n v="0.2"/>
  </r>
  <r>
    <n v="1024"/>
    <s v="Snowshoes"/>
    <s v="Sports &amp; Outdoors"/>
    <x v="3"/>
    <x v="3"/>
    <x v="132"/>
    <n v="90"/>
    <m/>
    <s v="North America"/>
    <s v="CUST1013"/>
    <s v="Low Income"/>
    <s v="Retail"/>
    <s v="REP010"/>
    <n v="0"/>
    <n v="70"/>
    <n v="20"/>
    <x v="0"/>
    <x v="0"/>
    <s v="Low Stock"/>
    <s v="Pending Return"/>
    <x v="0"/>
    <s v="Returning this item"/>
    <x v="0"/>
    <s v="Customer Service"/>
    <n v="0"/>
    <n v="0"/>
    <n v="0"/>
    <n v="0"/>
    <n v="0"/>
  </r>
  <r>
    <n v="797"/>
    <s v="Face Cream"/>
    <s v="Health &amp; Beauty"/>
    <x v="0"/>
    <x v="0"/>
    <x v="133"/>
    <n v="30"/>
    <n v="5"/>
    <s v="North America"/>
    <s v="CUST1013"/>
    <s v="Online Direct"/>
    <s v="Online Direct"/>
    <s v="REP008"/>
    <n v="0"/>
    <n v="20"/>
    <n v="10"/>
    <x v="0"/>
    <x v="0"/>
    <s v="In Stock"/>
    <s v="No Return"/>
    <x v="0"/>
    <s v="Top notch"/>
    <x v="1"/>
    <s v="Product Quality"/>
    <n v="150"/>
    <n v="100"/>
    <n v="50"/>
    <n v="149.33333333333334"/>
    <n v="0.33333333333333331"/>
  </r>
  <r>
    <n v="509"/>
    <s v="Throw Blanket"/>
    <s v="Home Décor"/>
    <x v="5"/>
    <x v="4"/>
    <x v="134"/>
    <n v="35"/>
    <n v="2"/>
    <s v="Asia Pacific"/>
    <s v="CUST1014"/>
    <s v="Wholesale"/>
    <s v="Wholesale"/>
    <s v="REP006"/>
    <n v="0.05"/>
    <n v="25"/>
    <n v="10"/>
    <x v="0"/>
    <x v="0"/>
    <s v="Low Stock"/>
    <s v="Pending Return"/>
    <x v="0"/>
    <s v="Very satisfied"/>
    <x v="1"/>
    <s v="Experience with Purchase"/>
    <n v="70"/>
    <n v="50"/>
    <n v="20"/>
    <n v="69.285714285714292"/>
    <n v="0.2857142857142857"/>
  </r>
  <r>
    <n v="901"/>
    <s v="Facial Serum"/>
    <s v="Health &amp; Beauty"/>
    <x v="0"/>
    <x v="0"/>
    <x v="24"/>
    <n v="30"/>
    <n v="5"/>
    <s v="Asia Pacific"/>
    <s v="CUST1014"/>
    <s v="Retail"/>
    <s v="Retail"/>
    <s v="REP006"/>
    <n v="0.05"/>
    <n v="20"/>
    <n v="10"/>
    <x v="1"/>
    <x v="1"/>
    <s v="Out of Stock"/>
    <s v="Pending Return"/>
    <x v="0"/>
    <s v="Exceeds expectations"/>
    <x v="0"/>
    <s v="Experience with Purchase"/>
    <n v="150"/>
    <n v="100"/>
    <n v="50"/>
    <n v="149.33333333333334"/>
    <n v="0.33333333333333331"/>
  </r>
  <r>
    <n v="680"/>
    <s v="Makeup Remover"/>
    <s v="Health &amp; Beauty"/>
    <x v="0"/>
    <x v="0"/>
    <x v="71"/>
    <n v="15"/>
    <n v="1"/>
    <s v="Asia Pacific"/>
    <s v="CUST1014"/>
    <s v="Retail"/>
    <s v="Retail"/>
    <s v="REP007"/>
    <n v="0"/>
    <n v="10"/>
    <n v="5"/>
    <x v="0"/>
    <x v="0"/>
    <s v="In Stock"/>
    <s v="Pending Return"/>
    <x v="0"/>
    <s v="I love it"/>
    <x v="1"/>
    <s v="Experience with Purchase"/>
    <n v="15"/>
    <n v="10"/>
    <n v="5"/>
    <n v="14.333333333333334"/>
    <n v="0.33333333333333331"/>
  </r>
  <r>
    <n v="126"/>
    <s v="Coffee Maker"/>
    <s v="Home Appliances"/>
    <x v="5"/>
    <x v="4"/>
    <x v="135"/>
    <n v="50"/>
    <n v="3"/>
    <s v="Latin America"/>
    <s v="CUST1014"/>
    <s v="Online Direct"/>
    <s v="Online Direct"/>
    <s v="REP009"/>
    <n v="0.12"/>
    <n v="40"/>
    <n v="10"/>
    <x v="2"/>
    <x v="2"/>
    <s v="In Stock"/>
    <s v="Returned"/>
    <x v="1"/>
    <s v="Terrible support"/>
    <x v="1"/>
    <s v="Customer Service"/>
    <n v="150"/>
    <n v="120"/>
    <n v="30"/>
    <n v="149.19999999999999"/>
    <n v="0.2"/>
  </r>
  <r>
    <n v="920"/>
    <s v="Throw Pillow"/>
    <s v="Home Décor"/>
    <x v="5"/>
    <x v="4"/>
    <x v="59"/>
    <n v="25"/>
    <n v="2"/>
    <s v="Middle East &amp; Africa"/>
    <s v="CUST1014"/>
    <s v="Online Direct"/>
    <s v="Online Direct"/>
    <s v="REP007"/>
    <n v="0"/>
    <n v="20"/>
    <n v="5"/>
    <x v="3"/>
    <x v="3"/>
    <s v="Out of Stock"/>
    <s v="Returned"/>
    <x v="1"/>
    <s v="Perfect fit"/>
    <x v="2"/>
    <s v="Product Quality"/>
    <n v="50"/>
    <n v="40"/>
    <n v="10"/>
    <n v="49.2"/>
    <n v="0.2"/>
  </r>
  <r>
    <n v="950"/>
    <s v="Bathrobe"/>
    <s v="Health &amp; Beauty"/>
    <x v="0"/>
    <x v="0"/>
    <x v="136"/>
    <n v="50"/>
    <n v="2"/>
    <s v="North America"/>
    <s v="CUST1014"/>
    <s v="Online Direct"/>
    <s v="Online Direct"/>
    <s v="REP006"/>
    <n v="0"/>
    <n v="40"/>
    <n v="10"/>
    <x v="1"/>
    <x v="1"/>
    <s v="In Stock"/>
    <s v="No Return"/>
    <x v="0"/>
    <s v="Item as described"/>
    <x v="2"/>
    <s v="Product Description Accuracy"/>
    <n v="100"/>
    <n v="80"/>
    <n v="20"/>
    <n v="99.2"/>
    <n v="0.2"/>
  </r>
  <r>
    <n v="180"/>
    <s v="Diamond Necklace"/>
    <s v="Jewelry"/>
    <x v="1"/>
    <x v="0"/>
    <x v="137"/>
    <n v="650"/>
    <n v="3"/>
    <s v="Asia Pacific"/>
    <s v="CUST1015"/>
    <s v="Retail"/>
    <s v="Retail"/>
    <s v="REP005"/>
    <n v="0"/>
    <n v="500"/>
    <n v="150"/>
    <x v="2"/>
    <x v="2"/>
    <s v="In Stock"/>
    <s v="Returned"/>
    <x v="1"/>
    <s v="Satisfied with my purchase"/>
    <x v="2"/>
    <s v="Experience with Purchase"/>
    <n v="1950"/>
    <n v="1500"/>
    <n v="450"/>
    <n v="1949.2307692307693"/>
    <n v="0.23076923076923078"/>
  </r>
  <r>
    <n v="147"/>
    <s v="Microwave Oven"/>
    <s v="Home Appliances"/>
    <x v="5"/>
    <x v="4"/>
    <x v="138"/>
    <n v="130"/>
    <n v="3"/>
    <s v="Asia Pacific"/>
    <s v="CUST1015"/>
    <s v="Retail"/>
    <s v="Retail"/>
    <s v="REP001"/>
    <n v="0.06"/>
    <n v="100"/>
    <n v="30"/>
    <x v="0"/>
    <x v="0"/>
    <s v="Out of Stock"/>
    <s v="Pending Return"/>
    <x v="0"/>
    <s v="Would buy again"/>
    <x v="2"/>
    <s v="Value for Money"/>
    <n v="390"/>
    <n v="300"/>
    <n v="90"/>
    <n v="389.23076923076923"/>
    <n v="0.23076923076923078"/>
  </r>
  <r>
    <n v="831"/>
    <s v="Jumpsuit"/>
    <s v="Fashion"/>
    <x v="1"/>
    <x v="1"/>
    <x v="21"/>
    <n v="70"/>
    <n v="1"/>
    <s v="Europe"/>
    <s v="CUST1015"/>
    <s v="Retail"/>
    <s v="Retail"/>
    <s v="REP005"/>
    <n v="0.1"/>
    <n v="50"/>
    <n v="20"/>
    <x v="1"/>
    <x v="1"/>
    <s v="Low Stock"/>
    <s v="Pending Return"/>
    <x v="0"/>
    <s v="Fast delivery"/>
    <x v="0"/>
    <s v="Delivery Issues"/>
    <n v="70"/>
    <n v="50"/>
    <n v="20"/>
    <n v="69.285714285714292"/>
    <n v="0.2857142857142857"/>
  </r>
  <r>
    <n v="712"/>
    <s v="Digital Photo Frame"/>
    <s v="Electronics"/>
    <x v="2"/>
    <x v="2"/>
    <x v="139"/>
    <n v="70"/>
    <n v="1"/>
    <s v="Europe"/>
    <s v="CUST1015"/>
    <s v="Retail"/>
    <s v="Retail"/>
    <s v="REP005"/>
    <n v="0"/>
    <n v="50"/>
    <n v="20"/>
    <x v="3"/>
    <x v="3"/>
    <s v="Low Stock"/>
    <s v="No Return"/>
    <x v="0"/>
    <s v="Quick shipping"/>
    <x v="2"/>
    <s v="Delivery Issues"/>
    <n v="70"/>
    <n v="50"/>
    <n v="20"/>
    <n v="69.285714285714292"/>
    <n v="0.2857142857142857"/>
  </r>
  <r>
    <n v="1061"/>
    <s v="Bathrobe"/>
    <s v="Health &amp; Beauty"/>
    <x v="0"/>
    <x v="0"/>
    <x v="140"/>
    <n v="50"/>
    <m/>
    <s v="Europe"/>
    <s v="CUST1015"/>
    <s v="Premium Customers"/>
    <s v="Corporate"/>
    <s v="REP006"/>
    <n v="0"/>
    <n v="40"/>
    <n v="10"/>
    <x v="0"/>
    <x v="0"/>
    <s v="In Stock"/>
    <s v="Pending Return"/>
    <x v="0"/>
    <s v="Perfect fit"/>
    <x v="1"/>
    <s v="Product Quality"/>
    <n v="0"/>
    <n v="0"/>
    <n v="0"/>
    <n v="0"/>
    <n v="0"/>
  </r>
  <r>
    <n v="583"/>
    <s v="Digital Camera"/>
    <s v="Electronics"/>
    <x v="2"/>
    <x v="2"/>
    <x v="141"/>
    <n v="250"/>
    <n v="4"/>
    <s v="Latin America"/>
    <s v="CUST1015"/>
    <s v="Online Direct"/>
    <s v="Online Direct"/>
    <s v="REP005"/>
    <n v="0.05"/>
    <n v="200"/>
    <n v="50"/>
    <x v="1"/>
    <x v="1"/>
    <s v="In Stock"/>
    <s v="Pending Return"/>
    <x v="0"/>
    <s v="Color not as shown"/>
    <x v="1"/>
    <s v="Product Quality"/>
    <n v="1000"/>
    <n v="800"/>
    <n v="200"/>
    <n v="999.2"/>
    <n v="0.2"/>
  </r>
  <r>
    <n v="664"/>
    <s v="AirPods"/>
    <s v="Electronics"/>
    <x v="2"/>
    <x v="2"/>
    <x v="142"/>
    <n v="200"/>
    <n v="4"/>
    <s v="Latin America"/>
    <s v="CUST1015"/>
    <s v="Retail"/>
    <s v="Retail"/>
    <s v="REP001"/>
    <n v="0"/>
    <n v="150"/>
    <n v="50"/>
    <x v="3"/>
    <x v="3"/>
    <s v="Out of Stock"/>
    <s v="Pending Return"/>
    <x v="0"/>
    <s v="Not worth the money"/>
    <x v="2"/>
    <s v="Product Quality"/>
    <n v="800"/>
    <n v="600"/>
    <n v="200"/>
    <n v="799.25"/>
    <n v="0.25"/>
  </r>
  <r>
    <n v="396"/>
    <s v="Essential Oils"/>
    <s v="Health &amp; Beauty"/>
    <x v="0"/>
    <x v="0"/>
    <x v="143"/>
    <n v="32"/>
    <n v="4"/>
    <s v="Middle East &amp; Africa"/>
    <s v="CUST1015"/>
    <s v="Online Direct"/>
    <s v="Online Direct"/>
    <s v="REP005"/>
    <n v="0"/>
    <n v="25"/>
    <n v="7"/>
    <x v="2"/>
    <x v="2"/>
    <s v="In Stock"/>
    <s v="Returned"/>
    <x v="1"/>
    <s v="Do not recommend"/>
    <x v="1"/>
    <s v="Value for Money"/>
    <n v="128"/>
    <n v="100"/>
    <n v="28"/>
    <n v="127.21875"/>
    <n v="0.21875"/>
  </r>
  <r>
    <n v="696"/>
    <s v="Phone Charger"/>
    <s v="Electronics"/>
    <x v="2"/>
    <x v="2"/>
    <x v="20"/>
    <n v="15"/>
    <n v="5"/>
    <s v="Middle East &amp; Africa"/>
    <s v="CUST1015"/>
    <s v="Retail"/>
    <s v="Retail"/>
    <s v="REP004"/>
    <n v="0"/>
    <n v="10"/>
    <n v="5"/>
    <x v="1"/>
    <x v="1"/>
    <s v="Low Stock"/>
    <s v="Returned"/>
    <x v="1"/>
    <s v="Would buy again"/>
    <x v="1"/>
    <s v="Value for Money"/>
    <n v="75"/>
    <n v="50"/>
    <n v="25"/>
    <n v="74.333333333333329"/>
    <n v="0.33333333333333331"/>
  </r>
  <r>
    <n v="1049"/>
    <s v="Bathrobe"/>
    <s v="Health &amp; Beauty"/>
    <x v="0"/>
    <x v="0"/>
    <x v="144"/>
    <n v="50"/>
    <m/>
    <s v="Middle East &amp; Africa"/>
    <s v="CUST1015"/>
    <s v="Premium Customers"/>
    <s v="Corporate"/>
    <s v="REP010"/>
    <n v="0"/>
    <n v="40"/>
    <n v="10"/>
    <x v="0"/>
    <x v="0"/>
    <s v="Low Stock"/>
    <s v="Returned"/>
    <x v="1"/>
    <s v="Would buy again"/>
    <x v="2"/>
    <s v="Value for Money"/>
    <n v="0"/>
    <n v="0"/>
    <n v="0"/>
    <n v="0"/>
    <n v="0"/>
  </r>
  <r>
    <n v="76"/>
    <s v="Denim Jacket"/>
    <s v="Fashion"/>
    <x v="1"/>
    <x v="1"/>
    <x v="145"/>
    <n v="115"/>
    <n v="2"/>
    <s v="North America"/>
    <s v="CUST1015"/>
    <s v="Wholesale"/>
    <s v="Wholesale"/>
    <s v="REP003"/>
    <n v="0.1"/>
    <n v="90"/>
    <n v="25"/>
    <x v="0"/>
    <x v="0"/>
    <s v="Low Stock"/>
    <s v="No Return"/>
    <x v="0"/>
    <s v="Quick shipping"/>
    <x v="0"/>
    <s v="Delivery Issues"/>
    <n v="230"/>
    <n v="180"/>
    <n v="50"/>
    <n v="229.21739130434781"/>
    <n v="0.21739130434782608"/>
  </r>
  <r>
    <n v="65"/>
    <s v="Printer"/>
    <s v="Office Supplies"/>
    <x v="7"/>
    <x v="4"/>
    <x v="100"/>
    <n v="160"/>
    <n v="4"/>
    <s v="North America"/>
    <s v="CUST1015"/>
    <s v="Wholesale"/>
    <s v="Wholesale"/>
    <s v="REP004"/>
    <n v="7.0000000000000007E-2"/>
    <n v="120"/>
    <n v="40"/>
    <x v="0"/>
    <x v="0"/>
    <s v="Out of Stock"/>
    <s v="Pending Return"/>
    <x v="0"/>
    <s v="Very fast service"/>
    <x v="0"/>
    <s v="Experience with Purchase"/>
    <n v="640"/>
    <n v="480"/>
    <n v="160"/>
    <n v="639.25"/>
    <n v="0.25"/>
  </r>
  <r>
    <n v="248"/>
    <s v="Garden Tools"/>
    <s v="Tools &amp; Home Improvement"/>
    <x v="5"/>
    <x v="4"/>
    <x v="81"/>
    <n v="100"/>
    <n v="4"/>
    <s v="North America"/>
    <s v="CUST1015"/>
    <s v="Wholesale"/>
    <s v="Wholesale"/>
    <s v="REP002"/>
    <n v="0"/>
    <n v="80"/>
    <n v="20"/>
    <x v="2"/>
    <x v="2"/>
    <s v="Low Stock"/>
    <s v="No Return"/>
    <x v="0"/>
    <s v="Fantastic experience"/>
    <x v="0"/>
    <s v="Experience with Purchase"/>
    <n v="400"/>
    <n v="320"/>
    <n v="80"/>
    <n v="399.2"/>
    <n v="0.2"/>
  </r>
  <r>
    <n v="262"/>
    <s v="Area Rug"/>
    <s v="Home Décor"/>
    <x v="5"/>
    <x v="4"/>
    <x v="146"/>
    <n v="195"/>
    <n v="3"/>
    <s v="North America"/>
    <s v="CUST1015"/>
    <s v="Retail"/>
    <s v="Retail"/>
    <s v="REP008"/>
    <n v="0"/>
    <n v="150"/>
    <n v="45"/>
    <x v="3"/>
    <x v="3"/>
    <s v="Out of Stock"/>
    <s v="Pending Return"/>
    <x v="0"/>
    <s v="Item as described"/>
    <x v="1"/>
    <s v="Product Description Accuracy"/>
    <n v="585"/>
    <n v="450"/>
    <n v="135"/>
    <n v="584.23076923076928"/>
    <n v="0.23076923076923078"/>
  </r>
  <r>
    <n v="1003"/>
    <s v="Treadmill"/>
    <s v="Sports &amp; Outdoors"/>
    <x v="3"/>
    <x v="3"/>
    <x v="147"/>
    <n v="400"/>
    <m/>
    <s v="North America"/>
    <s v="CUST1015"/>
    <s v="Corporate Clients"/>
    <s v="Corporate"/>
    <s v="REP008"/>
    <n v="0"/>
    <n v="300"/>
    <n v="100"/>
    <x v="2"/>
    <x v="2"/>
    <s v="Out of Stock"/>
    <s v="No Return"/>
    <x v="0"/>
    <s v="I love it"/>
    <x v="1"/>
    <s v="Experience with Purchase"/>
    <n v="0"/>
    <n v="0"/>
    <n v="0"/>
    <n v="0"/>
    <n v="0"/>
  </r>
  <r>
    <n v="779"/>
    <s v="Long Sleeve Shirt"/>
    <s v="Fashion"/>
    <x v="1"/>
    <x v="1"/>
    <x v="148"/>
    <n v="40"/>
    <n v="4"/>
    <s v="North America"/>
    <s v="CUST1015"/>
    <s v="Retail"/>
    <s v="Retail"/>
    <s v="REP010"/>
    <n v="0.05"/>
    <n v="30"/>
    <n v="10"/>
    <x v="2"/>
    <x v="2"/>
    <s v="In Stock"/>
    <s v="Returned"/>
    <x v="1"/>
    <s v="Top notch"/>
    <x v="1"/>
    <s v="Product Quality"/>
    <n v="160"/>
    <n v="120"/>
    <n v="40"/>
    <n v="159.25"/>
    <n v="0.25"/>
  </r>
  <r>
    <n v="468"/>
    <s v="Camping Chair"/>
    <s v="Sports &amp; Outdoors"/>
    <x v="3"/>
    <x v="3"/>
    <x v="149"/>
    <n v="52"/>
    <n v="3"/>
    <s v="North America"/>
    <s v="CUST1015"/>
    <s v="Online Direct"/>
    <s v="Online Direct"/>
    <s v="REP010"/>
    <n v="0"/>
    <n v="40"/>
    <n v="12"/>
    <x v="1"/>
    <x v="1"/>
    <s v="In Stock"/>
    <s v="Pending Return"/>
    <x v="0"/>
    <s v="Not recommended"/>
    <x v="0"/>
    <s v="Value for Money"/>
    <n v="156"/>
    <n v="120"/>
    <n v="36"/>
    <n v="155.23076923076923"/>
    <n v="0.23076923076923078"/>
  </r>
  <r>
    <n v="1063"/>
    <s v="Lip Gloss"/>
    <s v="Health &amp; Beauty"/>
    <x v="0"/>
    <x v="0"/>
    <x v="150"/>
    <n v="12"/>
    <m/>
    <s v="Asia Pacific"/>
    <s v="CUST1016"/>
    <s v="Low Income"/>
    <s v="Retail"/>
    <s v="REP009"/>
    <n v="0"/>
    <n v="10"/>
    <n v="2"/>
    <x v="3"/>
    <x v="3"/>
    <s v="Low Stock"/>
    <s v="Returned"/>
    <x v="1"/>
    <s v="Missing accessories"/>
    <x v="2"/>
    <s v="Delivery Issues"/>
    <n v="0"/>
    <n v="0"/>
    <n v="0"/>
    <n v="0"/>
    <n v="0"/>
  </r>
  <r>
    <n v="631"/>
    <s v="Wireless Charger"/>
    <s v="Electronics"/>
    <x v="2"/>
    <x v="2"/>
    <x v="52"/>
    <n v="30"/>
    <n v="4"/>
    <s v="Latin America"/>
    <s v="CUST1016"/>
    <s v="Wholesale"/>
    <s v="Wholesale"/>
    <s v="REP009"/>
    <n v="0.05"/>
    <n v="20"/>
    <n v="10"/>
    <x v="0"/>
    <x v="0"/>
    <s v="Low Stock"/>
    <s v="Pending Return"/>
    <x v="0"/>
    <s v="Mislabelled"/>
    <x v="2"/>
    <s v="Product Quality"/>
    <n v="120"/>
    <n v="80"/>
    <n v="40"/>
    <n v="119.33333333333333"/>
    <n v="0.33333333333333331"/>
  </r>
  <r>
    <n v="237"/>
    <s v="Makeup Kit"/>
    <s v="Health &amp; Beauty"/>
    <x v="0"/>
    <x v="0"/>
    <x v="150"/>
    <n v="105"/>
    <n v="4"/>
    <s v="Latin America"/>
    <s v="CUST1016"/>
    <s v="Subscription"/>
    <s v="Online Direct"/>
    <s v="REP009"/>
    <n v="0"/>
    <n v="80"/>
    <n v="25"/>
    <x v="3"/>
    <x v="3"/>
    <s v="Out of Stock"/>
    <s v="No Return"/>
    <x v="0"/>
    <s v="Poor packaging"/>
    <x v="0"/>
    <s v="Delivery Issues"/>
    <n v="420"/>
    <n v="320"/>
    <n v="100"/>
    <n v="419.23809523809524"/>
    <n v="0.23809523809523808"/>
  </r>
  <r>
    <n v="98"/>
    <s v="Electric Shaver"/>
    <s v="Health &amp; Beauty"/>
    <x v="0"/>
    <x v="0"/>
    <x v="151"/>
    <n v="65"/>
    <n v="4"/>
    <s v="Middle East &amp; Africa"/>
    <s v="CUST1016"/>
    <s v="Online Direct"/>
    <s v="Online Direct"/>
    <s v="REP004"/>
    <n v="0.12"/>
    <n v="50"/>
    <n v="15"/>
    <x v="3"/>
    <x v="3"/>
    <s v="Low Stock"/>
    <s v="Returned"/>
    <x v="1"/>
    <s v="Not worth the money"/>
    <x v="0"/>
    <s v="Product Quality"/>
    <n v="260"/>
    <n v="200"/>
    <n v="60"/>
    <n v="259.23076923076923"/>
    <n v="0.23076923076923078"/>
  </r>
  <r>
    <n v="119"/>
    <s v="Anti-Aging Cream"/>
    <s v="Health &amp; Beauty"/>
    <x v="0"/>
    <x v="0"/>
    <x v="152"/>
    <n v="50"/>
    <n v="5"/>
    <s v="North America"/>
    <s v="CUST1016"/>
    <s v="Wholesale"/>
    <s v="Wholesale"/>
    <s v="REP006"/>
    <n v="0.1"/>
    <n v="40"/>
    <n v="10"/>
    <x v="3"/>
    <x v="3"/>
    <s v="In Stock"/>
    <s v="No Return"/>
    <x v="0"/>
    <s v="Could be better"/>
    <x v="1"/>
    <s v="Experience with Purchase"/>
    <n v="250"/>
    <n v="200"/>
    <n v="50"/>
    <n v="249.2"/>
    <n v="0.2"/>
  </r>
  <r>
    <n v="756"/>
    <s v="Hairbrush"/>
    <s v="Health &amp; Beauty"/>
    <x v="0"/>
    <x v="0"/>
    <x v="153"/>
    <n v="10"/>
    <n v="4"/>
    <s v="North America"/>
    <s v="CUST1016"/>
    <s v="Wholesale"/>
    <s v="Wholesale"/>
    <s v="REP006"/>
    <n v="0"/>
    <n v="8"/>
    <n v="2"/>
    <x v="0"/>
    <x v="0"/>
    <s v="Low Stock"/>
    <s v="Pending Return"/>
    <x v="0"/>
    <s v="Color not as shown"/>
    <x v="2"/>
    <s v="Product Quality"/>
    <n v="40"/>
    <n v="32"/>
    <n v="8"/>
    <n v="39.200000000000003"/>
    <n v="0.2"/>
  </r>
  <r>
    <n v="620"/>
    <s v="Hiking Boots"/>
    <s v="Sports &amp; Outdoors"/>
    <x v="3"/>
    <x v="3"/>
    <x v="154"/>
    <n v="90"/>
    <n v="3"/>
    <s v="North America"/>
    <s v="CUST1016"/>
    <s v="Subscription"/>
    <s v="Online Direct"/>
    <s v="REP004"/>
    <n v="0"/>
    <n v="70"/>
    <n v="20"/>
    <x v="2"/>
    <x v="2"/>
    <s v="Low Stock"/>
    <s v="Returned"/>
    <x v="1"/>
    <s v="Not worth the money"/>
    <x v="2"/>
    <s v="Product Quality"/>
    <n v="270"/>
    <n v="210"/>
    <n v="60"/>
    <n v="269.22222222222223"/>
    <n v="0.22222222222222221"/>
  </r>
  <r>
    <n v="245"/>
    <s v="Trench Coat"/>
    <s v="Fashion"/>
    <x v="1"/>
    <x v="1"/>
    <x v="155"/>
    <n v="195"/>
    <n v="3"/>
    <s v="Asia Pacific"/>
    <s v="CUST1017"/>
    <s v="Retail"/>
    <s v="Retail"/>
    <s v="REP006"/>
    <n v="0"/>
    <n v="150"/>
    <n v="45"/>
    <x v="2"/>
    <x v="2"/>
    <s v="Out of Stock"/>
    <s v="Returned"/>
    <x v="1"/>
    <s v="Great product"/>
    <x v="1"/>
    <s v="Product Quality"/>
    <n v="585"/>
    <n v="450"/>
    <n v="135"/>
    <n v="584.23076923076928"/>
    <n v="0.23076923076923078"/>
  </r>
  <r>
    <n v="1117"/>
    <s v="Mystery Novel"/>
    <s v="Books &amp; Media"/>
    <x v="4"/>
    <x v="4"/>
    <x v="156"/>
    <n v="20"/>
    <m/>
    <s v="Asia Pacific"/>
    <s v="CUST1017"/>
    <s v="Retail Customers"/>
    <s v="Retail"/>
    <s v="REP006"/>
    <n v="0.1"/>
    <n v="15"/>
    <n v="5"/>
    <x v="2"/>
    <x v="2"/>
    <s v="In Stock"/>
    <s v="Pending Return"/>
    <x v="0"/>
    <s v="Poor packaging"/>
    <x v="0"/>
    <s v="Delivery Issues"/>
    <n v="0"/>
    <n v="0"/>
    <n v="0"/>
    <n v="0"/>
    <n v="0"/>
  </r>
  <r>
    <n v="1071"/>
    <s v="Denim Jacket"/>
    <s v="Fashion"/>
    <x v="1"/>
    <x v="1"/>
    <x v="157"/>
    <n v="80"/>
    <m/>
    <s v="Asia Pacific"/>
    <s v="CUST1017"/>
    <s v="High Income"/>
    <s v="Wholesale"/>
    <s v="REP009"/>
    <n v="0.05"/>
    <n v="60"/>
    <n v="20"/>
    <x v="1"/>
    <x v="1"/>
    <s v="In Stock"/>
    <s v="No Return"/>
    <x v="0"/>
    <s v="Not recommended"/>
    <x v="2"/>
    <s v="Value for Money"/>
    <n v="0"/>
    <n v="0"/>
    <n v="0"/>
    <n v="0"/>
    <n v="0"/>
  </r>
  <r>
    <n v="1209"/>
    <s v="Webcam"/>
    <s v="Electronics"/>
    <x v="2"/>
    <x v="2"/>
    <x v="8"/>
    <n v="40"/>
    <n v="3"/>
    <s v="Europe"/>
    <s v="CUST1017"/>
    <s v="Wholesale"/>
    <s v="Wholesale"/>
    <s v="REP020"/>
    <n v="0.1"/>
    <n v="20"/>
    <n v="20"/>
    <x v="3"/>
    <x v="3"/>
    <s v="Out of Stock"/>
    <s v="No Return"/>
    <x v="0"/>
    <s v="Color not as shown"/>
    <x v="0"/>
    <s v="Product Quality"/>
    <n v="120"/>
    <n v="60"/>
    <n v="60"/>
    <n v="119.5"/>
    <n v="0.5"/>
  </r>
  <r>
    <n v="827"/>
    <s v="Snowshoes"/>
    <s v="Sports &amp; Outdoors"/>
    <x v="3"/>
    <x v="3"/>
    <x v="156"/>
    <n v="90"/>
    <n v="3"/>
    <s v="Europe"/>
    <s v="CUST1017"/>
    <s v="Online Direct"/>
    <s v="Online Direct"/>
    <s v="REP001"/>
    <n v="0"/>
    <n v="70"/>
    <n v="20"/>
    <x v="0"/>
    <x v="0"/>
    <s v="Low Stock"/>
    <s v="Returned"/>
    <x v="1"/>
    <s v="I love it"/>
    <x v="1"/>
    <s v="Experience with Purchase"/>
    <n v="270"/>
    <n v="210"/>
    <n v="60"/>
    <n v="269.22222222222223"/>
    <n v="0.22222222222222221"/>
  </r>
  <r>
    <n v="209"/>
    <s v="Smartwatch"/>
    <s v="Electronics"/>
    <x v="2"/>
    <x v="2"/>
    <x v="158"/>
    <n v="145"/>
    <n v="3"/>
    <s v="Europe"/>
    <s v="CUST1017"/>
    <s v="Wholesale"/>
    <s v="Wholesale"/>
    <s v="REP007"/>
    <n v="0"/>
    <n v="110"/>
    <n v="35"/>
    <x v="3"/>
    <x v="3"/>
    <s v="In Stock"/>
    <s v="Pending Return"/>
    <x v="0"/>
    <s v="Good value for money"/>
    <x v="1"/>
    <s v="Product Quality"/>
    <n v="435"/>
    <n v="330"/>
    <n v="105"/>
    <n v="434.24137931034483"/>
    <n v="0.2413793103448276"/>
  </r>
  <r>
    <n v="739"/>
    <s v="Snowshoes"/>
    <s v="Sports &amp; Outdoors"/>
    <x v="3"/>
    <x v="3"/>
    <x v="159"/>
    <n v="90"/>
    <n v="3"/>
    <s v="Latin America"/>
    <s v="CUST1017"/>
    <s v="Retail"/>
    <s v="Retail"/>
    <s v="REP001"/>
    <n v="0.05"/>
    <n v="70"/>
    <n v="20"/>
    <x v="1"/>
    <x v="1"/>
    <s v="Low Stock"/>
    <s v="No Return"/>
    <x v="0"/>
    <s v="Arrived late"/>
    <x v="1"/>
    <s v="Delivery Issues"/>
    <n v="270"/>
    <n v="210"/>
    <n v="60"/>
    <n v="269.22222222222223"/>
    <n v="0.22222222222222221"/>
  </r>
  <r>
    <n v="900"/>
    <s v="Digital Camera"/>
    <s v="Electronics"/>
    <x v="2"/>
    <x v="2"/>
    <x v="26"/>
    <n v="250"/>
    <n v="1"/>
    <s v="Latin America"/>
    <s v="CUST1017"/>
    <s v="Wholesale"/>
    <s v="Wholesale"/>
    <s v="REP008"/>
    <n v="0"/>
    <n v="200"/>
    <n v="50"/>
    <x v="3"/>
    <x v="3"/>
    <s v="Low Stock"/>
    <s v="No Return"/>
    <x v="0"/>
    <s v="Satisfied with my purchase"/>
    <x v="1"/>
    <s v="Experience with Purchase"/>
    <n v="250"/>
    <n v="200"/>
    <n v="50"/>
    <n v="249.2"/>
    <n v="0.2"/>
  </r>
  <r>
    <n v="955"/>
    <s v="Facial Moisturizer"/>
    <s v="Health &amp; Beauty"/>
    <x v="0"/>
    <x v="0"/>
    <x v="160"/>
    <n v="30"/>
    <n v="1"/>
    <s v="Middle East &amp; Africa"/>
    <s v="CUST1017"/>
    <s v="Retail"/>
    <s v="Retail"/>
    <s v="REP009"/>
    <n v="0.05"/>
    <n v="25"/>
    <n v="5"/>
    <x v="3"/>
    <x v="3"/>
    <s v="In Stock"/>
    <s v="No Return"/>
    <x v="0"/>
    <s v="Arrived late"/>
    <x v="1"/>
    <s v="Delivery Issues"/>
    <n v="30"/>
    <n v="25"/>
    <n v="5"/>
    <n v="29.166666666666668"/>
    <n v="0.16666666666666666"/>
  </r>
  <r>
    <n v="1255"/>
    <s v="Treadmill"/>
    <s v="Sports &amp; Outdoors"/>
    <x v="3"/>
    <x v="3"/>
    <x v="8"/>
    <n v="120"/>
    <n v="2"/>
    <s v="Middle East &amp; Africa"/>
    <s v="CUST1017"/>
    <s v="Online Direct"/>
    <s v="Online Direct"/>
    <s v="REP012"/>
    <n v="0"/>
    <n v="15"/>
    <n v="105"/>
    <x v="2"/>
    <x v="2"/>
    <s v="Out of Stock"/>
    <s v="Returned"/>
    <x v="1"/>
    <s v="Could be better"/>
    <x v="0"/>
    <s v="Experience with Purchase"/>
    <n v="240"/>
    <n v="30"/>
    <n v="210"/>
    <n v="239.875"/>
    <n v="0.875"/>
  </r>
  <r>
    <n v="416"/>
    <s v="Inflatable Boat"/>
    <s v="Sports &amp; Outdoors"/>
    <x v="3"/>
    <x v="3"/>
    <x v="86"/>
    <n v="520"/>
    <n v="5"/>
    <s v="Middle East &amp; Africa"/>
    <s v="CUST1017"/>
    <s v="Wholesale"/>
    <s v="Wholesale"/>
    <s v="REP009"/>
    <n v="0"/>
    <n v="400"/>
    <n v="120"/>
    <x v="0"/>
    <x v="0"/>
    <s v="Low Stock"/>
    <s v="Returned"/>
    <x v="1"/>
    <s v="Nice experience"/>
    <x v="1"/>
    <s v="Experience with Purchase"/>
    <n v="2600"/>
    <n v="2000"/>
    <n v="600"/>
    <n v="2599.2307692307691"/>
    <n v="0.23076923076923078"/>
  </r>
  <r>
    <n v="1163"/>
    <s v="Food Processor"/>
    <s v="Home Appliances"/>
    <x v="5"/>
    <x v="4"/>
    <x v="161"/>
    <n v="120"/>
    <n v="5"/>
    <s v="Middle East &amp; Africa"/>
    <s v="CUST1017"/>
    <s v="Online Direct"/>
    <s v="Online Direct"/>
    <s v="REP018"/>
    <n v="0.1"/>
    <n v="15"/>
    <n v="105"/>
    <x v="3"/>
    <x v="3"/>
    <s v="Out of Stock"/>
    <s v="Returned"/>
    <x v="1"/>
    <s v="I love it"/>
    <x v="2"/>
    <s v="Experience with Purchase"/>
    <n v="600"/>
    <n v="75"/>
    <n v="525"/>
    <n v="599.875"/>
    <n v="0.875"/>
  </r>
  <r>
    <n v="1347"/>
    <s v="Webcam"/>
    <s v="Electronics"/>
    <x v="2"/>
    <x v="2"/>
    <x v="162"/>
    <n v="70"/>
    <n v="4"/>
    <s v="Middle East &amp; Africa"/>
    <s v="CUST1017"/>
    <s v="Online Direct"/>
    <s v="Online Direct"/>
    <s v="REP019"/>
    <n v="0"/>
    <n v="15"/>
    <n v="55"/>
    <x v="3"/>
    <x v="3"/>
    <s v="Low Stock"/>
    <s v="Returned"/>
    <x v="1"/>
    <s v="Not worth the money"/>
    <x v="1"/>
    <s v="Product Quality"/>
    <n v="280"/>
    <n v="60"/>
    <n v="220"/>
    <n v="279.78571428571428"/>
    <n v="0.7857142857142857"/>
  </r>
  <r>
    <n v="1301"/>
    <s v="Food Processor"/>
    <s v="Home Appliances"/>
    <x v="5"/>
    <x v="4"/>
    <x v="163"/>
    <n v="25"/>
    <n v="5"/>
    <s v="North America"/>
    <s v="CUST1017"/>
    <s v="Retail"/>
    <s v="Retail"/>
    <s v="REP017"/>
    <n v="0.1"/>
    <n v="15"/>
    <n v="10"/>
    <x v="3"/>
    <x v="3"/>
    <s v="Low Stock"/>
    <s v="Pending Return"/>
    <x v="0"/>
    <s v="Not as described"/>
    <x v="1"/>
    <s v="Value for Money"/>
    <n v="125"/>
    <n v="75"/>
    <n v="50"/>
    <n v="124.4"/>
    <n v="0.4"/>
  </r>
  <r>
    <n v="804"/>
    <s v="Summer Dress"/>
    <s v="Fashion"/>
    <x v="1"/>
    <x v="1"/>
    <x v="101"/>
    <n v="50"/>
    <n v="1"/>
    <s v="North America"/>
    <s v="CUST1017"/>
    <s v="Retail"/>
    <s v="Retail"/>
    <s v="REP006"/>
    <n v="0"/>
    <n v="40"/>
    <n v="10"/>
    <x v="0"/>
    <x v="0"/>
    <s v="Out of Stock"/>
    <s v="Pending Return"/>
    <x v="0"/>
    <s v="Great product"/>
    <x v="0"/>
    <s v="Product Quality"/>
    <n v="50"/>
    <n v="40"/>
    <n v="10"/>
    <n v="49.2"/>
    <n v="0.2"/>
  </r>
  <r>
    <n v="144"/>
    <s v="Body Lotion"/>
    <s v="Health &amp; Beauty"/>
    <x v="0"/>
    <x v="0"/>
    <x v="164"/>
    <n v="32"/>
    <n v="4"/>
    <s v="Asia Pacific"/>
    <s v="CUST1018"/>
    <s v="Wholesale"/>
    <s v="Wholesale"/>
    <s v="REP008"/>
    <n v="0.08"/>
    <n v="25"/>
    <n v="7"/>
    <x v="0"/>
    <x v="0"/>
    <s v="In Stock"/>
    <s v="Returned"/>
    <x v="1"/>
    <s v="Terrible support"/>
    <x v="0"/>
    <s v="Customer Service"/>
    <n v="128"/>
    <n v="100"/>
    <n v="28"/>
    <n v="127.21875"/>
    <n v="0.21875"/>
  </r>
  <r>
    <n v="454"/>
    <s v="Children's Encyclopedia"/>
    <s v="Books &amp; Media"/>
    <x v="4"/>
    <x v="4"/>
    <x v="165"/>
    <n v="52"/>
    <n v="3"/>
    <s v="Asia Pacific"/>
    <s v="CUST1018"/>
    <s v="Online Direct"/>
    <s v="Online Direct"/>
    <s v="REP001"/>
    <n v="0"/>
    <n v="40"/>
    <n v="12"/>
    <x v="0"/>
    <x v="0"/>
    <s v="In Stock"/>
    <s v="Returned"/>
    <x v="1"/>
    <s v="Arrived late"/>
    <x v="1"/>
    <s v="Delivery Issues"/>
    <n v="156"/>
    <n v="120"/>
    <n v="36"/>
    <n v="155.23076923076923"/>
    <n v="0.23076923076923078"/>
  </r>
  <r>
    <n v="380"/>
    <s v="Maxi Dress"/>
    <s v="Fashion"/>
    <x v="1"/>
    <x v="1"/>
    <x v="166"/>
    <n v="105"/>
    <n v="1"/>
    <s v="Asia Pacific"/>
    <s v="CUST1018"/>
    <s v="Retail"/>
    <s v="Retail"/>
    <s v="REP010"/>
    <n v="0"/>
    <n v="80"/>
    <n v="25"/>
    <x v="0"/>
    <x v="0"/>
    <s v="Out of Stock"/>
    <s v="Returned"/>
    <x v="1"/>
    <s v="Fantastic experience"/>
    <x v="0"/>
    <s v="Experience with Purchase"/>
    <n v="105"/>
    <n v="80"/>
    <n v="25"/>
    <n v="104.23809523809524"/>
    <n v="0.23809523809523808"/>
  </r>
  <r>
    <n v="448"/>
    <s v="Science Fiction Book"/>
    <s v="Books &amp; Media"/>
    <x v="4"/>
    <x v="4"/>
    <x v="116"/>
    <n v="32"/>
    <n v="3"/>
    <s v="Asia Pacific"/>
    <s v="CUST1018"/>
    <s v="Online Direct"/>
    <s v="Online Direct"/>
    <s v="REP004"/>
    <n v="0"/>
    <n v="25"/>
    <n v="7"/>
    <x v="3"/>
    <x v="3"/>
    <s v="In Stock"/>
    <s v="Returned"/>
    <x v="1"/>
    <s v="Item as described"/>
    <x v="2"/>
    <s v="Product Description Accuracy"/>
    <n v="96"/>
    <n v="75"/>
    <n v="21"/>
    <n v="95.21875"/>
    <n v="0.21875"/>
  </r>
  <r>
    <n v="302"/>
    <s v="Baseball Glove"/>
    <s v="Sports &amp; Outdoors"/>
    <x v="3"/>
    <x v="3"/>
    <x v="136"/>
    <n v="52"/>
    <n v="2"/>
    <s v="Europe"/>
    <s v="CUST1018"/>
    <s v="Wholesale"/>
    <s v="Wholesale"/>
    <s v="REP004"/>
    <n v="0"/>
    <n v="40"/>
    <n v="12"/>
    <x v="1"/>
    <x v="1"/>
    <s v="Low Stock"/>
    <s v="No Return"/>
    <x v="0"/>
    <s v="Poor packaging"/>
    <x v="1"/>
    <s v="Delivery Issues"/>
    <n v="104"/>
    <n v="80"/>
    <n v="24"/>
    <n v="103.23076923076923"/>
    <n v="0.23076923076923078"/>
  </r>
  <r>
    <n v="799"/>
    <s v="Casual Jacket"/>
    <s v="Fashion"/>
    <x v="1"/>
    <x v="1"/>
    <x v="167"/>
    <n v="50"/>
    <n v="4"/>
    <s v="Latin America"/>
    <s v="CUST1018"/>
    <s v="Wholesale"/>
    <s v="Wholesale"/>
    <s v="REP004"/>
    <n v="0"/>
    <n v="40"/>
    <n v="10"/>
    <x v="0"/>
    <x v="0"/>
    <s v="In Stock"/>
    <s v="Returned"/>
    <x v="1"/>
    <s v="Nice experience"/>
    <x v="2"/>
    <s v="Experience with Purchase"/>
    <n v="200"/>
    <n v="160"/>
    <n v="40"/>
    <n v="199.2"/>
    <n v="0.2"/>
  </r>
  <r>
    <n v="1019"/>
    <s v="Ski Boots"/>
    <s v="Sports &amp; Outdoors"/>
    <x v="3"/>
    <x v="3"/>
    <x v="168"/>
    <n v="130"/>
    <m/>
    <s v="Latin America"/>
    <s v="CUST1018"/>
    <s v="Premium Customers"/>
    <s v="Corporate"/>
    <s v="REP008"/>
    <n v="0"/>
    <n v="100"/>
    <n v="30"/>
    <x v="1"/>
    <x v="1"/>
    <s v="Low Stock"/>
    <s v="Pending Return"/>
    <x v="0"/>
    <s v="Item as described"/>
    <x v="2"/>
    <s v="Product Description Accuracy"/>
    <n v="0"/>
    <n v="0"/>
    <n v="0"/>
    <n v="0"/>
    <n v="0"/>
  </r>
  <r>
    <n v="844"/>
    <s v="Power Bank"/>
    <s v="Electronics"/>
    <x v="2"/>
    <x v="2"/>
    <x v="132"/>
    <n v="30"/>
    <n v="5"/>
    <s v="Latin America"/>
    <s v="CUST1018"/>
    <s v="Wholesale"/>
    <s v="Wholesale"/>
    <s v="REP007"/>
    <n v="0"/>
    <n v="20"/>
    <n v="10"/>
    <x v="3"/>
    <x v="3"/>
    <s v="Low Stock"/>
    <s v="Returned"/>
    <x v="1"/>
    <s v="Not worth the money"/>
    <x v="2"/>
    <s v="Product Quality"/>
    <n v="150"/>
    <n v="100"/>
    <n v="50"/>
    <n v="149.33333333333334"/>
    <n v="0.33333333333333331"/>
  </r>
  <r>
    <n v="421"/>
    <s v="High-Resolution Monitor"/>
    <s v="Electronics"/>
    <x v="2"/>
    <x v="2"/>
    <x v="169"/>
    <n v="260"/>
    <n v="2"/>
    <s v="Middle East &amp; Africa"/>
    <s v="CUST1018"/>
    <s v="Online Direct"/>
    <s v="Online Direct"/>
    <s v="REP002"/>
    <n v="0"/>
    <n v="200"/>
    <n v="60"/>
    <x v="1"/>
    <x v="1"/>
    <s v="Low Stock"/>
    <s v="No Return"/>
    <x v="0"/>
    <s v="Arrived late"/>
    <x v="1"/>
    <s v="Delivery Issues"/>
    <n v="520"/>
    <n v="400"/>
    <n v="120"/>
    <n v="519.23076923076928"/>
    <n v="0.23076923076923078"/>
  </r>
  <r>
    <n v="1014"/>
    <s v="Treadmill"/>
    <s v="Sports &amp; Outdoors"/>
    <x v="3"/>
    <x v="3"/>
    <x v="170"/>
    <n v="400"/>
    <m/>
    <s v="Middle East &amp; Africa"/>
    <s v="CUST1018"/>
    <s v="Corporate Clients"/>
    <s v="Corporate"/>
    <s v="REP001"/>
    <n v="0.05"/>
    <n v="300"/>
    <n v="100"/>
    <x v="2"/>
    <x v="2"/>
    <s v="Low Stock"/>
    <s v="Returned"/>
    <x v="1"/>
    <s v="Delays in delivery"/>
    <x v="1"/>
    <s v="Delivery Issues"/>
    <n v="0"/>
    <n v="0"/>
    <n v="0"/>
    <n v="0"/>
    <n v="0"/>
  </r>
  <r>
    <n v="581"/>
    <s v="Plant Pot"/>
    <s v="Home Décor"/>
    <x v="5"/>
    <x v="4"/>
    <x v="171"/>
    <n v="20"/>
    <n v="3"/>
    <s v="Middle East &amp; Africa"/>
    <s v="CUST1018"/>
    <s v="Subscription"/>
    <s v="Online Direct"/>
    <s v="REP005"/>
    <n v="0"/>
    <n v="15"/>
    <n v="5"/>
    <x v="1"/>
    <x v="1"/>
    <s v="Low Stock"/>
    <s v="Returned"/>
    <x v="1"/>
    <s v="I love it"/>
    <x v="1"/>
    <s v="Experience with Purchase"/>
    <n v="60"/>
    <n v="45"/>
    <n v="15"/>
    <n v="59.25"/>
    <n v="0.25"/>
  </r>
  <r>
    <n v="795"/>
    <s v="Backpack"/>
    <s v="Sports &amp; Outdoors"/>
    <x v="3"/>
    <x v="3"/>
    <x v="172"/>
    <n v="35"/>
    <n v="5"/>
    <s v="North America"/>
    <s v="CUST1018"/>
    <s v="Retail"/>
    <s v="Retail"/>
    <s v="REP004"/>
    <n v="0"/>
    <n v="25"/>
    <n v="10"/>
    <x v="3"/>
    <x v="3"/>
    <s v="In Stock"/>
    <s v="Pending Return"/>
    <x v="0"/>
    <s v="Very satisfied"/>
    <x v="1"/>
    <s v="Experience with Purchase"/>
    <n v="175"/>
    <n v="125"/>
    <n v="50"/>
    <n v="174.28571428571428"/>
    <n v="0.2857142857142857"/>
  </r>
  <r>
    <n v="72"/>
    <s v="Portable Charger"/>
    <s v="Electronics"/>
    <x v="2"/>
    <x v="2"/>
    <x v="173"/>
    <n v="26"/>
    <n v="4"/>
    <s v="North America"/>
    <s v="CUST1018"/>
    <s v="Wholesale"/>
    <s v="Wholesale"/>
    <s v="REP007"/>
    <n v="0.06"/>
    <n v="20"/>
    <n v="6"/>
    <x v="3"/>
    <x v="3"/>
    <s v="In Stock"/>
    <s v="No Return"/>
    <x v="0"/>
    <s v="Poor packaging"/>
    <x v="0"/>
    <s v="Delivery Issues"/>
    <n v="104"/>
    <n v="80"/>
    <n v="24"/>
    <n v="103.23076923076923"/>
    <n v="0.23076923076923078"/>
  </r>
  <r>
    <n v="794"/>
    <s v="Blazer"/>
    <s v="Fashion"/>
    <x v="1"/>
    <x v="1"/>
    <x v="105"/>
    <n v="80"/>
    <n v="1"/>
    <m/>
    <s v="CUST1018"/>
    <s v="Online Direct"/>
    <s v="Online Direct"/>
    <s v="REP006"/>
    <n v="0.05"/>
    <n v="60"/>
    <n v="20"/>
    <x v="2"/>
    <x v="2"/>
    <s v="In Stock"/>
    <s v="Pending Return"/>
    <x v="0"/>
    <s v="Do not recommend"/>
    <x v="1"/>
    <s v="Value for Money"/>
    <n v="80"/>
    <n v="60"/>
    <n v="20"/>
    <n v="79.25"/>
    <n v="0.25"/>
  </r>
  <r>
    <n v="710"/>
    <s v="Rain Jacket"/>
    <s v="Fashion"/>
    <x v="1"/>
    <x v="1"/>
    <x v="174"/>
    <n v="70"/>
    <n v="3"/>
    <m/>
    <s v="CUST1018"/>
    <s v="Wholesale"/>
    <s v="Wholesale"/>
    <s v="REP009"/>
    <n v="0"/>
    <n v="50"/>
    <n v="20"/>
    <x v="1"/>
    <x v="1"/>
    <s v="In Stock"/>
    <s v="Pending Return"/>
    <x v="0"/>
    <s v="Good value for money"/>
    <x v="0"/>
    <s v="Product Quality"/>
    <n v="210"/>
    <n v="150"/>
    <n v="60"/>
    <n v="209.28571428571428"/>
    <n v="0.2857142857142857"/>
  </r>
  <r>
    <n v="451"/>
    <s v="Hairbrush"/>
    <s v="Health &amp; Beauty"/>
    <x v="0"/>
    <x v="0"/>
    <x v="105"/>
    <n v="20"/>
    <n v="2"/>
    <s v="Asia Pacific"/>
    <s v="CUST1019"/>
    <s v="Online Direct"/>
    <s v="Online Direct"/>
    <s v="REP009"/>
    <n v="0"/>
    <n v="15"/>
    <n v="5"/>
    <x v="3"/>
    <x v="3"/>
    <s v="In Stock"/>
    <s v="Returned"/>
    <x v="1"/>
    <s v="Could be better"/>
    <x v="1"/>
    <s v="Experience with Purchase"/>
    <n v="40"/>
    <n v="30"/>
    <n v="10"/>
    <n v="39.25"/>
    <n v="0.25"/>
  </r>
  <r>
    <n v="665"/>
    <s v="Facial Cleanser"/>
    <s v="Health &amp; Beauty"/>
    <x v="0"/>
    <x v="0"/>
    <x v="149"/>
    <n v="30"/>
    <n v="3"/>
    <s v="Europe"/>
    <s v="CUST1019"/>
    <s v="Wholesale"/>
    <s v="Wholesale"/>
    <s v="REP002"/>
    <n v="0"/>
    <n v="20"/>
    <n v="10"/>
    <x v="1"/>
    <x v="1"/>
    <s v="Low Stock"/>
    <s v="Returned"/>
    <x v="1"/>
    <s v="Could be better"/>
    <x v="1"/>
    <s v="Experience with Purchase"/>
    <n v="90"/>
    <n v="60"/>
    <n v="30"/>
    <n v="89.333333333333329"/>
    <n v="0.33333333333333331"/>
  </r>
  <r>
    <n v="1041"/>
    <s v="Facial Serum"/>
    <s v="Health &amp; Beauty"/>
    <x v="0"/>
    <x v="0"/>
    <x v="175"/>
    <n v="30"/>
    <m/>
    <s v="Europe"/>
    <s v="CUST1019"/>
    <s v="Wholesale"/>
    <s v="Wholesale"/>
    <s v="REP010"/>
    <n v="0.1"/>
    <n v="20"/>
    <n v="10"/>
    <x v="3"/>
    <x v="3"/>
    <s v="Out of Stock"/>
    <s v="No Return"/>
    <x v="0"/>
    <s v="Great product"/>
    <x v="2"/>
    <s v="Product Quality"/>
    <n v="0"/>
    <n v="0"/>
    <n v="0"/>
    <n v="0"/>
    <n v="0"/>
  </r>
  <r>
    <n v="86"/>
    <s v="Skincare Set"/>
    <s v="Health &amp; Beauty"/>
    <x v="0"/>
    <x v="0"/>
    <x v="11"/>
    <n v="80"/>
    <n v="1"/>
    <s v="Latin America"/>
    <s v="CUST1019"/>
    <s v="Subscription"/>
    <s v="Online Direct"/>
    <s v="REP007"/>
    <n v="0.09"/>
    <n v="60"/>
    <n v="20"/>
    <x v="0"/>
    <x v="0"/>
    <s v="Out of Stock"/>
    <s v="Returned"/>
    <x v="1"/>
    <s v="Very satisfied"/>
    <x v="1"/>
    <s v="Experience with Purchase"/>
    <n v="80"/>
    <n v="60"/>
    <n v="20"/>
    <n v="79.25"/>
    <n v="0.25"/>
  </r>
  <r>
    <n v="875"/>
    <s v="Jumpsuit"/>
    <s v="Fashion"/>
    <x v="1"/>
    <x v="1"/>
    <x v="176"/>
    <n v="70"/>
    <n v="4"/>
    <s v="Latin America"/>
    <s v="CUST1019"/>
    <s v="Wholesale"/>
    <s v="Wholesale"/>
    <s v="REP004"/>
    <n v="0.1"/>
    <n v="50"/>
    <n v="20"/>
    <x v="1"/>
    <x v="1"/>
    <s v="In Stock"/>
    <s v="Pending Return"/>
    <x v="0"/>
    <s v="Poor packaging"/>
    <x v="0"/>
    <s v="Delivery Issues"/>
    <n v="280"/>
    <n v="200"/>
    <n v="80"/>
    <n v="279.28571428571428"/>
    <n v="0.2857142857142857"/>
  </r>
  <r>
    <n v="536"/>
    <s v="Golf Clubs"/>
    <s v="Sports &amp; Outdoors"/>
    <x v="3"/>
    <x v="3"/>
    <x v="177"/>
    <n v="120"/>
    <n v="1"/>
    <s v="Middle East &amp; Africa"/>
    <s v="CUST1019"/>
    <s v="Retail"/>
    <s v="Retail"/>
    <s v="REP002"/>
    <n v="0"/>
    <n v="100"/>
    <n v="20"/>
    <x v="2"/>
    <x v="2"/>
    <s v="Low Stock"/>
    <s v="Returned"/>
    <x v="1"/>
    <s v="Color not as shown"/>
    <x v="2"/>
    <s v="Product Quality"/>
    <n v="120"/>
    <n v="100"/>
    <n v="20"/>
    <n v="119.16666666666667"/>
    <n v="0.16666666666666666"/>
  </r>
  <r>
    <n v="106"/>
    <s v="Silk Scarf"/>
    <s v="Fashion"/>
    <x v="1"/>
    <x v="1"/>
    <x v="178"/>
    <n v="50"/>
    <n v="5"/>
    <s v="Middle East &amp; Africa"/>
    <s v="CUST1019"/>
    <s v="Retail"/>
    <s v="Retail"/>
    <s v="REP010"/>
    <n v="7.0000000000000007E-2"/>
    <n v="40"/>
    <n v="10"/>
    <x v="2"/>
    <x v="2"/>
    <s v="Low Stock"/>
    <s v="No Return"/>
    <x v="0"/>
    <s v="Exceeds expectations"/>
    <x v="2"/>
    <s v="Experience with Purchase"/>
    <n v="250"/>
    <n v="200"/>
    <n v="50"/>
    <n v="249.2"/>
    <n v="0.2"/>
  </r>
  <r>
    <n v="342"/>
    <s v="Kayak"/>
    <s v="Sports &amp; Outdoors"/>
    <x v="3"/>
    <x v="3"/>
    <x v="127"/>
    <n v="390"/>
    <n v="2"/>
    <s v="Asia Pacific"/>
    <s v="CUST1020"/>
    <s v="Wholesale"/>
    <s v="Wholesale"/>
    <s v="REP010"/>
    <n v="0"/>
    <n v="300"/>
    <n v="90"/>
    <x v="0"/>
    <x v="0"/>
    <s v="Out of Stock"/>
    <s v="No Return"/>
    <x v="0"/>
    <s v="Not as described"/>
    <x v="0"/>
    <s v="Value for Money"/>
    <n v="780"/>
    <n v="600"/>
    <n v="180"/>
    <n v="779.23076923076928"/>
    <n v="0.23076923076923078"/>
  </r>
  <r>
    <n v="1251"/>
    <s v="Digital Camera"/>
    <s v="Electronics"/>
    <x v="2"/>
    <x v="2"/>
    <x v="11"/>
    <n v="25"/>
    <n v="1"/>
    <s v="Asia Pacific"/>
    <s v="CUST1020"/>
    <s v="Wholesale"/>
    <s v="Wholesale"/>
    <s v="REP018"/>
    <n v="0"/>
    <n v="15"/>
    <n v="10"/>
    <x v="0"/>
    <x v="0"/>
    <s v="Out of Stock"/>
    <s v="No Return"/>
    <x v="0"/>
    <s v="Color not as shown"/>
    <x v="2"/>
    <s v="Product Quality"/>
    <n v="25"/>
    <n v="15"/>
    <n v="10"/>
    <n v="24.4"/>
    <n v="0.4"/>
  </r>
  <r>
    <n v="1297"/>
    <s v="Mystery Novel"/>
    <s v="Books &amp; Media"/>
    <x v="4"/>
    <x v="4"/>
    <x v="179"/>
    <n v="25"/>
    <n v="4"/>
    <s v="Asia Pacific"/>
    <s v="CUST1020"/>
    <s v="Wholesale"/>
    <s v="Wholesale"/>
    <s v="REP019"/>
    <n v="0.05"/>
    <n v="15"/>
    <n v="10"/>
    <x v="0"/>
    <x v="0"/>
    <s v="Out of Stock"/>
    <s v="No Return"/>
    <x v="0"/>
    <s v="Damaged on arrival"/>
    <x v="0"/>
    <s v="Product Quality"/>
    <n v="100"/>
    <n v="60"/>
    <n v="40"/>
    <n v="99.4"/>
    <n v="0.4"/>
  </r>
  <r>
    <n v="473"/>
    <s v="Coffee Maker"/>
    <s v="Home Appliances"/>
    <x v="5"/>
    <x v="4"/>
    <x v="34"/>
    <n v="80"/>
    <n v="4"/>
    <s v="Asia Pacific"/>
    <s v="CUST1020"/>
    <s v="Wholesale"/>
    <s v="Wholesale"/>
    <s v="REP004"/>
    <n v="0.05"/>
    <n v="70"/>
    <n v="10"/>
    <x v="2"/>
    <x v="2"/>
    <s v="In Stock"/>
    <s v="No Return"/>
    <x v="0"/>
    <s v="Great product"/>
    <x v="1"/>
    <s v="Product Quality"/>
    <n v="320"/>
    <n v="280"/>
    <n v="40"/>
    <n v="319.125"/>
    <n v="0.125"/>
  </r>
  <r>
    <n v="267"/>
    <s v="Blender"/>
    <s v="Home Appliances"/>
    <x v="5"/>
    <x v="4"/>
    <x v="180"/>
    <n v="50"/>
    <n v="4"/>
    <s v="Asia Pacific"/>
    <s v="CUST1020"/>
    <s v="Retail"/>
    <s v="Retail"/>
    <s v="REP005"/>
    <n v="0"/>
    <n v="40"/>
    <n v="10"/>
    <x v="1"/>
    <x v="1"/>
    <s v="Out of Stock"/>
    <s v="Returned"/>
    <x v="1"/>
    <s v="Good value for money"/>
    <x v="1"/>
    <s v="Product Quality"/>
    <n v="200"/>
    <n v="160"/>
    <n v="40"/>
    <n v="199.2"/>
    <n v="0.2"/>
  </r>
  <r>
    <n v="238"/>
    <s v="Casual Sneakers"/>
    <s v="Fashion"/>
    <x v="1"/>
    <x v="1"/>
    <x v="34"/>
    <n v="65"/>
    <n v="3"/>
    <s v="Europe"/>
    <s v="CUST1020"/>
    <s v="Wholesale"/>
    <s v="Wholesale"/>
    <s v="REP006"/>
    <n v="0"/>
    <n v="50"/>
    <n v="15"/>
    <x v="3"/>
    <x v="3"/>
    <s v="Low Stock"/>
    <s v="Pending Return"/>
    <x v="0"/>
    <s v="Do not recommend"/>
    <x v="2"/>
    <s v="Value for Money"/>
    <n v="195"/>
    <n v="150"/>
    <n v="45"/>
    <n v="194.23076923076923"/>
    <n v="0.23076923076923078"/>
  </r>
  <r>
    <n v="41"/>
    <s v="Designer Jeans"/>
    <s v="Fashion"/>
    <x v="1"/>
    <x v="1"/>
    <x v="155"/>
    <n v="100"/>
    <n v="4"/>
    <s v="Europe"/>
    <s v="CUST1020"/>
    <s v="Online Direct"/>
    <s v="Online Direct"/>
    <s v="REP008"/>
    <n v="0.15"/>
    <n v="80"/>
    <n v="20"/>
    <x v="3"/>
    <x v="3"/>
    <s v="Out of Stock"/>
    <s v="Pending Return"/>
    <x v="0"/>
    <s v="Terrible support"/>
    <x v="2"/>
    <s v="Customer Service"/>
    <n v="400"/>
    <n v="320"/>
    <n v="80"/>
    <n v="399.2"/>
    <n v="0.2"/>
  </r>
  <r>
    <n v="754"/>
    <s v="Tent"/>
    <s v="Sports &amp; Outdoors"/>
    <x v="3"/>
    <x v="3"/>
    <x v="181"/>
    <n v="130"/>
    <n v="3"/>
    <s v="Europe"/>
    <s v="CUST1020"/>
    <s v="Online Direct"/>
    <s v="Online Direct"/>
    <s v="REP005"/>
    <n v="0"/>
    <n v="100"/>
    <n v="30"/>
    <x v="0"/>
    <x v="0"/>
    <s v="Low Stock"/>
    <s v="Returned"/>
    <x v="1"/>
    <s v="Won't buy again"/>
    <x v="0"/>
    <s v="Value for Money"/>
    <n v="390"/>
    <n v="300"/>
    <n v="90"/>
    <n v="389.23076923076923"/>
    <n v="0.23076923076923078"/>
  </r>
  <r>
    <n v="609"/>
    <s v="Baseball Glove"/>
    <s v="Sports &amp; Outdoors"/>
    <x v="3"/>
    <x v="3"/>
    <x v="168"/>
    <n v="30"/>
    <n v="3"/>
    <s v="Europe"/>
    <s v="CUST1020"/>
    <s v="Retail"/>
    <s v="Retail"/>
    <s v="REP002"/>
    <n v="0.05"/>
    <n v="25"/>
    <n v="5"/>
    <x v="1"/>
    <x v="1"/>
    <s v="In Stock"/>
    <s v="Pending Return"/>
    <x v="0"/>
    <s v="Great product"/>
    <x v="2"/>
    <s v="Product Quality"/>
    <n v="90"/>
    <n v="75"/>
    <n v="15"/>
    <n v="89.166666666666671"/>
    <n v="0.16666666666666666"/>
  </r>
  <r>
    <n v="1205"/>
    <s v="Fiction Novel"/>
    <s v="Books &amp; Media"/>
    <x v="4"/>
    <x v="4"/>
    <x v="182"/>
    <n v="20"/>
    <n v="5"/>
    <s v="Latin America"/>
    <s v="CUST1020"/>
    <s v="Retail"/>
    <s v="Retail"/>
    <s v="REP012"/>
    <n v="0.1"/>
    <n v="20"/>
    <n v="0"/>
    <x v="0"/>
    <x v="0"/>
    <s v="Out of Stock"/>
    <s v="Returned"/>
    <x v="1"/>
    <s v="Will shop again"/>
    <x v="0"/>
    <s v="Experience with Purchase"/>
    <n v="100"/>
    <n v="100"/>
    <n v="0"/>
    <n v="99"/>
    <n v="0"/>
  </r>
  <r>
    <n v="1159"/>
    <s v="Power Bank"/>
    <s v="Electronics"/>
    <x v="2"/>
    <x v="2"/>
    <x v="45"/>
    <n v="30"/>
    <n v="5"/>
    <s v="Latin America"/>
    <s v="CUST1020"/>
    <s v="Wholesale"/>
    <s v="Wholesale"/>
    <s v="REP018"/>
    <n v="0"/>
    <n v="15"/>
    <n v="15"/>
    <x v="1"/>
    <x v="1"/>
    <s v="In Stock"/>
    <s v="No Return"/>
    <x v="0"/>
    <s v="Excellent quality"/>
    <x v="2"/>
    <s v="Product Quality"/>
    <n v="150"/>
    <n v="75"/>
    <n v="75"/>
    <n v="149.5"/>
    <n v="0.5"/>
  </r>
  <r>
    <n v="948"/>
    <s v="Treadmill"/>
    <s v="Sports &amp; Outdoors"/>
    <x v="3"/>
    <x v="3"/>
    <x v="119"/>
    <n v="400"/>
    <n v="1"/>
    <s v="Latin America"/>
    <s v="CUST1020"/>
    <s v="Retail"/>
    <s v="Retail"/>
    <s v="REP004"/>
    <n v="0.05"/>
    <n v="300"/>
    <n v="100"/>
    <x v="2"/>
    <x v="2"/>
    <s v="In Stock"/>
    <s v="Pending Return"/>
    <x v="0"/>
    <s v="Top notch"/>
    <x v="1"/>
    <s v="Product Quality"/>
    <n v="400"/>
    <n v="300"/>
    <n v="100"/>
    <n v="399.25"/>
    <n v="0.25"/>
  </r>
  <r>
    <n v="1343"/>
    <s v="Fiction Novel"/>
    <s v="Books &amp; Media"/>
    <x v="4"/>
    <x v="4"/>
    <x v="57"/>
    <n v="70"/>
    <n v="2"/>
    <s v="Middle East &amp; Africa"/>
    <s v="CUST1020"/>
    <s v="Retail"/>
    <s v="Retail"/>
    <s v="REP011"/>
    <n v="0"/>
    <n v="15"/>
    <n v="55"/>
    <x v="0"/>
    <x v="0"/>
    <s v="Low Stock"/>
    <s v="Pending Return"/>
    <x v="0"/>
    <s v="Do not recommend"/>
    <x v="0"/>
    <s v="Value for Money"/>
    <n v="140"/>
    <n v="30"/>
    <n v="110"/>
    <n v="139.78571428571428"/>
    <n v="0.7857142857142857"/>
  </r>
  <r>
    <n v="213"/>
    <s v="Yoga Mat"/>
    <s v="Sports &amp; Outdoors"/>
    <x v="3"/>
    <x v="3"/>
    <x v="183"/>
    <n v="32"/>
    <n v="5"/>
    <s v="Middle East &amp; Africa"/>
    <s v="CUST1020"/>
    <s v="Retail"/>
    <s v="Retail"/>
    <s v="REP003"/>
    <n v="0"/>
    <n v="25"/>
    <n v="7"/>
    <x v="0"/>
    <x v="0"/>
    <s v="In Stock"/>
    <s v="Pending Return"/>
    <x v="0"/>
    <s v="Fast delivery"/>
    <x v="2"/>
    <s v="Delivery Issues"/>
    <n v="160"/>
    <n v="125"/>
    <n v="35"/>
    <n v="159.21875"/>
    <n v="0.21875"/>
  </r>
  <r>
    <n v="919"/>
    <s v="Jumpsuit"/>
    <s v="Fashion"/>
    <x v="1"/>
    <x v="1"/>
    <x v="8"/>
    <n v="70"/>
    <n v="2"/>
    <s v="Middle East &amp; Africa"/>
    <s v="CUST1020"/>
    <s v="Wholesale"/>
    <s v="Wholesale"/>
    <s v="REP004"/>
    <n v="0.1"/>
    <n v="50"/>
    <n v="20"/>
    <x v="1"/>
    <x v="1"/>
    <s v="In Stock"/>
    <s v="Returned"/>
    <x v="1"/>
    <s v="Color not as shown"/>
    <x v="0"/>
    <s v="Product Quality"/>
    <n v="140"/>
    <n v="100"/>
    <n v="40"/>
    <n v="139.28571428571428"/>
    <n v="0.2857142857142857"/>
  </r>
  <r>
    <n v="340"/>
    <s v="Fitness Band"/>
    <s v="Electronics"/>
    <x v="2"/>
    <x v="2"/>
    <x v="184"/>
    <n v="65"/>
    <n v="2"/>
    <s v="Middle East &amp; Africa"/>
    <s v="CUST1020"/>
    <s v="Online Direct"/>
    <s v="Online Direct"/>
    <s v="REP006"/>
    <n v="0"/>
    <n v="50"/>
    <n v="15"/>
    <x v="0"/>
    <x v="0"/>
    <s v="Low Stock"/>
    <s v="Pending Return"/>
    <x v="0"/>
    <s v="Not recommended"/>
    <x v="0"/>
    <s v="Value for Money"/>
    <n v="130"/>
    <n v="100"/>
    <n v="30"/>
    <n v="129.23076923076923"/>
    <n v="0.23076923076923078"/>
  </r>
  <r>
    <n v="1113"/>
    <s v="Power Bank"/>
    <s v="Electronics"/>
    <x v="2"/>
    <x v="2"/>
    <x v="185"/>
    <n v="30"/>
    <m/>
    <s v="North America"/>
    <s v="CUST1020"/>
    <s v="Discount Shoppers"/>
    <s v="Retail"/>
    <s v="REP010"/>
    <n v="0"/>
    <n v="20"/>
    <n v="10"/>
    <x v="1"/>
    <x v="1"/>
    <s v="In Stock"/>
    <s v="Pending Return"/>
    <x v="0"/>
    <s v="Perfect fit"/>
    <x v="1"/>
    <s v="Product Quality"/>
    <n v="0"/>
    <n v="0"/>
    <n v="0"/>
    <n v="0"/>
    <n v="0"/>
  </r>
  <r>
    <n v="1131"/>
    <s v="Mystery Novel"/>
    <s v="Books &amp; Media"/>
    <x v="4"/>
    <x v="4"/>
    <x v="78"/>
    <n v="20"/>
    <m/>
    <s v="Asia Pacific"/>
    <s v="CUST1021"/>
    <s v="Retail Customers"/>
    <s v="Retail"/>
    <s v="REP008"/>
    <n v="0.05"/>
    <n v="15"/>
    <n v="5"/>
    <x v="2"/>
    <x v="2"/>
    <s v="Low Stock"/>
    <s v="Returned"/>
    <x v="1"/>
    <s v="Terrible support"/>
    <x v="1"/>
    <s v="Customer Service"/>
    <n v="0"/>
    <n v="0"/>
    <n v="0"/>
    <n v="0"/>
    <n v="0"/>
  </r>
  <r>
    <n v="271"/>
    <s v="Leather Gloves"/>
    <s v="Fashion"/>
    <x v="1"/>
    <x v="1"/>
    <x v="186"/>
    <n v="32"/>
    <n v="3"/>
    <s v="Asia Pacific"/>
    <s v="CUST1021"/>
    <s v="Wholesale"/>
    <s v="Wholesale"/>
    <s v="REP005"/>
    <n v="0"/>
    <n v="25"/>
    <n v="7"/>
    <x v="2"/>
    <x v="2"/>
    <s v="Out of Stock"/>
    <s v="No Return"/>
    <x v="0"/>
    <s v="Could be better"/>
    <x v="2"/>
    <s v="Experience with Purchase"/>
    <n v="96"/>
    <n v="75"/>
    <n v="21"/>
    <n v="95.21875"/>
    <n v="0.21875"/>
  </r>
  <r>
    <n v="1177"/>
    <s v="Bathrobe"/>
    <s v="Health &amp; Beauty"/>
    <x v="0"/>
    <x v="0"/>
    <x v="187"/>
    <n v="50"/>
    <n v="5"/>
    <s v="Asia Pacific"/>
    <s v="CUST1021"/>
    <s v="Retail"/>
    <s v="Retail"/>
    <s v="REP020"/>
    <n v="0"/>
    <n v="15"/>
    <n v="35"/>
    <x v="3"/>
    <x v="3"/>
    <s v="Out of Stock"/>
    <s v="Returned"/>
    <x v="1"/>
    <s v="Color not as shown"/>
    <x v="1"/>
    <s v="Product Quality"/>
    <n v="250"/>
    <n v="75"/>
    <n v="175"/>
    <n v="249.7"/>
    <n v="0.7"/>
  </r>
  <r>
    <n v="517"/>
    <s v="Air Purifier"/>
    <s v="Home Appliances"/>
    <x v="5"/>
    <x v="4"/>
    <x v="188"/>
    <n v="80"/>
    <n v="5"/>
    <s v="Asia Pacific"/>
    <s v="CUST1021"/>
    <s v="Retail"/>
    <s v="Retail"/>
    <s v="REP006"/>
    <n v="0"/>
    <n v="50"/>
    <n v="30"/>
    <x v="1"/>
    <x v="1"/>
    <s v="Out of Stock"/>
    <s v="Returned"/>
    <x v="1"/>
    <s v="Excellent quality"/>
    <x v="1"/>
    <s v="Product Quality"/>
    <n v="400"/>
    <n v="250"/>
    <n v="150"/>
    <n v="399.375"/>
    <n v="0.375"/>
  </r>
  <r>
    <n v="1269"/>
    <s v="Romance Novel"/>
    <s v="Books &amp; Media"/>
    <x v="4"/>
    <x v="4"/>
    <x v="189"/>
    <n v="24.531338226990702"/>
    <n v="5"/>
    <s v="Europe"/>
    <s v="CUST1021"/>
    <s v="Wholesale"/>
    <s v="Wholesale"/>
    <s v="REP017"/>
    <n v="0"/>
    <n v="15"/>
    <n v="9.5313382269907017"/>
    <x v="1"/>
    <x v="1"/>
    <s v="Out of Stock"/>
    <s v="Pending Return"/>
    <x v="0"/>
    <s v="Delays in delivery"/>
    <x v="2"/>
    <s v="Delivery Issues"/>
    <n v="122.6566911349535"/>
    <n v="75"/>
    <n v="47.656691134953505"/>
    <n v="122.04522836593522"/>
    <n v="0.3885372309817085"/>
  </r>
  <r>
    <n v="784"/>
    <s v="Wool Scarf"/>
    <s v="Fashion"/>
    <x v="1"/>
    <x v="1"/>
    <x v="135"/>
    <n v="40"/>
    <n v="5"/>
    <s v="Europe"/>
    <s v="CUST1021"/>
    <s v="Wholesale"/>
    <s v="Wholesale"/>
    <s v="REP006"/>
    <n v="0.05"/>
    <n v="30"/>
    <n v="10"/>
    <x v="1"/>
    <x v="1"/>
    <s v="In Stock"/>
    <s v="Returned"/>
    <x v="1"/>
    <s v="Mislabelled"/>
    <x v="1"/>
    <s v="Product Quality"/>
    <n v="200"/>
    <n v="150"/>
    <n v="50"/>
    <n v="199.25"/>
    <n v="0.25"/>
  </r>
  <r>
    <n v="640"/>
    <s v="Baseball Bat"/>
    <s v="Sports &amp; Outdoors"/>
    <x v="3"/>
    <x v="3"/>
    <x v="190"/>
    <n v="40"/>
    <n v="1"/>
    <s v="Latin America"/>
    <s v="CUST1021"/>
    <s v="Online Direct"/>
    <s v="Online Direct"/>
    <s v="REP003"/>
    <n v="0"/>
    <n v="30"/>
    <n v="10"/>
    <x v="2"/>
    <x v="2"/>
    <s v="Out of Stock"/>
    <s v="Returned"/>
    <x v="1"/>
    <s v="Terrible support"/>
    <x v="1"/>
    <s v="Customer Service"/>
    <n v="40"/>
    <n v="30"/>
    <n v="10"/>
    <n v="39.25"/>
    <n v="0.25"/>
  </r>
  <r>
    <n v="319"/>
    <s v="Electric Scooter"/>
    <s v="Electronics"/>
    <x v="2"/>
    <x v="2"/>
    <x v="191"/>
    <n v="390"/>
    <n v="5"/>
    <s v="Latin America"/>
    <s v="CUST1021"/>
    <s v="Online Direct"/>
    <s v="Online Direct"/>
    <s v="REP007"/>
    <n v="0"/>
    <n v="300"/>
    <n v="90"/>
    <x v="3"/>
    <x v="3"/>
    <s v="In Stock"/>
    <s v="Pending Return"/>
    <x v="0"/>
    <s v="Fast delivery"/>
    <x v="1"/>
    <s v="Delivery Issues"/>
    <n v="1950"/>
    <n v="1500"/>
    <n v="450"/>
    <n v="1949.2307692307693"/>
    <n v="0.23076923076923078"/>
  </r>
  <r>
    <n v="60"/>
    <s v="Yoga Mat"/>
    <s v="Sports &amp; Outdoors"/>
    <x v="3"/>
    <x v="3"/>
    <x v="192"/>
    <n v="32"/>
    <n v="2"/>
    <s v="Latin America"/>
    <s v="CUST1021"/>
    <s v="Retail"/>
    <s v="Retail"/>
    <s v="REP006"/>
    <n v="0.05"/>
    <n v="25"/>
    <n v="7"/>
    <x v="1"/>
    <x v="1"/>
    <s v="Out of Stock"/>
    <s v="No Return"/>
    <x v="0"/>
    <s v="Very fast service"/>
    <x v="1"/>
    <s v="Experience with Purchase"/>
    <n v="64"/>
    <n v="50"/>
    <n v="14"/>
    <n v="63.21875"/>
    <n v="0.21875"/>
  </r>
  <r>
    <n v="1085"/>
    <s v="Jumpsuit"/>
    <s v="Fashion"/>
    <x v="1"/>
    <x v="1"/>
    <x v="193"/>
    <n v="70"/>
    <m/>
    <s v="Latin America"/>
    <s v="CUST1021"/>
    <s v="High Income"/>
    <s v="Wholesale"/>
    <s v="REP006"/>
    <n v="0.1"/>
    <n v="50"/>
    <n v="20"/>
    <x v="1"/>
    <x v="1"/>
    <s v="Out of Stock"/>
    <s v="Returned"/>
    <x v="1"/>
    <s v="Item as described"/>
    <x v="2"/>
    <s v="Product Description Accuracy"/>
    <n v="0"/>
    <n v="0"/>
    <n v="0"/>
    <n v="0"/>
    <n v="0"/>
  </r>
  <r>
    <n v="161"/>
    <s v="Smartwatch"/>
    <s v="Wearables"/>
    <x v="1"/>
    <x v="1"/>
    <x v="194"/>
    <n v="130"/>
    <n v="3"/>
    <s v="Latin America"/>
    <s v="CUST1021"/>
    <s v="Online Direct"/>
    <s v="Online Direct"/>
    <s v="REP008"/>
    <n v="0"/>
    <n v="100"/>
    <n v="30"/>
    <x v="2"/>
    <x v="2"/>
    <s v="In Stock"/>
    <s v="Pending Return"/>
    <x v="0"/>
    <s v="Too expensive"/>
    <x v="2"/>
    <s v="Value for Money"/>
    <n v="390"/>
    <n v="300"/>
    <n v="90"/>
    <n v="389.23076923076923"/>
    <n v="0.23076923076923078"/>
  </r>
  <r>
    <n v="1223"/>
    <s v="Denim Jacket"/>
    <s v="Fashion"/>
    <x v="1"/>
    <x v="1"/>
    <x v="43"/>
    <n v="80"/>
    <n v="3"/>
    <s v="Middle East &amp; Africa"/>
    <s v="CUST1021"/>
    <s v="Retail"/>
    <s v="Retail"/>
    <s v="REP011"/>
    <n v="0.1"/>
    <n v="20"/>
    <n v="60"/>
    <x v="2"/>
    <x v="2"/>
    <s v="Low Stock"/>
    <s v="No Return"/>
    <x v="0"/>
    <s v="Could be better"/>
    <x v="1"/>
    <s v="Experience with Purchase"/>
    <n v="240"/>
    <n v="60"/>
    <n v="180"/>
    <n v="239.75"/>
    <n v="0.75"/>
  </r>
  <r>
    <n v="1315"/>
    <s v="Bathrobe"/>
    <s v="Health &amp; Beauty"/>
    <x v="0"/>
    <x v="0"/>
    <x v="70"/>
    <n v="30"/>
    <n v="5"/>
    <s v="Middle East &amp; Africa"/>
    <s v="CUST1021"/>
    <s v="Wholesale"/>
    <s v="Wholesale"/>
    <s v="REP018"/>
    <n v="0.05"/>
    <n v="15"/>
    <n v="15"/>
    <x v="3"/>
    <x v="3"/>
    <s v="Low Stock"/>
    <s v="Returned"/>
    <x v="1"/>
    <s v="Missing accessories"/>
    <x v="0"/>
    <s v="Delivery Issues"/>
    <n v="150"/>
    <n v="75"/>
    <n v="75"/>
    <n v="149.5"/>
    <n v="0.5"/>
  </r>
  <r>
    <n v="801"/>
    <s v="Laptop Bag"/>
    <s v="Electronics"/>
    <x v="2"/>
    <x v="2"/>
    <x v="195"/>
    <n v="40"/>
    <n v="4"/>
    <s v="Middle East &amp; Africa"/>
    <s v="CUST1021"/>
    <s v="Retail"/>
    <s v="Retail"/>
    <s v="REP005"/>
    <n v="0"/>
    <n v="30"/>
    <n v="10"/>
    <x v="1"/>
    <x v="1"/>
    <s v="In Stock"/>
    <s v="Pending Return"/>
    <x v="0"/>
    <s v="Returning this item"/>
    <x v="1"/>
    <s v="Customer Service"/>
    <n v="160"/>
    <n v="120"/>
    <n v="40"/>
    <n v="159.25"/>
    <n v="0.25"/>
  </r>
  <r>
    <n v="1057"/>
    <s v="Bathrobe"/>
    <s v="Health &amp; Beauty"/>
    <x v="0"/>
    <x v="0"/>
    <x v="140"/>
    <n v="50"/>
    <m/>
    <s v="North America"/>
    <s v="CUST1021"/>
    <s v="Premium Customers"/>
    <s v="Corporate"/>
    <s v="REP010"/>
    <n v="0"/>
    <n v="40"/>
    <n v="10"/>
    <x v="2"/>
    <x v="2"/>
    <s v="Low Stock"/>
    <s v="Returned"/>
    <x v="1"/>
    <s v="Good value for money"/>
    <x v="0"/>
    <s v="Product Quality"/>
    <n v="0"/>
    <n v="0"/>
    <n v="0"/>
    <n v="0"/>
    <n v="0"/>
  </r>
  <r>
    <n v="677"/>
    <s v="Trench Coat"/>
    <s v="Fashion"/>
    <x v="1"/>
    <x v="1"/>
    <x v="196"/>
    <n v="100"/>
    <n v="5"/>
    <s v="North America"/>
    <s v="CUST1021"/>
    <s v="Subscription"/>
    <s v="Online Direct"/>
    <s v="REP001"/>
    <n v="0.05"/>
    <n v="70"/>
    <n v="30"/>
    <x v="3"/>
    <x v="3"/>
    <s v="Out of Stock"/>
    <s v="No Return"/>
    <x v="0"/>
    <s v="Too expensive"/>
    <x v="0"/>
    <s v="Value for Money"/>
    <n v="500"/>
    <n v="350"/>
    <n v="150"/>
    <n v="499.3"/>
    <n v="0.3"/>
  </r>
  <r>
    <n v="551"/>
    <s v="Sleeping Bag"/>
    <s v="Sports &amp; Outdoors"/>
    <x v="3"/>
    <x v="3"/>
    <x v="124"/>
    <n v="50"/>
    <n v="5"/>
    <s v="Asia Pacific"/>
    <s v="CUST1022"/>
    <s v="Retail"/>
    <s v="Retail"/>
    <s v="REP008"/>
    <n v="0"/>
    <n v="40"/>
    <n v="10"/>
    <x v="0"/>
    <x v="0"/>
    <s v="In Stock"/>
    <s v="Pending Return"/>
    <x v="0"/>
    <s v="Arrived late"/>
    <x v="0"/>
    <s v="Delivery Issues"/>
    <n v="250"/>
    <n v="200"/>
    <n v="50"/>
    <n v="249.2"/>
    <n v="0.2"/>
  </r>
  <r>
    <n v="196"/>
    <s v="Anti-Aging Cream"/>
    <s v="Health &amp; Beauty"/>
    <x v="0"/>
    <x v="0"/>
    <x v="161"/>
    <n v="50"/>
    <n v="4"/>
    <s v="Asia Pacific"/>
    <s v="CUST1022"/>
    <s v="Wholesale"/>
    <s v="Wholesale"/>
    <s v="REP006"/>
    <n v="0"/>
    <n v="40"/>
    <n v="10"/>
    <x v="0"/>
    <x v="0"/>
    <s v="Out of Stock"/>
    <s v="No Return"/>
    <x v="0"/>
    <s v="Too expensive"/>
    <x v="1"/>
    <s v="Value for Money"/>
    <n v="200"/>
    <n v="160"/>
    <n v="40"/>
    <n v="199.2"/>
    <n v="0.2"/>
  </r>
  <r>
    <n v="459"/>
    <s v="Dash Cam"/>
    <s v="Electronics"/>
    <x v="2"/>
    <x v="2"/>
    <x v="197"/>
    <n v="90"/>
    <n v="3"/>
    <s v="Europe"/>
    <s v="CUST1022"/>
    <s v="Online Direct"/>
    <s v="Online Direct"/>
    <s v="REP007"/>
    <n v="0"/>
    <n v="70"/>
    <n v="20"/>
    <x v="3"/>
    <x v="3"/>
    <s v="Out of Stock"/>
    <s v="Returned"/>
    <x v="1"/>
    <s v="Very fast service"/>
    <x v="2"/>
    <s v="Experience with Purchase"/>
    <n v="270"/>
    <n v="210"/>
    <n v="60"/>
    <n v="269.22222222222223"/>
    <n v="0.22222222222222221"/>
  </r>
  <r>
    <n v="283"/>
    <s v="Filing Cabinet"/>
    <s v="Office Supplies"/>
    <x v="7"/>
    <x v="4"/>
    <x v="198"/>
    <n v="130"/>
    <n v="1"/>
    <s v="Europe"/>
    <s v="CUST1022"/>
    <s v="Retail"/>
    <s v="Retail"/>
    <s v="REP002"/>
    <n v="0"/>
    <n v="100"/>
    <n v="30"/>
    <x v="2"/>
    <x v="2"/>
    <s v="Out of Stock"/>
    <s v="Pending Return"/>
    <x v="0"/>
    <s v="Could be better"/>
    <x v="2"/>
    <s v="Experience with Purchase"/>
    <n v="130"/>
    <n v="100"/>
    <n v="30"/>
    <n v="129.23076923076923"/>
    <n v="0.23076923076923078"/>
  </r>
  <r>
    <n v="652"/>
    <s v="Home Security Camera"/>
    <s v="Electronics"/>
    <x v="2"/>
    <x v="2"/>
    <x v="199"/>
    <n v="100"/>
    <n v="5"/>
    <s v="Europe"/>
    <s v="CUST1022"/>
    <s v="Retail"/>
    <s v="Retail"/>
    <s v="REP001"/>
    <n v="0.05"/>
    <n v="80"/>
    <n v="20"/>
    <x v="3"/>
    <x v="3"/>
    <s v="In Stock"/>
    <s v="Pending Return"/>
    <x v="0"/>
    <s v="Great product"/>
    <x v="1"/>
    <s v="Product Quality"/>
    <n v="500"/>
    <n v="400"/>
    <n v="100"/>
    <n v="499.2"/>
    <n v="0.2"/>
  </r>
  <r>
    <n v="16"/>
    <s v="External Hard Drive"/>
    <s v="Electronics"/>
    <x v="2"/>
    <x v="2"/>
    <x v="2"/>
    <n v="115"/>
    <n v="3"/>
    <s v="Latin America"/>
    <s v="CUST1022"/>
    <s v="Wholesale"/>
    <s v="Wholesale"/>
    <s v="REP009"/>
    <n v="0.08"/>
    <n v="90"/>
    <n v="25"/>
    <x v="3"/>
    <x v="3"/>
    <s v="Low Stock"/>
    <s v="No Return"/>
    <x v="0"/>
    <s v="Do not recommend"/>
    <x v="1"/>
    <s v="Value for Money"/>
    <n v="345"/>
    <n v="270"/>
    <n v="75"/>
    <n v="344.21739130434781"/>
    <n v="0.21739130434782608"/>
  </r>
  <r>
    <n v="227"/>
    <s v="Children's Book"/>
    <s v="Books &amp; Media"/>
    <x v="4"/>
    <x v="4"/>
    <x v="200"/>
    <n v="19"/>
    <n v="5"/>
    <s v="Latin America"/>
    <s v="CUST1022"/>
    <s v="Retail"/>
    <s v="Retail"/>
    <s v="REP010"/>
    <n v="0"/>
    <n v="15"/>
    <n v="4"/>
    <x v="0"/>
    <x v="0"/>
    <s v="Low Stock"/>
    <s v="Pending Return"/>
    <x v="0"/>
    <s v="Mislabelled"/>
    <x v="2"/>
    <s v="Product Quality"/>
    <n v="95"/>
    <n v="75"/>
    <n v="20"/>
    <n v="94.21052631578948"/>
    <n v="0.21052631578947367"/>
  </r>
  <r>
    <n v="95"/>
    <s v="Smartwatch"/>
    <s v="Electronics"/>
    <x v="2"/>
    <x v="2"/>
    <x v="85"/>
    <n v="140"/>
    <n v="4"/>
    <s v="Latin America"/>
    <s v="CUST1022"/>
    <s v="Retail"/>
    <s v="Retail"/>
    <s v="REP007"/>
    <n v="0.05"/>
    <n v="110"/>
    <n v="30"/>
    <x v="3"/>
    <x v="3"/>
    <s v="Out of Stock"/>
    <s v="No Return"/>
    <x v="0"/>
    <s v="Not as described"/>
    <x v="2"/>
    <s v="Value for Money"/>
    <n v="560"/>
    <n v="440"/>
    <n v="120"/>
    <n v="559.21428571428567"/>
    <n v="0.21428571428571427"/>
  </r>
  <r>
    <n v="520"/>
    <s v="Ice Skates"/>
    <s v="Sports &amp; Outdoors"/>
    <x v="3"/>
    <x v="3"/>
    <x v="201"/>
    <n v="60"/>
    <n v="5"/>
    <s v="Middle East &amp; Africa"/>
    <s v="CUST1022"/>
    <s v="Retail"/>
    <s v="Retail"/>
    <s v="REP005"/>
    <n v="0"/>
    <n v="40"/>
    <n v="20"/>
    <x v="3"/>
    <x v="3"/>
    <s v="Low Stock"/>
    <s v="Pending Return"/>
    <x v="0"/>
    <s v="Delays in delivery"/>
    <x v="1"/>
    <s v="Delivery Issues"/>
    <n v="300"/>
    <n v="200"/>
    <n v="100"/>
    <n v="299.33333333333331"/>
    <n v="0.33333333333333331"/>
  </r>
  <r>
    <n v="529"/>
    <s v="Cardigan"/>
    <s v="Fashion"/>
    <x v="1"/>
    <x v="1"/>
    <x v="202"/>
    <n v="50"/>
    <n v="4"/>
    <s v="Middle East &amp; Africa"/>
    <s v="CUST1022"/>
    <s v="Retail"/>
    <s v="Retail"/>
    <s v="REP001"/>
    <n v="0.1"/>
    <n v="40"/>
    <n v="10"/>
    <x v="3"/>
    <x v="3"/>
    <s v="In Stock"/>
    <s v="Pending Return"/>
    <x v="0"/>
    <s v="Delays in delivery"/>
    <x v="0"/>
    <s v="Delivery Issues"/>
    <n v="200"/>
    <n v="160"/>
    <n v="40"/>
    <n v="199.2"/>
    <n v="0.2"/>
  </r>
  <r>
    <n v="980"/>
    <s v="Food Processor"/>
    <s v="Home Appliances"/>
    <x v="5"/>
    <x v="4"/>
    <x v="79"/>
    <n v="120"/>
    <n v="4"/>
    <s v="North America"/>
    <s v="CUST1022"/>
    <s v="Wholesale"/>
    <s v="Wholesale"/>
    <s v="REP009"/>
    <n v="0"/>
    <n v="100"/>
    <n v="20"/>
    <x v="0"/>
    <x v="0"/>
    <s v="Out of Stock"/>
    <s v="Returned"/>
    <x v="1"/>
    <s v="Color not as shown"/>
    <x v="0"/>
    <s v="Product Quality"/>
    <n v="480"/>
    <n v="400"/>
    <n v="80"/>
    <n v="479.16666666666669"/>
    <n v="0.16666666666666666"/>
  </r>
  <r>
    <n v="109"/>
    <s v="Cotton T-Shirt"/>
    <s v="Fashion"/>
    <x v="1"/>
    <x v="1"/>
    <x v="117"/>
    <n v="20"/>
    <n v="1"/>
    <s v="North America"/>
    <s v="CUST1022"/>
    <s v="Retail"/>
    <s v="Retail"/>
    <s v="REP007"/>
    <n v="0.12"/>
    <n v="15"/>
    <n v="5"/>
    <x v="2"/>
    <x v="2"/>
    <s v="Low Stock"/>
    <s v="No Return"/>
    <x v="0"/>
    <s v="Damaged on arrival"/>
    <x v="0"/>
    <s v="Product Quality"/>
    <n v="20"/>
    <n v="15"/>
    <n v="5"/>
    <n v="19.25"/>
    <n v="0.25"/>
  </r>
  <r>
    <n v="475"/>
    <s v="Classic Novel"/>
    <s v="Books &amp; Media"/>
    <x v="4"/>
    <x v="4"/>
    <x v="203"/>
    <n v="20"/>
    <n v="2"/>
    <s v="North America"/>
    <s v="CUST1022"/>
    <s v="Retail"/>
    <s v="Retail"/>
    <s v="REP005"/>
    <n v="0"/>
    <n v="15"/>
    <n v="5"/>
    <x v="3"/>
    <x v="3"/>
    <s v="Low Stock"/>
    <s v="Pending Return"/>
    <x v="0"/>
    <s v="Returning this item"/>
    <x v="1"/>
    <s v="Customer Service"/>
    <n v="40"/>
    <n v="30"/>
    <n v="10"/>
    <n v="39.25"/>
    <n v="0.25"/>
  </r>
  <r>
    <n v="592"/>
    <s v="Sunglasses"/>
    <s v="Fashion"/>
    <x v="1"/>
    <x v="1"/>
    <x v="204"/>
    <n v="40"/>
    <n v="2"/>
    <m/>
    <s v="CUST1022"/>
    <s v="Wholesale"/>
    <s v="Wholesale"/>
    <s v="REP009"/>
    <n v="0"/>
    <n v="30"/>
    <n v="10"/>
    <x v="3"/>
    <x v="3"/>
    <s v="Out of Stock"/>
    <s v="Pending Return"/>
    <x v="0"/>
    <s v="Returning this item"/>
    <x v="1"/>
    <s v="Customer Service"/>
    <n v="80"/>
    <n v="60"/>
    <n v="20"/>
    <n v="79.25"/>
    <n v="0.25"/>
  </r>
  <r>
    <n v="136"/>
    <s v="Yoga Mat"/>
    <s v="Sports &amp; Outdoors"/>
    <x v="3"/>
    <x v="3"/>
    <x v="205"/>
    <n v="32"/>
    <n v="4"/>
    <s v="Asia Pacific"/>
    <s v="CUST1023"/>
    <s v="Retail"/>
    <s v="Retail"/>
    <s v="REP008"/>
    <n v="0.08"/>
    <n v="25"/>
    <n v="7"/>
    <x v="3"/>
    <x v="3"/>
    <s v="Out of Stock"/>
    <s v="Pending Return"/>
    <x v="0"/>
    <s v="Very satisfied"/>
    <x v="2"/>
    <s v="Experience with Purchase"/>
    <n v="128"/>
    <n v="100"/>
    <n v="28"/>
    <n v="127.21875"/>
    <n v="0.21875"/>
  </r>
  <r>
    <n v="200"/>
    <s v="Camping Tent"/>
    <s v="Sports &amp; Outdoors"/>
    <x v="3"/>
    <x v="3"/>
    <x v="206"/>
    <n v="130"/>
    <n v="5"/>
    <s v="Europe"/>
    <s v="CUST1023"/>
    <s v="Wholesale"/>
    <s v="Wholesale"/>
    <s v="REP009"/>
    <n v="0"/>
    <n v="100"/>
    <n v="30"/>
    <x v="1"/>
    <x v="1"/>
    <s v="Low Stock"/>
    <s v="Pending Return"/>
    <x v="0"/>
    <s v="Could be better"/>
    <x v="1"/>
    <s v="Experience with Purchase"/>
    <n v="650"/>
    <n v="500"/>
    <n v="150"/>
    <n v="649.23076923076928"/>
    <n v="0.23076923076923078"/>
  </r>
  <r>
    <n v="1036"/>
    <s v="Food Processor"/>
    <s v="Home Appliances"/>
    <x v="5"/>
    <x v="4"/>
    <x v="207"/>
    <n v="120"/>
    <m/>
    <s v="Europe"/>
    <s v="CUST1023"/>
    <s v="Wholesale Customers"/>
    <s v="Wholesale"/>
    <s v="REP006"/>
    <n v="0"/>
    <n v="100"/>
    <n v="20"/>
    <x v="0"/>
    <x v="0"/>
    <s v="In Stock"/>
    <s v="Pending Return"/>
    <x v="0"/>
    <s v="Fantastic experience"/>
    <x v="1"/>
    <s v="Experience with Purchase"/>
    <n v="0"/>
    <n v="0"/>
    <n v="0"/>
    <n v="0"/>
    <n v="0"/>
  </r>
  <r>
    <n v="1243"/>
    <s v="Food Processor"/>
    <s v="Home Appliances"/>
    <x v="5"/>
    <x v="4"/>
    <x v="11"/>
    <n v="30"/>
    <n v="5"/>
    <s v="Europe"/>
    <s v="CUST1023"/>
    <s v="Online Direct"/>
    <s v="Online Direct"/>
    <s v="REP012"/>
    <n v="0"/>
    <n v="15"/>
    <n v="15"/>
    <x v="2"/>
    <x v="2"/>
    <s v="In Stock"/>
    <s v="Pending Return"/>
    <x v="0"/>
    <s v="Poor packaging"/>
    <x v="1"/>
    <s v="Delivery Issues"/>
    <n v="150"/>
    <n v="75"/>
    <n v="75"/>
    <n v="149.5"/>
    <n v="0.5"/>
  </r>
  <r>
    <n v="935"/>
    <s v="Sweater Dress"/>
    <s v="Fashion"/>
    <x v="1"/>
    <x v="1"/>
    <x v="140"/>
    <n v="70"/>
    <n v="4"/>
    <s v="Latin America"/>
    <s v="CUST1023"/>
    <s v="Wholesale"/>
    <s v="Wholesale"/>
    <s v="REP006"/>
    <n v="0"/>
    <n v="50"/>
    <n v="20"/>
    <x v="3"/>
    <x v="3"/>
    <s v="Out of Stock"/>
    <s v="No Return"/>
    <x v="0"/>
    <s v="Arrived late"/>
    <x v="1"/>
    <s v="Delivery Issues"/>
    <n v="280"/>
    <n v="200"/>
    <n v="80"/>
    <n v="279.28571428571428"/>
    <n v="0.2857142857142857"/>
  </r>
  <r>
    <n v="1105"/>
    <s v="Power Bank"/>
    <s v="Electronics"/>
    <x v="2"/>
    <x v="2"/>
    <x v="42"/>
    <n v="30"/>
    <m/>
    <s v="Middle East &amp; Africa"/>
    <s v="CUST1023"/>
    <s v="Discount Shoppers"/>
    <s v="Retail"/>
    <s v="REP010"/>
    <n v="0"/>
    <n v="20"/>
    <n v="10"/>
    <x v="1"/>
    <x v="1"/>
    <s v="Out of Stock"/>
    <s v="No Return"/>
    <x v="0"/>
    <s v="Satisfied with my purchase"/>
    <x v="1"/>
    <s v="Experience with Purchase"/>
    <n v="0"/>
    <n v="0"/>
    <n v="0"/>
    <n v="0"/>
    <n v="0"/>
  </r>
  <r>
    <n v="1289"/>
    <s v="Webcam"/>
    <s v="Electronics"/>
    <x v="2"/>
    <x v="2"/>
    <x v="208"/>
    <n v="30"/>
    <n v="3"/>
    <s v="Middle East &amp; Africa"/>
    <s v="CUST1023"/>
    <s v="Online Direct"/>
    <s v="Online Direct"/>
    <s v="REP018"/>
    <n v="0.05"/>
    <n v="15"/>
    <n v="15"/>
    <x v="3"/>
    <x v="3"/>
    <s v="Out of Stock"/>
    <s v="Returned"/>
    <x v="1"/>
    <s v="I love it"/>
    <x v="1"/>
    <s v="Experience with Purchase"/>
    <n v="90"/>
    <n v="45"/>
    <n v="45"/>
    <n v="89.5"/>
    <n v="0.5"/>
  </r>
  <r>
    <n v="1197"/>
    <s v="Treadmill"/>
    <s v="Sports &amp; Outdoors"/>
    <x v="3"/>
    <x v="3"/>
    <x v="78"/>
    <n v="400"/>
    <n v="5"/>
    <s v="Middle East &amp; Africa"/>
    <s v="CUST1023"/>
    <s v="Online Direct"/>
    <s v="Online Direct"/>
    <s v="REP011"/>
    <n v="0.05"/>
    <n v="15"/>
    <n v="385"/>
    <x v="1"/>
    <x v="1"/>
    <s v="In Stock"/>
    <s v="No Return"/>
    <x v="0"/>
    <s v="Not recommended"/>
    <x v="1"/>
    <s v="Value for Money"/>
    <n v="2000"/>
    <n v="75"/>
    <n v="1925"/>
    <n v="1999.9625000000001"/>
    <n v="0.96250000000000002"/>
  </r>
  <r>
    <n v="1151"/>
    <s v="Mystery Novel"/>
    <s v="Books &amp; Media"/>
    <x v="4"/>
    <x v="4"/>
    <x v="209"/>
    <n v="20"/>
    <n v="1"/>
    <s v="North America"/>
    <s v="CUST1023"/>
    <s v="Wholesale"/>
    <s v="Wholesale"/>
    <s v="REP020"/>
    <n v="0"/>
    <n v="15"/>
    <n v="5"/>
    <x v="3"/>
    <x v="3"/>
    <s v="Low Stock"/>
    <s v="Returned"/>
    <x v="1"/>
    <s v="Will return"/>
    <x v="2"/>
    <s v="Customer Service"/>
    <n v="20"/>
    <n v="15"/>
    <n v="5"/>
    <n v="19.25"/>
    <n v="0.25"/>
  </r>
  <r>
    <n v="1335"/>
    <s v="Treadmill"/>
    <s v="Sports &amp; Outdoors"/>
    <x v="3"/>
    <x v="3"/>
    <x v="210"/>
    <n v="30"/>
    <n v="5"/>
    <s v="North America"/>
    <s v="CUST1023"/>
    <s v="Retail"/>
    <s v="Retail"/>
    <s v="REP019"/>
    <n v="0.1"/>
    <n v="20"/>
    <n v="10"/>
    <x v="3"/>
    <x v="3"/>
    <s v="Out of Stock"/>
    <s v="No Return"/>
    <x v="0"/>
    <s v="Color not as shown"/>
    <x v="2"/>
    <s v="Product Quality"/>
    <n v="150"/>
    <n v="100"/>
    <n v="50"/>
    <n v="149.33333333333334"/>
    <n v="0.33333333333333331"/>
  </r>
  <r>
    <n v="491"/>
    <s v="Tent"/>
    <s v="Sports &amp; Outdoors"/>
    <x v="3"/>
    <x v="3"/>
    <x v="114"/>
    <n v="150"/>
    <n v="1"/>
    <s v="Europe"/>
    <s v="CUST1024"/>
    <s v="Online Direct"/>
    <s v="Online Direct"/>
    <s v="REP002"/>
    <n v="0.1"/>
    <n v="100"/>
    <n v="50"/>
    <x v="0"/>
    <x v="0"/>
    <s v="Low Stock"/>
    <s v="Pending Return"/>
    <x v="0"/>
    <s v="Poor packaging"/>
    <x v="2"/>
    <s v="Delivery Issues"/>
    <n v="150"/>
    <n v="100"/>
    <n v="50"/>
    <n v="149.33333333333334"/>
    <n v="0.33333333333333331"/>
  </r>
  <r>
    <n v="264"/>
    <s v="Extension Cord"/>
    <s v="Tools &amp; Home Improvement"/>
    <x v="5"/>
    <x v="4"/>
    <x v="211"/>
    <n v="26"/>
    <n v="1"/>
    <s v="Latin America"/>
    <s v="CUST1024"/>
    <s v="Online Direct"/>
    <s v="Online Direct"/>
    <s v="REP004"/>
    <n v="0"/>
    <n v="20"/>
    <n v="6"/>
    <x v="0"/>
    <x v="0"/>
    <s v="Out of Stock"/>
    <s v="No Return"/>
    <x v="0"/>
    <s v="Will return"/>
    <x v="1"/>
    <s v="Customer Service"/>
    <n v="26"/>
    <n v="20"/>
    <n v="6"/>
    <n v="25.23076923076923"/>
    <n v="0.23076923076923078"/>
  </r>
  <r>
    <n v="673"/>
    <s v="Backpack"/>
    <s v="Sports &amp; Outdoors"/>
    <x v="3"/>
    <x v="3"/>
    <x v="212"/>
    <n v="35"/>
    <n v="2"/>
    <s v="Latin America"/>
    <s v="CUST1024"/>
    <s v="Retail"/>
    <s v="Retail"/>
    <s v="REP004"/>
    <n v="0"/>
    <n v="25"/>
    <n v="10"/>
    <x v="2"/>
    <x v="2"/>
    <s v="Low Stock"/>
    <s v="Returned"/>
    <x v="1"/>
    <s v="Satisfied with my purchase"/>
    <x v="1"/>
    <s v="Experience with Purchase"/>
    <n v="70"/>
    <n v="50"/>
    <n v="20"/>
    <n v="69.285714285714292"/>
    <n v="0.2857142857142857"/>
  </r>
  <r>
    <n v="860"/>
    <s v="Treadmill"/>
    <s v="Sports &amp; Outdoors"/>
    <x v="3"/>
    <x v="3"/>
    <x v="67"/>
    <n v="400"/>
    <n v="2"/>
    <s v="Latin America"/>
    <s v="CUST1024"/>
    <s v="Online Direct"/>
    <s v="Online Direct"/>
    <s v="REP008"/>
    <n v="0.05"/>
    <n v="300"/>
    <n v="100"/>
    <x v="0"/>
    <x v="0"/>
    <s v="Low Stock"/>
    <s v="Pending Return"/>
    <x v="0"/>
    <s v="Poor packaging"/>
    <x v="1"/>
    <s v="Delivery Issues"/>
    <n v="800"/>
    <n v="600"/>
    <n v="200"/>
    <n v="799.25"/>
    <n v="0.25"/>
  </r>
  <r>
    <n v="418"/>
    <s v="Overcoat"/>
    <s v="Fashion"/>
    <x v="1"/>
    <x v="1"/>
    <x v="213"/>
    <n v="260"/>
    <n v="5"/>
    <s v="Middle East &amp; Africa"/>
    <s v="CUST1024"/>
    <s v="Online Direct"/>
    <s v="Online Direct"/>
    <s v="REP010"/>
    <n v="0"/>
    <n v="200"/>
    <n v="60"/>
    <x v="1"/>
    <x v="1"/>
    <s v="Out of Stock"/>
    <s v="Returned"/>
    <x v="1"/>
    <s v="Nice experience"/>
    <x v="1"/>
    <s v="Experience with Purchase"/>
    <n v="1300"/>
    <n v="1000"/>
    <n v="300"/>
    <n v="1299.2307692307693"/>
    <n v="0.23076923076923078"/>
  </r>
  <r>
    <n v="221"/>
    <s v="Body Lotion"/>
    <s v="Health &amp; Beauty"/>
    <x v="0"/>
    <x v="0"/>
    <x v="214"/>
    <n v="32"/>
    <n v="1"/>
    <s v="Middle East &amp; Africa"/>
    <s v="CUST1024"/>
    <s v="Wholesale"/>
    <s v="Wholesale"/>
    <s v="REP009"/>
    <n v="0"/>
    <n v="25"/>
    <n v="7"/>
    <x v="3"/>
    <x v="3"/>
    <s v="Low Stock"/>
    <s v="Pending Return"/>
    <x v="0"/>
    <s v="Satisfied with my purchase"/>
    <x v="0"/>
    <s v="Experience with Purchase"/>
    <n v="32"/>
    <n v="25"/>
    <n v="7"/>
    <n v="31.21875"/>
    <n v="0.21875"/>
  </r>
  <r>
    <n v="927"/>
    <s v="Bluetooth Speaker"/>
    <s v="Electronics"/>
    <x v="2"/>
    <x v="2"/>
    <x v="215"/>
    <n v="70"/>
    <n v="3"/>
    <s v="Middle East &amp; Africa"/>
    <s v="CUST1024"/>
    <s v="Retail"/>
    <s v="Retail"/>
    <s v="REP007"/>
    <n v="0"/>
    <n v="50"/>
    <n v="20"/>
    <x v="0"/>
    <x v="0"/>
    <s v="Low Stock"/>
    <s v="No Return"/>
    <x v="0"/>
    <s v="Will shop again"/>
    <x v="1"/>
    <s v="Experience with Purchase"/>
    <n v="210"/>
    <n v="150"/>
    <n v="60"/>
    <n v="209.28571428571428"/>
    <n v="0.2857142857142857"/>
  </r>
  <r>
    <n v="1004"/>
    <s v="Ski Boots"/>
    <s v="Sports &amp; Outdoors"/>
    <x v="3"/>
    <x v="3"/>
    <x v="216"/>
    <n v="130"/>
    <m/>
    <s v="Middle East &amp; Africa"/>
    <s v="CUST1024"/>
    <s v="Premium Customers"/>
    <s v="Corporate"/>
    <s v="REP006"/>
    <n v="0"/>
    <n v="100"/>
    <n v="30"/>
    <x v="2"/>
    <x v="2"/>
    <s v="Low Stock"/>
    <s v="Pending Return"/>
    <x v="0"/>
    <s v="Would buy again"/>
    <x v="1"/>
    <s v="Value for Money"/>
    <n v="0"/>
    <n v="0"/>
    <n v="0"/>
    <n v="0"/>
    <n v="0"/>
  </r>
  <r>
    <n v="700"/>
    <s v="Throw Pillow"/>
    <s v="Home Décor"/>
    <x v="5"/>
    <x v="4"/>
    <x v="74"/>
    <n v="25"/>
    <n v="3"/>
    <s v="Middle East &amp; Africa"/>
    <s v="CUST1024"/>
    <s v="Retail"/>
    <s v="Retail"/>
    <s v="REP010"/>
    <n v="0"/>
    <n v="20"/>
    <n v="5"/>
    <x v="3"/>
    <x v="3"/>
    <s v="In Stock"/>
    <s v="Returned"/>
    <x v="1"/>
    <s v="Too expensive"/>
    <x v="2"/>
    <s v="Value for Money"/>
    <n v="75"/>
    <n v="60"/>
    <n v="15"/>
    <n v="74.2"/>
    <n v="0.2"/>
  </r>
  <r>
    <n v="926"/>
    <s v="Treadmill"/>
    <s v="Sports &amp; Outdoors"/>
    <x v="3"/>
    <x v="3"/>
    <x v="217"/>
    <n v="400"/>
    <n v="2"/>
    <s v="North America"/>
    <s v="CUST1024"/>
    <s v="Online Direct"/>
    <s v="Online Direct"/>
    <s v="REP010"/>
    <n v="0.05"/>
    <n v="300"/>
    <n v="100"/>
    <x v="2"/>
    <x v="2"/>
    <s v="Out of Stock"/>
    <s v="Returned"/>
    <x v="1"/>
    <s v="Fantastic experience"/>
    <x v="1"/>
    <s v="Experience with Purchase"/>
    <n v="800"/>
    <n v="600"/>
    <n v="200"/>
    <n v="799.25"/>
    <n v="0.25"/>
  </r>
  <r>
    <n v="224"/>
    <s v="Microwave Oven"/>
    <s v="Home Appliances"/>
    <x v="5"/>
    <x v="4"/>
    <x v="218"/>
    <n v="130"/>
    <n v="4"/>
    <s v="North America"/>
    <s v="CUST1024"/>
    <s v="Retail"/>
    <s v="Retail"/>
    <s v="REP006"/>
    <n v="0"/>
    <n v="100"/>
    <n v="30"/>
    <x v="0"/>
    <x v="0"/>
    <s v="In Stock"/>
    <s v="Pending Return"/>
    <x v="0"/>
    <s v="Exceeds expectations"/>
    <x v="2"/>
    <s v="Experience with Purchase"/>
    <n v="520"/>
    <n v="400"/>
    <n v="120"/>
    <n v="519.23076923076928"/>
    <n v="0.23076923076923078"/>
  </r>
  <r>
    <n v="172"/>
    <s v="Smartwatch"/>
    <s v="Electronics"/>
    <x v="2"/>
    <x v="2"/>
    <x v="219"/>
    <n v="140"/>
    <n v="3"/>
    <s v="Asia Pacific"/>
    <s v="CUST1025"/>
    <s v="Retail"/>
    <s v="Retail"/>
    <s v="REP008"/>
    <n v="0"/>
    <n v="110"/>
    <n v="30"/>
    <x v="1"/>
    <x v="1"/>
    <s v="Low Stock"/>
    <s v="No Return"/>
    <x v="0"/>
    <s v="I love it"/>
    <x v="2"/>
    <s v="Experience with Purchase"/>
    <n v="420"/>
    <n v="330"/>
    <n v="90"/>
    <n v="419.21428571428572"/>
    <n v="0.21428571428571427"/>
  </r>
  <r>
    <n v="361"/>
    <s v="Mountain Bike"/>
    <s v="Sports &amp; Outdoors"/>
    <x v="3"/>
    <x v="3"/>
    <x v="220"/>
    <n v="390"/>
    <n v="2"/>
    <s v="Europe"/>
    <s v="CUST1025"/>
    <s v="Online Direct"/>
    <s v="Online Direct"/>
    <s v="REP004"/>
    <n v="0"/>
    <n v="300"/>
    <n v="90"/>
    <x v="1"/>
    <x v="1"/>
    <s v="In Stock"/>
    <s v="Returned"/>
    <x v="1"/>
    <s v="Missing accessories"/>
    <x v="1"/>
    <s v="Delivery Issues"/>
    <n v="780"/>
    <n v="600"/>
    <n v="180"/>
    <n v="779.23076923076928"/>
    <n v="0.23076923076923078"/>
  </r>
  <r>
    <n v="422"/>
    <s v="Outdoor Grill"/>
    <s v="Sports &amp; Outdoors"/>
    <x v="3"/>
    <x v="3"/>
    <x v="221"/>
    <n v="390"/>
    <n v="4"/>
    <s v="Europe"/>
    <s v="CUST1025"/>
    <s v="Retail"/>
    <s v="Retail"/>
    <s v="REP006"/>
    <n v="0"/>
    <n v="300"/>
    <n v="90"/>
    <x v="3"/>
    <x v="3"/>
    <s v="Out of Stock"/>
    <s v="Pending Return"/>
    <x v="0"/>
    <s v="Great product"/>
    <x v="2"/>
    <s v="Product Quality"/>
    <n v="1560"/>
    <n v="1200"/>
    <n v="360"/>
    <n v="1559.2307692307693"/>
    <n v="0.23076923076923078"/>
  </r>
  <r>
    <n v="564"/>
    <s v="Golf Ball"/>
    <s v="Sports &amp; Outdoors"/>
    <x v="3"/>
    <x v="3"/>
    <x v="222"/>
    <n v="15"/>
    <n v="3"/>
    <s v="Latin America"/>
    <s v="CUST1025"/>
    <s v="Retail"/>
    <s v="Retail"/>
    <s v="REP001"/>
    <n v="0"/>
    <n v="10"/>
    <n v="5"/>
    <x v="1"/>
    <x v="1"/>
    <s v="Low Stock"/>
    <s v="No Return"/>
    <x v="0"/>
    <s v="Will return"/>
    <x v="1"/>
    <s v="Customer Service"/>
    <n v="45"/>
    <n v="30"/>
    <n v="15"/>
    <n v="44.333333333333336"/>
    <n v="0.33333333333333331"/>
  </r>
  <r>
    <n v="904"/>
    <s v="Treadmill"/>
    <s v="Sports &amp; Outdoors"/>
    <x v="3"/>
    <x v="3"/>
    <x v="97"/>
    <n v="400"/>
    <n v="5"/>
    <s v="Latin America"/>
    <s v="CUST1025"/>
    <s v="Wholesale"/>
    <s v="Wholesale"/>
    <s v="REP010"/>
    <n v="0.05"/>
    <n v="300"/>
    <n v="100"/>
    <x v="3"/>
    <x v="3"/>
    <s v="In Stock"/>
    <s v="Returned"/>
    <x v="1"/>
    <s v="Color not as shown"/>
    <x v="1"/>
    <s v="Product Quality"/>
    <n v="2000"/>
    <n v="1500"/>
    <n v="500"/>
    <n v="1999.25"/>
    <n v="0.25"/>
  </r>
  <r>
    <n v="634"/>
    <s v="Sports Watch"/>
    <s v="Fashion"/>
    <x v="1"/>
    <x v="1"/>
    <x v="223"/>
    <n v="60"/>
    <n v="2"/>
    <s v="Latin America"/>
    <s v="CUST1025"/>
    <s v="Wholesale"/>
    <s v="Wholesale"/>
    <s v="REP006"/>
    <n v="0.1"/>
    <n v="50"/>
    <n v="10"/>
    <x v="3"/>
    <x v="3"/>
    <s v="Low Stock"/>
    <s v="Pending Return"/>
    <x v="0"/>
    <s v="Not worth the money"/>
    <x v="2"/>
    <s v="Product Quality"/>
    <n v="120"/>
    <n v="100"/>
    <n v="20"/>
    <n v="119.16666666666667"/>
    <n v="0.16666666666666666"/>
  </r>
  <r>
    <n v="865"/>
    <s v="Ski Boots"/>
    <s v="Sports &amp; Outdoors"/>
    <x v="3"/>
    <x v="3"/>
    <x v="49"/>
    <n v="130"/>
    <n v="3"/>
    <s v="Middle East &amp; Africa"/>
    <s v="CUST1025"/>
    <s v="Online Direct"/>
    <s v="Online Direct"/>
    <s v="REP004"/>
    <n v="0"/>
    <n v="100"/>
    <n v="30"/>
    <x v="2"/>
    <x v="2"/>
    <s v="Out of Stock"/>
    <s v="No Return"/>
    <x v="0"/>
    <s v="Exceeds expectations"/>
    <x v="2"/>
    <s v="Experience with Purchase"/>
    <n v="390"/>
    <n v="300"/>
    <n v="90"/>
    <n v="389.23076923076923"/>
    <n v="0.23076923076923078"/>
  </r>
  <r>
    <n v="548"/>
    <s v="Rug"/>
    <s v="Home Décor"/>
    <x v="5"/>
    <x v="4"/>
    <x v="190"/>
    <n v="100"/>
    <n v="2"/>
    <s v="Middle East &amp; Africa"/>
    <s v="CUST1026"/>
    <s v="Retail"/>
    <s v="Retail"/>
    <s v="REP009"/>
    <n v="0.1"/>
    <n v="80"/>
    <n v="20"/>
    <x v="2"/>
    <x v="2"/>
    <s v="Out of Stock"/>
    <s v="No Return"/>
    <x v="0"/>
    <s v="Could be better"/>
    <x v="1"/>
    <s v="Experience with Purchase"/>
    <n v="200"/>
    <n v="160"/>
    <n v="40"/>
    <n v="199.2"/>
    <n v="0.2"/>
  </r>
  <r>
    <n v="619"/>
    <s v="Wool Sweater"/>
    <s v="Fashion"/>
    <x v="1"/>
    <x v="1"/>
    <x v="224"/>
    <n v="80"/>
    <n v="2"/>
    <s v="Middle East &amp; Africa"/>
    <s v="CUST1026"/>
    <s v="Retail"/>
    <s v="Retail"/>
    <s v="REP002"/>
    <n v="0.05"/>
    <n v="60"/>
    <n v="20"/>
    <x v="1"/>
    <x v="1"/>
    <s v="Out of Stock"/>
    <s v="Returned"/>
    <x v="1"/>
    <s v="Nice experience"/>
    <x v="1"/>
    <s v="Experience with Purchase"/>
    <n v="160"/>
    <n v="120"/>
    <n v="40"/>
    <n v="159.25"/>
    <n v="0.25"/>
  </r>
  <r>
    <n v="29"/>
    <s v="Gaming Console"/>
    <s v="Electronics"/>
    <x v="2"/>
    <x v="2"/>
    <x v="54"/>
    <n v="390"/>
    <n v="3"/>
    <s v="Middle East &amp; Africa"/>
    <s v="CUST1026"/>
    <s v="Subscription"/>
    <s v="Online Direct"/>
    <s v="REP006"/>
    <n v="0.15"/>
    <n v="300"/>
    <n v="90"/>
    <x v="3"/>
    <x v="3"/>
    <s v="Out of Stock"/>
    <s v="Returned"/>
    <x v="1"/>
    <s v="Great product"/>
    <x v="2"/>
    <s v="Product Quality"/>
    <n v="1170"/>
    <n v="900"/>
    <n v="270"/>
    <n v="1169.2307692307693"/>
    <n v="0.23076923076923078"/>
  </r>
  <r>
    <n v="232"/>
    <s v="Air Purifier"/>
    <s v="Electronics"/>
    <x v="2"/>
    <x v="2"/>
    <x v="225"/>
    <n v="50"/>
    <n v="3"/>
    <s v="North America"/>
    <s v="CUST1026"/>
    <s v="Subscription"/>
    <s v="Online Direct"/>
    <s v="REP008"/>
    <n v="0"/>
    <n v="40"/>
    <n v="10"/>
    <x v="1"/>
    <x v="1"/>
    <s v="Low Stock"/>
    <s v="Returned"/>
    <x v="1"/>
    <s v="Arrived late"/>
    <x v="0"/>
    <s v="Delivery Issues"/>
    <n v="150"/>
    <n v="120"/>
    <n v="30"/>
    <n v="149.19999999999999"/>
    <n v="0.2"/>
  </r>
  <r>
    <n v="30"/>
    <s v="Silk Scarf"/>
    <s v="Fashion"/>
    <x v="1"/>
    <x v="1"/>
    <x v="226"/>
    <n v="50"/>
    <n v="1"/>
    <s v="North America"/>
    <s v="CUST1026"/>
    <s v="Retail"/>
    <s v="Retail"/>
    <s v="REP001"/>
    <n v="0.1"/>
    <n v="40"/>
    <n v="10"/>
    <x v="0"/>
    <x v="0"/>
    <s v="Out of Stock"/>
    <s v="Returned"/>
    <x v="1"/>
    <s v="Could be better"/>
    <x v="2"/>
    <s v="Experience with Purchase"/>
    <n v="50"/>
    <n v="40"/>
    <n v="10"/>
    <n v="49.2"/>
    <n v="0.2"/>
  </r>
  <r>
    <n v="1048"/>
    <s v="Facial Serum"/>
    <s v="Health &amp; Beauty"/>
    <x v="0"/>
    <x v="0"/>
    <x v="227"/>
    <n v="30"/>
    <m/>
    <s v="North America"/>
    <s v="CUST1026"/>
    <s v="High Income"/>
    <s v="Wholesale"/>
    <s v="REP010"/>
    <n v="0.05"/>
    <n v="20"/>
    <n v="10"/>
    <x v="2"/>
    <x v="2"/>
    <s v="In Stock"/>
    <s v="Pending Return"/>
    <x v="0"/>
    <s v="I love it"/>
    <x v="1"/>
    <s v="Experience with Purchase"/>
    <n v="0"/>
    <n v="0"/>
    <n v="0"/>
    <n v="0"/>
    <n v="0"/>
  </r>
  <r>
    <n v="133"/>
    <s v="eBook Reader"/>
    <s v="Books &amp; Media"/>
    <x v="4"/>
    <x v="4"/>
    <x v="228"/>
    <n v="75"/>
    <n v="4"/>
    <s v="Asia Pacific"/>
    <s v="CUST1027"/>
    <s v="Online Direct"/>
    <s v="Online Direct"/>
    <s v="REP010"/>
    <n v="7.0000000000000007E-2"/>
    <n v="60"/>
    <n v="15"/>
    <x v="0"/>
    <x v="0"/>
    <s v="Low Stock"/>
    <s v="Returned"/>
    <x v="1"/>
    <s v="Will return"/>
    <x v="0"/>
    <s v="Customer Service"/>
    <n v="300"/>
    <n v="240"/>
    <n v="60"/>
    <n v="299.2"/>
    <n v="0.2"/>
  </r>
  <r>
    <n v="40"/>
    <s v="Wi-Fi Router"/>
    <s v="Electronics"/>
    <x v="2"/>
    <x v="2"/>
    <x v="147"/>
    <n v="75"/>
    <n v="4"/>
    <s v="Asia Pacific"/>
    <s v="CUST1027"/>
    <s v="Wholesale"/>
    <s v="Wholesale"/>
    <s v="REP002"/>
    <n v="0.05"/>
    <n v="60"/>
    <n v="15"/>
    <x v="0"/>
    <x v="0"/>
    <s v="Out of Stock"/>
    <s v="Returned"/>
    <x v="1"/>
    <s v="Could be better"/>
    <x v="2"/>
    <s v="Experience with Purchase"/>
    <n v="300"/>
    <n v="240"/>
    <n v="60"/>
    <n v="299.2"/>
    <n v="0.2"/>
  </r>
  <r>
    <n v="1087"/>
    <s v="Denim Jacket"/>
    <s v="Fashion"/>
    <x v="1"/>
    <x v="1"/>
    <x v="229"/>
    <n v="80"/>
    <m/>
    <s v="Asia Pacific"/>
    <s v="CUST1027"/>
    <s v="High Income"/>
    <s v="Wholesale"/>
    <s v="REP009"/>
    <n v="0.05"/>
    <n v="60"/>
    <n v="20"/>
    <x v="0"/>
    <x v="0"/>
    <s v="Out of Stock"/>
    <s v="No Return"/>
    <x v="0"/>
    <s v="Fantastic experience"/>
    <x v="1"/>
    <s v="Experience with Purchase"/>
    <n v="0"/>
    <n v="0"/>
    <n v="0"/>
    <n v="0"/>
    <n v="0"/>
  </r>
  <r>
    <n v="635"/>
    <s v="Ski Equipment"/>
    <s v="Sports &amp; Outdoors"/>
    <x v="3"/>
    <x v="3"/>
    <x v="230"/>
    <n v="200"/>
    <n v="3"/>
    <s v="Europe"/>
    <s v="CUST1027"/>
    <s v="Retail"/>
    <s v="Retail"/>
    <s v="REP006"/>
    <n v="0"/>
    <n v="150"/>
    <n v="50"/>
    <x v="0"/>
    <x v="0"/>
    <s v="Out of Stock"/>
    <s v="Returned"/>
    <x v="1"/>
    <s v="Fast delivery"/>
    <x v="2"/>
    <s v="Delivery Issues"/>
    <n v="600"/>
    <n v="450"/>
    <n v="150"/>
    <n v="599.25"/>
    <n v="0.25"/>
  </r>
  <r>
    <n v="1179"/>
    <s v="Denim Jacket"/>
    <s v="Fashion"/>
    <x v="1"/>
    <x v="1"/>
    <x v="202"/>
    <n v="80"/>
    <n v="3"/>
    <s v="Europe"/>
    <s v="CUST1027"/>
    <s v="Online Direct"/>
    <s v="Online Direct"/>
    <s v="REP012"/>
    <n v="0.05"/>
    <n v="15"/>
    <n v="65"/>
    <x v="1"/>
    <x v="1"/>
    <s v="Out of Stock"/>
    <s v="Pending Return"/>
    <x v="0"/>
    <s v="Satisfied with my purchase"/>
    <x v="1"/>
    <s v="Experience with Purchase"/>
    <n v="240"/>
    <n v="45"/>
    <n v="195"/>
    <n v="239.8125"/>
    <n v="0.8125"/>
  </r>
  <r>
    <n v="1186"/>
    <s v="Snowshoes"/>
    <s v="Sports &amp; Outdoors"/>
    <x v="3"/>
    <x v="3"/>
    <x v="78"/>
    <n v="90"/>
    <n v="1"/>
    <s v="Europe"/>
    <s v="CUST1027"/>
    <s v="Retail"/>
    <s v="Retail"/>
    <s v="REP012"/>
    <n v="0.1"/>
    <n v="20"/>
    <n v="70"/>
    <x v="3"/>
    <x v="3"/>
    <s v="Out of Stock"/>
    <s v="Pending Return"/>
    <x v="0"/>
    <s v="Not as described"/>
    <x v="1"/>
    <s v="Value for Money"/>
    <n v="90"/>
    <n v="20"/>
    <n v="70"/>
    <n v="89.777777777777771"/>
    <n v="0.77777777777777779"/>
  </r>
  <r>
    <n v="1278"/>
    <s v="Bluetooth Speaker"/>
    <s v="Electronics"/>
    <x v="2"/>
    <x v="2"/>
    <x v="231"/>
    <n v="30"/>
    <n v="1"/>
    <s v="Latin America"/>
    <s v="CUST1027"/>
    <s v="Wholesale"/>
    <s v="Wholesale"/>
    <s v="REP019"/>
    <n v="0"/>
    <n v="15"/>
    <n v="15"/>
    <x v="1"/>
    <x v="1"/>
    <s v="Low Stock"/>
    <s v="No Return"/>
    <x v="0"/>
    <s v="Won't buy again"/>
    <x v="1"/>
    <s v="Value for Money"/>
    <n v="30"/>
    <n v="15"/>
    <n v="15"/>
    <n v="29.5"/>
    <n v="0.5"/>
  </r>
  <r>
    <n v="781"/>
    <s v="GPS Device"/>
    <s v="Electronics"/>
    <x v="2"/>
    <x v="2"/>
    <x v="232"/>
    <n v="130"/>
    <n v="1"/>
    <s v="Latin America"/>
    <s v="CUST1027"/>
    <s v="Retail"/>
    <s v="Retail"/>
    <s v="REP005"/>
    <n v="0"/>
    <n v="100"/>
    <n v="30"/>
    <x v="2"/>
    <x v="2"/>
    <s v="Out of Stock"/>
    <s v="No Return"/>
    <x v="0"/>
    <s v="Arrived late"/>
    <x v="1"/>
    <s v="Delivery Issues"/>
    <n v="130"/>
    <n v="100"/>
    <n v="30"/>
    <n v="129.23076923076923"/>
    <n v="0.23076923076923078"/>
  </r>
  <r>
    <n v="385"/>
    <s v="Bluetooth Earphones"/>
    <s v="Electronics"/>
    <x v="2"/>
    <x v="2"/>
    <x v="107"/>
    <n v="32"/>
    <n v="2"/>
    <s v="Latin America"/>
    <s v="CUST1027"/>
    <s v="Online Direct"/>
    <s v="Online Direct"/>
    <s v="REP006"/>
    <n v="0"/>
    <n v="25"/>
    <n v="7"/>
    <x v="2"/>
    <x v="2"/>
    <s v="Out of Stock"/>
    <s v="Returned"/>
    <x v="1"/>
    <s v="Delays in delivery"/>
    <x v="1"/>
    <s v="Delivery Issues"/>
    <n v="64"/>
    <n v="50"/>
    <n v="14"/>
    <n v="63.21875"/>
    <n v="0.21875"/>
  </r>
  <r>
    <n v="404"/>
    <s v="Throw Pillow"/>
    <s v="Home Décor"/>
    <x v="5"/>
    <x v="4"/>
    <x v="233"/>
    <n v="32"/>
    <n v="5"/>
    <s v="Latin America"/>
    <s v="CUST1027"/>
    <s v="Online Direct"/>
    <s v="Online Direct"/>
    <s v="REP005"/>
    <n v="0"/>
    <n v="25"/>
    <n v="7"/>
    <x v="1"/>
    <x v="1"/>
    <s v="Out of Stock"/>
    <s v="No Return"/>
    <x v="0"/>
    <s v="Mislabelled"/>
    <x v="2"/>
    <s v="Product Quality"/>
    <n v="160"/>
    <n v="125"/>
    <n v="35"/>
    <n v="159.21875"/>
    <n v="0.21875"/>
  </r>
  <r>
    <n v="1232"/>
    <s v="Lip Gloss"/>
    <s v="Health &amp; Beauty"/>
    <x v="0"/>
    <x v="0"/>
    <x v="234"/>
    <n v="12"/>
    <n v="3"/>
    <s v="Latin America"/>
    <s v="CUST1027"/>
    <s v="Retail"/>
    <s v="Retail"/>
    <s v="REP018"/>
    <n v="0"/>
    <n v="15"/>
    <n v="-3"/>
    <x v="0"/>
    <x v="0"/>
    <s v="In Stock"/>
    <s v="Returned"/>
    <x v="1"/>
    <s v="Poor packaging"/>
    <x v="1"/>
    <s v="Delivery Issues"/>
    <n v="36"/>
    <n v="45"/>
    <n v="-9"/>
    <n v="34.75"/>
    <n v="-0.25"/>
  </r>
  <r>
    <n v="1225"/>
    <s v="Power Bank"/>
    <s v="Electronics"/>
    <x v="2"/>
    <x v="2"/>
    <x v="235"/>
    <n v="30"/>
    <n v="4"/>
    <s v="Middle East &amp; Africa"/>
    <s v="CUST1027"/>
    <s v="Online Direct"/>
    <s v="Online Direct"/>
    <s v="REP017"/>
    <n v="0"/>
    <n v="15"/>
    <n v="15"/>
    <x v="0"/>
    <x v="0"/>
    <s v="Low Stock"/>
    <s v="Pending Return"/>
    <x v="0"/>
    <s v="Terrible support"/>
    <x v="2"/>
    <s v="Customer Service"/>
    <n v="120"/>
    <n v="60"/>
    <n v="60"/>
    <n v="119.5"/>
    <n v="0.5"/>
  </r>
  <r>
    <n v="937"/>
    <s v="Snowshoes"/>
    <s v="Sports &amp; Outdoors"/>
    <x v="3"/>
    <x v="3"/>
    <x v="236"/>
    <n v="90"/>
    <n v="2"/>
    <s v="Middle East &amp; Africa"/>
    <s v="CUST1027"/>
    <s v="Subscription"/>
    <s v="Online Direct"/>
    <s v="REP009"/>
    <n v="0"/>
    <n v="70"/>
    <n v="20"/>
    <x v="2"/>
    <x v="2"/>
    <s v="Low Stock"/>
    <s v="Pending Return"/>
    <x v="0"/>
    <s v="Won't buy again"/>
    <x v="1"/>
    <s v="Value for Money"/>
    <n v="180"/>
    <n v="140"/>
    <n v="40"/>
    <n v="179.22222222222223"/>
    <n v="0.22222222222222221"/>
  </r>
  <r>
    <n v="46"/>
    <s v="Digital Camera"/>
    <s v="Electronics"/>
    <x v="2"/>
    <x v="2"/>
    <x v="237"/>
    <n v="520"/>
    <n v="5"/>
    <s v="Middle East &amp; Africa"/>
    <s v="CUST1027"/>
    <s v="Online Direct"/>
    <s v="Online Direct"/>
    <s v="REP003"/>
    <n v="0.12"/>
    <n v="400"/>
    <n v="120"/>
    <x v="3"/>
    <x v="3"/>
    <s v="In Stock"/>
    <s v="Returned"/>
    <x v="1"/>
    <s v="Fast delivery"/>
    <x v="1"/>
    <s v="Delivery Issues"/>
    <n v="2600"/>
    <n v="2000"/>
    <n v="600"/>
    <n v="2599.2307692307691"/>
    <n v="0.23076923076923078"/>
  </r>
  <r>
    <n v="789"/>
    <s v="Trench Coat"/>
    <s v="Fashion"/>
    <x v="1"/>
    <x v="1"/>
    <x v="238"/>
    <n v="100"/>
    <n v="1"/>
    <s v="Middle East &amp; Africa"/>
    <s v="CUST1027"/>
    <s v="Retail"/>
    <s v="Retail"/>
    <s v="REP005"/>
    <n v="0"/>
    <n v="70"/>
    <n v="30"/>
    <x v="1"/>
    <x v="1"/>
    <s v="Out of Stock"/>
    <s v="Pending Return"/>
    <x v="0"/>
    <s v="Very fast service"/>
    <x v="2"/>
    <s v="Experience with Purchase"/>
    <n v="100"/>
    <n v="70"/>
    <n v="30"/>
    <n v="99.3"/>
    <n v="0.3"/>
  </r>
  <r>
    <n v="1133"/>
    <s v="Fiction Novel"/>
    <s v="Books &amp; Media"/>
    <x v="4"/>
    <x v="4"/>
    <x v="102"/>
    <n v="20"/>
    <m/>
    <s v="Middle East &amp; Africa"/>
    <s v="CUST1027"/>
    <s v="Low Income"/>
    <s v="Retail"/>
    <s v="REP006"/>
    <n v="0"/>
    <n v="15"/>
    <n v="5"/>
    <x v="1"/>
    <x v="1"/>
    <s v="Low Stock"/>
    <s v="No Return"/>
    <x v="0"/>
    <s v="Would buy again"/>
    <x v="1"/>
    <s v="Value for Money"/>
    <n v="0"/>
    <n v="0"/>
    <n v="0"/>
    <n v="0"/>
    <n v="0"/>
  </r>
  <r>
    <n v="1317"/>
    <s v="Denim Jacket"/>
    <s v="Fashion"/>
    <x v="1"/>
    <x v="1"/>
    <x v="239"/>
    <n v="20"/>
    <n v="3"/>
    <s v="Middle East &amp; Africa"/>
    <s v="CUST1027"/>
    <s v="Retail"/>
    <s v="Retail"/>
    <s v="REP020"/>
    <n v="0"/>
    <n v="15"/>
    <n v="5"/>
    <x v="3"/>
    <x v="3"/>
    <s v="In Stock"/>
    <s v="Returned"/>
    <x v="1"/>
    <s v="Excellent quality"/>
    <x v="2"/>
    <s v="Product Quality"/>
    <n v="60"/>
    <n v="45"/>
    <n v="15"/>
    <n v="59.25"/>
    <n v="0.25"/>
  </r>
  <r>
    <n v="1324"/>
    <s v="Snowshoes"/>
    <s v="Sports &amp; Outdoors"/>
    <x v="3"/>
    <x v="3"/>
    <x v="9"/>
    <n v="9.9500000000002196"/>
    <n v="1"/>
    <s v="Middle East &amp; Africa"/>
    <s v="CUST1027"/>
    <s v="Wholesale"/>
    <s v="Wholesale"/>
    <s v="REP011"/>
    <n v="0"/>
    <n v="15"/>
    <n v="-5.0499999999997804"/>
    <x v="0"/>
    <x v="0"/>
    <s v="Low Stock"/>
    <s v="No Return"/>
    <x v="0"/>
    <s v="Too expensive"/>
    <x v="2"/>
    <s v="Value for Money"/>
    <n v="9.9500000000002196"/>
    <n v="15"/>
    <n v="-5.0499999999997804"/>
    <n v="8.4424623115580424"/>
    <n v="-0.50753768844217784"/>
  </r>
  <r>
    <n v="1094"/>
    <s v="Bluetooth Speaker"/>
    <s v="Electronics"/>
    <x v="2"/>
    <x v="2"/>
    <x v="240"/>
    <n v="70"/>
    <m/>
    <s v="North America"/>
    <s v="CUST1027"/>
    <s v="Retail Customers"/>
    <s v="Retail"/>
    <s v="REP001"/>
    <n v="0"/>
    <n v="50"/>
    <n v="20"/>
    <x v="2"/>
    <x v="2"/>
    <s v="In Stock"/>
    <s v="No Return"/>
    <x v="0"/>
    <s v="Very satisfied"/>
    <x v="1"/>
    <s v="Experience with Purchase"/>
    <n v="0"/>
    <n v="0"/>
    <n v="0"/>
    <n v="0"/>
    <n v="0"/>
  </r>
  <r>
    <n v="456"/>
    <s v="Smartwatch"/>
    <s v="Electronics"/>
    <x v="2"/>
    <x v="2"/>
    <x v="241"/>
    <n v="130"/>
    <n v="5"/>
    <s v="North America"/>
    <s v="CUST1027"/>
    <s v="Retail"/>
    <s v="Retail"/>
    <s v="REP010"/>
    <n v="0"/>
    <n v="100"/>
    <n v="30"/>
    <x v="0"/>
    <x v="0"/>
    <s v="Low Stock"/>
    <s v="Pending Return"/>
    <x v="0"/>
    <s v="Mislabelled"/>
    <x v="1"/>
    <s v="Product Quality"/>
    <n v="650"/>
    <n v="500"/>
    <n v="150"/>
    <n v="649.23076923076928"/>
    <n v="0.23076923076923078"/>
  </r>
  <r>
    <n v="1271"/>
    <s v="Throw Pillow"/>
    <s v="Home Décor"/>
    <x v="5"/>
    <x v="4"/>
    <x v="154"/>
    <n v="15.8074534161487"/>
    <n v="5"/>
    <s v="North America"/>
    <s v="CUST1027"/>
    <s v="Retail"/>
    <s v="Retail"/>
    <s v="REP019"/>
    <n v="0.05"/>
    <n v="15"/>
    <n v="0.80745341614870014"/>
    <x v="2"/>
    <x v="2"/>
    <s v="In Stock"/>
    <s v="Returned"/>
    <x v="1"/>
    <s v="Perfect fit"/>
    <x v="0"/>
    <s v="Product Quality"/>
    <n v="79.037267080743504"/>
    <n v="75"/>
    <n v="4.0372670807435043"/>
    <n v="78.08834763084171"/>
    <n v="5.1080550098209769E-2"/>
  </r>
  <r>
    <n v="188"/>
    <s v="DSLR Camera"/>
    <s v="Electronics"/>
    <x v="2"/>
    <x v="2"/>
    <x v="157"/>
    <n v="780"/>
    <n v="2"/>
    <s v="North America"/>
    <s v="CUST1027"/>
    <s v="Wholesale"/>
    <s v="Wholesale"/>
    <s v="REP007"/>
    <n v="0"/>
    <n v="600"/>
    <n v="180"/>
    <x v="3"/>
    <x v="3"/>
    <s v="In Stock"/>
    <s v="Returned"/>
    <x v="1"/>
    <s v="Not recommended"/>
    <x v="0"/>
    <s v="Value for Money"/>
    <n v="1560"/>
    <n v="1200"/>
    <n v="360"/>
    <n v="1559.2307692307693"/>
    <n v="0.23076923076923078"/>
  </r>
  <r>
    <n v="1140"/>
    <s v="Sweater Dress"/>
    <s v="Fashion"/>
    <x v="1"/>
    <x v="1"/>
    <x v="242"/>
    <n v="70"/>
    <n v="5"/>
    <m/>
    <s v="CUST1027"/>
    <s v="Online Direct"/>
    <s v="Online Direct"/>
    <s v="REP006"/>
    <n v="0"/>
    <n v="15"/>
    <n v="55"/>
    <x v="2"/>
    <x v="2"/>
    <s v="Low Stock"/>
    <s v="Pending Return"/>
    <x v="0"/>
    <s v="Damaged on arrival"/>
    <x v="2"/>
    <s v="Product Quality"/>
    <n v="350"/>
    <n v="75"/>
    <n v="275"/>
    <n v="349.78571428571428"/>
    <n v="0.7857142857142857"/>
  </r>
  <r>
    <n v="733"/>
    <s v="Hiking Boots"/>
    <s v="Sports &amp; Outdoors"/>
    <x v="3"/>
    <x v="3"/>
    <x v="65"/>
    <n v="90"/>
    <n v="4"/>
    <s v="Asia Pacific"/>
    <s v="CUST1028"/>
    <s v="Online Direct"/>
    <s v="Online Direct"/>
    <s v="REP002"/>
    <n v="0"/>
    <n v="70"/>
    <n v="20"/>
    <x v="2"/>
    <x v="2"/>
    <s v="Out of Stock"/>
    <s v="Returned"/>
    <x v="1"/>
    <s v="Item as described"/>
    <x v="2"/>
    <s v="Product Description Accuracy"/>
    <n v="360"/>
    <n v="280"/>
    <n v="80"/>
    <n v="359.22222222222223"/>
    <n v="0.22222222222222221"/>
  </r>
  <r>
    <n v="156"/>
    <s v="Leather Boots"/>
    <s v="Fashion"/>
    <x v="1"/>
    <x v="1"/>
    <x v="243"/>
    <n v="120"/>
    <n v="1"/>
    <s v="Asia Pacific"/>
    <s v="CUST1028"/>
    <s v="Retail"/>
    <s v="Retail"/>
    <s v="REP005"/>
    <n v="0"/>
    <n v="80"/>
    <n v="40"/>
    <x v="3"/>
    <x v="3"/>
    <s v="Out of Stock"/>
    <s v="No Return"/>
    <x v="0"/>
    <s v="Missing accessories"/>
    <x v="1"/>
    <s v="Delivery Issues"/>
    <n v="120"/>
    <n v="80"/>
    <n v="40"/>
    <n v="119.33333333333333"/>
    <n v="0.33333333333333331"/>
  </r>
  <r>
    <n v="171"/>
    <s v="Cordless Drill"/>
    <s v="Tools &amp; Home Improvement"/>
    <x v="5"/>
    <x v="4"/>
    <x v="193"/>
    <n v="130"/>
    <n v="1"/>
    <s v="Asia Pacific"/>
    <s v="CUST1028"/>
    <s v="Online Direct"/>
    <s v="Online Direct"/>
    <s v="REP007"/>
    <n v="0"/>
    <n v="100"/>
    <n v="30"/>
    <x v="0"/>
    <x v="0"/>
    <s v="Out of Stock"/>
    <s v="Returned"/>
    <x v="1"/>
    <s v="Missing accessories"/>
    <x v="0"/>
    <s v="Delivery Issues"/>
    <n v="130"/>
    <n v="100"/>
    <n v="30"/>
    <n v="129.23076923076923"/>
    <n v="0.23076923076923078"/>
  </r>
  <r>
    <n v="38"/>
    <s v="Bluetooth Headphones"/>
    <s v="Electronics"/>
    <x v="2"/>
    <x v="2"/>
    <x v="163"/>
    <n v="50"/>
    <n v="4"/>
    <s v="Asia Pacific"/>
    <s v="CUST1028"/>
    <s v="Online Direct"/>
    <s v="Online Direct"/>
    <s v="REP008"/>
    <n v="0.1"/>
    <n v="40"/>
    <n v="10"/>
    <x v="2"/>
    <x v="2"/>
    <s v="Low Stock"/>
    <s v="Returned"/>
    <x v="1"/>
    <s v="Not worth the money"/>
    <x v="1"/>
    <s v="Product Quality"/>
    <n v="200"/>
    <n v="160"/>
    <n v="40"/>
    <n v="199.2"/>
    <n v="0.2"/>
  </r>
  <r>
    <n v="777"/>
    <s v="Body Lotion"/>
    <s v="Health &amp; Beauty"/>
    <x v="0"/>
    <x v="0"/>
    <x v="244"/>
    <n v="20"/>
    <n v="4"/>
    <s v="Europe"/>
    <s v="CUST1028"/>
    <s v="Wholesale"/>
    <s v="Wholesale"/>
    <s v="REP008"/>
    <n v="0"/>
    <n v="15"/>
    <n v="5"/>
    <x v="2"/>
    <x v="2"/>
    <s v="In Stock"/>
    <s v="Pending Return"/>
    <x v="0"/>
    <s v="Fantastic experience"/>
    <x v="2"/>
    <s v="Experience with Purchase"/>
    <n v="80"/>
    <n v="60"/>
    <n v="20"/>
    <n v="79.25"/>
    <n v="0.25"/>
  </r>
  <r>
    <n v="1009"/>
    <s v="Baseball Glove"/>
    <s v="Sports &amp; Outdoors"/>
    <x v="3"/>
    <x v="3"/>
    <x v="196"/>
    <n v="30"/>
    <m/>
    <s v="Europe"/>
    <s v="CUST1028"/>
    <s v="Discount Shoppers"/>
    <s v="Retail"/>
    <s v="REP010"/>
    <n v="0"/>
    <n v="25"/>
    <n v="5"/>
    <x v="3"/>
    <x v="3"/>
    <s v="Out of Stock"/>
    <s v="Returned"/>
    <x v="1"/>
    <s v="Poor packaging"/>
    <x v="2"/>
    <s v="Delivery Issues"/>
    <n v="0"/>
    <n v="0"/>
    <n v="0"/>
    <n v="0"/>
    <n v="0"/>
  </r>
  <r>
    <n v="379"/>
    <s v="Self-Help Book"/>
    <s v="Books &amp; Media"/>
    <x v="4"/>
    <x v="4"/>
    <x v="245"/>
    <n v="26"/>
    <n v="4"/>
    <s v="Latin America"/>
    <s v="CUST1028"/>
    <s v="Online Direct"/>
    <s v="Online Direct"/>
    <s v="REP003"/>
    <n v="0"/>
    <n v="20"/>
    <n v="6"/>
    <x v="0"/>
    <x v="0"/>
    <s v="Low Stock"/>
    <s v="Pending Return"/>
    <x v="0"/>
    <s v="Quick shipping"/>
    <x v="1"/>
    <s v="Delivery Issues"/>
    <n v="104"/>
    <n v="80"/>
    <n v="24"/>
    <n v="103.23076923076923"/>
    <n v="0.23076923076923078"/>
  </r>
  <r>
    <n v="514"/>
    <s v="Mountain Bike"/>
    <s v="Sports &amp; Outdoors"/>
    <x v="3"/>
    <x v="3"/>
    <x v="246"/>
    <n v="400"/>
    <n v="1"/>
    <s v="Latin America"/>
    <s v="CUST1028"/>
    <s v="Retail"/>
    <s v="Retail"/>
    <s v="REP003"/>
    <n v="0"/>
    <n v="300"/>
    <n v="100"/>
    <x v="3"/>
    <x v="3"/>
    <s v="Low Stock"/>
    <s v="Pending Return"/>
    <x v="0"/>
    <s v="Will shop again"/>
    <x v="2"/>
    <s v="Experience with Purchase"/>
    <n v="400"/>
    <n v="300"/>
    <n v="100"/>
    <n v="399.25"/>
    <n v="0.25"/>
  </r>
  <r>
    <n v="382"/>
    <s v="Running Shoes"/>
    <s v="Sports &amp; Outdoors"/>
    <x v="3"/>
    <x v="3"/>
    <x v="247"/>
    <n v="105"/>
    <n v="1"/>
    <s v="Middle East &amp; Africa"/>
    <s v="CUST1028"/>
    <s v="Online Direct"/>
    <s v="Online Direct"/>
    <s v="REP004"/>
    <n v="0"/>
    <n v="80"/>
    <n v="25"/>
    <x v="2"/>
    <x v="2"/>
    <s v="Low Stock"/>
    <s v="Returned"/>
    <x v="1"/>
    <s v="Will return"/>
    <x v="2"/>
    <s v="Customer Service"/>
    <n v="105"/>
    <n v="80"/>
    <n v="25"/>
    <n v="104.23809523809524"/>
    <n v="0.23809523809523808"/>
  </r>
  <r>
    <n v="254"/>
    <s v="Pajamas Set"/>
    <s v="Fashion"/>
    <x v="1"/>
    <x v="1"/>
    <x v="98"/>
    <n v="52"/>
    <n v="1"/>
    <s v="Middle East &amp; Africa"/>
    <s v="CUST1028"/>
    <s v="Wholesale"/>
    <s v="Wholesale"/>
    <s v="REP001"/>
    <n v="0"/>
    <n v="40"/>
    <n v="12"/>
    <x v="3"/>
    <x v="3"/>
    <s v="Low Stock"/>
    <s v="No Return"/>
    <x v="0"/>
    <s v="Very satisfied"/>
    <x v="0"/>
    <s v="Experience with Purchase"/>
    <n v="52"/>
    <n v="40"/>
    <n v="12"/>
    <n v="51.230769230769234"/>
    <n v="0.23076923076923078"/>
  </r>
  <r>
    <n v="527"/>
    <s v="Lip Balm"/>
    <s v="Health &amp; Beauty"/>
    <x v="0"/>
    <x v="0"/>
    <x v="72"/>
    <n v="10"/>
    <n v="4"/>
    <s v="Middle East &amp; Africa"/>
    <s v="CUST1028"/>
    <s v="Retail"/>
    <s v="Retail"/>
    <s v="REP008"/>
    <n v="0"/>
    <n v="5"/>
    <n v="5"/>
    <x v="2"/>
    <x v="2"/>
    <s v="Out of Stock"/>
    <s v="Pending Return"/>
    <x v="0"/>
    <s v="Poor packaging"/>
    <x v="0"/>
    <s v="Delivery Issues"/>
    <n v="40"/>
    <n v="20"/>
    <n v="20"/>
    <n v="39.5"/>
    <n v="0.5"/>
  </r>
  <r>
    <n v="71"/>
    <s v="Microwave Oven"/>
    <s v="Home Appliances"/>
    <x v="5"/>
    <x v="4"/>
    <x v="22"/>
    <n v="130"/>
    <n v="4"/>
    <s v="Middle East &amp; Africa"/>
    <s v="CUST1028"/>
    <s v="Retail"/>
    <s v="Retail"/>
    <s v="REP010"/>
    <n v="7.0000000000000007E-2"/>
    <n v="100"/>
    <n v="30"/>
    <x v="1"/>
    <x v="1"/>
    <s v="In Stock"/>
    <s v="No Return"/>
    <x v="0"/>
    <s v="Not worth the money"/>
    <x v="1"/>
    <s v="Product Quality"/>
    <n v="520"/>
    <n v="400"/>
    <n v="120"/>
    <n v="519.23076923076928"/>
    <n v="0.23076923076923078"/>
  </r>
  <r>
    <n v="1341"/>
    <s v="Power Bank"/>
    <s v="Electronics"/>
    <x v="2"/>
    <x v="2"/>
    <x v="248"/>
    <n v="12"/>
    <n v="2"/>
    <s v="Asia Pacific"/>
    <s v="CUST1029"/>
    <s v="Retail"/>
    <s v="Retail"/>
    <s v="REP019"/>
    <n v="0.1"/>
    <n v="20"/>
    <n v="-8"/>
    <x v="1"/>
    <x v="1"/>
    <s v="Low Stock"/>
    <s v="No Return"/>
    <x v="0"/>
    <s v="Won't buy again"/>
    <x v="0"/>
    <s v="Value for Money"/>
    <n v="24"/>
    <n v="40"/>
    <n v="-16"/>
    <n v="22.333333333333332"/>
    <n v="-0.66666666666666663"/>
  </r>
  <r>
    <n v="432"/>
    <s v="Reference Book"/>
    <s v="Books &amp; Media"/>
    <x v="4"/>
    <x v="4"/>
    <x v="249"/>
    <n v="32"/>
    <n v="5"/>
    <s v="Asia Pacific"/>
    <s v="CUST1029"/>
    <s v="Retail"/>
    <s v="Retail"/>
    <s v="REP007"/>
    <n v="0"/>
    <n v="25"/>
    <n v="7"/>
    <x v="0"/>
    <x v="0"/>
    <s v="Low Stock"/>
    <s v="No Return"/>
    <x v="0"/>
    <s v="Not as described"/>
    <x v="1"/>
    <s v="Value for Money"/>
    <n v="160"/>
    <n v="125"/>
    <n v="35"/>
    <n v="159.21875"/>
    <n v="0.21875"/>
  </r>
  <r>
    <n v="1276"/>
    <s v="Sweater Dress"/>
    <s v="Fashion"/>
    <x v="1"/>
    <x v="1"/>
    <x v="250"/>
    <n v="8"/>
    <n v="2"/>
    <s v="Europe"/>
    <s v="CUST1029"/>
    <s v="Online Direct"/>
    <s v="Online Direct"/>
    <s v="REP017"/>
    <n v="0.1"/>
    <n v="20"/>
    <n v="-12"/>
    <x v="0"/>
    <x v="0"/>
    <s v="Out of Stock"/>
    <s v="No Return"/>
    <x v="0"/>
    <s v="Fantastic experience"/>
    <x v="1"/>
    <s v="Experience with Purchase"/>
    <n v="16"/>
    <n v="40"/>
    <n v="-24"/>
    <n v="13.5"/>
    <n v="-1.5"/>
  </r>
  <r>
    <n v="604"/>
    <s v="Fishing Tackle"/>
    <s v="Sports &amp; Outdoors"/>
    <x v="3"/>
    <x v="3"/>
    <x v="169"/>
    <n v="40"/>
    <n v="4"/>
    <s v="Europe"/>
    <s v="CUST1029"/>
    <s v="Subscription"/>
    <s v="Online Direct"/>
    <s v="REP009"/>
    <n v="0.05"/>
    <n v="30"/>
    <n v="10"/>
    <x v="0"/>
    <x v="0"/>
    <s v="Low Stock"/>
    <s v="No Return"/>
    <x v="0"/>
    <s v="Nice experience"/>
    <x v="0"/>
    <s v="Experience with Purchase"/>
    <n v="160"/>
    <n v="120"/>
    <n v="40"/>
    <n v="159.25"/>
    <n v="0.25"/>
  </r>
  <r>
    <n v="1092"/>
    <s v="Digital Camera"/>
    <s v="Electronics"/>
    <x v="2"/>
    <x v="2"/>
    <x v="152"/>
    <n v="250"/>
    <m/>
    <s v="Europe"/>
    <s v="CUST1029"/>
    <s v="Retail Customers"/>
    <s v="Retail"/>
    <s v="REP006"/>
    <n v="0"/>
    <n v="200"/>
    <n v="50"/>
    <x v="0"/>
    <x v="0"/>
    <s v="Low Stock"/>
    <s v="Returned"/>
    <x v="1"/>
    <s v="Nice experience"/>
    <x v="1"/>
    <s v="Experience with Purchase"/>
    <n v="0"/>
    <n v="0"/>
    <n v="0"/>
    <n v="0"/>
    <n v="0"/>
  </r>
  <r>
    <n v="220"/>
    <s v="Wool Sweater"/>
    <s v="Fashion"/>
    <x v="1"/>
    <x v="1"/>
    <x v="161"/>
    <n v="80"/>
    <n v="3"/>
    <s v="Europe"/>
    <s v="CUST1029"/>
    <s v="Retail"/>
    <s v="Retail"/>
    <s v="REP010"/>
    <n v="0"/>
    <n v="60"/>
    <n v="20"/>
    <x v="3"/>
    <x v="3"/>
    <s v="Low Stock"/>
    <s v="No Return"/>
    <x v="0"/>
    <s v="Mislabelled"/>
    <x v="1"/>
    <s v="Product Quality"/>
    <n v="240"/>
    <n v="180"/>
    <n v="60"/>
    <n v="239.25"/>
    <n v="0.25"/>
  </r>
  <r>
    <n v="659"/>
    <s v="Facial Scrub"/>
    <s v="Health &amp; Beauty"/>
    <x v="0"/>
    <x v="0"/>
    <x v="251"/>
    <n v="20"/>
    <n v="3"/>
    <s v="Europe"/>
    <s v="CUST1029"/>
    <s v="Retail"/>
    <s v="Retail"/>
    <s v="REP010"/>
    <n v="0"/>
    <n v="15"/>
    <n v="5"/>
    <x v="2"/>
    <x v="2"/>
    <s v="In Stock"/>
    <s v="Returned"/>
    <x v="1"/>
    <s v="Excellent quality"/>
    <x v="0"/>
    <s v="Product Quality"/>
    <n v="60"/>
    <n v="45"/>
    <n v="15"/>
    <n v="59.25"/>
    <n v="0.25"/>
  </r>
  <r>
    <n v="850"/>
    <s v="Webcam"/>
    <s v="Electronics"/>
    <x v="2"/>
    <x v="2"/>
    <x v="242"/>
    <n v="40"/>
    <n v="4"/>
    <s v="Europe"/>
    <s v="CUST1029"/>
    <s v="Wholesale"/>
    <s v="Wholesale"/>
    <s v="REP006"/>
    <n v="0"/>
    <n v="30"/>
    <n v="10"/>
    <x v="2"/>
    <x v="2"/>
    <s v="Low Stock"/>
    <s v="No Return"/>
    <x v="0"/>
    <s v="Excellent quality"/>
    <x v="1"/>
    <s v="Product Quality"/>
    <n v="160"/>
    <n v="120"/>
    <n v="40"/>
    <n v="159.25"/>
    <n v="0.25"/>
  </r>
  <r>
    <n v="1111"/>
    <s v="Digital Camera"/>
    <s v="Electronics"/>
    <x v="2"/>
    <x v="2"/>
    <x v="252"/>
    <n v="250"/>
    <m/>
    <s v="Latin America"/>
    <s v="CUST1029"/>
    <s v="High Income"/>
    <s v="Wholesale"/>
    <s v="REP009"/>
    <n v="0"/>
    <n v="200"/>
    <n v="50"/>
    <x v="1"/>
    <x v="1"/>
    <s v="Low Stock"/>
    <s v="Returned"/>
    <x v="1"/>
    <s v="Delays in delivery"/>
    <x v="1"/>
    <s v="Delivery Issues"/>
    <n v="0"/>
    <n v="0"/>
    <n v="0"/>
    <n v="0"/>
    <n v="0"/>
  </r>
  <r>
    <n v="148"/>
    <s v="Portable Charger"/>
    <s v="Electronics"/>
    <x v="2"/>
    <x v="2"/>
    <x v="128"/>
    <n v="26"/>
    <n v="4"/>
    <s v="Latin America"/>
    <s v="CUST1029"/>
    <s v="Wholesale"/>
    <s v="Wholesale"/>
    <s v="REP001"/>
    <n v="0.08"/>
    <n v="20"/>
    <n v="6"/>
    <x v="2"/>
    <x v="2"/>
    <s v="Low Stock"/>
    <s v="No Return"/>
    <x v="0"/>
    <s v="Nice experience"/>
    <x v="1"/>
    <s v="Experience with Purchase"/>
    <n v="104"/>
    <n v="80"/>
    <n v="24"/>
    <n v="103.23076923076923"/>
    <n v="0.23076923076923078"/>
  </r>
  <r>
    <n v="1322"/>
    <s v="Sweater Dress"/>
    <s v="Fashion"/>
    <x v="1"/>
    <x v="1"/>
    <x v="61"/>
    <n v="12"/>
    <n v="1"/>
    <s v="Latin America"/>
    <s v="CUST1029"/>
    <s v="Retail"/>
    <s v="Retail"/>
    <s v="REP019"/>
    <n v="0"/>
    <n v="15"/>
    <n v="-3"/>
    <x v="1"/>
    <x v="1"/>
    <s v="Low Stock"/>
    <s v="No Return"/>
    <x v="0"/>
    <s v="Would buy again"/>
    <x v="1"/>
    <s v="Value for Money"/>
    <n v="12"/>
    <n v="15"/>
    <n v="-3"/>
    <n v="10.75"/>
    <n v="-0.25"/>
  </r>
  <r>
    <n v="1249"/>
    <s v="Throw Pillow"/>
    <s v="Home Décor"/>
    <x v="5"/>
    <x v="4"/>
    <x v="253"/>
    <n v="25"/>
    <n v="1"/>
    <s v="Latin America"/>
    <s v="CUST1029"/>
    <s v="Online Direct"/>
    <s v="Online Direct"/>
    <s v="REP012"/>
    <n v="0.1"/>
    <n v="20"/>
    <n v="5"/>
    <x v="3"/>
    <x v="3"/>
    <s v="Out of Stock"/>
    <s v="Pending Return"/>
    <x v="0"/>
    <s v="Not as described"/>
    <x v="0"/>
    <s v="Value for Money"/>
    <n v="25"/>
    <n v="20"/>
    <n v="5"/>
    <n v="24.2"/>
    <n v="0.2"/>
  </r>
  <r>
    <n v="37"/>
    <s v="Smart Doorbell"/>
    <s v="Home Security"/>
    <x v="5"/>
    <x v="4"/>
    <x v="134"/>
    <n v="85"/>
    <n v="2"/>
    <s v="Latin America"/>
    <s v="CUST1029"/>
    <s v="Retail"/>
    <s v="Retail"/>
    <s v="REP001"/>
    <n v="0.06"/>
    <n v="70"/>
    <n v="15"/>
    <x v="0"/>
    <x v="0"/>
    <s v="Out of Stock"/>
    <s v="Returned"/>
    <x v="1"/>
    <s v="Poor packaging"/>
    <x v="2"/>
    <s v="Delivery Issues"/>
    <n v="170"/>
    <n v="140"/>
    <n v="30"/>
    <n v="169.1764705882353"/>
    <n v="0.17647058823529413"/>
  </r>
  <r>
    <n v="1295"/>
    <s v="Digital Camera"/>
    <s v="Electronics"/>
    <x v="2"/>
    <x v="2"/>
    <x v="87"/>
    <n v="25"/>
    <n v="1"/>
    <s v="Latin America"/>
    <s v="CUST1029"/>
    <s v="Retail"/>
    <s v="Retail"/>
    <s v="REP017"/>
    <n v="0"/>
    <n v="15"/>
    <n v="10"/>
    <x v="0"/>
    <x v="0"/>
    <s v="In Stock"/>
    <s v="Returned"/>
    <x v="1"/>
    <s v="Poor packaging"/>
    <x v="2"/>
    <s v="Delivery Issues"/>
    <n v="25"/>
    <n v="15"/>
    <n v="10"/>
    <n v="24.4"/>
    <n v="0.4"/>
  </r>
  <r>
    <n v="997"/>
    <s v="Ski Boots"/>
    <s v="Sports &amp; Outdoors"/>
    <x v="3"/>
    <x v="3"/>
    <x v="254"/>
    <n v="130"/>
    <n v="1"/>
    <s v="Middle East &amp; Africa"/>
    <s v="CUST1029"/>
    <s v="Retail"/>
    <s v="Retail"/>
    <s v="REP009"/>
    <n v="0"/>
    <n v="100"/>
    <n v="30"/>
    <x v="3"/>
    <x v="3"/>
    <s v="Out of Stock"/>
    <s v="No Return"/>
    <x v="0"/>
    <s v="Could be better"/>
    <x v="2"/>
    <s v="Experience with Purchase"/>
    <n v="130"/>
    <n v="100"/>
    <n v="30"/>
    <n v="129.23076923076923"/>
    <n v="0.23076923076923078"/>
  </r>
  <r>
    <n v="304"/>
    <s v="Candle Set"/>
    <s v="Home Décor"/>
    <x v="5"/>
    <x v="4"/>
    <x v="225"/>
    <n v="32"/>
    <n v="5"/>
    <s v="Middle East &amp; Africa"/>
    <s v="CUST1029"/>
    <s v="Retail"/>
    <s v="Retail"/>
    <s v="REP010"/>
    <n v="0"/>
    <n v="25"/>
    <n v="7"/>
    <x v="2"/>
    <x v="2"/>
    <s v="Low Stock"/>
    <s v="No Return"/>
    <x v="0"/>
    <s v="Fantastic experience"/>
    <x v="2"/>
    <s v="Experience with Purchase"/>
    <n v="160"/>
    <n v="125"/>
    <n v="35"/>
    <n v="159.21875"/>
    <n v="0.21875"/>
  </r>
  <r>
    <n v="1157"/>
    <s v="Denim Jacket"/>
    <s v="Fashion"/>
    <x v="1"/>
    <x v="1"/>
    <x v="37"/>
    <n v="80"/>
    <n v="4"/>
    <s v="Middle East &amp; Africa"/>
    <s v="CUST1029"/>
    <s v="Online Direct"/>
    <s v="Online Direct"/>
    <s v="REP016"/>
    <n v="0.05"/>
    <n v="15"/>
    <n v="65"/>
    <x v="2"/>
    <x v="2"/>
    <s v="In Stock"/>
    <s v="No Return"/>
    <x v="0"/>
    <s v="Very satisfied"/>
    <x v="1"/>
    <s v="Experience with Purchase"/>
    <n v="320"/>
    <n v="60"/>
    <n v="260"/>
    <n v="319.8125"/>
    <n v="0.8125"/>
  </r>
  <r>
    <n v="1138"/>
    <s v="Romance Novel"/>
    <s v="Books &amp; Media"/>
    <x v="4"/>
    <x v="4"/>
    <x v="255"/>
    <n v="20"/>
    <m/>
    <s v="Middle East &amp; Africa"/>
    <s v="CUST1029"/>
    <s v="Low Income"/>
    <s v="Retail"/>
    <s v="REP004"/>
    <n v="0"/>
    <n v="15"/>
    <n v="5"/>
    <x v="0"/>
    <x v="0"/>
    <s v="Out of Stock"/>
    <s v="Pending Return"/>
    <x v="0"/>
    <s v="Poor packaging"/>
    <x v="1"/>
    <s v="Delivery Issues"/>
    <n v="0"/>
    <n v="0"/>
    <n v="0"/>
    <n v="0"/>
    <n v="0"/>
  </r>
  <r>
    <n v="1184"/>
    <s v="Sweater Dress"/>
    <s v="Fashion"/>
    <x v="1"/>
    <x v="1"/>
    <x v="14"/>
    <n v="70"/>
    <n v="1"/>
    <s v="North America"/>
    <s v="CUST1029"/>
    <s v="Wholesale"/>
    <s v="Wholesale"/>
    <s v="REP020"/>
    <n v="0"/>
    <n v="15"/>
    <n v="55"/>
    <x v="2"/>
    <x v="2"/>
    <s v="Low Stock"/>
    <s v="No Return"/>
    <x v="0"/>
    <s v="Will shop again"/>
    <x v="2"/>
    <s v="Experience with Purchase"/>
    <n v="70"/>
    <n v="15"/>
    <n v="55"/>
    <n v="69.785714285714292"/>
    <n v="0.7857142857142857"/>
  </r>
  <r>
    <n v="1203"/>
    <s v="Power Bank"/>
    <s v="Electronics"/>
    <x v="2"/>
    <x v="2"/>
    <x v="166"/>
    <n v="30"/>
    <n v="4"/>
    <s v="North America"/>
    <s v="CUST1029"/>
    <s v="Wholesale"/>
    <s v="Wholesale"/>
    <s v="REP020"/>
    <n v="0"/>
    <n v="15"/>
    <n v="15"/>
    <x v="2"/>
    <x v="2"/>
    <s v="Low Stock"/>
    <s v="Pending Return"/>
    <x v="0"/>
    <s v="Damaged on arrival"/>
    <x v="2"/>
    <s v="Product Quality"/>
    <n v="120"/>
    <n v="60"/>
    <n v="60"/>
    <n v="119.5"/>
    <n v="0.5"/>
  </r>
  <r>
    <n v="598"/>
    <s v="Iron"/>
    <s v="Home Appliances"/>
    <x v="5"/>
    <x v="4"/>
    <x v="256"/>
    <n v="40"/>
    <n v="2"/>
    <s v="North America"/>
    <s v="CUST1029"/>
    <s v="Online Direct"/>
    <s v="Online Direct"/>
    <s v="REP010"/>
    <n v="0.05"/>
    <n v="30"/>
    <n v="10"/>
    <x v="1"/>
    <x v="1"/>
    <s v="Out of Stock"/>
    <s v="Pending Return"/>
    <x v="0"/>
    <s v="Not recommended"/>
    <x v="2"/>
    <s v="Value for Money"/>
    <n v="80"/>
    <n v="60"/>
    <n v="20"/>
    <n v="79.25"/>
    <n v="0.25"/>
  </r>
  <r>
    <n v="1230"/>
    <s v="Snowshoes"/>
    <s v="Sports &amp; Outdoors"/>
    <x v="3"/>
    <x v="3"/>
    <x v="182"/>
    <n v="90"/>
    <n v="4"/>
    <m/>
    <s v="CUST1029"/>
    <s v="Wholesale"/>
    <s v="Wholesale"/>
    <s v="REP012"/>
    <n v="0.05"/>
    <n v="15"/>
    <n v="75"/>
    <x v="3"/>
    <x v="3"/>
    <s v="Out of Stock"/>
    <s v="Pending Return"/>
    <x v="0"/>
    <s v="Quick shipping"/>
    <x v="1"/>
    <s v="Delivery Issues"/>
    <n v="360"/>
    <n v="60"/>
    <n v="300"/>
    <n v="359.83333333333331"/>
    <n v="0.83333333333333337"/>
  </r>
  <r>
    <n v="363"/>
    <s v="Hand Cream"/>
    <s v="Health &amp; Beauty"/>
    <x v="0"/>
    <x v="0"/>
    <x v="200"/>
    <n v="26"/>
    <n v="5"/>
    <m/>
    <s v="CUST1029"/>
    <s v="Wholesale"/>
    <s v="Wholesale"/>
    <s v="REP010"/>
    <n v="0"/>
    <n v="20"/>
    <n v="6"/>
    <x v="0"/>
    <x v="0"/>
    <s v="Low Stock"/>
    <s v="Pending Return"/>
    <x v="0"/>
    <s v="Returning this item"/>
    <x v="1"/>
    <s v="Customer Service"/>
    <n v="130"/>
    <n v="100"/>
    <n v="30"/>
    <n v="129.23076923076923"/>
    <n v="0.23076923076923078"/>
  </r>
  <r>
    <n v="322"/>
    <s v="Photo Frame"/>
    <s v="Home Décor"/>
    <x v="5"/>
    <x v="4"/>
    <x v="244"/>
    <n v="32"/>
    <n v="1"/>
    <s v="Asia Pacific"/>
    <s v="CUST1030"/>
    <s v="Online Direct"/>
    <s v="Online Direct"/>
    <s v="REP004"/>
    <n v="0"/>
    <n v="25"/>
    <n v="7"/>
    <x v="2"/>
    <x v="2"/>
    <s v="Low Stock"/>
    <s v="No Return"/>
    <x v="0"/>
    <s v="Will return"/>
    <x v="1"/>
    <s v="Customer Service"/>
    <n v="32"/>
    <n v="25"/>
    <n v="7"/>
    <n v="31.21875"/>
    <n v="0.21875"/>
  </r>
  <r>
    <n v="192"/>
    <s v="Gaming Laptop"/>
    <s v="Electronics"/>
    <x v="2"/>
    <x v="2"/>
    <x v="257"/>
    <n v="1500"/>
    <n v="3"/>
    <s v="Asia Pacific"/>
    <s v="CUST1030"/>
    <s v="Retail"/>
    <s v="Retail"/>
    <s v="REP003"/>
    <n v="0"/>
    <n v="1200"/>
    <n v="300"/>
    <x v="2"/>
    <x v="2"/>
    <s v="Out of Stock"/>
    <s v="No Return"/>
    <x v="0"/>
    <s v="Quick shipping"/>
    <x v="1"/>
    <s v="Delivery Issues"/>
    <n v="4500"/>
    <n v="3600"/>
    <n v="900"/>
    <n v="4499.2"/>
    <n v="0.2"/>
  </r>
  <r>
    <n v="143"/>
    <s v="Wool Sweater"/>
    <s v="Fashion"/>
    <x v="1"/>
    <x v="1"/>
    <x v="258"/>
    <n v="80"/>
    <n v="3"/>
    <s v="Asia Pacific"/>
    <s v="CUST1030"/>
    <s v="Retail"/>
    <s v="Retail"/>
    <s v="REP004"/>
    <n v="0.05"/>
    <n v="60"/>
    <n v="20"/>
    <x v="0"/>
    <x v="0"/>
    <s v="Out of Stock"/>
    <s v="Pending Return"/>
    <x v="0"/>
    <s v="Perfect fit"/>
    <x v="1"/>
    <s v="Product Quality"/>
    <n v="240"/>
    <n v="180"/>
    <n v="60"/>
    <n v="239.25"/>
    <n v="0.25"/>
  </r>
  <r>
    <n v="670"/>
    <s v="Hair Oil"/>
    <s v="Health &amp; Beauty"/>
    <x v="0"/>
    <x v="0"/>
    <x v="228"/>
    <n v="20"/>
    <n v="5"/>
    <s v="Europe"/>
    <s v="CUST1030"/>
    <s v="Retail"/>
    <s v="Retail"/>
    <s v="REP008"/>
    <n v="0"/>
    <n v="15"/>
    <n v="5"/>
    <x v="1"/>
    <x v="1"/>
    <s v="Out of Stock"/>
    <s v="No Return"/>
    <x v="0"/>
    <s v="Fast delivery"/>
    <x v="0"/>
    <s v="Delivery Issues"/>
    <n v="100"/>
    <n v="75"/>
    <n v="25"/>
    <n v="99.25"/>
    <n v="0.25"/>
  </r>
  <r>
    <n v="493"/>
    <s v="Mini Fridge"/>
    <s v="Electronics"/>
    <x v="2"/>
    <x v="2"/>
    <x v="259"/>
    <n v="80"/>
    <n v="5"/>
    <s v="Europe"/>
    <s v="CUST1030"/>
    <s v="Subscription"/>
    <s v="Online Direct"/>
    <s v="REP003"/>
    <n v="0.05"/>
    <n v="60"/>
    <n v="20"/>
    <x v="2"/>
    <x v="2"/>
    <s v="In Stock"/>
    <s v="Pending Return"/>
    <x v="0"/>
    <s v="Could be better"/>
    <x v="1"/>
    <s v="Experience with Purchase"/>
    <n v="400"/>
    <n v="300"/>
    <n v="100"/>
    <n v="399.25"/>
    <n v="0.25"/>
  </r>
  <r>
    <n v="48"/>
    <s v="LED Lights"/>
    <s v="Home Décor"/>
    <x v="5"/>
    <x v="4"/>
    <x v="60"/>
    <n v="30"/>
    <n v="1"/>
    <s v="Europe"/>
    <s v="CUST1030"/>
    <s v="Retail"/>
    <s v="Retail"/>
    <s v="REP006"/>
    <n v="0.1"/>
    <n v="25"/>
    <n v="5"/>
    <x v="0"/>
    <x v="0"/>
    <s v="Out of Stock"/>
    <s v="Returned"/>
    <x v="1"/>
    <s v="Will shop again"/>
    <x v="2"/>
    <s v="Experience with Purchase"/>
    <n v="30"/>
    <n v="25"/>
    <n v="5"/>
    <n v="29.166666666666668"/>
    <n v="0.16666666666666666"/>
  </r>
  <r>
    <n v="925"/>
    <s v="Sweater Dress"/>
    <s v="Fashion"/>
    <x v="1"/>
    <x v="1"/>
    <x v="260"/>
    <n v="70"/>
    <n v="5"/>
    <s v="Middle East &amp; Africa"/>
    <s v="CUST1030"/>
    <s v="Retail"/>
    <s v="Retail"/>
    <s v="REP005"/>
    <n v="0"/>
    <n v="50"/>
    <n v="20"/>
    <x v="0"/>
    <x v="0"/>
    <s v="Out of Stock"/>
    <s v="Returned"/>
    <x v="1"/>
    <s v="Missing accessories"/>
    <x v="0"/>
    <s v="Delivery Issues"/>
    <n v="350"/>
    <n v="250"/>
    <n v="100"/>
    <n v="349.28571428571428"/>
    <n v="0.2857142857142857"/>
  </r>
  <r>
    <n v="629"/>
    <s v="Casual Jacket"/>
    <s v="Fashion"/>
    <x v="1"/>
    <x v="1"/>
    <x v="261"/>
    <n v="50"/>
    <n v="1"/>
    <s v="North America"/>
    <s v="CUST1030"/>
    <s v="Retail"/>
    <s v="Retail"/>
    <s v="REP001"/>
    <n v="0.05"/>
    <n v="40"/>
    <n v="10"/>
    <x v="2"/>
    <x v="2"/>
    <s v="Out of Stock"/>
    <s v="Returned"/>
    <x v="1"/>
    <s v="Very satisfied"/>
    <x v="1"/>
    <s v="Experience with Purchase"/>
    <n v="50"/>
    <n v="40"/>
    <n v="10"/>
    <n v="49.2"/>
    <n v="0.2"/>
  </r>
  <r>
    <n v="546"/>
    <s v="Tennis Racket"/>
    <s v="Sports &amp; Outdoors"/>
    <x v="3"/>
    <x v="3"/>
    <x v="250"/>
    <n v="50"/>
    <n v="4"/>
    <s v="North America"/>
    <s v="CUST1030"/>
    <s v="Online Direct"/>
    <s v="Online Direct"/>
    <s v="REP001"/>
    <n v="0"/>
    <n v="40"/>
    <n v="10"/>
    <x v="3"/>
    <x v="3"/>
    <s v="In Stock"/>
    <s v="Returned"/>
    <x v="1"/>
    <s v="Item as described"/>
    <x v="2"/>
    <s v="Product Description Accuracy"/>
    <n v="200"/>
    <n v="160"/>
    <n v="40"/>
    <n v="199.2"/>
    <n v="0.2"/>
  </r>
  <r>
    <n v="715"/>
    <s v="Knit Hat"/>
    <s v="Fashion"/>
    <x v="1"/>
    <x v="1"/>
    <x v="262"/>
    <n v="20"/>
    <n v="4"/>
    <s v="Europe"/>
    <s v="CUST1031"/>
    <s v="Online Direct"/>
    <s v="Online Direct"/>
    <s v="REP006"/>
    <n v="0.05"/>
    <n v="15"/>
    <n v="5"/>
    <x v="1"/>
    <x v="1"/>
    <s v="In Stock"/>
    <s v="Pending Return"/>
    <x v="0"/>
    <s v="Will shop again"/>
    <x v="1"/>
    <s v="Experience with Purchase"/>
    <n v="80"/>
    <n v="60"/>
    <n v="20"/>
    <n v="79.25"/>
    <n v="0.25"/>
  </r>
  <r>
    <n v="594"/>
    <s v="Game Console"/>
    <s v="Electronics"/>
    <x v="2"/>
    <x v="2"/>
    <x v="263"/>
    <n v="300"/>
    <n v="2"/>
    <s v="Latin America"/>
    <s v="CUST1031"/>
    <s v="Subscription"/>
    <s v="Online Direct"/>
    <s v="REP009"/>
    <n v="0"/>
    <n v="250"/>
    <n v="50"/>
    <x v="1"/>
    <x v="1"/>
    <s v="Low Stock"/>
    <s v="Returned"/>
    <x v="1"/>
    <s v="Item as described"/>
    <x v="1"/>
    <s v="Product Description Accuracy"/>
    <n v="600"/>
    <n v="500"/>
    <n v="100"/>
    <n v="599.16666666666663"/>
    <n v="0.16666666666666666"/>
  </r>
  <r>
    <n v="1038"/>
    <s v="Food Processor"/>
    <s v="Home Appliances"/>
    <x v="5"/>
    <x v="4"/>
    <x v="264"/>
    <n v="120"/>
    <m/>
    <s v="Middle East &amp; Africa"/>
    <s v="CUST1031"/>
    <s v="Wholesale Customers"/>
    <s v="Wholesale"/>
    <s v="REP001"/>
    <n v="0"/>
    <n v="100"/>
    <n v="20"/>
    <x v="2"/>
    <x v="2"/>
    <s v="Low Stock"/>
    <s v="No Return"/>
    <x v="0"/>
    <s v="Won't buy again"/>
    <x v="2"/>
    <s v="Value for Money"/>
    <n v="0"/>
    <n v="0"/>
    <n v="0"/>
    <n v="0"/>
    <n v="0"/>
  </r>
  <r>
    <n v="720"/>
    <s v="Jumpsuit"/>
    <s v="Fashion"/>
    <x v="1"/>
    <x v="1"/>
    <x v="265"/>
    <n v="70"/>
    <n v="4"/>
    <s v="Middle East &amp; Africa"/>
    <s v="CUST1031"/>
    <s v="Wholesale"/>
    <s v="Wholesale"/>
    <s v="REP001"/>
    <n v="0.05"/>
    <n v="50"/>
    <n v="20"/>
    <x v="2"/>
    <x v="2"/>
    <s v="In Stock"/>
    <s v="Pending Return"/>
    <x v="0"/>
    <s v="Delays in delivery"/>
    <x v="1"/>
    <s v="Delivery Issues"/>
    <n v="280"/>
    <n v="200"/>
    <n v="80"/>
    <n v="279.28571428571428"/>
    <n v="0.2857142857142857"/>
  </r>
  <r>
    <n v="344"/>
    <s v="Mini Projector"/>
    <s v="Electronics"/>
    <x v="2"/>
    <x v="2"/>
    <x v="227"/>
    <n v="130"/>
    <n v="4"/>
    <s v="North America"/>
    <s v="CUST1031"/>
    <s v="Retail"/>
    <s v="Retail"/>
    <s v="REP001"/>
    <n v="0"/>
    <n v="100"/>
    <n v="30"/>
    <x v="2"/>
    <x v="2"/>
    <s v="In Stock"/>
    <s v="Pending Return"/>
    <x v="0"/>
    <s v="Too expensive"/>
    <x v="1"/>
    <s v="Value for Money"/>
    <n v="520"/>
    <n v="400"/>
    <n v="120"/>
    <n v="519.23076923076928"/>
    <n v="0.23076923076923078"/>
  </r>
  <r>
    <n v="471"/>
    <s v="Sunglasses"/>
    <s v="Fashion"/>
    <x v="1"/>
    <x v="1"/>
    <x v="223"/>
    <n v="30"/>
    <n v="1"/>
    <s v="North America"/>
    <s v="CUST1031"/>
    <s v="Retail"/>
    <s v="Retail"/>
    <s v="REP009"/>
    <n v="0"/>
    <n v="30"/>
    <n v="0"/>
    <x v="3"/>
    <x v="3"/>
    <s v="In Stock"/>
    <s v="No Return"/>
    <x v="0"/>
    <s v="Not recommended"/>
    <x v="1"/>
    <s v="Value for Money"/>
    <n v="30"/>
    <n v="30"/>
    <n v="0"/>
    <n v="29"/>
    <n v="0"/>
  </r>
  <r>
    <n v="737"/>
    <s v="Wool Scarf"/>
    <s v="Fashion"/>
    <x v="1"/>
    <x v="1"/>
    <x v="266"/>
    <n v="40"/>
    <n v="2"/>
    <s v="Asia Pacific"/>
    <s v="CUST1032"/>
    <s v="Wholesale"/>
    <s v="Wholesale"/>
    <s v="REP003"/>
    <n v="0.1"/>
    <n v="30"/>
    <n v="10"/>
    <x v="0"/>
    <x v="0"/>
    <s v="Out of Stock"/>
    <s v="No Return"/>
    <x v="0"/>
    <s v="Color not as shown"/>
    <x v="1"/>
    <s v="Product Quality"/>
    <n v="80"/>
    <n v="60"/>
    <n v="20"/>
    <n v="79.25"/>
    <n v="0.25"/>
  </r>
  <r>
    <n v="837"/>
    <s v="Sweater Dress"/>
    <s v="Fashion"/>
    <x v="1"/>
    <x v="1"/>
    <x v="190"/>
    <n v="70"/>
    <n v="2"/>
    <s v="Europe"/>
    <s v="CUST1032"/>
    <s v="Retail"/>
    <s v="Retail"/>
    <s v="REP005"/>
    <n v="0"/>
    <n v="50"/>
    <n v="20"/>
    <x v="3"/>
    <x v="3"/>
    <s v="In Stock"/>
    <s v="Returned"/>
    <x v="1"/>
    <s v="Terrible support"/>
    <x v="0"/>
    <s v="Customer Service"/>
    <n v="140"/>
    <n v="100"/>
    <n v="40"/>
    <n v="139.28571428571428"/>
    <n v="0.2857142857142857"/>
  </r>
  <r>
    <n v="1090"/>
    <s v="Webcam"/>
    <s v="Electronics"/>
    <x v="2"/>
    <x v="2"/>
    <x v="267"/>
    <n v="40"/>
    <m/>
    <s v="Europe"/>
    <s v="CUST1032"/>
    <s v="Wholesale"/>
    <s v="Wholesale"/>
    <s v="REP004"/>
    <n v="0"/>
    <n v="30"/>
    <n v="10"/>
    <x v="1"/>
    <x v="1"/>
    <s v="Out of Stock"/>
    <s v="No Return"/>
    <x v="0"/>
    <s v="Very fast service"/>
    <x v="0"/>
    <s v="Experience with Purchase"/>
    <n v="0"/>
    <n v="0"/>
    <n v="0"/>
    <n v="0"/>
    <n v="0"/>
  </r>
  <r>
    <n v="424"/>
    <s v="Bath Towel"/>
    <s v="Health &amp; Beauty"/>
    <x v="0"/>
    <x v="0"/>
    <x v="268"/>
    <n v="32"/>
    <n v="5"/>
    <s v="Europe"/>
    <s v="CUST1032"/>
    <s v="Online Direct"/>
    <s v="Online Direct"/>
    <s v="REP008"/>
    <n v="0"/>
    <n v="25"/>
    <n v="7"/>
    <x v="1"/>
    <x v="1"/>
    <s v="In Stock"/>
    <s v="No Return"/>
    <x v="0"/>
    <s v="Very satisfied"/>
    <x v="0"/>
    <s v="Experience with Purchase"/>
    <n v="160"/>
    <n v="125"/>
    <n v="35"/>
    <n v="159.21875"/>
    <n v="0.21875"/>
  </r>
  <r>
    <n v="1182"/>
    <s v="Facial Moisturizer"/>
    <s v="Health &amp; Beauty"/>
    <x v="0"/>
    <x v="0"/>
    <x v="269"/>
    <n v="30"/>
    <n v="3"/>
    <s v="Europe"/>
    <s v="CUST1032"/>
    <s v="Online Direct"/>
    <s v="Online Direct"/>
    <s v="REP018"/>
    <n v="0"/>
    <n v="15"/>
    <n v="15"/>
    <x v="2"/>
    <x v="2"/>
    <s v="In Stock"/>
    <s v="Returned"/>
    <x v="1"/>
    <s v="Damaged on arrival"/>
    <x v="1"/>
    <s v="Product Quality"/>
    <n v="90"/>
    <n v="45"/>
    <n v="45"/>
    <n v="89.5"/>
    <n v="0.5"/>
  </r>
  <r>
    <n v="800"/>
    <s v="Fishing Tackle"/>
    <s v="Sports &amp; Outdoors"/>
    <x v="3"/>
    <x v="3"/>
    <x v="124"/>
    <n v="40"/>
    <n v="1"/>
    <s v="Europe"/>
    <s v="CUST1032"/>
    <s v="Online Direct"/>
    <s v="Online Direct"/>
    <s v="REP002"/>
    <n v="0"/>
    <n v="30"/>
    <n v="10"/>
    <x v="0"/>
    <x v="0"/>
    <s v="Out of Stock"/>
    <s v="No Return"/>
    <x v="0"/>
    <s v="Not worth the money"/>
    <x v="2"/>
    <s v="Product Quality"/>
    <n v="40"/>
    <n v="30"/>
    <n v="10"/>
    <n v="39.25"/>
    <n v="0.25"/>
  </r>
  <r>
    <n v="1136"/>
    <s v="Science Fiction"/>
    <s v="Books &amp; Media"/>
    <x v="4"/>
    <x v="4"/>
    <x v="78"/>
    <n v="30"/>
    <m/>
    <s v="Latin America"/>
    <s v="CUST1032"/>
    <s v="Wholesale Customers"/>
    <s v="Wholesale"/>
    <s v="REP010"/>
    <n v="0.1"/>
    <n v="20"/>
    <n v="10"/>
    <x v="1"/>
    <x v="1"/>
    <s v="Low Stock"/>
    <s v="Returned"/>
    <x v="1"/>
    <s v="Quick shipping"/>
    <x v="1"/>
    <s v="Delivery Issues"/>
    <n v="0"/>
    <n v="0"/>
    <n v="0"/>
    <n v="0"/>
    <n v="0"/>
  </r>
  <r>
    <n v="293"/>
    <s v="Evening Gown"/>
    <s v="Fashion"/>
    <x v="1"/>
    <x v="1"/>
    <x v="62"/>
    <n v="195"/>
    <n v="2"/>
    <s v="Latin America"/>
    <s v="CUST1032"/>
    <s v="Wholesale"/>
    <s v="Wholesale"/>
    <s v="REP007"/>
    <n v="0"/>
    <n v="150"/>
    <n v="45"/>
    <x v="2"/>
    <x v="2"/>
    <s v="In Stock"/>
    <s v="Returned"/>
    <x v="1"/>
    <s v="Would buy again"/>
    <x v="2"/>
    <s v="Value for Money"/>
    <n v="390"/>
    <n v="300"/>
    <n v="90"/>
    <n v="389.23076923076923"/>
    <n v="0.23076923076923078"/>
  </r>
  <r>
    <n v="728"/>
    <s v="Power Bank"/>
    <s v="Electronics"/>
    <x v="2"/>
    <x v="2"/>
    <x v="270"/>
    <n v="30"/>
    <n v="4"/>
    <s v="Middle East &amp; Africa"/>
    <s v="CUST1032"/>
    <s v="Wholesale"/>
    <s v="Wholesale"/>
    <s v="REP004"/>
    <n v="0"/>
    <n v="20"/>
    <n v="10"/>
    <x v="2"/>
    <x v="2"/>
    <s v="In Stock"/>
    <s v="Returned"/>
    <x v="1"/>
    <s v="Exceeds expectations"/>
    <x v="1"/>
    <s v="Experience with Purchase"/>
    <n v="120"/>
    <n v="80"/>
    <n v="40"/>
    <n v="119.33333333333333"/>
    <n v="0.33333333333333331"/>
  </r>
  <r>
    <n v="241"/>
    <s v="Tennis Racket"/>
    <s v="Sports &amp; Outdoors"/>
    <x v="3"/>
    <x v="3"/>
    <x v="205"/>
    <n v="115"/>
    <n v="5"/>
    <s v="Middle East &amp; Africa"/>
    <s v="CUST1032"/>
    <s v="Wholesale"/>
    <s v="Wholesale"/>
    <s v="REP008"/>
    <n v="0"/>
    <n v="90"/>
    <n v="25"/>
    <x v="1"/>
    <x v="1"/>
    <s v="Out of Stock"/>
    <s v="Returned"/>
    <x v="1"/>
    <s v="I love it"/>
    <x v="0"/>
    <s v="Experience with Purchase"/>
    <n v="575"/>
    <n v="450"/>
    <n v="125"/>
    <n v="574.21739130434787"/>
    <n v="0.21739130434782608"/>
  </r>
  <r>
    <n v="1228"/>
    <s v="Sweater Dress"/>
    <s v="Fashion"/>
    <x v="1"/>
    <x v="1"/>
    <x v="166"/>
    <n v="70"/>
    <n v="2"/>
    <s v="Middle East &amp; Africa"/>
    <s v="CUST1032"/>
    <s v="Online Direct"/>
    <s v="Online Direct"/>
    <s v="REP020"/>
    <n v="0"/>
    <n v="15"/>
    <n v="55"/>
    <x v="2"/>
    <x v="2"/>
    <s v="In Stock"/>
    <s v="Pending Return"/>
    <x v="0"/>
    <s v="Not recommended"/>
    <x v="2"/>
    <s v="Value for Money"/>
    <n v="140"/>
    <n v="30"/>
    <n v="110"/>
    <n v="139.78571428571428"/>
    <n v="0.7857142857142857"/>
  </r>
  <r>
    <n v="685"/>
    <s v="Laptop Bag"/>
    <s v="Electronics"/>
    <x v="2"/>
    <x v="2"/>
    <x v="271"/>
    <n v="40"/>
    <n v="1"/>
    <s v="North America"/>
    <s v="CUST1032"/>
    <s v="Subscription"/>
    <s v="Online Direct"/>
    <s v="REP001"/>
    <n v="0"/>
    <n v="30"/>
    <n v="10"/>
    <x v="1"/>
    <x v="1"/>
    <s v="Low Stock"/>
    <s v="Returned"/>
    <x v="1"/>
    <s v="Terrible support"/>
    <x v="1"/>
    <s v="Customer Service"/>
    <n v="40"/>
    <n v="30"/>
    <n v="10"/>
    <n v="39.25"/>
    <n v="0.25"/>
  </r>
  <r>
    <n v="1274"/>
    <s v="Facial Serum"/>
    <s v="Health &amp; Beauty"/>
    <x v="0"/>
    <x v="0"/>
    <x v="272"/>
    <n v="2.72162619988669"/>
    <n v="4"/>
    <s v="North America"/>
    <s v="CUST1032"/>
    <s v="Retail"/>
    <s v="Retail"/>
    <s v="REP012"/>
    <n v="0"/>
    <n v="15"/>
    <n v="-12.278373800113311"/>
    <x v="1"/>
    <x v="1"/>
    <s v="Out of Stock"/>
    <s v="Returned"/>
    <x v="1"/>
    <s v="Item as described"/>
    <x v="1"/>
    <s v="Product Description Accuracy"/>
    <n v="10.88650479954676"/>
    <n v="60"/>
    <n v="-49.113495200453244"/>
    <n v="5.3750940111642489"/>
    <n v="-4.5114107883825119"/>
  </r>
  <r>
    <n v="1320"/>
    <s v="Facial Moisturizer"/>
    <s v="Health &amp; Beauty"/>
    <x v="0"/>
    <x v="0"/>
    <x v="273"/>
    <n v="90"/>
    <n v="3"/>
    <m/>
    <s v="CUST1032"/>
    <s v="Retail"/>
    <s v="Retail"/>
    <s v="REP017"/>
    <n v="0.1"/>
    <n v="20"/>
    <n v="70"/>
    <x v="2"/>
    <x v="2"/>
    <s v="Low Stock"/>
    <s v="Returned"/>
    <x v="1"/>
    <s v="Terrible support"/>
    <x v="1"/>
    <s v="Customer Service"/>
    <n v="270"/>
    <n v="60"/>
    <n v="210"/>
    <n v="269.77777777777777"/>
    <n v="0.77777777777777779"/>
  </r>
  <r>
    <n v="414"/>
    <s v="Leather Jacket"/>
    <s v="Fashion"/>
    <x v="1"/>
    <x v="1"/>
    <x v="89"/>
    <n v="325"/>
    <n v="5"/>
    <s v="Asia Pacific"/>
    <s v="CUST1033"/>
    <s v="Online Direct"/>
    <s v="Online Direct"/>
    <s v="REP007"/>
    <n v="0"/>
    <n v="250"/>
    <n v="75"/>
    <x v="3"/>
    <x v="3"/>
    <s v="In Stock"/>
    <s v="Pending Return"/>
    <x v="0"/>
    <s v="Do not recommend"/>
    <x v="2"/>
    <s v="Value for Money"/>
    <n v="1625"/>
    <n v="1250"/>
    <n v="375"/>
    <n v="1624.2307692307693"/>
    <n v="0.23076923076923078"/>
  </r>
  <r>
    <n v="970"/>
    <s v="Treadmill"/>
    <s v="Sports &amp; Outdoors"/>
    <x v="3"/>
    <x v="3"/>
    <x v="274"/>
    <n v="400"/>
    <n v="4"/>
    <s v="Asia Pacific"/>
    <s v="CUST1033"/>
    <s v="Retail"/>
    <s v="Retail"/>
    <s v="REP009"/>
    <n v="0.05"/>
    <n v="300"/>
    <n v="100"/>
    <x v="2"/>
    <x v="2"/>
    <s v="Low Stock"/>
    <s v="Pending Return"/>
    <x v="0"/>
    <s v="Nice experience"/>
    <x v="1"/>
    <s v="Experience with Purchase"/>
    <n v="1600"/>
    <n v="1200"/>
    <n v="400"/>
    <n v="1599.25"/>
    <n v="0.25"/>
  </r>
  <r>
    <n v="1039"/>
    <s v="Food Processor"/>
    <s v="Home Appliances"/>
    <x v="5"/>
    <x v="4"/>
    <x v="104"/>
    <n v="120"/>
    <m/>
    <s v="Asia Pacific"/>
    <s v="CUST1033"/>
    <s v="Wholesale Customers"/>
    <s v="Wholesale"/>
    <s v="REP009"/>
    <n v="0"/>
    <n v="100"/>
    <n v="20"/>
    <x v="1"/>
    <x v="1"/>
    <s v="Low Stock"/>
    <s v="Returned"/>
    <x v="1"/>
    <s v="Returning this item"/>
    <x v="1"/>
    <s v="Customer Service"/>
    <n v="0"/>
    <n v="0"/>
    <n v="0"/>
    <n v="0"/>
    <n v="0"/>
  </r>
  <r>
    <n v="590"/>
    <s v="Toner"/>
    <s v="Health &amp; Beauty"/>
    <x v="0"/>
    <x v="0"/>
    <x v="275"/>
    <n v="20"/>
    <n v="4"/>
    <s v="Latin America"/>
    <s v="CUST1033"/>
    <s v="Retail"/>
    <s v="Retail"/>
    <s v="REP008"/>
    <n v="0.1"/>
    <n v="15"/>
    <n v="5"/>
    <x v="1"/>
    <x v="1"/>
    <s v="Low Stock"/>
    <s v="Returned"/>
    <x v="1"/>
    <s v="Arrived late"/>
    <x v="2"/>
    <s v="Delivery Issues"/>
    <n v="80"/>
    <n v="60"/>
    <n v="20"/>
    <n v="79.25"/>
    <n v="0.25"/>
  </r>
  <r>
    <n v="864"/>
    <s v="Denim Jacket"/>
    <s v="Fashion"/>
    <x v="1"/>
    <x v="1"/>
    <x v="276"/>
    <n v="80"/>
    <n v="3"/>
    <s v="Latin America"/>
    <s v="CUST1033"/>
    <s v="Retail"/>
    <s v="Retail"/>
    <s v="REP004"/>
    <n v="0.05"/>
    <n v="60"/>
    <n v="20"/>
    <x v="0"/>
    <x v="0"/>
    <s v="In Stock"/>
    <s v="No Return"/>
    <x v="0"/>
    <s v="Quick shipping"/>
    <x v="0"/>
    <s v="Delivery Issues"/>
    <n v="240"/>
    <n v="180"/>
    <n v="60"/>
    <n v="239.25"/>
    <n v="0.25"/>
  </r>
  <r>
    <n v="31"/>
    <s v="Washing Machine"/>
    <s v="Home Appliances"/>
    <x v="5"/>
    <x v="4"/>
    <x v="202"/>
    <n v="520"/>
    <n v="1"/>
    <s v="Latin America"/>
    <s v="CUST1033"/>
    <s v="Wholesale"/>
    <s v="Wholesale"/>
    <s v="REP009"/>
    <n v="7.0000000000000007E-2"/>
    <n v="400"/>
    <n v="120"/>
    <x v="1"/>
    <x v="1"/>
    <s v="Out of Stock"/>
    <s v="Returned"/>
    <x v="1"/>
    <s v="Nice experience"/>
    <x v="1"/>
    <s v="Experience with Purchase"/>
    <n v="520"/>
    <n v="400"/>
    <n v="120"/>
    <n v="519.23076923076928"/>
    <n v="0.23076923076923078"/>
  </r>
  <r>
    <n v="400"/>
    <s v="Summer Skirt"/>
    <s v="Fashion"/>
    <x v="1"/>
    <x v="1"/>
    <x v="277"/>
    <n v="38"/>
    <n v="5"/>
    <s v="Latin America"/>
    <s v="CUST1033"/>
    <s v="Wholesale"/>
    <s v="Wholesale"/>
    <s v="REP002"/>
    <n v="0"/>
    <n v="30"/>
    <n v="8"/>
    <x v="1"/>
    <x v="1"/>
    <s v="In Stock"/>
    <s v="Pending Return"/>
    <x v="0"/>
    <s v="Top notch"/>
    <x v="2"/>
    <s v="Product Quality"/>
    <n v="190"/>
    <n v="150"/>
    <n v="40"/>
    <n v="189.21052631578948"/>
    <n v="0.21052631578947367"/>
  </r>
  <r>
    <n v="582"/>
    <s v="Fitness Tracker"/>
    <s v="Sports &amp; Outdoors"/>
    <x v="3"/>
    <x v="3"/>
    <x v="163"/>
    <n v="70"/>
    <n v="4"/>
    <s v="Latin America"/>
    <s v="CUST1033"/>
    <s v="Retail"/>
    <s v="Retail"/>
    <s v="REP003"/>
    <n v="0.05"/>
    <n v="50"/>
    <n v="20"/>
    <x v="0"/>
    <x v="0"/>
    <s v="In Stock"/>
    <s v="No Return"/>
    <x v="0"/>
    <s v="Top notch"/>
    <x v="0"/>
    <s v="Product Quality"/>
    <n v="280"/>
    <n v="200"/>
    <n v="80"/>
    <n v="279.28571428571428"/>
    <n v="0.2857142857142857"/>
  </r>
  <r>
    <n v="108"/>
    <s v="Running Shoes"/>
    <s v="Sports &amp; Outdoors"/>
    <x v="3"/>
    <x v="3"/>
    <x v="130"/>
    <n v="75"/>
    <n v="3"/>
    <s v="Middle East &amp; Africa"/>
    <s v="CUST1033"/>
    <s v="Online Direct"/>
    <s v="Online Direct"/>
    <s v="REP006"/>
    <n v="0.05"/>
    <n v="60"/>
    <n v="15"/>
    <x v="1"/>
    <x v="1"/>
    <s v="Out of Stock"/>
    <s v="Returned"/>
    <x v="1"/>
    <s v="Nice experience"/>
    <x v="1"/>
    <s v="Experience with Purchase"/>
    <n v="225"/>
    <n v="180"/>
    <n v="45"/>
    <n v="224.2"/>
    <n v="0.2"/>
  </r>
  <r>
    <n v="305"/>
    <s v="Face Mask"/>
    <s v="Health &amp; Beauty"/>
    <x v="0"/>
    <x v="0"/>
    <x v="16"/>
    <n v="13"/>
    <n v="4"/>
    <s v="North America"/>
    <s v="CUST1033"/>
    <s v="Wholesale"/>
    <s v="Wholesale"/>
    <s v="REP005"/>
    <n v="0"/>
    <n v="10"/>
    <n v="3"/>
    <x v="2"/>
    <x v="2"/>
    <s v="Out of Stock"/>
    <s v="Pending Return"/>
    <x v="0"/>
    <s v="Color not as shown"/>
    <x v="2"/>
    <s v="Product Quality"/>
    <n v="52"/>
    <n v="40"/>
    <n v="12"/>
    <n v="51.230769230769234"/>
    <n v="0.23076923076923078"/>
  </r>
  <r>
    <n v="433"/>
    <s v="Sunglasses"/>
    <s v="Fashion"/>
    <x v="1"/>
    <x v="1"/>
    <x v="278"/>
    <n v="75"/>
    <n v="5"/>
    <s v="North America"/>
    <s v="CUST1033"/>
    <s v="Wholesale"/>
    <s v="Wholesale"/>
    <s v="REP003"/>
    <n v="0"/>
    <n v="60"/>
    <n v="15"/>
    <x v="2"/>
    <x v="2"/>
    <s v="In Stock"/>
    <s v="Returned"/>
    <x v="1"/>
    <s v="Not worth the money"/>
    <x v="2"/>
    <s v="Product Quality"/>
    <n v="375"/>
    <n v="300"/>
    <n v="75"/>
    <n v="374.2"/>
    <n v="0.2"/>
  </r>
  <r>
    <n v="601"/>
    <s v="Bath Salts"/>
    <s v="Health &amp; Beauty"/>
    <x v="0"/>
    <x v="0"/>
    <x v="127"/>
    <n v="15"/>
    <n v="3"/>
    <s v="Europe"/>
    <s v="CUST1034"/>
    <s v="Wholesale"/>
    <s v="Wholesale"/>
    <s v="REP009"/>
    <n v="0"/>
    <n v="10"/>
    <n v="5"/>
    <x v="1"/>
    <x v="1"/>
    <s v="Out of Stock"/>
    <s v="No Return"/>
    <x v="0"/>
    <s v="Will return"/>
    <x v="2"/>
    <s v="Customer Service"/>
    <n v="45"/>
    <n v="30"/>
    <n v="15"/>
    <n v="44.333333333333336"/>
    <n v="0.33333333333333331"/>
  </r>
  <r>
    <n v="117"/>
    <s v="Designer Jeans"/>
    <s v="Fashion"/>
    <x v="1"/>
    <x v="1"/>
    <x v="113"/>
    <n v="100"/>
    <n v="2"/>
    <s v="Latin America"/>
    <s v="CUST1034"/>
    <s v="Online Direct"/>
    <s v="Online Direct"/>
    <s v="REP003"/>
    <n v="7.0000000000000007E-2"/>
    <n v="80"/>
    <n v="20"/>
    <x v="3"/>
    <x v="3"/>
    <s v="In Stock"/>
    <s v="No Return"/>
    <x v="0"/>
    <s v="Good value for money"/>
    <x v="2"/>
    <s v="Product Quality"/>
    <n v="200"/>
    <n v="160"/>
    <n v="40"/>
    <n v="199.2"/>
    <n v="0.2"/>
  </r>
  <r>
    <n v="593"/>
    <s v="Portable Grill"/>
    <s v="Sports &amp; Outdoors"/>
    <x v="3"/>
    <x v="3"/>
    <x v="110"/>
    <n v="70"/>
    <n v="1"/>
    <s v="Middle East &amp; Africa"/>
    <s v="CUST1034"/>
    <s v="Retail"/>
    <s v="Retail"/>
    <s v="REP001"/>
    <n v="0.05"/>
    <n v="50"/>
    <n v="20"/>
    <x v="3"/>
    <x v="3"/>
    <s v="In Stock"/>
    <s v="No Return"/>
    <x v="0"/>
    <s v="Very fast service"/>
    <x v="0"/>
    <s v="Experience with Purchase"/>
    <n v="70"/>
    <n v="50"/>
    <n v="20"/>
    <n v="69.285714285714292"/>
    <n v="0.2857142857142857"/>
  </r>
  <r>
    <n v="461"/>
    <s v="Mountaineering Boots"/>
    <s v="Sports &amp; Outdoors"/>
    <x v="3"/>
    <x v="3"/>
    <x v="221"/>
    <n v="150"/>
    <n v="5"/>
    <s v="North America"/>
    <s v="CUST1034"/>
    <s v="Retail"/>
    <s v="Retail"/>
    <s v="REP004"/>
    <n v="0"/>
    <n v="120"/>
    <n v="30"/>
    <x v="1"/>
    <x v="1"/>
    <s v="Out of Stock"/>
    <s v="No Return"/>
    <x v="0"/>
    <s v="I love it"/>
    <x v="0"/>
    <s v="Experience with Purchase"/>
    <n v="750"/>
    <n v="600"/>
    <n v="150"/>
    <n v="749.2"/>
    <n v="0.2"/>
  </r>
  <r>
    <n v="129"/>
    <s v="Noise-Canceling Headphones"/>
    <s v="Electronics"/>
    <x v="2"/>
    <x v="2"/>
    <x v="5"/>
    <n v="90"/>
    <n v="5"/>
    <s v="Asia Pacific"/>
    <s v="CUST1035"/>
    <s v="Online Direct"/>
    <s v="Online Direct"/>
    <s v="REP005"/>
    <n v="0.05"/>
    <n v="70"/>
    <n v="20"/>
    <x v="1"/>
    <x v="1"/>
    <s v="Low Stock"/>
    <s v="No Return"/>
    <x v="0"/>
    <s v="Won't buy again"/>
    <x v="2"/>
    <s v="Value for Money"/>
    <n v="450"/>
    <n v="350"/>
    <n v="100"/>
    <n v="449.22222222222223"/>
    <n v="0.22222222222222221"/>
  </r>
  <r>
    <n v="555"/>
    <s v="Perfume"/>
    <s v="Health &amp; Beauty"/>
    <x v="0"/>
    <x v="0"/>
    <x v="279"/>
    <n v="30"/>
    <n v="1"/>
    <s v="Asia Pacific"/>
    <s v="CUST1035"/>
    <s v="Subscription"/>
    <s v="Online Direct"/>
    <s v="REP003"/>
    <n v="0"/>
    <n v="25"/>
    <n v="5"/>
    <x v="0"/>
    <x v="0"/>
    <s v="In Stock"/>
    <s v="Returned"/>
    <x v="1"/>
    <s v="Delays in delivery"/>
    <x v="1"/>
    <s v="Delivery Issues"/>
    <n v="30"/>
    <n v="25"/>
    <n v="5"/>
    <n v="29.166666666666668"/>
    <n v="0.16666666666666666"/>
  </r>
  <r>
    <n v="622"/>
    <s v="Facial Moisturizer"/>
    <s v="Health &amp; Beauty"/>
    <x v="0"/>
    <x v="0"/>
    <x v="126"/>
    <n v="30"/>
    <n v="3"/>
    <s v="Asia Pacific"/>
    <s v="CUST1035"/>
    <s v="Online Direct"/>
    <s v="Online Direct"/>
    <s v="REP002"/>
    <n v="0"/>
    <n v="25"/>
    <n v="5"/>
    <x v="0"/>
    <x v="0"/>
    <s v="Out of Stock"/>
    <s v="Pending Return"/>
    <x v="0"/>
    <s v="Mislabelled"/>
    <x v="0"/>
    <s v="Product Quality"/>
    <n v="90"/>
    <n v="75"/>
    <n v="15"/>
    <n v="89.166666666666671"/>
    <n v="0.16666666666666666"/>
  </r>
  <r>
    <n v="987"/>
    <s v="Baseball Glove"/>
    <s v="Sports &amp; Outdoors"/>
    <x v="3"/>
    <x v="3"/>
    <x v="280"/>
    <n v="30"/>
    <n v="2"/>
    <s v="Asia Pacific"/>
    <s v="CUST1035"/>
    <s v="Retail"/>
    <s v="Retail"/>
    <s v="REP007"/>
    <n v="0"/>
    <n v="25"/>
    <n v="5"/>
    <x v="3"/>
    <x v="3"/>
    <s v="In Stock"/>
    <s v="Returned"/>
    <x v="1"/>
    <s v="Not worth the money"/>
    <x v="2"/>
    <s v="Product Quality"/>
    <n v="60"/>
    <n v="50"/>
    <n v="10"/>
    <n v="59.166666666666664"/>
    <n v="0.16666666666666666"/>
  </r>
  <r>
    <n v="43"/>
    <s v="Anti-Aging Cream"/>
    <s v="Health &amp; Beauty"/>
    <x v="0"/>
    <x v="0"/>
    <x v="281"/>
    <n v="50"/>
    <n v="4"/>
    <s v="Europe"/>
    <s v="CUST1035"/>
    <s v="Wholesale"/>
    <s v="Wholesale"/>
    <s v="REP010"/>
    <n v="0.08"/>
    <n v="40"/>
    <n v="10"/>
    <x v="1"/>
    <x v="1"/>
    <s v="Out of Stock"/>
    <s v="Returned"/>
    <x v="1"/>
    <s v="Do not recommend"/>
    <x v="0"/>
    <s v="Value for Money"/>
    <n v="200"/>
    <n v="160"/>
    <n v="40"/>
    <n v="199.2"/>
    <n v="0.2"/>
  </r>
  <r>
    <n v="325"/>
    <s v="Swimwear"/>
    <s v="Fashion"/>
    <x v="1"/>
    <x v="1"/>
    <x v="184"/>
    <n v="65"/>
    <n v="5"/>
    <s v="Europe"/>
    <s v="CUST1035"/>
    <s v="Online Direct"/>
    <s v="Online Direct"/>
    <s v="REP001"/>
    <n v="0"/>
    <n v="50"/>
    <n v="15"/>
    <x v="0"/>
    <x v="0"/>
    <s v="Out of Stock"/>
    <s v="No Return"/>
    <x v="0"/>
    <s v="Exceeds expectations"/>
    <x v="0"/>
    <s v="Experience with Purchase"/>
    <n v="325"/>
    <n v="250"/>
    <n v="75"/>
    <n v="324.23076923076923"/>
    <n v="0.23076923076923078"/>
  </r>
  <r>
    <n v="883"/>
    <s v="Bluetooth Speaker"/>
    <s v="Electronics"/>
    <x v="2"/>
    <x v="2"/>
    <x v="282"/>
    <n v="70"/>
    <n v="4"/>
    <s v="Europe"/>
    <s v="CUST1035"/>
    <s v="Online Direct"/>
    <s v="Online Direct"/>
    <s v="REP005"/>
    <n v="0"/>
    <n v="50"/>
    <n v="20"/>
    <x v="3"/>
    <x v="3"/>
    <s v="Low Stock"/>
    <s v="Pending Return"/>
    <x v="0"/>
    <s v="Not recommended"/>
    <x v="1"/>
    <s v="Value for Money"/>
    <n v="280"/>
    <n v="200"/>
    <n v="80"/>
    <n v="279.28571428571428"/>
    <n v="0.2857142857142857"/>
  </r>
  <r>
    <n v="128"/>
    <s v="Leather Jacket"/>
    <s v="Fashion"/>
    <x v="1"/>
    <x v="1"/>
    <x v="166"/>
    <n v="130"/>
    <n v="2"/>
    <s v="Latin America"/>
    <s v="CUST1035"/>
    <s v="Wholesale"/>
    <s v="Wholesale"/>
    <s v="REP007"/>
    <n v="0.08"/>
    <n v="100"/>
    <n v="30"/>
    <x v="0"/>
    <x v="0"/>
    <s v="In Stock"/>
    <s v="Pending Return"/>
    <x v="0"/>
    <s v="Will shop again"/>
    <x v="2"/>
    <s v="Experience with Purchase"/>
    <n v="260"/>
    <n v="200"/>
    <n v="60"/>
    <n v="259.23076923076923"/>
    <n v="0.23076923076923078"/>
  </r>
  <r>
    <n v="488"/>
    <s v="E-Reader"/>
    <s v="Electronics"/>
    <x v="2"/>
    <x v="2"/>
    <x v="283"/>
    <n v="60"/>
    <n v="3"/>
    <s v="Latin America"/>
    <s v="CUST1035"/>
    <s v="Retail"/>
    <s v="Retail"/>
    <s v="REP003"/>
    <n v="0"/>
    <n v="45"/>
    <n v="15"/>
    <x v="1"/>
    <x v="1"/>
    <s v="Out of Stock"/>
    <s v="Returned"/>
    <x v="1"/>
    <s v="Excellent quality"/>
    <x v="2"/>
    <s v="Product Quality"/>
    <n v="180"/>
    <n v="135"/>
    <n v="45"/>
    <n v="179.25"/>
    <n v="0.25"/>
  </r>
  <r>
    <n v="215"/>
    <s v="Smart Light Bulbs"/>
    <s v="Electronics"/>
    <x v="2"/>
    <x v="2"/>
    <x v="284"/>
    <n v="20"/>
    <n v="3"/>
    <s v="Middle East &amp; Africa"/>
    <s v="CUST1035"/>
    <s v="Online Direct"/>
    <s v="Online Direct"/>
    <s v="REP007"/>
    <n v="0"/>
    <n v="15"/>
    <n v="5"/>
    <x v="2"/>
    <x v="2"/>
    <s v="Low Stock"/>
    <s v="Returned"/>
    <x v="1"/>
    <s v="Delays in delivery"/>
    <x v="0"/>
    <s v="Delivery Issues"/>
    <n v="60"/>
    <n v="45"/>
    <n v="15"/>
    <n v="59.25"/>
    <n v="0.25"/>
  </r>
  <r>
    <n v="497"/>
    <s v="Tablet"/>
    <s v="Electronics"/>
    <x v="2"/>
    <x v="2"/>
    <x v="215"/>
    <n v="250"/>
    <n v="3"/>
    <s v="Middle East &amp; Africa"/>
    <s v="CUST1035"/>
    <s v="Online Direct"/>
    <s v="Online Direct"/>
    <s v="REP006"/>
    <n v="0.15"/>
    <n v="180"/>
    <n v="70"/>
    <x v="2"/>
    <x v="2"/>
    <s v="In Stock"/>
    <s v="Returned"/>
    <x v="1"/>
    <s v="Fast delivery"/>
    <x v="1"/>
    <s v="Delivery Issues"/>
    <n v="750"/>
    <n v="540"/>
    <n v="210"/>
    <n v="749.28"/>
    <n v="0.28000000000000003"/>
  </r>
  <r>
    <n v="465"/>
    <s v="Ski Gloves"/>
    <s v="Sports &amp; Outdoors"/>
    <x v="3"/>
    <x v="3"/>
    <x v="285"/>
    <n v="38"/>
    <n v="2"/>
    <s v="Middle East &amp; Africa"/>
    <s v="CUST1035"/>
    <s v="Wholesale"/>
    <s v="Wholesale"/>
    <s v="REP009"/>
    <n v="0"/>
    <n v="30"/>
    <n v="8"/>
    <x v="1"/>
    <x v="1"/>
    <s v="Low Stock"/>
    <s v="No Return"/>
    <x v="0"/>
    <s v="Would buy again"/>
    <x v="1"/>
    <s v="Value for Money"/>
    <n v="76"/>
    <n v="60"/>
    <n v="16"/>
    <n v="75.21052631578948"/>
    <n v="0.21052631578947367"/>
  </r>
  <r>
    <n v="80"/>
    <s v="Air Purifier"/>
    <s v="Home Appliances"/>
    <x v="5"/>
    <x v="4"/>
    <x v="286"/>
    <n v="65"/>
    <n v="5"/>
    <s v="Middle East &amp; Africa"/>
    <s v="CUST1035"/>
    <s v="Wholesale"/>
    <s v="Wholesale"/>
    <s v="REP007"/>
    <n v="0.08"/>
    <n v="50"/>
    <n v="15"/>
    <x v="2"/>
    <x v="2"/>
    <s v="Out of Stock"/>
    <s v="No Return"/>
    <x v="0"/>
    <s v="Excellent quality"/>
    <x v="1"/>
    <s v="Product Quality"/>
    <n v="325"/>
    <n v="250"/>
    <n v="75"/>
    <n v="324.23076923076923"/>
    <n v="0.23076923076923078"/>
  </r>
  <r>
    <n v="857"/>
    <s v="Facial Serum"/>
    <s v="Health &amp; Beauty"/>
    <x v="0"/>
    <x v="0"/>
    <x v="287"/>
    <n v="30"/>
    <n v="2"/>
    <s v="North America"/>
    <s v="CUST1035"/>
    <s v="Online Direct"/>
    <s v="Online Direct"/>
    <s v="REP010"/>
    <n v="0.05"/>
    <n v="20"/>
    <n v="10"/>
    <x v="0"/>
    <x v="0"/>
    <s v="Low Stock"/>
    <s v="No Return"/>
    <x v="0"/>
    <s v="Terrible support"/>
    <x v="0"/>
    <s v="Customer Service"/>
    <n v="60"/>
    <n v="40"/>
    <n v="20"/>
    <n v="59.333333333333336"/>
    <n v="0.33333333333333331"/>
  </r>
  <r>
    <n v="889"/>
    <s v="Facial Moisturizer"/>
    <s v="Health &amp; Beauty"/>
    <x v="0"/>
    <x v="0"/>
    <x v="202"/>
    <n v="30"/>
    <n v="3"/>
    <s v="North America"/>
    <s v="CUST1035"/>
    <s v="Wholesale"/>
    <s v="Wholesale"/>
    <s v="REP007"/>
    <n v="0.05"/>
    <n v="25"/>
    <n v="5"/>
    <x v="2"/>
    <x v="2"/>
    <s v="Low Stock"/>
    <s v="Returned"/>
    <x v="1"/>
    <s v="Satisfied with my purchase"/>
    <x v="1"/>
    <s v="Experience with Purchase"/>
    <n v="90"/>
    <n v="75"/>
    <n v="15"/>
    <n v="89.166666666666671"/>
    <n v="0.16666666666666666"/>
  </r>
  <r>
    <n v="294"/>
    <s v="Air Fryer"/>
    <s v="Electronics"/>
    <x v="2"/>
    <x v="2"/>
    <x v="71"/>
    <n v="130"/>
    <n v="5"/>
    <s v="Asia Pacific"/>
    <s v="CUST1036"/>
    <s v="Online Direct"/>
    <s v="Online Direct"/>
    <s v="REP003"/>
    <n v="0"/>
    <n v="100"/>
    <n v="30"/>
    <x v="3"/>
    <x v="3"/>
    <s v="Out of Stock"/>
    <s v="Pending Return"/>
    <x v="0"/>
    <s v="Great product"/>
    <x v="2"/>
    <s v="Product Quality"/>
    <n v="650"/>
    <n v="500"/>
    <n v="150"/>
    <n v="649.23076923076928"/>
    <n v="0.23076923076923078"/>
  </r>
  <r>
    <n v="328"/>
    <s v="Face Serum"/>
    <s v="Health &amp; Beauty"/>
    <x v="0"/>
    <x v="0"/>
    <x v="288"/>
    <n v="65"/>
    <n v="1"/>
    <s v="Europe"/>
    <s v="CUST1036"/>
    <s v="Online Direct"/>
    <s v="Online Direct"/>
    <s v="REP005"/>
    <n v="0"/>
    <n v="50"/>
    <n v="15"/>
    <x v="3"/>
    <x v="3"/>
    <s v="Out of Stock"/>
    <s v="Pending Return"/>
    <x v="0"/>
    <s v="Arrived late"/>
    <x v="1"/>
    <s v="Delivery Issues"/>
    <n v="65"/>
    <n v="50"/>
    <n v="15"/>
    <n v="64.230769230769226"/>
    <n v="0.23076923076923078"/>
  </r>
  <r>
    <n v="945"/>
    <s v="Facial Serum"/>
    <s v="Health &amp; Beauty"/>
    <x v="0"/>
    <x v="0"/>
    <x v="81"/>
    <n v="30"/>
    <n v="3"/>
    <s v="Latin America"/>
    <s v="CUST1036"/>
    <s v="Online Direct"/>
    <s v="Online Direct"/>
    <s v="REP001"/>
    <n v="0.05"/>
    <n v="20"/>
    <n v="10"/>
    <x v="3"/>
    <x v="3"/>
    <s v="In Stock"/>
    <s v="Pending Return"/>
    <x v="0"/>
    <s v="Missing accessories"/>
    <x v="0"/>
    <s v="Delivery Issues"/>
    <n v="90"/>
    <n v="60"/>
    <n v="30"/>
    <n v="89.333333333333329"/>
    <n v="0.33333333333333331"/>
  </r>
  <r>
    <n v="718"/>
    <s v="Lip Balm"/>
    <s v="Health &amp; Beauty"/>
    <x v="0"/>
    <x v="0"/>
    <x v="99"/>
    <n v="7"/>
    <n v="1"/>
    <s v="Latin America"/>
    <s v="CUST1036"/>
    <s v="Online Direct"/>
    <s v="Online Direct"/>
    <s v="REP002"/>
    <n v="0"/>
    <n v="5"/>
    <n v="2"/>
    <x v="0"/>
    <x v="0"/>
    <s v="Out of Stock"/>
    <s v="Pending Return"/>
    <x v="0"/>
    <s v="Exceeds expectations"/>
    <x v="1"/>
    <s v="Experience with Purchase"/>
    <n v="7"/>
    <n v="5"/>
    <n v="2"/>
    <n v="6.2857142857142856"/>
    <n v="0.2857142857142857"/>
  </r>
  <r>
    <n v="1055"/>
    <s v="Lip Gloss"/>
    <s v="Health &amp; Beauty"/>
    <x v="0"/>
    <x v="0"/>
    <x v="28"/>
    <n v="12"/>
    <m/>
    <s v="Latin America"/>
    <s v="CUST1036"/>
    <s v="Low Income"/>
    <s v="Retail"/>
    <s v="REP009"/>
    <n v="0"/>
    <n v="10"/>
    <n v="2"/>
    <x v="1"/>
    <x v="1"/>
    <s v="Low Stock"/>
    <s v="No Return"/>
    <x v="0"/>
    <s v="Exceeds expectations"/>
    <x v="0"/>
    <s v="Experience with Purchase"/>
    <n v="0"/>
    <n v="0"/>
    <n v="0"/>
    <n v="0"/>
    <n v="0"/>
  </r>
  <r>
    <n v="535"/>
    <s v="Table Lamp"/>
    <s v="Home Décor"/>
    <x v="5"/>
    <x v="4"/>
    <x v="125"/>
    <n v="35"/>
    <n v="2"/>
    <s v="Latin America"/>
    <s v="CUST1036"/>
    <s v="Online Direct"/>
    <s v="Online Direct"/>
    <s v="REP005"/>
    <n v="0.1"/>
    <n v="25"/>
    <n v="10"/>
    <x v="3"/>
    <x v="3"/>
    <s v="Low Stock"/>
    <s v="No Return"/>
    <x v="0"/>
    <s v="Excellent quality"/>
    <x v="2"/>
    <s v="Product Quality"/>
    <n v="70"/>
    <n v="50"/>
    <n v="20"/>
    <n v="69.285714285714292"/>
    <n v="0.2857142857142857"/>
  </r>
  <r>
    <n v="282"/>
    <s v="Smartband"/>
    <s v="Wearables"/>
    <x v="1"/>
    <x v="1"/>
    <x v="289"/>
    <n v="80"/>
    <n v="5"/>
    <s v="Latin America"/>
    <s v="CUST1036"/>
    <s v="Online Direct"/>
    <s v="Online Direct"/>
    <s v="REP006"/>
    <n v="0"/>
    <n v="60"/>
    <n v="20"/>
    <x v="2"/>
    <x v="2"/>
    <s v="Out of Stock"/>
    <s v="Returned"/>
    <x v="1"/>
    <s v="Good value for money"/>
    <x v="2"/>
    <s v="Product Quality"/>
    <n v="400"/>
    <n v="300"/>
    <n v="100"/>
    <n v="399.25"/>
    <n v="0.25"/>
  </r>
  <r>
    <n v="1029"/>
    <s v="Throw Pillow"/>
    <s v="Home Décor"/>
    <x v="5"/>
    <x v="4"/>
    <x v="290"/>
    <n v="25"/>
    <m/>
    <s v="Middle East &amp; Africa"/>
    <s v="CUST1036"/>
    <s v="Middle Income"/>
    <s v="Retail"/>
    <s v="REP006"/>
    <n v="0"/>
    <n v="20"/>
    <n v="5"/>
    <x v="3"/>
    <x v="3"/>
    <s v="In Stock"/>
    <s v="No Return"/>
    <x v="0"/>
    <s v="Won't buy again"/>
    <x v="0"/>
    <s v="Value for Money"/>
    <n v="0"/>
    <n v="0"/>
    <n v="0"/>
    <n v="0"/>
    <n v="0"/>
  </r>
  <r>
    <n v="176"/>
    <s v="Ergonomic Chair"/>
    <s v="Office Supplies"/>
    <x v="7"/>
    <x v="4"/>
    <x v="291"/>
    <n v="195"/>
    <n v="4"/>
    <s v="North America"/>
    <s v="CUST1036"/>
    <s v="Retail"/>
    <s v="Retail"/>
    <s v="REP006"/>
    <n v="0"/>
    <n v="150"/>
    <n v="45"/>
    <x v="0"/>
    <x v="0"/>
    <s v="Out of Stock"/>
    <s v="Pending Return"/>
    <x v="0"/>
    <s v="Great product"/>
    <x v="1"/>
    <s v="Product Quality"/>
    <n v="780"/>
    <n v="600"/>
    <n v="180"/>
    <n v="779.23076923076928"/>
    <n v="0.23076923076923078"/>
  </r>
  <r>
    <n v="352"/>
    <s v="Graphic Novel"/>
    <s v="Books &amp; Media"/>
    <x v="4"/>
    <x v="4"/>
    <x v="81"/>
    <n v="26"/>
    <n v="5"/>
    <s v="Asia Pacific"/>
    <s v="CUST1037"/>
    <s v="Online Direct"/>
    <s v="Online Direct"/>
    <s v="REP010"/>
    <n v="0"/>
    <n v="20"/>
    <n v="6"/>
    <x v="2"/>
    <x v="2"/>
    <s v="In Stock"/>
    <s v="Pending Return"/>
    <x v="0"/>
    <s v="Would buy again"/>
    <x v="1"/>
    <s v="Value for Money"/>
    <n v="130"/>
    <n v="100"/>
    <n v="30"/>
    <n v="129.23076923076923"/>
    <n v="0.23076923076923078"/>
  </r>
  <r>
    <n v="707"/>
    <s v="HDMI Cable"/>
    <s v="Electronics"/>
    <x v="2"/>
    <x v="2"/>
    <x v="185"/>
    <n v="20"/>
    <n v="3"/>
    <s v="Europe"/>
    <s v="CUST1037"/>
    <s v="Wholesale"/>
    <s v="Wholesale"/>
    <s v="REP005"/>
    <n v="0.1"/>
    <n v="15"/>
    <n v="5"/>
    <x v="0"/>
    <x v="0"/>
    <s v="Low Stock"/>
    <s v="Returned"/>
    <x v="1"/>
    <s v="Too expensive"/>
    <x v="1"/>
    <s v="Value for Money"/>
    <n v="60"/>
    <n v="45"/>
    <n v="15"/>
    <n v="59.25"/>
    <n v="0.25"/>
  </r>
  <r>
    <n v="390"/>
    <s v="Coffee Grinder"/>
    <s v="Home Appliances"/>
    <x v="5"/>
    <x v="4"/>
    <x v="292"/>
    <n v="38"/>
    <n v="3"/>
    <s v="North America"/>
    <s v="CUST1037"/>
    <s v="Wholesale"/>
    <s v="Wholesale"/>
    <s v="REP006"/>
    <n v="0"/>
    <n v="30"/>
    <n v="8"/>
    <x v="2"/>
    <x v="2"/>
    <s v="Out of Stock"/>
    <s v="Pending Return"/>
    <x v="0"/>
    <s v="Will return"/>
    <x v="1"/>
    <s v="Customer Service"/>
    <n v="114"/>
    <n v="90"/>
    <n v="24"/>
    <n v="113.21052631578948"/>
    <n v="0.21052631578947367"/>
  </r>
  <r>
    <n v="387"/>
    <s v="Biography Book"/>
    <s v="Books &amp; Media"/>
    <x v="4"/>
    <x v="4"/>
    <x v="236"/>
    <n v="38"/>
    <n v="1"/>
    <s v="North America"/>
    <s v="CUST1037"/>
    <s v="Wholesale"/>
    <s v="Wholesale"/>
    <s v="REP009"/>
    <n v="0"/>
    <n v="30"/>
    <n v="8"/>
    <x v="3"/>
    <x v="3"/>
    <s v="Out of Stock"/>
    <s v="No Return"/>
    <x v="0"/>
    <s v="Satisfied with my purchase"/>
    <x v="1"/>
    <s v="Experience with Purchase"/>
    <n v="38"/>
    <n v="30"/>
    <n v="8"/>
    <n v="37.210526315789473"/>
    <n v="0.21052631578947367"/>
  </r>
  <r>
    <n v="533"/>
    <s v="Toothpaste"/>
    <s v="Health &amp; Beauty"/>
    <x v="0"/>
    <x v="0"/>
    <x v="293"/>
    <n v="5"/>
    <n v="3"/>
    <s v="North America"/>
    <s v="CUST1037"/>
    <s v="Retail"/>
    <s v="Retail"/>
    <s v="REP008"/>
    <n v="0"/>
    <n v="3"/>
    <n v="2"/>
    <x v="3"/>
    <x v="3"/>
    <s v="Low Stock"/>
    <s v="No Return"/>
    <x v="0"/>
    <s v="Exceeds expectations"/>
    <x v="1"/>
    <s v="Experience with Purchase"/>
    <n v="15"/>
    <n v="9"/>
    <n v="6"/>
    <n v="14.4"/>
    <n v="0.4"/>
  </r>
  <r>
    <n v="57"/>
    <s v="eBook Reader"/>
    <s v="Books &amp; Media"/>
    <x v="4"/>
    <x v="4"/>
    <x v="4"/>
    <n v="75"/>
    <n v="4"/>
    <m/>
    <s v="CUST1037"/>
    <s v="Online Direct"/>
    <s v="Online Direct"/>
    <s v="REP007"/>
    <n v="0.15"/>
    <n v="60"/>
    <n v="15"/>
    <x v="1"/>
    <x v="1"/>
    <s v="Low Stock"/>
    <s v="Returned"/>
    <x v="1"/>
    <s v="Item as described"/>
    <x v="1"/>
    <s v="Product Description Accuracy"/>
    <n v="300"/>
    <n v="240"/>
    <n v="60"/>
    <n v="299.2"/>
    <n v="0.2"/>
  </r>
  <r>
    <n v="856"/>
    <s v="Digital Camera"/>
    <s v="Electronics"/>
    <x v="2"/>
    <x v="2"/>
    <x v="278"/>
    <n v="250"/>
    <n v="1"/>
    <s v="Europe"/>
    <s v="CUST1038"/>
    <s v="Wholesale"/>
    <s v="Wholesale"/>
    <s v="REP003"/>
    <n v="0"/>
    <n v="200"/>
    <n v="50"/>
    <x v="0"/>
    <x v="0"/>
    <s v="In Stock"/>
    <s v="No Return"/>
    <x v="0"/>
    <s v="Could be better"/>
    <x v="1"/>
    <s v="Experience with Purchase"/>
    <n v="250"/>
    <n v="200"/>
    <n v="50"/>
    <n v="249.2"/>
    <n v="0.2"/>
  </r>
  <r>
    <n v="780"/>
    <s v="Climbing Rope"/>
    <s v="Sports &amp; Outdoors"/>
    <x v="3"/>
    <x v="3"/>
    <x v="294"/>
    <n v="70"/>
    <n v="3"/>
    <s v="North America"/>
    <s v="CUST1038"/>
    <s v="Wholesale"/>
    <s v="Wholesale"/>
    <s v="REP002"/>
    <n v="0"/>
    <n v="50"/>
    <n v="20"/>
    <x v="0"/>
    <x v="0"/>
    <s v="In Stock"/>
    <s v="Returned"/>
    <x v="1"/>
    <s v="Do not recommend"/>
    <x v="0"/>
    <s v="Value for Money"/>
    <n v="210"/>
    <n v="150"/>
    <n v="60"/>
    <n v="209.28571428571428"/>
    <n v="0.2857142857142857"/>
  </r>
  <r>
    <n v="49"/>
    <s v="Smart Thermostat"/>
    <s v="Electronics"/>
    <x v="2"/>
    <x v="2"/>
    <x v="295"/>
    <n v="90"/>
    <n v="5"/>
    <s v="North America"/>
    <s v="CUST1038"/>
    <s v="Subscription"/>
    <s v="Online Direct"/>
    <s v="REP001"/>
    <n v="0.15"/>
    <n v="70"/>
    <n v="20"/>
    <x v="3"/>
    <x v="3"/>
    <s v="Out of Stock"/>
    <s v="Returned"/>
    <x v="1"/>
    <s v="Terrible support"/>
    <x v="1"/>
    <s v="Customer Service"/>
    <n v="450"/>
    <n v="350"/>
    <n v="100"/>
    <n v="449.22222222222223"/>
    <n v="0.22222222222222221"/>
  </r>
  <r>
    <n v="722"/>
    <s v="Treadmill"/>
    <s v="Sports &amp; Outdoors"/>
    <x v="3"/>
    <x v="3"/>
    <x v="296"/>
    <n v="400"/>
    <n v="1"/>
    <s v="North America"/>
    <s v="CUST1038"/>
    <s v="Retail"/>
    <s v="Retail"/>
    <s v="REP010"/>
    <n v="0.05"/>
    <n v="300"/>
    <n v="100"/>
    <x v="0"/>
    <x v="0"/>
    <s v="Low Stock"/>
    <s v="No Return"/>
    <x v="0"/>
    <s v="Color not as shown"/>
    <x v="2"/>
    <s v="Product Quality"/>
    <n v="400"/>
    <n v="300"/>
    <n v="100"/>
    <n v="399.25"/>
    <n v="0.25"/>
  </r>
  <r>
    <n v="669"/>
    <s v="USB Hub"/>
    <s v="Electronics"/>
    <x v="2"/>
    <x v="2"/>
    <x v="297"/>
    <n v="20"/>
    <n v="5"/>
    <s v="Europe"/>
    <s v="CUST1039"/>
    <s v="Wholesale"/>
    <s v="Wholesale"/>
    <s v="REP004"/>
    <n v="0"/>
    <n v="15"/>
    <n v="5"/>
    <x v="3"/>
    <x v="3"/>
    <s v="Out of Stock"/>
    <s v="Returned"/>
    <x v="1"/>
    <s v="Excellent quality"/>
    <x v="1"/>
    <s v="Product Quality"/>
    <n v="100"/>
    <n v="75"/>
    <n v="25"/>
    <n v="99.25"/>
    <n v="0.25"/>
  </r>
  <r>
    <n v="494"/>
    <s v="High-Heeled Shoes"/>
    <s v="Fashion"/>
    <x v="1"/>
    <x v="1"/>
    <x v="132"/>
    <n v="80"/>
    <n v="5"/>
    <s v="Europe"/>
    <s v="CUST1039"/>
    <s v="Wholesale"/>
    <s v="Wholesale"/>
    <s v="REP005"/>
    <n v="0.1"/>
    <n v="50"/>
    <n v="30"/>
    <x v="3"/>
    <x v="3"/>
    <s v="Out of Stock"/>
    <s v="Returned"/>
    <x v="1"/>
    <s v="Poor packaging"/>
    <x v="0"/>
    <s v="Delivery Issues"/>
    <n v="400"/>
    <n v="250"/>
    <n v="150"/>
    <n v="399.375"/>
    <n v="0.375"/>
  </r>
  <r>
    <n v="905"/>
    <s v="Bluetooth Speaker"/>
    <s v="Electronics"/>
    <x v="2"/>
    <x v="2"/>
    <x v="33"/>
    <n v="70"/>
    <n v="1"/>
    <s v="Europe"/>
    <s v="CUST1039"/>
    <s v="Subscription"/>
    <s v="Online Direct"/>
    <s v="REP004"/>
    <n v="0"/>
    <n v="50"/>
    <n v="20"/>
    <x v="2"/>
    <x v="2"/>
    <s v="In Stock"/>
    <s v="Pending Return"/>
    <x v="0"/>
    <s v="Poor packaging"/>
    <x v="1"/>
    <s v="Delivery Issues"/>
    <n v="70"/>
    <n v="50"/>
    <n v="20"/>
    <n v="69.285714285714292"/>
    <n v="0.2857142857142857"/>
  </r>
  <r>
    <n v="480"/>
    <s v="Hiking Backpack"/>
    <s v="Sports &amp; Outdoors"/>
    <x v="3"/>
    <x v="3"/>
    <x v="247"/>
    <n v="90"/>
    <n v="4"/>
    <s v="Latin America"/>
    <s v="CUST1039"/>
    <s v="Online Direct"/>
    <s v="Online Direct"/>
    <s v="REP007"/>
    <n v="0.05"/>
    <n v="70"/>
    <n v="20"/>
    <x v="0"/>
    <x v="0"/>
    <s v="In Stock"/>
    <s v="Returned"/>
    <x v="1"/>
    <s v="Quick shipping"/>
    <x v="2"/>
    <s v="Delivery Issues"/>
    <n v="360"/>
    <n v="280"/>
    <n v="80"/>
    <n v="359.22222222222223"/>
    <n v="0.22222222222222221"/>
  </r>
  <r>
    <n v="511"/>
    <s v="Smartwatch"/>
    <s v="Electronics"/>
    <x v="2"/>
    <x v="2"/>
    <x v="181"/>
    <n v="100"/>
    <n v="2"/>
    <s v="Latin America"/>
    <s v="CUST1039"/>
    <s v="Retail"/>
    <s v="Retail"/>
    <s v="REP003"/>
    <n v="0.05"/>
    <n v="70"/>
    <n v="30"/>
    <x v="3"/>
    <x v="3"/>
    <s v="Out of Stock"/>
    <s v="Returned"/>
    <x v="1"/>
    <s v="Would buy again"/>
    <x v="1"/>
    <s v="Value for Money"/>
    <n v="200"/>
    <n v="140"/>
    <n v="60"/>
    <n v="199.3"/>
    <n v="0.3"/>
  </r>
  <r>
    <n v="651"/>
    <s v="Trekking Poles"/>
    <s v="Sports &amp; Outdoors"/>
    <x v="3"/>
    <x v="3"/>
    <x v="105"/>
    <n v="50"/>
    <n v="3"/>
    <s v="Latin America"/>
    <s v="CUST1039"/>
    <s v="Subscription"/>
    <s v="Online Direct"/>
    <s v="REP007"/>
    <n v="0.05"/>
    <n v="40"/>
    <n v="10"/>
    <x v="3"/>
    <x v="3"/>
    <s v="Low Stock"/>
    <s v="Pending Return"/>
    <x v="0"/>
    <s v="Would buy again"/>
    <x v="1"/>
    <s v="Value for Money"/>
    <n v="150"/>
    <n v="120"/>
    <n v="30"/>
    <n v="149.19999999999999"/>
    <n v="0.2"/>
  </r>
  <r>
    <n v="242"/>
    <s v="Decorative Vase"/>
    <s v="Home Décor"/>
    <x v="5"/>
    <x v="4"/>
    <x v="298"/>
    <n v="45"/>
    <n v="2"/>
    <s v="Latin America"/>
    <s v="CUST1039"/>
    <s v="Online Direct"/>
    <s v="Online Direct"/>
    <s v="REP004"/>
    <n v="0"/>
    <n v="35"/>
    <n v="10"/>
    <x v="2"/>
    <x v="2"/>
    <s v="In Stock"/>
    <s v="Pending Return"/>
    <x v="0"/>
    <s v="Missing accessories"/>
    <x v="1"/>
    <s v="Delivery Issues"/>
    <n v="90"/>
    <n v="70"/>
    <n v="20"/>
    <n v="89.222222222222229"/>
    <n v="0.22222222222222221"/>
  </r>
  <r>
    <n v="513"/>
    <s v="Historical Novel"/>
    <s v="Books &amp; Media"/>
    <x v="4"/>
    <x v="4"/>
    <x v="299"/>
    <n v="30"/>
    <n v="4"/>
    <s v="Latin America"/>
    <s v="CUST1039"/>
    <s v="Online Direct"/>
    <s v="Online Direct"/>
    <s v="REP001"/>
    <n v="0"/>
    <n v="20"/>
    <n v="10"/>
    <x v="2"/>
    <x v="2"/>
    <s v="Out of Stock"/>
    <s v="Returned"/>
    <x v="1"/>
    <s v="Great product"/>
    <x v="2"/>
    <s v="Product Quality"/>
    <n v="120"/>
    <n v="80"/>
    <n v="40"/>
    <n v="119.33333333333333"/>
    <n v="0.33333333333333331"/>
  </r>
  <r>
    <n v="716"/>
    <s v="Trail Running Shoes"/>
    <s v="Sports &amp; Outdoors"/>
    <x v="3"/>
    <x v="3"/>
    <x v="193"/>
    <n v="50"/>
    <n v="1"/>
    <s v="Latin America"/>
    <s v="CUST1039"/>
    <s v="Retail"/>
    <s v="Retail"/>
    <s v="REP001"/>
    <n v="0"/>
    <n v="40"/>
    <n v="10"/>
    <x v="3"/>
    <x v="3"/>
    <s v="Out of Stock"/>
    <s v="Returned"/>
    <x v="1"/>
    <s v="Perfect fit"/>
    <x v="0"/>
    <s v="Product Quality"/>
    <n v="50"/>
    <n v="40"/>
    <n v="10"/>
    <n v="49.2"/>
    <n v="0.2"/>
  </r>
  <r>
    <n v="605"/>
    <s v="Portable Fan"/>
    <s v="Electronics"/>
    <x v="2"/>
    <x v="2"/>
    <x v="300"/>
    <n v="30"/>
    <n v="2"/>
    <s v="Middle East &amp; Africa"/>
    <s v="CUST1039"/>
    <s v="Retail"/>
    <s v="Retail"/>
    <s v="REP001"/>
    <n v="0"/>
    <n v="25"/>
    <n v="5"/>
    <x v="2"/>
    <x v="2"/>
    <s v="Low Stock"/>
    <s v="No Return"/>
    <x v="0"/>
    <s v="Fantastic experience"/>
    <x v="1"/>
    <s v="Experience with Purchase"/>
    <n v="60"/>
    <n v="50"/>
    <n v="10"/>
    <n v="59.166666666666664"/>
    <n v="0.16666666666666666"/>
  </r>
  <r>
    <n v="20"/>
    <s v="Hardcover Novel"/>
    <s v="Books &amp; Media"/>
    <x v="4"/>
    <x v="4"/>
    <x v="301"/>
    <n v="24"/>
    <n v="5"/>
    <s v="Middle East &amp; Africa"/>
    <s v="CUST1039"/>
    <s v="Wholesale"/>
    <s v="Wholesale"/>
    <s v="REP007"/>
    <n v="0.05"/>
    <n v="20"/>
    <n v="4"/>
    <x v="1"/>
    <x v="1"/>
    <s v="Low Stock"/>
    <s v="Returned"/>
    <x v="1"/>
    <s v="Missing accessories"/>
    <x v="1"/>
    <s v="Delivery Issues"/>
    <n v="120"/>
    <n v="100"/>
    <n v="20"/>
    <n v="119.16666666666667"/>
    <n v="0.16666666666666666"/>
  </r>
  <r>
    <n v="727"/>
    <s v="Ski Boots"/>
    <s v="Sports &amp; Outdoors"/>
    <x v="3"/>
    <x v="3"/>
    <x v="302"/>
    <n v="130"/>
    <n v="5"/>
    <s v="North America"/>
    <s v="CUST1039"/>
    <s v="Online Direct"/>
    <s v="Online Direct"/>
    <s v="REP001"/>
    <n v="0"/>
    <n v="100"/>
    <n v="30"/>
    <x v="2"/>
    <x v="2"/>
    <s v="In Stock"/>
    <s v="No Return"/>
    <x v="0"/>
    <s v="Missing accessories"/>
    <x v="0"/>
    <s v="Delivery Issues"/>
    <n v="650"/>
    <n v="500"/>
    <n v="150"/>
    <n v="649.23076923076928"/>
    <n v="0.23076923076923078"/>
  </r>
  <r>
    <n v="170"/>
    <s v="Gourmet Coffee Beans"/>
    <s v="Groceries"/>
    <x v="6"/>
    <x v="5"/>
    <x v="303"/>
    <n v="32"/>
    <n v="4"/>
    <m/>
    <s v="CUST1039"/>
    <s v="Subscription"/>
    <s v="Online Direct"/>
    <s v="REP005"/>
    <n v="0"/>
    <n v="25"/>
    <n v="7"/>
    <x v="2"/>
    <x v="2"/>
    <s v="In Stock"/>
    <s v="Returned"/>
    <x v="1"/>
    <s v="Mislabelled"/>
    <x v="1"/>
    <s v="Product Quality"/>
    <n v="128"/>
    <n v="100"/>
    <n v="28"/>
    <n v="127.21875"/>
    <n v="0.21875"/>
  </r>
  <r>
    <n v="1148"/>
    <s v="Baseball Glove"/>
    <s v="Sports &amp; Outdoors"/>
    <x v="3"/>
    <x v="3"/>
    <x v="78"/>
    <n v="30"/>
    <n v="4"/>
    <s v="Asia Pacific"/>
    <s v="CUST1040"/>
    <s v="Retail"/>
    <s v="Retail"/>
    <s v="REP017"/>
    <n v="0"/>
    <n v="15"/>
    <n v="15"/>
    <x v="1"/>
    <x v="1"/>
    <s v="Out of Stock"/>
    <s v="Returned"/>
    <x v="1"/>
    <s v="Item as described"/>
    <x v="2"/>
    <s v="Product Description Accuracy"/>
    <n v="120"/>
    <n v="60"/>
    <n v="60"/>
    <n v="119.5"/>
    <n v="0.5"/>
  </r>
  <r>
    <n v="1332"/>
    <s v="Facial Serum"/>
    <s v="Health &amp; Beauty"/>
    <x v="0"/>
    <x v="0"/>
    <x v="94"/>
    <n v="20"/>
    <n v="4"/>
    <s v="Europe"/>
    <s v="CUST1040"/>
    <s v="Online Direct"/>
    <s v="Online Direct"/>
    <s v="REP017"/>
    <n v="0"/>
    <n v="15"/>
    <n v="5"/>
    <x v="1"/>
    <x v="1"/>
    <s v="Out of Stock"/>
    <s v="Pending Return"/>
    <x v="0"/>
    <s v="Delays in delivery"/>
    <x v="0"/>
    <s v="Delivery Issues"/>
    <n v="80"/>
    <n v="60"/>
    <n v="20"/>
    <n v="79.25"/>
    <n v="0.25"/>
  </r>
  <r>
    <n v="1240"/>
    <s v="Facial Moisturizer"/>
    <s v="Health &amp; Beauty"/>
    <x v="0"/>
    <x v="0"/>
    <x v="59"/>
    <n v="400"/>
    <n v="5"/>
    <s v="Europe"/>
    <s v="CUST1040"/>
    <s v="Online Direct"/>
    <s v="Online Direct"/>
    <s v="REP019"/>
    <n v="0"/>
    <n v="15"/>
    <n v="385"/>
    <x v="3"/>
    <x v="3"/>
    <s v="Out of Stock"/>
    <s v="Returned"/>
    <x v="1"/>
    <s v="Color not as shown"/>
    <x v="2"/>
    <s v="Product Quality"/>
    <n v="2000"/>
    <n v="75"/>
    <n v="1925"/>
    <n v="1999.9625000000001"/>
    <n v="0.96250000000000002"/>
  </r>
  <r>
    <n v="1194"/>
    <s v="Facial Serum"/>
    <s v="Health &amp; Beauty"/>
    <x v="0"/>
    <x v="0"/>
    <x v="97"/>
    <n v="30"/>
    <n v="5"/>
    <s v="Latin America"/>
    <s v="CUST1040"/>
    <s v="Online Direct"/>
    <s v="Online Direct"/>
    <s v="REP018"/>
    <n v="0.1"/>
    <n v="20"/>
    <n v="10"/>
    <x v="2"/>
    <x v="2"/>
    <s v="Low Stock"/>
    <s v="Returned"/>
    <x v="1"/>
    <s v="Terrible support"/>
    <x v="0"/>
    <s v="Customer Service"/>
    <n v="150"/>
    <n v="100"/>
    <n v="50"/>
    <n v="149.33333333333334"/>
    <n v="0.33333333333333331"/>
  </r>
  <r>
    <n v="1286"/>
    <s v="Sweater Dress"/>
    <s v="Fashion"/>
    <x v="1"/>
    <x v="1"/>
    <x v="304"/>
    <n v="400"/>
    <n v="5"/>
    <s v="Latin America"/>
    <s v="CUST1040"/>
    <s v="Wholesale"/>
    <s v="Wholesale"/>
    <s v="REP011"/>
    <n v="0.1"/>
    <n v="20"/>
    <n v="380"/>
    <x v="2"/>
    <x v="2"/>
    <s v="Low Stock"/>
    <s v="No Return"/>
    <x v="0"/>
    <s v="Could be better"/>
    <x v="0"/>
    <s v="Experience with Purchase"/>
    <n v="2000"/>
    <n v="100"/>
    <n v="1900"/>
    <n v="1999.95"/>
    <n v="0.95"/>
  </r>
  <r>
    <n v="854"/>
    <s v="Throw Pillow"/>
    <s v="Home Décor"/>
    <x v="5"/>
    <x v="4"/>
    <x v="305"/>
    <n v="25"/>
    <n v="1"/>
    <s v="North America"/>
    <s v="CUST1040"/>
    <s v="Online Direct"/>
    <s v="Online Direct"/>
    <s v="REP010"/>
    <n v="0"/>
    <n v="20"/>
    <n v="5"/>
    <x v="2"/>
    <x v="2"/>
    <s v="Out of Stock"/>
    <s v="Returned"/>
    <x v="1"/>
    <s v="Will shop again"/>
    <x v="2"/>
    <s v="Experience with Purchase"/>
    <n v="25"/>
    <n v="20"/>
    <n v="5"/>
    <n v="24.2"/>
    <n v="0.2"/>
  </r>
  <r>
    <n v="1102"/>
    <s v="Webcam"/>
    <s v="Electronics"/>
    <x v="2"/>
    <x v="2"/>
    <x v="248"/>
    <n v="40"/>
    <m/>
    <s v="North America"/>
    <s v="CUST1040"/>
    <s v="Discount Shoppers"/>
    <s v="Retail"/>
    <s v="REP001"/>
    <n v="0"/>
    <n v="30"/>
    <n v="10"/>
    <x v="2"/>
    <x v="2"/>
    <s v="In Stock"/>
    <s v="Pending Return"/>
    <x v="0"/>
    <s v="Not recommended"/>
    <x v="1"/>
    <s v="Value for Money"/>
    <n v="0"/>
    <n v="0"/>
    <n v="0"/>
    <n v="0"/>
    <n v="0"/>
  </r>
  <r>
    <n v="921"/>
    <s v="Baseball Glove"/>
    <s v="Sports &amp; Outdoors"/>
    <x v="3"/>
    <x v="3"/>
    <x v="253"/>
    <n v="30"/>
    <n v="2"/>
    <m/>
    <s v="CUST1040"/>
    <s v="Retail"/>
    <s v="Retail"/>
    <s v="REP009"/>
    <n v="0"/>
    <n v="25"/>
    <n v="5"/>
    <x v="0"/>
    <x v="0"/>
    <s v="Low Stock"/>
    <s v="Returned"/>
    <x v="1"/>
    <s v="Arrived late"/>
    <x v="2"/>
    <s v="Delivery Issues"/>
    <n v="60"/>
    <n v="50"/>
    <n v="10"/>
    <n v="59.166666666666664"/>
    <n v="0.16666666666666666"/>
  </r>
  <r>
    <n v="1042"/>
    <s v="Facial Serum"/>
    <s v="Health &amp; Beauty"/>
    <x v="0"/>
    <x v="0"/>
    <x v="306"/>
    <n v="30"/>
    <m/>
    <m/>
    <s v="CUST1040"/>
    <s v="Premium Customers"/>
    <s v="Corporate"/>
    <s v="REP004"/>
    <n v="0.05"/>
    <n v="20"/>
    <n v="10"/>
    <x v="3"/>
    <x v="3"/>
    <s v="In Stock"/>
    <s v="No Return"/>
    <x v="0"/>
    <s v="Very satisfied"/>
    <x v="2"/>
    <s v="Experience with Purchase"/>
    <n v="0"/>
    <n v="0"/>
    <n v="0"/>
    <n v="0"/>
    <n v="0"/>
  </r>
  <r>
    <n v="845"/>
    <s v="Facial Moisturizer"/>
    <s v="Health &amp; Beauty"/>
    <x v="0"/>
    <x v="0"/>
    <x v="109"/>
    <n v="30"/>
    <n v="5"/>
    <s v="Europe"/>
    <s v="CUST1041"/>
    <s v="Online Direct"/>
    <s v="Online Direct"/>
    <s v="REP005"/>
    <n v="0.05"/>
    <n v="25"/>
    <n v="5"/>
    <x v="0"/>
    <x v="0"/>
    <s v="Low Stock"/>
    <s v="Returned"/>
    <x v="1"/>
    <s v="Could be better"/>
    <x v="1"/>
    <s v="Experience with Purchase"/>
    <n v="150"/>
    <n v="125"/>
    <n v="25"/>
    <n v="149.16666666666666"/>
    <n v="0.16666666666666666"/>
  </r>
  <r>
    <n v="405"/>
    <s v="Smartwatch"/>
    <s v="Electronics"/>
    <x v="2"/>
    <x v="2"/>
    <x v="307"/>
    <n v="130"/>
    <n v="5"/>
    <s v="Europe"/>
    <s v="CUST1041"/>
    <s v="Retail"/>
    <s v="Retail"/>
    <s v="REP010"/>
    <n v="0"/>
    <n v="100"/>
    <n v="30"/>
    <x v="3"/>
    <x v="3"/>
    <s v="Low Stock"/>
    <s v="Pending Return"/>
    <x v="0"/>
    <s v="Color not as shown"/>
    <x v="1"/>
    <s v="Product Quality"/>
    <n v="650"/>
    <n v="500"/>
    <n v="150"/>
    <n v="649.23076923076928"/>
    <n v="0.23076923076923078"/>
  </r>
  <r>
    <n v="500"/>
    <s v="Jacket"/>
    <s v="Fashion"/>
    <x v="1"/>
    <x v="1"/>
    <x v="308"/>
    <n v="100"/>
    <n v="4"/>
    <s v="Europe"/>
    <s v="CUST1041"/>
    <s v="Wholesale"/>
    <s v="Wholesale"/>
    <s v="REP010"/>
    <n v="0"/>
    <n v="70"/>
    <n v="30"/>
    <x v="0"/>
    <x v="0"/>
    <s v="Low Stock"/>
    <s v="No Return"/>
    <x v="0"/>
    <s v="Exceeds expectations"/>
    <x v="1"/>
    <s v="Experience with Purchase"/>
    <n v="400"/>
    <n v="280"/>
    <n v="120"/>
    <n v="399.3"/>
    <n v="0.3"/>
  </r>
  <r>
    <n v="155"/>
    <s v="Bluetooth Speaker"/>
    <s v="Electronics"/>
    <x v="2"/>
    <x v="2"/>
    <x v="278"/>
    <n v="25"/>
    <n v="1"/>
    <s v="Europe"/>
    <s v="CUST1041"/>
    <s v="Retail"/>
    <s v="Retail"/>
    <s v="REP006"/>
    <n v="0"/>
    <n v="20"/>
    <n v="5"/>
    <x v="1"/>
    <x v="1"/>
    <s v="In Stock"/>
    <s v="Pending Return"/>
    <x v="0"/>
    <s v="Not worth the money"/>
    <x v="0"/>
    <s v="Product Quality"/>
    <n v="25"/>
    <n v="20"/>
    <n v="5"/>
    <n v="24.2"/>
    <n v="0.2"/>
  </r>
  <r>
    <n v="349"/>
    <s v="Beach Hat"/>
    <s v="Fashion"/>
    <x v="1"/>
    <x v="1"/>
    <x v="150"/>
    <n v="26"/>
    <n v="2"/>
    <s v="Latin America"/>
    <s v="CUST1041"/>
    <s v="Online Direct"/>
    <s v="Online Direct"/>
    <s v="REP003"/>
    <n v="0"/>
    <n v="20"/>
    <n v="6"/>
    <x v="3"/>
    <x v="3"/>
    <s v="In Stock"/>
    <s v="Pending Return"/>
    <x v="0"/>
    <s v="Not as described"/>
    <x v="2"/>
    <s v="Value for Money"/>
    <n v="52"/>
    <n v="40"/>
    <n v="12"/>
    <n v="51.230769230769234"/>
    <n v="0.23076923076923078"/>
  </r>
  <r>
    <n v="3"/>
    <s v="Leather Boots"/>
    <s v="Fashion"/>
    <x v="1"/>
    <x v="1"/>
    <x v="309"/>
    <n v="120"/>
    <n v="2"/>
    <s v="Latin America"/>
    <s v="CUST1041"/>
    <s v="Retail"/>
    <s v="Retail"/>
    <s v="REP007"/>
    <n v="0.15"/>
    <n v="80"/>
    <n v="40"/>
    <x v="3"/>
    <x v="3"/>
    <s v="In Stock"/>
    <s v="Pending Return"/>
    <x v="0"/>
    <s v="Not worth the money"/>
    <x v="1"/>
    <s v="Product Quality"/>
    <n v="240"/>
    <n v="160"/>
    <n v="80"/>
    <n v="239.33333333333334"/>
    <n v="0.33333333333333331"/>
  </r>
  <r>
    <n v="811"/>
    <s v="Ice Cream Maker"/>
    <s v="Sports &amp; Outdoors"/>
    <x v="3"/>
    <x v="3"/>
    <x v="165"/>
    <n v="70"/>
    <n v="5"/>
    <s v="Middle East &amp; Africa"/>
    <s v="CUST1041"/>
    <s v="Wholesale"/>
    <s v="Wholesale"/>
    <s v="REP010"/>
    <n v="0"/>
    <n v="50"/>
    <n v="20"/>
    <x v="1"/>
    <x v="1"/>
    <s v="In Stock"/>
    <s v="Pending Return"/>
    <x v="0"/>
    <s v="Could be better"/>
    <x v="2"/>
    <s v="Experience with Purchase"/>
    <n v="350"/>
    <n v="250"/>
    <n v="100"/>
    <n v="349.28571428571428"/>
    <n v="0.2857142857142857"/>
  </r>
  <r>
    <n v="231"/>
    <s v="Bluetooth Speaker"/>
    <s v="Electronics"/>
    <x v="2"/>
    <x v="2"/>
    <x v="310"/>
    <n v="30"/>
    <n v="3"/>
    <s v="Middle East &amp; Africa"/>
    <s v="CUST1041"/>
    <s v="Retail"/>
    <s v="Retail"/>
    <s v="REP007"/>
    <n v="0"/>
    <n v="22"/>
    <n v="8"/>
    <x v="2"/>
    <x v="2"/>
    <s v="Out of Stock"/>
    <s v="Returned"/>
    <x v="1"/>
    <s v="Item as described"/>
    <x v="1"/>
    <s v="Product Description Accuracy"/>
    <n v="90"/>
    <n v="66"/>
    <n v="24"/>
    <n v="89.266666666666666"/>
    <n v="0.26666666666666666"/>
  </r>
  <r>
    <n v="165"/>
    <s v="Designer Handbag"/>
    <s v="Fashion"/>
    <x v="1"/>
    <x v="1"/>
    <x v="233"/>
    <n v="195"/>
    <n v="4"/>
    <s v="North America"/>
    <s v="CUST1041"/>
    <s v="Wholesale"/>
    <s v="Wholesale"/>
    <s v="REP008"/>
    <n v="0"/>
    <n v="150"/>
    <n v="45"/>
    <x v="3"/>
    <x v="3"/>
    <s v="Out of Stock"/>
    <s v="Pending Return"/>
    <x v="0"/>
    <s v="Item as described"/>
    <x v="1"/>
    <s v="Product Description Accuracy"/>
    <n v="780"/>
    <n v="600"/>
    <n v="180"/>
    <n v="779.23076923076928"/>
    <n v="0.23076923076923078"/>
  </r>
  <r>
    <n v="915"/>
    <s v="Snowshoes"/>
    <s v="Sports &amp; Outdoors"/>
    <x v="3"/>
    <x v="3"/>
    <x v="182"/>
    <n v="90"/>
    <n v="4"/>
    <s v="North America"/>
    <s v="CUST1041"/>
    <s v="Retail"/>
    <s v="Retail"/>
    <s v="REP005"/>
    <n v="0"/>
    <n v="70"/>
    <n v="20"/>
    <x v="1"/>
    <x v="1"/>
    <s v="Out of Stock"/>
    <s v="Pending Return"/>
    <x v="0"/>
    <s v="Item as described"/>
    <x v="1"/>
    <s v="Product Description Accuracy"/>
    <n v="360"/>
    <n v="280"/>
    <n v="80"/>
    <n v="359.22222222222223"/>
    <n v="0.22222222222222221"/>
  </r>
  <r>
    <n v="840"/>
    <s v="Bathrobe"/>
    <s v="Health &amp; Beauty"/>
    <x v="0"/>
    <x v="0"/>
    <x v="311"/>
    <n v="50"/>
    <n v="4"/>
    <s v="North America"/>
    <s v="CUST1041"/>
    <s v="Retail"/>
    <s v="Retail"/>
    <s v="REP009"/>
    <n v="0"/>
    <n v="40"/>
    <n v="10"/>
    <x v="2"/>
    <x v="2"/>
    <s v="Out of Stock"/>
    <s v="No Return"/>
    <x v="0"/>
    <s v="Excellent quality"/>
    <x v="2"/>
    <s v="Product Quality"/>
    <n v="200"/>
    <n v="160"/>
    <n v="40"/>
    <n v="199.2"/>
    <n v="0.2"/>
  </r>
  <r>
    <n v="326"/>
    <s v="Tennis Balls"/>
    <s v="Sports &amp; Outdoors"/>
    <x v="3"/>
    <x v="3"/>
    <x v="41"/>
    <n v="26"/>
    <n v="4"/>
    <s v="North America"/>
    <s v="CUST1041"/>
    <s v="Retail"/>
    <s v="Retail"/>
    <s v="REP006"/>
    <n v="0"/>
    <n v="20"/>
    <n v="6"/>
    <x v="0"/>
    <x v="0"/>
    <s v="Low Stock"/>
    <s v="Returned"/>
    <x v="1"/>
    <s v="Good value for money"/>
    <x v="2"/>
    <s v="Product Quality"/>
    <n v="104"/>
    <n v="80"/>
    <n v="24"/>
    <n v="103.23076923076923"/>
    <n v="0.23076923076923078"/>
  </r>
  <r>
    <n v="657"/>
    <s v="Snowboard"/>
    <s v="Sports &amp; Outdoors"/>
    <x v="3"/>
    <x v="3"/>
    <x v="35"/>
    <n v="250"/>
    <n v="2"/>
    <s v="North America"/>
    <s v="CUST1041"/>
    <s v="Wholesale"/>
    <s v="Wholesale"/>
    <s v="REP002"/>
    <n v="0.05"/>
    <n v="200"/>
    <n v="50"/>
    <x v="3"/>
    <x v="3"/>
    <s v="Out of Stock"/>
    <s v="Pending Return"/>
    <x v="0"/>
    <s v="Not recommended"/>
    <x v="2"/>
    <s v="Value for Money"/>
    <n v="500"/>
    <n v="400"/>
    <n v="100"/>
    <n v="499.2"/>
    <n v="0.2"/>
  </r>
  <r>
    <n v="966"/>
    <s v="Digital Camera"/>
    <s v="Electronics"/>
    <x v="2"/>
    <x v="2"/>
    <x v="312"/>
    <n v="250"/>
    <n v="1"/>
    <s v="Asia Pacific"/>
    <s v="CUST1042"/>
    <s v="Retail"/>
    <s v="Retail"/>
    <s v="REP006"/>
    <n v="0"/>
    <n v="200"/>
    <n v="50"/>
    <x v="3"/>
    <x v="3"/>
    <s v="Out of Stock"/>
    <s v="Returned"/>
    <x v="1"/>
    <s v="Arrived late"/>
    <x v="1"/>
    <s v="Delivery Issues"/>
    <n v="250"/>
    <n v="200"/>
    <n v="50"/>
    <n v="249.2"/>
    <n v="0.2"/>
  </r>
  <r>
    <n v="315"/>
    <s v="Vest"/>
    <s v="Fashion"/>
    <x v="1"/>
    <x v="1"/>
    <x v="241"/>
    <n v="38"/>
    <n v="5"/>
    <s v="Asia Pacific"/>
    <s v="CUST1042"/>
    <s v="Wholesale"/>
    <s v="Wholesale"/>
    <s v="REP008"/>
    <n v="0"/>
    <n v="30"/>
    <n v="8"/>
    <x v="0"/>
    <x v="0"/>
    <s v="Out of Stock"/>
    <s v="No Return"/>
    <x v="0"/>
    <s v="Satisfied with my purchase"/>
    <x v="2"/>
    <s v="Experience with Purchase"/>
    <n v="190"/>
    <n v="150"/>
    <n v="40"/>
    <n v="189.21052631578948"/>
    <n v="0.21052631578947367"/>
  </r>
  <r>
    <n v="1238"/>
    <s v="Facial Serum"/>
    <s v="Health &amp; Beauty"/>
    <x v="0"/>
    <x v="0"/>
    <x v="11"/>
    <n v="30"/>
    <n v="2"/>
    <s v="Asia Pacific"/>
    <s v="CUST1042"/>
    <s v="Retail"/>
    <s v="Retail"/>
    <s v="REP017"/>
    <n v="0.05"/>
    <n v="15"/>
    <n v="15"/>
    <x v="3"/>
    <x v="3"/>
    <s v="Low Stock"/>
    <s v="Pending Return"/>
    <x v="0"/>
    <s v="Not as described"/>
    <x v="0"/>
    <s v="Value for Money"/>
    <n v="60"/>
    <n v="30"/>
    <n v="30"/>
    <n v="59.5"/>
    <n v="0.5"/>
  </r>
  <r>
    <n v="330"/>
    <s v="Tablet"/>
    <s v="Electronics"/>
    <x v="2"/>
    <x v="2"/>
    <x v="150"/>
    <n v="325"/>
    <n v="5"/>
    <s v="Asia Pacific"/>
    <s v="CUST1042"/>
    <s v="Wholesale"/>
    <s v="Wholesale"/>
    <s v="REP008"/>
    <n v="0"/>
    <n v="250"/>
    <n v="75"/>
    <x v="2"/>
    <x v="2"/>
    <s v="Out of Stock"/>
    <s v="Returned"/>
    <x v="1"/>
    <s v="I love it"/>
    <x v="1"/>
    <s v="Experience with Purchase"/>
    <n v="1625"/>
    <n v="1250"/>
    <n v="375"/>
    <n v="1624.2307692307693"/>
    <n v="0.23076923076923078"/>
  </r>
  <r>
    <n v="774"/>
    <s v="Silk Scarf"/>
    <s v="Fashion"/>
    <x v="1"/>
    <x v="1"/>
    <x v="56"/>
    <n v="35"/>
    <n v="4"/>
    <s v="Asia Pacific"/>
    <s v="CUST1042"/>
    <s v="Wholesale"/>
    <s v="Wholesale"/>
    <s v="REP006"/>
    <n v="0.05"/>
    <n v="25"/>
    <n v="10"/>
    <x v="1"/>
    <x v="1"/>
    <s v="Out of Stock"/>
    <s v="Pending Return"/>
    <x v="0"/>
    <s v="Returning this item"/>
    <x v="2"/>
    <s v="Customer Service"/>
    <n v="140"/>
    <n v="100"/>
    <n v="40"/>
    <n v="139.28571428571428"/>
    <n v="0.2857142857142857"/>
  </r>
  <r>
    <n v="1005"/>
    <s v="Baseball Glove"/>
    <s v="Sports &amp; Outdoors"/>
    <x v="3"/>
    <x v="3"/>
    <x v="313"/>
    <n v="30"/>
    <m/>
    <s v="Asia Pacific"/>
    <s v="CUST1042"/>
    <s v="Retail Customers"/>
    <s v="Retail"/>
    <s v="REP006"/>
    <n v="0"/>
    <n v="25"/>
    <n v="5"/>
    <x v="3"/>
    <x v="3"/>
    <s v="Out of Stock"/>
    <s v="No Return"/>
    <x v="0"/>
    <s v="Not recommended"/>
    <x v="2"/>
    <s v="Value for Money"/>
    <n v="0"/>
    <n v="0"/>
    <n v="0"/>
    <n v="0"/>
    <n v="0"/>
  </r>
  <r>
    <n v="452"/>
    <s v="Wireless Earbuds"/>
    <s v="Electronics"/>
    <x v="2"/>
    <x v="2"/>
    <x v="314"/>
    <n v="38"/>
    <n v="5"/>
    <s v="Europe"/>
    <s v="CUST1042"/>
    <s v="Wholesale"/>
    <s v="Wholesale"/>
    <s v="REP003"/>
    <n v="0"/>
    <n v="30"/>
    <n v="8"/>
    <x v="2"/>
    <x v="2"/>
    <s v="In Stock"/>
    <s v="No Return"/>
    <x v="0"/>
    <s v="Top notch"/>
    <x v="0"/>
    <s v="Product Quality"/>
    <n v="190"/>
    <n v="150"/>
    <n v="40"/>
    <n v="189.21052631578948"/>
    <n v="0.21052631578947367"/>
  </r>
  <r>
    <n v="1330"/>
    <s v="Baseball Glove"/>
    <s v="Sports &amp; Outdoors"/>
    <x v="3"/>
    <x v="3"/>
    <x v="315"/>
    <n v="40"/>
    <n v="5"/>
    <s v="Europe"/>
    <s v="CUST1042"/>
    <s v="Online Direct"/>
    <s v="Online Direct"/>
    <s v="REP011"/>
    <n v="0.05"/>
    <n v="15"/>
    <n v="25"/>
    <x v="3"/>
    <x v="3"/>
    <s v="Low Stock"/>
    <s v="Returned"/>
    <x v="1"/>
    <s v="Good value for money"/>
    <x v="0"/>
    <s v="Product Quality"/>
    <n v="200"/>
    <n v="75"/>
    <n v="125"/>
    <n v="199.625"/>
    <n v="0.625"/>
  </r>
  <r>
    <n v="476"/>
    <s v="Shampoo"/>
    <s v="Health &amp; Beauty"/>
    <x v="0"/>
    <x v="0"/>
    <x v="316"/>
    <n v="15"/>
    <n v="4"/>
    <s v="Latin America"/>
    <s v="CUST1042"/>
    <s v="Retail"/>
    <s v="Retail"/>
    <s v="REP004"/>
    <n v="0.1"/>
    <n v="10"/>
    <n v="5"/>
    <x v="1"/>
    <x v="1"/>
    <s v="In Stock"/>
    <s v="Pending Return"/>
    <x v="0"/>
    <s v="Terrible support"/>
    <x v="1"/>
    <s v="Customer Service"/>
    <n v="60"/>
    <n v="40"/>
    <n v="20"/>
    <n v="59.333333333333336"/>
    <n v="0.33333333333333331"/>
  </r>
  <r>
    <n v="769"/>
    <s v="Throw Pillow"/>
    <s v="Home Décor"/>
    <x v="5"/>
    <x v="4"/>
    <x v="305"/>
    <n v="25"/>
    <n v="2"/>
    <s v="Latin America"/>
    <s v="CUST1042"/>
    <s v="Online Direct"/>
    <s v="Online Direct"/>
    <s v="REP006"/>
    <n v="0.05"/>
    <n v="20"/>
    <n v="5"/>
    <x v="0"/>
    <x v="0"/>
    <s v="In Stock"/>
    <s v="Pending Return"/>
    <x v="0"/>
    <s v="Exceeds expectations"/>
    <x v="0"/>
    <s v="Experience with Purchase"/>
    <n v="50"/>
    <n v="40"/>
    <n v="10"/>
    <n v="49.2"/>
    <n v="0.2"/>
  </r>
  <r>
    <n v="1100"/>
    <s v="Bluetooth Speaker"/>
    <s v="Electronics"/>
    <x v="2"/>
    <x v="2"/>
    <x v="62"/>
    <n v="70"/>
    <m/>
    <s v="Latin America"/>
    <s v="CUST1042"/>
    <s v="Discount Shoppers"/>
    <s v="Retail"/>
    <s v="REP006"/>
    <n v="0"/>
    <n v="50"/>
    <n v="20"/>
    <x v="3"/>
    <x v="3"/>
    <s v="Out of Stock"/>
    <s v="Returned"/>
    <x v="1"/>
    <s v="I love it"/>
    <x v="1"/>
    <s v="Experience with Purchase"/>
    <n v="0"/>
    <n v="0"/>
    <n v="0"/>
    <n v="0"/>
    <n v="0"/>
  </r>
  <r>
    <n v="483"/>
    <s v="Science Fiction Book"/>
    <s v="Books &amp; Media"/>
    <x v="4"/>
    <x v="4"/>
    <x v="90"/>
    <n v="25"/>
    <n v="5"/>
    <s v="Latin America"/>
    <s v="CUST1042"/>
    <s v="Online Direct"/>
    <s v="Online Direct"/>
    <s v="REP008"/>
    <n v="0.05"/>
    <n v="15"/>
    <n v="10"/>
    <x v="2"/>
    <x v="2"/>
    <s v="In Stock"/>
    <s v="Returned"/>
    <x v="1"/>
    <s v="Top notch"/>
    <x v="0"/>
    <s v="Product Quality"/>
    <n v="125"/>
    <n v="75"/>
    <n v="50"/>
    <n v="124.4"/>
    <n v="0.4"/>
  </r>
  <r>
    <n v="1284"/>
    <s v="Facial Moisturizer"/>
    <s v="Health &amp; Beauty"/>
    <x v="0"/>
    <x v="0"/>
    <x v="252"/>
    <n v="90"/>
    <n v="2"/>
    <s v="Latin America"/>
    <s v="CUST1042"/>
    <s v="Online Direct"/>
    <s v="Online Direct"/>
    <s v="REP019"/>
    <n v="0"/>
    <n v="15"/>
    <n v="75"/>
    <x v="3"/>
    <x v="3"/>
    <s v="Low Stock"/>
    <s v="Returned"/>
    <x v="1"/>
    <s v="Not worth the money"/>
    <x v="2"/>
    <s v="Product Quality"/>
    <n v="180"/>
    <n v="30"/>
    <n v="150"/>
    <n v="179.83333333333334"/>
    <n v="0.83333333333333337"/>
  </r>
  <r>
    <n v="212"/>
    <s v="4K Monitor"/>
    <s v="Electronics"/>
    <x v="2"/>
    <x v="2"/>
    <x v="317"/>
    <n v="390"/>
    <n v="1"/>
    <s v="Middle East &amp; Africa"/>
    <s v="CUST1042"/>
    <s v="Subscription"/>
    <s v="Online Direct"/>
    <s v="REP009"/>
    <n v="0"/>
    <n v="300"/>
    <n v="90"/>
    <x v="0"/>
    <x v="0"/>
    <s v="Out of Stock"/>
    <s v="Returned"/>
    <x v="1"/>
    <s v="Will shop again"/>
    <x v="1"/>
    <s v="Experience with Purchase"/>
    <n v="390"/>
    <n v="300"/>
    <n v="90"/>
    <n v="389.23076923076923"/>
    <n v="0.23076923076923078"/>
  </r>
  <r>
    <n v="1146"/>
    <s v="Jumpsuit"/>
    <s v="Fashion"/>
    <x v="1"/>
    <x v="1"/>
    <x v="278"/>
    <n v="70"/>
    <n v="1"/>
    <s v="Middle East &amp; Africa"/>
    <s v="CUST1042"/>
    <s v="Online Direct"/>
    <s v="Online Direct"/>
    <s v="REP015"/>
    <n v="0.1"/>
    <n v="20"/>
    <n v="50"/>
    <x v="3"/>
    <x v="3"/>
    <s v="Out of Stock"/>
    <s v="No Return"/>
    <x v="0"/>
    <s v="Color not as shown"/>
    <x v="1"/>
    <s v="Product Quality"/>
    <n v="70"/>
    <n v="20"/>
    <n v="50"/>
    <n v="69.714285714285708"/>
    <n v="0.7142857142857143"/>
  </r>
  <r>
    <n v="626"/>
    <s v="Smart TV Stick"/>
    <s v="Electronics"/>
    <x v="2"/>
    <x v="2"/>
    <x v="224"/>
    <n v="60"/>
    <n v="3"/>
    <s v="Middle East &amp; Africa"/>
    <s v="CUST1042"/>
    <s v="Wholesale"/>
    <s v="Wholesale"/>
    <s v="REP002"/>
    <n v="0"/>
    <n v="50"/>
    <n v="10"/>
    <x v="0"/>
    <x v="0"/>
    <s v="Out of Stock"/>
    <s v="Returned"/>
    <x v="1"/>
    <s v="Top notch"/>
    <x v="0"/>
    <s v="Product Quality"/>
    <n v="180"/>
    <n v="150"/>
    <n v="30"/>
    <n v="179.16666666666666"/>
    <n v="0.16666666666666666"/>
  </r>
  <r>
    <n v="268"/>
    <s v="Ski Jacket"/>
    <s v="Sports &amp; Outdoors"/>
    <x v="3"/>
    <x v="3"/>
    <x v="37"/>
    <n v="260"/>
    <n v="4"/>
    <s v="Middle East &amp; Africa"/>
    <s v="CUST1042"/>
    <s v="Wholesale"/>
    <s v="Wholesale"/>
    <s v="REP009"/>
    <n v="0"/>
    <n v="200"/>
    <n v="60"/>
    <x v="3"/>
    <x v="3"/>
    <s v="Out of Stock"/>
    <s v="Pending Return"/>
    <x v="0"/>
    <s v="Not recommended"/>
    <x v="2"/>
    <s v="Value for Money"/>
    <n v="1040"/>
    <n v="800"/>
    <n v="240"/>
    <n v="1039.2307692307693"/>
    <n v="0.23076923076923078"/>
  </r>
  <r>
    <n v="1192"/>
    <s v="Baseball Glove"/>
    <s v="Sports &amp; Outdoors"/>
    <x v="3"/>
    <x v="3"/>
    <x v="78"/>
    <n v="30"/>
    <n v="2"/>
    <s v="North America"/>
    <s v="CUST1042"/>
    <s v="Retail"/>
    <s v="Retail"/>
    <s v="REP012"/>
    <n v="0"/>
    <n v="15"/>
    <n v="15"/>
    <x v="2"/>
    <x v="2"/>
    <s v="Out of Stock"/>
    <s v="Returned"/>
    <x v="1"/>
    <s v="Could be better"/>
    <x v="2"/>
    <s v="Experience with Purchase"/>
    <n v="60"/>
    <n v="30"/>
    <n v="30"/>
    <n v="59.5"/>
    <n v="0.5"/>
  </r>
  <r>
    <n v="695"/>
    <s v="Crossfit Equipment"/>
    <s v="Sports &amp; Outdoors"/>
    <x v="3"/>
    <x v="3"/>
    <x v="318"/>
    <n v="200"/>
    <n v="1"/>
    <s v="North America"/>
    <s v="CUST1042"/>
    <s v="Online Direct"/>
    <s v="Online Direct"/>
    <s v="REP003"/>
    <n v="0.05"/>
    <n v="150"/>
    <n v="50"/>
    <x v="2"/>
    <x v="2"/>
    <s v="In Stock"/>
    <s v="Returned"/>
    <x v="1"/>
    <s v="Good value for money"/>
    <x v="1"/>
    <s v="Product Quality"/>
    <n v="200"/>
    <n v="150"/>
    <n v="50"/>
    <n v="199.25"/>
    <n v="0.25"/>
  </r>
  <r>
    <n v="253"/>
    <s v="Biography"/>
    <s v="Books &amp; Media"/>
    <x v="4"/>
    <x v="4"/>
    <x v="319"/>
    <n v="26"/>
    <n v="3"/>
    <s v="Asia Pacific"/>
    <s v="CUST1043"/>
    <s v="Retail"/>
    <s v="Retail"/>
    <s v="REP005"/>
    <n v="0"/>
    <n v="20"/>
    <n v="6"/>
    <x v="2"/>
    <x v="2"/>
    <s v="Low Stock"/>
    <s v="Returned"/>
    <x v="1"/>
    <s v="Do not recommend"/>
    <x v="1"/>
    <s v="Value for Money"/>
    <n v="78"/>
    <n v="60"/>
    <n v="18"/>
    <n v="77.230769230769226"/>
    <n v="0.23076923076923078"/>
  </r>
  <r>
    <n v="351"/>
    <s v="Slow Cooker"/>
    <s v="Home Appliances"/>
    <x v="5"/>
    <x v="4"/>
    <x v="244"/>
    <n v="105"/>
    <n v="5"/>
    <s v="Europe"/>
    <s v="CUST1043"/>
    <s v="Wholesale"/>
    <s v="Wholesale"/>
    <s v="REP002"/>
    <n v="0"/>
    <n v="80"/>
    <n v="25"/>
    <x v="1"/>
    <x v="1"/>
    <s v="Low Stock"/>
    <s v="No Return"/>
    <x v="0"/>
    <s v="Item as described"/>
    <x v="0"/>
    <s v="Product Description Accuracy"/>
    <n v="525"/>
    <n v="400"/>
    <n v="125"/>
    <n v="524.23809523809518"/>
    <n v="0.23809523809523808"/>
  </r>
  <r>
    <n v="235"/>
    <s v="Hiking Backpack"/>
    <s v="Sports &amp; Outdoors"/>
    <x v="3"/>
    <x v="3"/>
    <x v="183"/>
    <n v="90"/>
    <n v="1"/>
    <s v="Middle East &amp; Africa"/>
    <s v="CUST1043"/>
    <s v="Retail"/>
    <s v="Retail"/>
    <s v="REP005"/>
    <n v="0"/>
    <n v="70"/>
    <n v="20"/>
    <x v="0"/>
    <x v="0"/>
    <s v="Low Stock"/>
    <s v="No Return"/>
    <x v="0"/>
    <s v="Terrible support"/>
    <x v="2"/>
    <s v="Customer Service"/>
    <n v="90"/>
    <n v="70"/>
    <n v="20"/>
    <n v="89.222222222222229"/>
    <n v="0.22222222222222221"/>
  </r>
  <r>
    <n v="931"/>
    <s v="Ski Boots"/>
    <s v="Sports &amp; Outdoors"/>
    <x v="3"/>
    <x v="3"/>
    <x v="320"/>
    <n v="130"/>
    <n v="4"/>
    <s v="Middle East &amp; Africa"/>
    <s v="CUST1043"/>
    <s v="Wholesale"/>
    <s v="Wholesale"/>
    <s v="REP004"/>
    <n v="0"/>
    <n v="100"/>
    <n v="30"/>
    <x v="0"/>
    <x v="0"/>
    <s v="In Stock"/>
    <s v="No Return"/>
    <x v="0"/>
    <s v="Will return"/>
    <x v="2"/>
    <s v="Customer Service"/>
    <n v="520"/>
    <n v="400"/>
    <n v="120"/>
    <n v="519.23076923076928"/>
    <n v="0.23076923076923078"/>
  </r>
  <r>
    <n v="1059"/>
    <s v="Lip Gloss"/>
    <s v="Health &amp; Beauty"/>
    <x v="0"/>
    <x v="0"/>
    <x v="165"/>
    <n v="12"/>
    <m/>
    <s v="Middle East &amp; Africa"/>
    <s v="CUST1043"/>
    <s v="Low Income"/>
    <s v="Retail"/>
    <s v="REP008"/>
    <n v="0"/>
    <n v="10"/>
    <n v="2"/>
    <x v="2"/>
    <x v="2"/>
    <s v="In Stock"/>
    <s v="No Return"/>
    <x v="0"/>
    <s v="Delays in delivery"/>
    <x v="1"/>
    <s v="Delivery Issues"/>
    <n v="0"/>
    <n v="0"/>
    <n v="0"/>
    <n v="0"/>
    <n v="0"/>
  </r>
  <r>
    <n v="291"/>
    <s v="Water Bottle"/>
    <s v="Sports &amp; Outdoors"/>
    <x v="3"/>
    <x v="3"/>
    <x v="321"/>
    <n v="20"/>
    <n v="3"/>
    <s v="Middle East &amp; Africa"/>
    <s v="CUST1043"/>
    <s v="Online Direct"/>
    <s v="Online Direct"/>
    <s v="REP005"/>
    <n v="0"/>
    <n v="15"/>
    <n v="5"/>
    <x v="1"/>
    <x v="1"/>
    <s v="In Stock"/>
    <s v="Pending Return"/>
    <x v="0"/>
    <s v="Satisfied with my purchase"/>
    <x v="1"/>
    <s v="Experience with Purchase"/>
    <n v="60"/>
    <n v="45"/>
    <n v="15"/>
    <n v="59.25"/>
    <n v="0.25"/>
  </r>
  <r>
    <n v="826"/>
    <s v="Food Processor"/>
    <s v="Home Appliances"/>
    <x v="5"/>
    <x v="4"/>
    <x v="206"/>
    <n v="120"/>
    <n v="2"/>
    <s v="Middle East &amp; Africa"/>
    <s v="CUST1043"/>
    <s v="Wholesale"/>
    <s v="Wholesale"/>
    <s v="REP004"/>
    <n v="0"/>
    <n v="100"/>
    <n v="20"/>
    <x v="2"/>
    <x v="2"/>
    <s v="Low Stock"/>
    <s v="Pending Return"/>
    <x v="0"/>
    <s v="Exceeds expectations"/>
    <x v="0"/>
    <s v="Experience with Purchase"/>
    <n v="240"/>
    <n v="200"/>
    <n v="40"/>
    <n v="239.16666666666666"/>
    <n v="0.16666666666666666"/>
  </r>
  <r>
    <n v="112"/>
    <s v="Rowing Machine"/>
    <s v="Fitness Equipment"/>
    <x v="5"/>
    <x v="3"/>
    <x v="322"/>
    <n v="325"/>
    <n v="2"/>
    <s v="Middle East &amp; Africa"/>
    <s v="CUST1043"/>
    <s v="Subscription"/>
    <s v="Online Direct"/>
    <s v="REP002"/>
    <n v="0.06"/>
    <n v="250"/>
    <n v="75"/>
    <x v="0"/>
    <x v="0"/>
    <s v="Low Stock"/>
    <s v="Returned"/>
    <x v="1"/>
    <s v="Great product"/>
    <x v="1"/>
    <s v="Product Quality"/>
    <n v="650"/>
    <n v="500"/>
    <n v="150"/>
    <n v="649.23076923076928"/>
    <n v="0.23076923076923078"/>
  </r>
  <r>
    <n v="569"/>
    <s v="Cushion"/>
    <s v="Home Décor"/>
    <x v="5"/>
    <x v="4"/>
    <x v="323"/>
    <n v="30"/>
    <n v="4"/>
    <s v="North America"/>
    <s v="CUST1043"/>
    <s v="Subscription"/>
    <s v="Online Direct"/>
    <s v="REP006"/>
    <n v="0.05"/>
    <n v="20"/>
    <n v="10"/>
    <x v="1"/>
    <x v="1"/>
    <s v="Low Stock"/>
    <s v="Returned"/>
    <x v="1"/>
    <s v="Terrible support"/>
    <x v="2"/>
    <s v="Customer Service"/>
    <n v="120"/>
    <n v="80"/>
    <n v="40"/>
    <n v="119.33333333333333"/>
    <n v="0.33333333333333331"/>
  </r>
  <r>
    <n v="411"/>
    <s v="Smart TV"/>
    <s v="Electronics"/>
    <x v="2"/>
    <x v="2"/>
    <x v="324"/>
    <n v="650"/>
    <n v="5"/>
    <s v="North America"/>
    <s v="CUST1043"/>
    <s v="Online Direct"/>
    <s v="Online Direct"/>
    <s v="REP007"/>
    <n v="0"/>
    <n v="500"/>
    <n v="150"/>
    <x v="1"/>
    <x v="1"/>
    <s v="In Stock"/>
    <s v="Pending Return"/>
    <x v="0"/>
    <s v="Item as described"/>
    <x v="2"/>
    <s v="Product Description Accuracy"/>
    <n v="3250"/>
    <n v="2500"/>
    <n v="750"/>
    <n v="3249.2307692307691"/>
    <n v="0.23076923076923078"/>
  </r>
  <r>
    <n v="971"/>
    <s v="Bluetooth Speaker"/>
    <s v="Electronics"/>
    <x v="2"/>
    <x v="2"/>
    <x v="325"/>
    <n v="70"/>
    <n v="2"/>
    <s v="Asia Pacific"/>
    <s v="CUST1044"/>
    <s v="Retail"/>
    <s v="Retail"/>
    <s v="REP009"/>
    <n v="0"/>
    <n v="50"/>
    <n v="20"/>
    <x v="2"/>
    <x v="2"/>
    <s v="Out of Stock"/>
    <s v="Returned"/>
    <x v="1"/>
    <s v="Fantastic experience"/>
    <x v="1"/>
    <s v="Experience with Purchase"/>
    <n v="140"/>
    <n v="100"/>
    <n v="40"/>
    <n v="139.28571428571428"/>
    <n v="0.2857142857142857"/>
  </r>
  <r>
    <n v="939"/>
    <s v="Lip Gloss"/>
    <s v="Health &amp; Beauty"/>
    <x v="0"/>
    <x v="0"/>
    <x v="326"/>
    <n v="12"/>
    <n v="5"/>
    <s v="Asia Pacific"/>
    <s v="CUST1044"/>
    <s v="Retail"/>
    <s v="Retail"/>
    <s v="REP005"/>
    <n v="0"/>
    <n v="10"/>
    <n v="2"/>
    <x v="2"/>
    <x v="2"/>
    <s v="Low Stock"/>
    <s v="Pending Return"/>
    <x v="0"/>
    <s v="Color not as shown"/>
    <x v="2"/>
    <s v="Product Quality"/>
    <n v="60"/>
    <n v="50"/>
    <n v="10"/>
    <n v="59.166666666666664"/>
    <n v="0.16666666666666666"/>
  </r>
  <r>
    <n v="1006"/>
    <s v="Snowshoes"/>
    <s v="Sports &amp; Outdoors"/>
    <x v="3"/>
    <x v="3"/>
    <x v="327"/>
    <n v="90"/>
    <m/>
    <s v="Asia Pacific"/>
    <s v="CUST1044"/>
    <s v="Corporate Clients"/>
    <s v="Corporate"/>
    <s v="REP001"/>
    <n v="0.05"/>
    <n v="70"/>
    <n v="20"/>
    <x v="1"/>
    <x v="1"/>
    <s v="Out of Stock"/>
    <s v="Pending Return"/>
    <x v="0"/>
    <s v="Too expensive"/>
    <x v="1"/>
    <s v="Value for Money"/>
    <n v="0"/>
    <n v="0"/>
    <n v="0"/>
    <n v="0"/>
    <n v="0"/>
  </r>
  <r>
    <n v="159"/>
    <s v="Wireless Earbuds"/>
    <s v="Electronics"/>
    <x v="2"/>
    <x v="2"/>
    <x v="328"/>
    <n v="32"/>
    <n v="1"/>
    <s v="Europe"/>
    <s v="CUST1044"/>
    <s v="Retail"/>
    <s v="Retail"/>
    <s v="REP004"/>
    <n v="0"/>
    <n v="25"/>
    <n v="7"/>
    <x v="1"/>
    <x v="1"/>
    <s v="Out of Stock"/>
    <s v="Returned"/>
    <x v="1"/>
    <s v="Excellent quality"/>
    <x v="1"/>
    <s v="Product Quality"/>
    <n v="32"/>
    <n v="25"/>
    <n v="7"/>
    <n v="31.21875"/>
    <n v="0.21875"/>
  </r>
  <r>
    <n v="375"/>
    <s v="GPS Device"/>
    <s v="Electronics"/>
    <x v="2"/>
    <x v="2"/>
    <x v="54"/>
    <n v="130"/>
    <n v="1"/>
    <s v="Europe"/>
    <s v="CUST1044"/>
    <s v="Wholesale"/>
    <s v="Wholesale"/>
    <s v="REP006"/>
    <n v="0"/>
    <n v="100"/>
    <n v="30"/>
    <x v="2"/>
    <x v="2"/>
    <s v="Out of Stock"/>
    <s v="Returned"/>
    <x v="1"/>
    <s v="Good value for money"/>
    <x v="0"/>
    <s v="Product Quality"/>
    <n v="130"/>
    <n v="100"/>
    <n v="30"/>
    <n v="129.23076923076923"/>
    <n v="0.23076923076923078"/>
  </r>
  <r>
    <n v="324"/>
    <s v="Keyboard"/>
    <s v="Electronics"/>
    <x v="2"/>
    <x v="2"/>
    <x v="159"/>
    <n v="50"/>
    <n v="5"/>
    <s v="Latin America"/>
    <s v="CUST1044"/>
    <s v="Wholesale"/>
    <s v="Wholesale"/>
    <s v="REP004"/>
    <n v="0"/>
    <n v="40"/>
    <n v="10"/>
    <x v="1"/>
    <x v="1"/>
    <s v="Low Stock"/>
    <s v="No Return"/>
    <x v="0"/>
    <s v="Terrible support"/>
    <x v="1"/>
    <s v="Customer Service"/>
    <n v="250"/>
    <n v="200"/>
    <n v="50"/>
    <n v="249.2"/>
    <n v="0.2"/>
  </r>
  <r>
    <n v="825"/>
    <s v="Sweater Dress"/>
    <s v="Fashion"/>
    <x v="1"/>
    <x v="1"/>
    <x v="321"/>
    <n v="70"/>
    <n v="5"/>
    <s v="Latin America"/>
    <s v="CUST1044"/>
    <s v="Retail"/>
    <s v="Retail"/>
    <s v="REP007"/>
    <n v="0"/>
    <n v="50"/>
    <n v="20"/>
    <x v="1"/>
    <x v="1"/>
    <s v="In Stock"/>
    <s v="Pending Return"/>
    <x v="0"/>
    <s v="Could be better"/>
    <x v="1"/>
    <s v="Experience with Purchase"/>
    <n v="350"/>
    <n v="250"/>
    <n v="100"/>
    <n v="349.28571428571428"/>
    <n v="0.2857142857142857"/>
  </r>
  <r>
    <n v="744"/>
    <s v="Camping Tent"/>
    <s v="Sports &amp; Outdoors"/>
    <x v="3"/>
    <x v="3"/>
    <x v="329"/>
    <n v="150"/>
    <n v="4"/>
    <s v="Latin America"/>
    <s v="CUST1044"/>
    <s v="Online Direct"/>
    <s v="Online Direct"/>
    <s v="REP005"/>
    <n v="0"/>
    <n v="100"/>
    <n v="50"/>
    <x v="1"/>
    <x v="1"/>
    <s v="Out of Stock"/>
    <s v="Pending Return"/>
    <x v="0"/>
    <s v="Fantastic experience"/>
    <x v="2"/>
    <s v="Experience with Purchase"/>
    <n v="600"/>
    <n v="400"/>
    <n v="200"/>
    <n v="599.33333333333337"/>
    <n v="0.33333333333333331"/>
  </r>
  <r>
    <n v="1043"/>
    <s v="Facial Moisturizer"/>
    <s v="Health &amp; Beauty"/>
    <x v="0"/>
    <x v="0"/>
    <x v="326"/>
    <n v="30"/>
    <m/>
    <s v="Latin America"/>
    <s v="CUST1044"/>
    <s v="Discount Shoppers"/>
    <s v="Retail"/>
    <s v="REP008"/>
    <n v="0"/>
    <n v="25"/>
    <n v="5"/>
    <x v="3"/>
    <x v="3"/>
    <s v="Out of Stock"/>
    <s v="Pending Return"/>
    <x v="0"/>
    <s v="Not worth the money"/>
    <x v="1"/>
    <s v="Product Quality"/>
    <n v="0"/>
    <n v="0"/>
    <n v="0"/>
    <n v="0"/>
    <n v="0"/>
  </r>
  <r>
    <n v="639"/>
    <s v="Silk Scarf"/>
    <s v="Fashion"/>
    <x v="1"/>
    <x v="1"/>
    <x v="133"/>
    <n v="35"/>
    <n v="4"/>
    <s v="Middle East &amp; Africa"/>
    <s v="CUST1044"/>
    <s v="Subscription"/>
    <s v="Online Direct"/>
    <s v="REP002"/>
    <n v="0"/>
    <n v="25"/>
    <n v="10"/>
    <x v="1"/>
    <x v="1"/>
    <s v="Out of Stock"/>
    <s v="Pending Return"/>
    <x v="0"/>
    <s v="Excellent quality"/>
    <x v="0"/>
    <s v="Product Quality"/>
    <n v="140"/>
    <n v="100"/>
    <n v="40"/>
    <n v="139.28571428571428"/>
    <n v="0.2857142857142857"/>
  </r>
  <r>
    <n v="22"/>
    <s v="Electric Shaver"/>
    <s v="Health &amp; Beauty"/>
    <x v="0"/>
    <x v="0"/>
    <x v="3"/>
    <n v="65"/>
    <n v="1"/>
    <s v="North America"/>
    <s v="CUST1044"/>
    <s v="Online Direct"/>
    <s v="Online Direct"/>
    <s v="REP001"/>
    <n v="0.1"/>
    <n v="50"/>
    <n v="15"/>
    <x v="0"/>
    <x v="0"/>
    <s v="Out of Stock"/>
    <s v="Returned"/>
    <x v="1"/>
    <s v="Mislabelled"/>
    <x v="1"/>
    <s v="Product Quality"/>
    <n v="65"/>
    <n v="50"/>
    <n v="15"/>
    <n v="64.230769230769226"/>
    <n v="0.23076923076923078"/>
  </r>
  <r>
    <n v="577"/>
    <s v="Smart Plug"/>
    <s v="Electronics"/>
    <x v="2"/>
    <x v="2"/>
    <x v="330"/>
    <n v="20"/>
    <n v="3"/>
    <s v="Europe"/>
    <s v="CUST1045"/>
    <s v="Online Direct"/>
    <s v="Online Direct"/>
    <s v="REP007"/>
    <n v="0.1"/>
    <n v="15"/>
    <n v="5"/>
    <x v="1"/>
    <x v="1"/>
    <s v="Out of Stock"/>
    <s v="Pending Return"/>
    <x v="0"/>
    <s v="Perfect fit"/>
    <x v="1"/>
    <s v="Product Quality"/>
    <n v="60"/>
    <n v="45"/>
    <n v="15"/>
    <n v="59.25"/>
    <n v="0.25"/>
  </r>
  <r>
    <n v="204"/>
    <s v="Fitness Tracker"/>
    <s v="Wearables"/>
    <x v="1"/>
    <x v="1"/>
    <x v="192"/>
    <n v="90"/>
    <n v="4"/>
    <s v="Europe"/>
    <s v="CUST1045"/>
    <s v="Retail"/>
    <s v="Retail"/>
    <s v="REP009"/>
    <n v="0"/>
    <n v="70"/>
    <n v="20"/>
    <x v="0"/>
    <x v="0"/>
    <s v="Low Stock"/>
    <s v="Pending Return"/>
    <x v="0"/>
    <s v="Poor packaging"/>
    <x v="0"/>
    <s v="Delivery Issues"/>
    <n v="360"/>
    <n v="280"/>
    <n v="80"/>
    <n v="359.22222222222223"/>
    <n v="0.22222222222222221"/>
  </r>
  <r>
    <n v="32"/>
    <s v="Running Shoes"/>
    <s v="Sports &amp; Outdoors"/>
    <x v="3"/>
    <x v="3"/>
    <x v="331"/>
    <n v="75"/>
    <n v="5"/>
    <s v="Europe"/>
    <s v="CUST1045"/>
    <s v="Online Direct"/>
    <s v="Online Direct"/>
    <s v="REP010"/>
    <n v="0.08"/>
    <n v="60"/>
    <n v="15"/>
    <x v="2"/>
    <x v="2"/>
    <s v="In Stock"/>
    <s v="No Return"/>
    <x v="0"/>
    <s v="Top notch"/>
    <x v="0"/>
    <s v="Product Quality"/>
    <n v="375"/>
    <n v="300"/>
    <n v="75"/>
    <n v="374.2"/>
    <n v="0.2"/>
  </r>
  <r>
    <n v="579"/>
    <s v="Science Book"/>
    <s v="Books &amp; Media"/>
    <x v="4"/>
    <x v="4"/>
    <x v="172"/>
    <n v="25"/>
    <n v="2"/>
    <s v="Latin America"/>
    <s v="CUST1045"/>
    <s v="Online Direct"/>
    <s v="Online Direct"/>
    <s v="REP006"/>
    <n v="0"/>
    <n v="15"/>
    <n v="10"/>
    <x v="1"/>
    <x v="1"/>
    <s v="Low Stock"/>
    <s v="Returned"/>
    <x v="1"/>
    <s v="Quick shipping"/>
    <x v="2"/>
    <s v="Delivery Issues"/>
    <n v="50"/>
    <n v="30"/>
    <n v="20"/>
    <n v="49.4"/>
    <n v="0.4"/>
  </r>
  <r>
    <n v="62"/>
    <s v="Smart Light Bulbs"/>
    <s v="Electronics"/>
    <x v="2"/>
    <x v="2"/>
    <x v="332"/>
    <n v="20"/>
    <n v="5"/>
    <s v="Latin America"/>
    <s v="CUST1045"/>
    <s v="Online Direct"/>
    <s v="Online Direct"/>
    <s v="REP005"/>
    <n v="0.06"/>
    <n v="15"/>
    <n v="5"/>
    <x v="3"/>
    <x v="3"/>
    <s v="Out of Stock"/>
    <s v="No Return"/>
    <x v="0"/>
    <s v="Too expensive"/>
    <x v="2"/>
    <s v="Value for Money"/>
    <n v="100"/>
    <n v="75"/>
    <n v="25"/>
    <n v="99.25"/>
    <n v="0.25"/>
  </r>
  <r>
    <n v="440"/>
    <s v="E-Reader"/>
    <s v="Electronics"/>
    <x v="2"/>
    <x v="2"/>
    <x v="333"/>
    <n v="105"/>
    <n v="2"/>
    <s v="Middle East &amp; Africa"/>
    <s v="CUST1045"/>
    <s v="Retail"/>
    <s v="Retail"/>
    <s v="REP006"/>
    <n v="0"/>
    <n v="80"/>
    <n v="25"/>
    <x v="0"/>
    <x v="0"/>
    <s v="Out of Stock"/>
    <s v="No Return"/>
    <x v="0"/>
    <s v="Won't buy again"/>
    <x v="1"/>
    <s v="Value for Money"/>
    <n v="210"/>
    <n v="160"/>
    <n v="50"/>
    <n v="209.23809523809524"/>
    <n v="0.23809523809523808"/>
  </r>
  <r>
    <n v="486"/>
    <s v="Fishing Rod"/>
    <s v="Sports &amp; Outdoors"/>
    <x v="3"/>
    <x v="3"/>
    <x v="74"/>
    <n v="50"/>
    <n v="3"/>
    <s v="Middle East &amp; Africa"/>
    <s v="CUST1045"/>
    <s v="Subscription"/>
    <s v="Online Direct"/>
    <s v="REP003"/>
    <n v="0"/>
    <n v="35"/>
    <n v="15"/>
    <x v="0"/>
    <x v="0"/>
    <s v="Low Stock"/>
    <s v="Pending Return"/>
    <x v="0"/>
    <s v="Satisfied with my purchase"/>
    <x v="1"/>
    <s v="Experience with Purchase"/>
    <n v="150"/>
    <n v="105"/>
    <n v="45"/>
    <n v="149.30000000000001"/>
    <n v="0.3"/>
  </r>
  <r>
    <n v="479"/>
    <s v="Wall Mirror"/>
    <s v="Home Décor"/>
    <x v="5"/>
    <x v="4"/>
    <x v="334"/>
    <n v="35"/>
    <n v="2"/>
    <s v="North America"/>
    <s v="CUST1045"/>
    <s v="Subscription"/>
    <s v="Online Direct"/>
    <s v="REP004"/>
    <n v="0"/>
    <n v="25"/>
    <n v="10"/>
    <x v="3"/>
    <x v="3"/>
    <s v="Out of Stock"/>
    <s v="No Return"/>
    <x v="0"/>
    <s v="Nice experience"/>
    <x v="0"/>
    <s v="Experience with Purchase"/>
    <n v="70"/>
    <n v="50"/>
    <n v="20"/>
    <n v="69.285714285714292"/>
    <n v="0.2857142857142857"/>
  </r>
  <r>
    <n v="917"/>
    <s v="Lip Gloss"/>
    <s v="Health &amp; Beauty"/>
    <x v="0"/>
    <x v="0"/>
    <x v="234"/>
    <n v="12"/>
    <n v="3"/>
    <s v="North America"/>
    <s v="CUST1045"/>
    <s v="Subscription"/>
    <s v="Online Direct"/>
    <s v="REP005"/>
    <n v="0"/>
    <n v="10"/>
    <n v="2"/>
    <x v="1"/>
    <x v="1"/>
    <s v="Out of Stock"/>
    <s v="Returned"/>
    <x v="1"/>
    <s v="Will shop again"/>
    <x v="2"/>
    <s v="Experience with Purchase"/>
    <n v="36"/>
    <n v="30"/>
    <n v="6"/>
    <n v="35.166666666666664"/>
    <n v="0.16666666666666666"/>
  </r>
  <r>
    <n v="478"/>
    <s v="Belt"/>
    <s v="Fashion"/>
    <x v="1"/>
    <x v="1"/>
    <x v="88"/>
    <n v="25"/>
    <n v="4"/>
    <s v="North America"/>
    <s v="CUST1045"/>
    <s v="Wholesale"/>
    <s v="Wholesale"/>
    <s v="REP006"/>
    <n v="0.1"/>
    <n v="15"/>
    <n v="10"/>
    <x v="3"/>
    <x v="3"/>
    <s v="Out of Stock"/>
    <s v="Pending Return"/>
    <x v="0"/>
    <s v="Too expensive"/>
    <x v="1"/>
    <s v="Value for Money"/>
    <n v="100"/>
    <n v="60"/>
    <n v="40"/>
    <n v="99.4"/>
    <n v="0.4"/>
  </r>
  <r>
    <n v="515"/>
    <s v="Soundbar"/>
    <s v="Electronics"/>
    <x v="2"/>
    <x v="2"/>
    <x v="335"/>
    <n v="200"/>
    <n v="3"/>
    <s v="North America"/>
    <s v="CUST1045"/>
    <s v="Online Direct"/>
    <s v="Online Direct"/>
    <s v="REP009"/>
    <n v="0.1"/>
    <n v="150"/>
    <n v="50"/>
    <x v="3"/>
    <x v="3"/>
    <s v="Out of Stock"/>
    <s v="Pending Return"/>
    <x v="0"/>
    <s v="Not recommended"/>
    <x v="1"/>
    <s v="Value for Money"/>
    <n v="600"/>
    <n v="450"/>
    <n v="150"/>
    <n v="599.25"/>
    <n v="0.25"/>
  </r>
  <r>
    <n v="83"/>
    <s v="Organic Almonds"/>
    <s v="Groceries"/>
    <x v="6"/>
    <x v="5"/>
    <x v="235"/>
    <n v="19"/>
    <n v="2"/>
    <m/>
    <s v="CUST1045"/>
    <s v="Retail"/>
    <s v="Retail"/>
    <s v="REP001"/>
    <n v="0.1"/>
    <n v="15"/>
    <n v="4"/>
    <x v="3"/>
    <x v="3"/>
    <s v="In Stock"/>
    <s v="Pending Return"/>
    <x v="0"/>
    <s v="Will return"/>
    <x v="0"/>
    <s v="Customer Service"/>
    <n v="38"/>
    <n v="30"/>
    <n v="8"/>
    <n v="37.210526315789473"/>
    <n v="0.21052631578947367"/>
  </r>
  <r>
    <n v="560"/>
    <s v="Power Bank"/>
    <s v="Electronics"/>
    <x v="2"/>
    <x v="2"/>
    <x v="265"/>
    <n v="30"/>
    <n v="3"/>
    <s v="Asia Pacific"/>
    <s v="CUST1046"/>
    <s v="Retail"/>
    <s v="Retail"/>
    <s v="REP003"/>
    <n v="0"/>
    <n v="20"/>
    <n v="10"/>
    <x v="0"/>
    <x v="0"/>
    <s v="In Stock"/>
    <s v="No Return"/>
    <x v="0"/>
    <s v="Will shop again"/>
    <x v="0"/>
    <s v="Experience with Purchase"/>
    <n v="90"/>
    <n v="60"/>
    <n v="30"/>
    <n v="89.333333333333329"/>
    <n v="0.33333333333333331"/>
  </r>
  <r>
    <n v="1079"/>
    <s v="Denim Jacket"/>
    <s v="Fashion"/>
    <x v="1"/>
    <x v="1"/>
    <x v="336"/>
    <n v="80"/>
    <m/>
    <s v="Asia Pacific"/>
    <s v="CUST1046"/>
    <s v="High Income"/>
    <s v="Wholesale"/>
    <s v="REP009"/>
    <n v="0.05"/>
    <n v="60"/>
    <n v="20"/>
    <x v="0"/>
    <x v="0"/>
    <s v="Out of Stock"/>
    <s v="Returned"/>
    <x v="1"/>
    <s v="Will shop again"/>
    <x v="0"/>
    <s v="Experience with Purchase"/>
    <n v="0"/>
    <n v="0"/>
    <n v="0"/>
    <n v="0"/>
    <n v="0"/>
  </r>
  <r>
    <n v="164"/>
    <s v="Wall Art"/>
    <s v="Home Décor"/>
    <x v="5"/>
    <x v="4"/>
    <x v="199"/>
    <n v="38"/>
    <n v="2"/>
    <s v="Asia Pacific"/>
    <s v="CUST1046"/>
    <s v="Online Direct"/>
    <s v="Online Direct"/>
    <s v="REP002"/>
    <n v="0"/>
    <n v="30"/>
    <n v="8"/>
    <x v="1"/>
    <x v="1"/>
    <s v="Out of Stock"/>
    <s v="Pending Return"/>
    <x v="0"/>
    <s v="Perfect fit"/>
    <x v="0"/>
    <s v="Product Quality"/>
    <n v="76"/>
    <n v="60"/>
    <n v="16"/>
    <n v="75.21052631578948"/>
    <n v="0.21052631578947367"/>
  </r>
  <r>
    <n v="25"/>
    <s v="Smart Refrigerator"/>
    <s v="Home Appliances"/>
    <x v="5"/>
    <x v="4"/>
    <x v="230"/>
    <n v="1040"/>
    <n v="3"/>
    <s v="Europe"/>
    <s v="CUST1046"/>
    <s v="Wholesale"/>
    <s v="Wholesale"/>
    <s v="REP010"/>
    <n v="0.1"/>
    <n v="800"/>
    <n v="240"/>
    <x v="0"/>
    <x v="0"/>
    <s v="Low Stock"/>
    <s v="Returned"/>
    <x v="1"/>
    <s v="Do not recommend"/>
    <x v="1"/>
    <s v="Value for Money"/>
    <n v="3120"/>
    <n v="2400"/>
    <n v="720"/>
    <n v="3119.2307692307691"/>
    <n v="0.23076923076923078"/>
  </r>
  <r>
    <n v="74"/>
    <s v="Children's Book"/>
    <s v="Books &amp; Media"/>
    <x v="4"/>
    <x v="4"/>
    <x v="337"/>
    <n v="19"/>
    <n v="3"/>
    <s v="Latin America"/>
    <s v="CUST1046"/>
    <s v="Retail"/>
    <s v="Retail"/>
    <s v="REP006"/>
    <n v="0.05"/>
    <n v="15"/>
    <n v="4"/>
    <x v="3"/>
    <x v="3"/>
    <s v="Out of Stock"/>
    <s v="No Return"/>
    <x v="0"/>
    <s v="Arrived late"/>
    <x v="2"/>
    <s v="Delivery Issues"/>
    <n v="57"/>
    <n v="45"/>
    <n v="12"/>
    <n v="56.210526315789473"/>
    <n v="0.21052631578947367"/>
  </r>
  <r>
    <n v="1171"/>
    <s v="Digital Camera"/>
    <s v="Electronics"/>
    <x v="2"/>
    <x v="2"/>
    <x v="12"/>
    <n v="250"/>
    <n v="1"/>
    <s v="Latin America"/>
    <s v="CUST1046"/>
    <s v="Retail"/>
    <s v="Retail"/>
    <s v="REP020"/>
    <n v="0.05"/>
    <n v="15"/>
    <n v="235"/>
    <x v="0"/>
    <x v="0"/>
    <s v="Out of Stock"/>
    <s v="No Return"/>
    <x v="0"/>
    <s v="Damaged on arrival"/>
    <x v="1"/>
    <s v="Product Quality"/>
    <n v="250"/>
    <n v="15"/>
    <n v="235"/>
    <n v="249.94"/>
    <n v="0.94"/>
  </r>
  <r>
    <n v="495"/>
    <s v="Vase"/>
    <s v="Home Décor"/>
    <x v="5"/>
    <x v="4"/>
    <x v="338"/>
    <n v="30"/>
    <n v="4"/>
    <s v="Latin America"/>
    <s v="CUST1046"/>
    <s v="Online Direct"/>
    <s v="Online Direct"/>
    <s v="REP001"/>
    <n v="0"/>
    <n v="20"/>
    <n v="10"/>
    <x v="2"/>
    <x v="2"/>
    <s v="Out of Stock"/>
    <s v="No Return"/>
    <x v="0"/>
    <s v="Great product"/>
    <x v="1"/>
    <s v="Product Quality"/>
    <n v="120"/>
    <n v="80"/>
    <n v="40"/>
    <n v="119.33333333333333"/>
    <n v="0.33333333333333331"/>
  </r>
  <r>
    <n v="751"/>
    <s v="Facial Cleanser"/>
    <s v="Health &amp; Beauty"/>
    <x v="0"/>
    <x v="0"/>
    <x v="300"/>
    <n v="30"/>
    <n v="4"/>
    <s v="Latin America"/>
    <s v="CUST1046"/>
    <s v="Online Direct"/>
    <s v="Online Direct"/>
    <s v="REP005"/>
    <n v="0.05"/>
    <n v="20"/>
    <n v="10"/>
    <x v="1"/>
    <x v="1"/>
    <s v="Low Stock"/>
    <s v="No Return"/>
    <x v="0"/>
    <s v="Perfect fit"/>
    <x v="1"/>
    <s v="Product Quality"/>
    <n v="120"/>
    <n v="80"/>
    <n v="40"/>
    <n v="119.33333333333333"/>
    <n v="0.33333333333333331"/>
  </r>
  <r>
    <n v="1309"/>
    <s v="Digital Camera"/>
    <s v="Electronics"/>
    <x v="2"/>
    <x v="2"/>
    <x v="278"/>
    <n v="400"/>
    <n v="1"/>
    <s v="Latin America"/>
    <s v="CUST1046"/>
    <s v="Online Direct"/>
    <s v="Online Direct"/>
    <s v="REP019"/>
    <n v="0"/>
    <n v="15"/>
    <n v="385"/>
    <x v="2"/>
    <x v="2"/>
    <s v="Low Stock"/>
    <s v="Returned"/>
    <x v="1"/>
    <s v="Good value for money"/>
    <x v="1"/>
    <s v="Product Quality"/>
    <n v="400"/>
    <n v="15"/>
    <n v="385"/>
    <n v="399.96249999999998"/>
    <n v="0.96250000000000002"/>
  </r>
  <r>
    <n v="1355"/>
    <s v="Mystery Novel"/>
    <s v="Books &amp; Media"/>
    <x v="4"/>
    <x v="4"/>
    <x v="339"/>
    <n v="12"/>
    <n v="3"/>
    <s v="Latin America"/>
    <s v="CUST1046"/>
    <s v="Wholesale"/>
    <s v="Wholesale"/>
    <s v="REP020"/>
    <n v="0"/>
    <n v="15"/>
    <n v="-3"/>
    <x v="0"/>
    <x v="0"/>
    <s v="Low Stock"/>
    <s v="No Return"/>
    <x v="0"/>
    <s v="Too expensive"/>
    <x v="1"/>
    <s v="Value for Money"/>
    <n v="36"/>
    <n v="45"/>
    <n v="-9"/>
    <n v="34.75"/>
    <n v="-0.25"/>
  </r>
  <r>
    <n v="1217"/>
    <s v="Mystery Novel"/>
    <s v="Books &amp; Media"/>
    <x v="4"/>
    <x v="4"/>
    <x v="78"/>
    <n v="20"/>
    <n v="5"/>
    <s v="Middle East &amp; Africa"/>
    <s v="CUST1046"/>
    <s v="Retail"/>
    <s v="Retail"/>
    <s v="REP012"/>
    <n v="0.1"/>
    <n v="20"/>
    <n v="0"/>
    <x v="0"/>
    <x v="0"/>
    <s v="Low Stock"/>
    <s v="Pending Return"/>
    <x v="0"/>
    <s v="Do not recommend"/>
    <x v="2"/>
    <s v="Value for Money"/>
    <n v="100"/>
    <n v="100"/>
    <n v="0"/>
    <n v="99"/>
    <n v="0"/>
  </r>
  <r>
    <n v="646"/>
    <s v="Beach Chair"/>
    <s v="Sports &amp; Outdoors"/>
    <x v="3"/>
    <x v="3"/>
    <x v="340"/>
    <n v="35"/>
    <n v="2"/>
    <s v="Middle East &amp; Africa"/>
    <s v="CUST1046"/>
    <s v="Subscription"/>
    <s v="Online Direct"/>
    <s v="REP008"/>
    <n v="0"/>
    <n v="25"/>
    <n v="10"/>
    <x v="1"/>
    <x v="1"/>
    <s v="Out of Stock"/>
    <s v="Returned"/>
    <x v="1"/>
    <s v="I love it"/>
    <x v="2"/>
    <s v="Experience with Purchase"/>
    <n v="70"/>
    <n v="50"/>
    <n v="20"/>
    <n v="69.285714285714292"/>
    <n v="0.2857142857142857"/>
  </r>
  <r>
    <n v="353"/>
    <s v="Puffer Jacket"/>
    <s v="Fashion"/>
    <x v="1"/>
    <x v="1"/>
    <x v="12"/>
    <n v="195"/>
    <n v="3"/>
    <s v="Middle East &amp; Africa"/>
    <s v="CUST1046"/>
    <s v="Retail"/>
    <s v="Retail"/>
    <s v="REP010"/>
    <n v="0"/>
    <n v="150"/>
    <n v="45"/>
    <x v="1"/>
    <x v="1"/>
    <s v="In Stock"/>
    <s v="Pending Return"/>
    <x v="0"/>
    <s v="Perfect fit"/>
    <x v="0"/>
    <s v="Product Quality"/>
    <n v="585"/>
    <n v="450"/>
    <n v="135"/>
    <n v="584.23076923076928"/>
    <n v="0.23076923076923078"/>
  </r>
  <r>
    <n v="1263"/>
    <s v="Fiction Novel"/>
    <s v="Books &amp; Media"/>
    <x v="4"/>
    <x v="4"/>
    <x v="240"/>
    <n v="50.702992659514699"/>
    <n v="5"/>
    <s v="North America"/>
    <s v="CUST1046"/>
    <s v="Wholesale"/>
    <s v="Wholesale"/>
    <s v="REP017"/>
    <n v="0"/>
    <n v="15"/>
    <n v="35.702992659514699"/>
    <x v="2"/>
    <x v="2"/>
    <s v="Low Stock"/>
    <s v="No Return"/>
    <x v="0"/>
    <s v="Satisfied with my purchase"/>
    <x v="1"/>
    <s v="Experience with Purchase"/>
    <n v="253.5149632975735"/>
    <n v="75"/>
    <n v="178.5149632975735"/>
    <n v="253.21912277193175"/>
    <n v="0.70415947435826221"/>
  </r>
  <r>
    <n v="986"/>
    <s v="Throw Pillow"/>
    <s v="Home Décor"/>
    <x v="5"/>
    <x v="4"/>
    <x v="173"/>
    <n v="25"/>
    <n v="5"/>
    <s v="North America"/>
    <s v="CUST1046"/>
    <s v="Online Direct"/>
    <s v="Online Direct"/>
    <s v="REP006"/>
    <n v="0"/>
    <n v="20"/>
    <n v="5"/>
    <x v="1"/>
    <x v="1"/>
    <s v="In Stock"/>
    <s v="No Return"/>
    <x v="0"/>
    <s v="Item as described"/>
    <x v="2"/>
    <s v="Product Description Accuracy"/>
    <n v="125"/>
    <n v="100"/>
    <n v="25"/>
    <n v="124.2"/>
    <n v="0.2"/>
  </r>
  <r>
    <n v="1125"/>
    <s v="Fiction Novel"/>
    <s v="Books &amp; Media"/>
    <x v="4"/>
    <x v="4"/>
    <x v="341"/>
    <n v="20"/>
    <m/>
    <s v="North America"/>
    <s v="CUST1046"/>
    <s v="Low Income"/>
    <s v="Retail"/>
    <s v="REP006"/>
    <n v="0"/>
    <n v="15"/>
    <n v="5"/>
    <x v="0"/>
    <x v="0"/>
    <s v="Out of Stock"/>
    <s v="No Return"/>
    <x v="0"/>
    <s v="Color not as shown"/>
    <x v="1"/>
    <s v="Product Quality"/>
    <n v="0"/>
    <n v="0"/>
    <n v="0"/>
    <n v="0"/>
    <n v="0"/>
  </r>
  <r>
    <n v="354"/>
    <s v="Smart Home Security Camera"/>
    <s v="Electronics"/>
    <x v="2"/>
    <x v="2"/>
    <x v="342"/>
    <n v="130"/>
    <n v="3"/>
    <s v="Asia Pacific"/>
    <s v="CUST1047"/>
    <s v="Wholesale"/>
    <s v="Wholesale"/>
    <s v="REP010"/>
    <n v="0"/>
    <n v="100"/>
    <n v="30"/>
    <x v="3"/>
    <x v="3"/>
    <s v="Out of Stock"/>
    <s v="Pending Return"/>
    <x v="0"/>
    <s v="Satisfied with my purchase"/>
    <x v="1"/>
    <s v="Experience with Purchase"/>
    <n v="390"/>
    <n v="300"/>
    <n v="90"/>
    <n v="389.23076923076923"/>
    <n v="0.23076923076923078"/>
  </r>
  <r>
    <n v="492"/>
    <s v="Body Lotion"/>
    <s v="Health &amp; Beauty"/>
    <x v="0"/>
    <x v="0"/>
    <x v="21"/>
    <n v="25"/>
    <n v="2"/>
    <s v="Europe"/>
    <s v="CUST1047"/>
    <s v="Retail"/>
    <s v="Retail"/>
    <s v="REP008"/>
    <n v="0"/>
    <n v="15"/>
    <n v="10"/>
    <x v="2"/>
    <x v="2"/>
    <s v="Out of Stock"/>
    <s v="No Return"/>
    <x v="0"/>
    <s v="Would buy again"/>
    <x v="2"/>
    <s v="Value for Money"/>
    <n v="50"/>
    <n v="30"/>
    <n v="20"/>
    <n v="49.4"/>
    <n v="0.4"/>
  </r>
  <r>
    <n v="552"/>
    <s v="Smart Home Hub"/>
    <s v="Electronics"/>
    <x v="2"/>
    <x v="2"/>
    <x v="343"/>
    <n v="70"/>
    <n v="3"/>
    <s v="North America"/>
    <s v="CUST1047"/>
    <s v="Retail"/>
    <s v="Retail"/>
    <s v="REP010"/>
    <n v="0.1"/>
    <n v="60"/>
    <n v="10"/>
    <x v="3"/>
    <x v="3"/>
    <s v="In Stock"/>
    <s v="Pending Return"/>
    <x v="0"/>
    <s v="Good value for money"/>
    <x v="1"/>
    <s v="Product Quality"/>
    <n v="210"/>
    <n v="180"/>
    <n v="30"/>
    <n v="209.14285714285714"/>
    <n v="0.14285714285714285"/>
  </r>
  <r>
    <n v="341"/>
    <s v="Vacuum Cleaner"/>
    <s v="Home Appliances"/>
    <x v="5"/>
    <x v="4"/>
    <x v="344"/>
    <n v="195"/>
    <n v="4"/>
    <m/>
    <s v="CUST1047"/>
    <s v="Retail"/>
    <s v="Retail"/>
    <s v="REP010"/>
    <n v="0"/>
    <n v="150"/>
    <n v="45"/>
    <x v="2"/>
    <x v="2"/>
    <s v="In Stock"/>
    <s v="Returned"/>
    <x v="1"/>
    <s v="Missing accessories"/>
    <x v="1"/>
    <s v="Delivery Issues"/>
    <n v="780"/>
    <n v="600"/>
    <n v="180"/>
    <n v="779.23076923076928"/>
    <n v="0.23076923076923078"/>
  </r>
  <r>
    <n v="821"/>
    <s v="Ski Boots"/>
    <s v="Sports &amp; Outdoors"/>
    <x v="3"/>
    <x v="3"/>
    <x v="1"/>
    <n v="130"/>
    <n v="5"/>
    <s v="Asia Pacific"/>
    <s v="CUST1048"/>
    <s v="Online Direct"/>
    <s v="Online Direct"/>
    <s v="REP002"/>
    <n v="0"/>
    <n v="100"/>
    <n v="30"/>
    <x v="1"/>
    <x v="1"/>
    <s v="Low Stock"/>
    <s v="No Return"/>
    <x v="0"/>
    <s v="Terrible support"/>
    <x v="2"/>
    <s v="Customer Service"/>
    <n v="650"/>
    <n v="500"/>
    <n v="150"/>
    <n v="649.23076923076928"/>
    <n v="0.23076923076923078"/>
  </r>
  <r>
    <n v="976"/>
    <s v="Power Bank"/>
    <s v="Electronics"/>
    <x v="2"/>
    <x v="2"/>
    <x v="345"/>
    <n v="30"/>
    <n v="1"/>
    <s v="Europe"/>
    <s v="CUST1048"/>
    <s v="Wholesale"/>
    <s v="Wholesale"/>
    <s v="REP006"/>
    <n v="0"/>
    <n v="20"/>
    <n v="10"/>
    <x v="2"/>
    <x v="2"/>
    <s v="In Stock"/>
    <s v="No Return"/>
    <x v="0"/>
    <s v="Will return"/>
    <x v="2"/>
    <s v="Customer Service"/>
    <n v="30"/>
    <n v="20"/>
    <n v="10"/>
    <n v="29.333333333333332"/>
    <n v="0.33333333333333331"/>
  </r>
  <r>
    <n v="233"/>
    <s v="Spices Set"/>
    <s v="Groceries"/>
    <x v="6"/>
    <x v="5"/>
    <x v="174"/>
    <n v="38"/>
    <n v="3"/>
    <s v="Latin America"/>
    <s v="CUST1048"/>
    <s v="Wholesale"/>
    <s v="Wholesale"/>
    <s v="REP010"/>
    <n v="0"/>
    <n v="30"/>
    <n v="8"/>
    <x v="0"/>
    <x v="0"/>
    <s v="In Stock"/>
    <s v="Pending Return"/>
    <x v="0"/>
    <s v="Do not recommend"/>
    <x v="1"/>
    <s v="Value for Money"/>
    <n v="114"/>
    <n v="90"/>
    <n v="24"/>
    <n v="113.21052631578948"/>
    <n v="0.21052631578947367"/>
  </r>
  <r>
    <n v="115"/>
    <s v="Gaming Laptop"/>
    <s v="Electronics"/>
    <x v="2"/>
    <x v="2"/>
    <x v="346"/>
    <n v="1500"/>
    <n v="3"/>
    <s v="Latin America"/>
    <s v="CUST1048"/>
    <s v="Retail"/>
    <s v="Retail"/>
    <s v="REP004"/>
    <n v="0.05"/>
    <n v="1200"/>
    <n v="300"/>
    <x v="3"/>
    <x v="3"/>
    <s v="Out of Stock"/>
    <s v="Pending Return"/>
    <x v="0"/>
    <s v="Item as described"/>
    <x v="1"/>
    <s v="Product Description Accuracy"/>
    <n v="4500"/>
    <n v="3600"/>
    <n v="900"/>
    <n v="4499.2"/>
    <n v="0.2"/>
  </r>
  <r>
    <n v="862"/>
    <s v="Bathrobe"/>
    <s v="Health &amp; Beauty"/>
    <x v="0"/>
    <x v="0"/>
    <x v="347"/>
    <n v="50"/>
    <n v="5"/>
    <s v="Latin America"/>
    <s v="CUST1048"/>
    <s v="Wholesale"/>
    <s v="Wholesale"/>
    <s v="REP002"/>
    <n v="0"/>
    <n v="40"/>
    <n v="10"/>
    <x v="3"/>
    <x v="3"/>
    <s v="Out of Stock"/>
    <s v="Pending Return"/>
    <x v="0"/>
    <s v="I love it"/>
    <x v="2"/>
    <s v="Experience with Purchase"/>
    <n v="250"/>
    <n v="200"/>
    <n v="50"/>
    <n v="249.2"/>
    <n v="0.2"/>
  </r>
  <r>
    <n v="240"/>
    <s v="Cashmere Sweater"/>
    <s v="Fashion"/>
    <x v="1"/>
    <x v="1"/>
    <x v="348"/>
    <n v="150"/>
    <n v="1"/>
    <s v="Middle East &amp; Africa"/>
    <s v="CUST1048"/>
    <s v="Retail"/>
    <s v="Retail"/>
    <s v="REP006"/>
    <n v="0"/>
    <n v="120"/>
    <n v="30"/>
    <x v="2"/>
    <x v="2"/>
    <s v="Low Stock"/>
    <s v="Pending Return"/>
    <x v="0"/>
    <s v="Nice experience"/>
    <x v="1"/>
    <s v="Experience with Purchase"/>
    <n v="150"/>
    <n v="120"/>
    <n v="30"/>
    <n v="149.19999999999999"/>
    <n v="0.2"/>
  </r>
  <r>
    <n v="933"/>
    <s v="Facial Moisturizer"/>
    <s v="Health &amp; Beauty"/>
    <x v="0"/>
    <x v="0"/>
    <x v="349"/>
    <n v="30"/>
    <n v="3"/>
    <s v="Middle East &amp; Africa"/>
    <s v="CUST1048"/>
    <s v="Retail"/>
    <s v="Retail"/>
    <s v="REP002"/>
    <n v="0.05"/>
    <n v="25"/>
    <n v="5"/>
    <x v="3"/>
    <x v="3"/>
    <s v="Out of Stock"/>
    <s v="Pending Return"/>
    <x v="0"/>
    <s v="Perfect fit"/>
    <x v="1"/>
    <s v="Product Quality"/>
    <n v="90"/>
    <n v="75"/>
    <n v="15"/>
    <n v="89.166666666666671"/>
    <n v="0.16666666666666666"/>
  </r>
  <r>
    <n v="229"/>
    <s v="Denim Jacket"/>
    <s v="Fashion"/>
    <x v="1"/>
    <x v="1"/>
    <x v="350"/>
    <n v="115"/>
    <n v="4"/>
    <s v="North America"/>
    <s v="CUST1048"/>
    <s v="Wholesale"/>
    <s v="Wholesale"/>
    <s v="REP007"/>
    <n v="0"/>
    <n v="90"/>
    <n v="25"/>
    <x v="0"/>
    <x v="0"/>
    <s v="Out of Stock"/>
    <s v="No Return"/>
    <x v="0"/>
    <s v="Very fast service"/>
    <x v="1"/>
    <s v="Experience with Purchase"/>
    <n v="460"/>
    <n v="360"/>
    <n v="100"/>
    <n v="459.21739130434781"/>
    <n v="0.21739130434782608"/>
  </r>
  <r>
    <n v="878"/>
    <s v="Digital Camera"/>
    <s v="Electronics"/>
    <x v="2"/>
    <x v="2"/>
    <x v="44"/>
    <n v="250"/>
    <n v="1"/>
    <s v="North America"/>
    <s v="CUST1048"/>
    <s v="Wholesale"/>
    <s v="Wholesale"/>
    <s v="REP002"/>
    <n v="0"/>
    <n v="200"/>
    <n v="50"/>
    <x v="2"/>
    <x v="2"/>
    <s v="In Stock"/>
    <s v="No Return"/>
    <x v="0"/>
    <s v="Would buy again"/>
    <x v="1"/>
    <s v="Value for Money"/>
    <n v="250"/>
    <n v="200"/>
    <n v="50"/>
    <n v="249.2"/>
    <n v="0.2"/>
  </r>
  <r>
    <n v="1025"/>
    <s v="Baseball Glove"/>
    <s v="Sports &amp; Outdoors"/>
    <x v="3"/>
    <x v="3"/>
    <x v="301"/>
    <n v="30"/>
    <m/>
    <s v="North America"/>
    <s v="CUST1048"/>
    <s v="Low Income"/>
    <s v="Retail"/>
    <s v="REP010"/>
    <m/>
    <n v="25"/>
    <n v="5"/>
    <x v="0"/>
    <x v="0"/>
    <s v="Out of Stock"/>
    <s v="Pending Return"/>
    <x v="0"/>
    <s v="Top notch"/>
    <x v="1"/>
    <s v="Product Quality"/>
    <n v="0"/>
    <n v="0"/>
    <n v="0"/>
    <n v="0"/>
    <n v="0"/>
  </r>
  <r>
    <n v="903"/>
    <s v="Sweater Dress"/>
    <s v="Fashion"/>
    <x v="1"/>
    <x v="1"/>
    <x v="280"/>
    <n v="70"/>
    <n v="1"/>
    <s v="Asia Pacific"/>
    <s v="CUST1049"/>
    <s v="Retail"/>
    <s v="Retail"/>
    <s v="REP007"/>
    <n v="0"/>
    <n v="50"/>
    <n v="20"/>
    <x v="0"/>
    <x v="0"/>
    <s v="Out of Stock"/>
    <s v="No Return"/>
    <x v="0"/>
    <s v="Delays in delivery"/>
    <x v="0"/>
    <s v="Delivery Issues"/>
    <n v="70"/>
    <n v="50"/>
    <n v="20"/>
    <n v="69.285714285714292"/>
    <n v="0.2857142857142857"/>
  </r>
  <r>
    <n v="403"/>
    <s v="Tent"/>
    <s v="Sports &amp; Outdoors"/>
    <x v="3"/>
    <x v="3"/>
    <x v="351"/>
    <n v="195"/>
    <n v="1"/>
    <s v="Asia Pacific"/>
    <s v="CUST1049"/>
    <s v="Wholesale"/>
    <s v="Wholesale"/>
    <s v="REP004"/>
    <n v="0"/>
    <n v="150"/>
    <n v="45"/>
    <x v="1"/>
    <x v="1"/>
    <s v="Out of Stock"/>
    <s v="Returned"/>
    <x v="1"/>
    <s v="Mislabelled"/>
    <x v="2"/>
    <s v="Product Quality"/>
    <n v="195"/>
    <n v="150"/>
    <n v="45"/>
    <n v="194.23076923076923"/>
    <n v="0.23076923076923078"/>
  </r>
  <r>
    <n v="816"/>
    <s v="Ski Equipment"/>
    <s v="Sports &amp; Outdoors"/>
    <x v="3"/>
    <x v="3"/>
    <x v="149"/>
    <n v="200"/>
    <n v="4"/>
    <s v="Europe"/>
    <s v="CUST1049"/>
    <s v="Retail"/>
    <s v="Retail"/>
    <s v="REP004"/>
    <n v="0"/>
    <n v="150"/>
    <n v="50"/>
    <x v="1"/>
    <x v="1"/>
    <s v="In Stock"/>
    <s v="No Return"/>
    <x v="0"/>
    <s v="Fast delivery"/>
    <x v="1"/>
    <s v="Delivery Issues"/>
    <n v="800"/>
    <n v="600"/>
    <n v="200"/>
    <n v="799.25"/>
    <n v="0.25"/>
  </r>
  <r>
    <n v="332"/>
    <s v="Backpack"/>
    <s v="Sports &amp; Outdoors"/>
    <x v="3"/>
    <x v="3"/>
    <x v="352"/>
    <n v="52"/>
    <n v="1"/>
    <s v="Europe"/>
    <s v="CUST1049"/>
    <s v="Retail"/>
    <s v="Retail"/>
    <s v="REP003"/>
    <n v="0"/>
    <n v="40"/>
    <n v="12"/>
    <x v="3"/>
    <x v="3"/>
    <s v="Out of Stock"/>
    <s v="Returned"/>
    <x v="1"/>
    <s v="Will shop again"/>
    <x v="1"/>
    <s v="Experience with Purchase"/>
    <n v="52"/>
    <n v="40"/>
    <n v="12"/>
    <n v="51.230769230769234"/>
    <n v="0.23076923076923078"/>
  </r>
  <r>
    <n v="771"/>
    <s v="Action Camera"/>
    <s v="Electronics"/>
    <x v="2"/>
    <x v="2"/>
    <x v="353"/>
    <n v="250"/>
    <n v="3"/>
    <s v="Latin America"/>
    <s v="CUST1049"/>
    <s v="Wholesale"/>
    <s v="Wholesale"/>
    <s v="REP004"/>
    <n v="0"/>
    <n v="200"/>
    <n v="50"/>
    <x v="2"/>
    <x v="2"/>
    <s v="Low Stock"/>
    <s v="No Return"/>
    <x v="0"/>
    <s v="Missing accessories"/>
    <x v="0"/>
    <s v="Delivery Issues"/>
    <n v="750"/>
    <n v="600"/>
    <n v="150"/>
    <n v="749.2"/>
    <n v="0.2"/>
  </r>
  <r>
    <n v="11"/>
    <s v="Wall Art"/>
    <s v="Home Décor"/>
    <x v="5"/>
    <x v="4"/>
    <x v="354"/>
    <n v="38"/>
    <n v="1"/>
    <s v="Latin America"/>
    <s v="CUST1049"/>
    <s v="Online Direct"/>
    <s v="Online Direct"/>
    <s v="REP005"/>
    <n v="0.09"/>
    <n v="30"/>
    <n v="8"/>
    <x v="2"/>
    <x v="2"/>
    <s v="Out of Stock"/>
    <s v="Pending Return"/>
    <x v="0"/>
    <s v="Good value for money"/>
    <x v="1"/>
    <s v="Product Quality"/>
    <n v="38"/>
    <n v="30"/>
    <n v="8"/>
    <n v="37.210526315789473"/>
    <n v="0.21052631578947367"/>
  </r>
  <r>
    <n v="1008"/>
    <s v="Snowshoes"/>
    <s v="Sports &amp; Outdoors"/>
    <x v="3"/>
    <x v="3"/>
    <x v="131"/>
    <n v="90"/>
    <m/>
    <s v="Middle East &amp; Africa"/>
    <s v="CUST1049"/>
    <s v="Retail Customers"/>
    <s v="Retail"/>
    <s v="REP010"/>
    <n v="0"/>
    <n v="70"/>
    <n v="20"/>
    <x v="0"/>
    <x v="0"/>
    <s v="Low Stock"/>
    <s v="Returned"/>
    <x v="1"/>
    <s v="Satisfied with my purchase"/>
    <x v="2"/>
    <s v="Experience with Purchase"/>
    <n v="0"/>
    <n v="0"/>
    <n v="0"/>
    <n v="0"/>
    <n v="0"/>
  </r>
  <r>
    <n v="989"/>
    <s v="Facial Serum"/>
    <s v="Health &amp; Beauty"/>
    <x v="0"/>
    <x v="0"/>
    <x v="266"/>
    <n v="30"/>
    <n v="3"/>
    <s v="Middle East &amp; Africa"/>
    <s v="CUST1049"/>
    <s v="Wholesale"/>
    <s v="Wholesale"/>
    <s v="REP001"/>
    <n v="0.05"/>
    <n v="20"/>
    <n v="10"/>
    <x v="3"/>
    <x v="3"/>
    <s v="Low Stock"/>
    <s v="Returned"/>
    <x v="1"/>
    <s v="Mislabelled"/>
    <x v="0"/>
    <s v="Product Quality"/>
    <n v="90"/>
    <n v="60"/>
    <n v="30"/>
    <n v="89.333333333333329"/>
    <n v="0.33333333333333331"/>
  </r>
  <r>
    <n v="566"/>
    <s v="Hairbrush"/>
    <s v="Health &amp; Beauty"/>
    <x v="0"/>
    <x v="0"/>
    <x v="180"/>
    <n v="10"/>
    <n v="4"/>
    <s v="Middle East &amp; Africa"/>
    <s v="CUST1049"/>
    <s v="Retail"/>
    <s v="Retail"/>
    <s v="REP004"/>
    <n v="0.05"/>
    <n v="8"/>
    <n v="2"/>
    <x v="3"/>
    <x v="3"/>
    <s v="Out of Stock"/>
    <s v="Returned"/>
    <x v="1"/>
    <s v="Perfect fit"/>
    <x v="1"/>
    <s v="Product Quality"/>
    <n v="40"/>
    <n v="32"/>
    <n v="8"/>
    <n v="39.200000000000003"/>
    <n v="0.2"/>
  </r>
  <r>
    <n v="765"/>
    <s v="Wireless Earbuds"/>
    <s v="Electronics"/>
    <x v="2"/>
    <x v="2"/>
    <x v="355"/>
    <n v="70"/>
    <n v="1"/>
    <m/>
    <s v="CUST1049"/>
    <s v="Wholesale"/>
    <s v="Wholesale"/>
    <s v="REP007"/>
    <n v="0"/>
    <n v="50"/>
    <n v="20"/>
    <x v="0"/>
    <x v="0"/>
    <s v="In Stock"/>
    <s v="Pending Return"/>
    <x v="0"/>
    <s v="Color not as shown"/>
    <x v="0"/>
    <s v="Product Quality"/>
    <n v="70"/>
    <n v="50"/>
    <n v="20"/>
    <n v="69.285714285714292"/>
    <n v="0.2857142857142857"/>
  </r>
  <r>
    <n v="123"/>
    <s v="Camping Tent"/>
    <s v="Sports &amp; Outdoors"/>
    <x v="3"/>
    <x v="3"/>
    <x v="356"/>
    <n v="130"/>
    <n v="4"/>
    <s v="Asia Pacific"/>
    <s v="CUST1050"/>
    <s v="Wholesale"/>
    <s v="Wholesale"/>
    <s v="REP009"/>
    <n v="0.1"/>
    <n v="100"/>
    <n v="30"/>
    <x v="0"/>
    <x v="0"/>
    <s v="In Stock"/>
    <s v="No Return"/>
    <x v="0"/>
    <s v="Great product"/>
    <x v="1"/>
    <s v="Product Quality"/>
    <n v="520"/>
    <n v="400"/>
    <n v="120"/>
    <n v="519.23076923076928"/>
    <n v="0.23076923076923078"/>
  </r>
  <r>
    <n v="663"/>
    <s v="Crossfit Gear"/>
    <s v="Sports &amp; Outdoors"/>
    <x v="3"/>
    <x v="3"/>
    <x v="357"/>
    <n v="130"/>
    <n v="1"/>
    <s v="Asia Pacific"/>
    <s v="CUST1050"/>
    <s v="Online Direct"/>
    <s v="Online Direct"/>
    <s v="REP009"/>
    <n v="0"/>
    <n v="100"/>
    <n v="30"/>
    <x v="2"/>
    <x v="2"/>
    <s v="Out of Stock"/>
    <s v="Pending Return"/>
    <x v="0"/>
    <s v="Too expensive"/>
    <x v="1"/>
    <s v="Value for Money"/>
    <n v="130"/>
    <n v="100"/>
    <n v="30"/>
    <n v="129.23076923076923"/>
    <n v="0.23076923076923078"/>
  </r>
  <r>
    <n v="1216"/>
    <s v="Facial Serum"/>
    <s v="Health &amp; Beauty"/>
    <x v="0"/>
    <x v="0"/>
    <x v="24"/>
    <n v="30"/>
    <n v="5"/>
    <s v="Europe"/>
    <s v="CUST1050"/>
    <s v="Online Direct"/>
    <s v="Online Direct"/>
    <s v="REP011"/>
    <n v="0.05"/>
    <n v="15"/>
    <n v="15"/>
    <x v="1"/>
    <x v="1"/>
    <s v="Out of Stock"/>
    <s v="No Return"/>
    <x v="0"/>
    <s v="Very fast service"/>
    <x v="0"/>
    <s v="Experience with Purchase"/>
    <n v="150"/>
    <n v="75"/>
    <n v="75"/>
    <n v="149.5"/>
    <n v="0.5"/>
  </r>
  <r>
    <n v="45"/>
    <s v="Organic Honey"/>
    <s v="Groceries"/>
    <x v="6"/>
    <x v="5"/>
    <x v="358"/>
    <n v="26"/>
    <n v="2"/>
    <s v="Europe"/>
    <s v="CUST1050"/>
    <s v="Retail"/>
    <s v="Retail"/>
    <s v="REP008"/>
    <n v="0.06"/>
    <n v="20"/>
    <n v="6"/>
    <x v="0"/>
    <x v="0"/>
    <s v="Out of Stock"/>
    <s v="No Return"/>
    <x v="0"/>
    <s v="Fantastic experience"/>
    <x v="0"/>
    <s v="Experience with Purchase"/>
    <n v="52"/>
    <n v="40"/>
    <n v="12"/>
    <n v="51.230769230769234"/>
    <n v="0.23076923076923078"/>
  </r>
  <r>
    <n v="216"/>
    <s v="Robot Vacuum"/>
    <s v="Home Appliances"/>
    <x v="5"/>
    <x v="4"/>
    <x v="359"/>
    <n v="325"/>
    <n v="4"/>
    <s v="Europe"/>
    <s v="CUST1050"/>
    <s v="Subscription"/>
    <s v="Online Direct"/>
    <s v="REP009"/>
    <n v="0"/>
    <n v="250"/>
    <n v="75"/>
    <x v="0"/>
    <x v="0"/>
    <s v="Out of Stock"/>
    <s v="Returned"/>
    <x v="1"/>
    <s v="Poor packaging"/>
    <x v="2"/>
    <s v="Delivery Issues"/>
    <n v="1300"/>
    <n v="1000"/>
    <n v="300"/>
    <n v="1299.2307692307693"/>
    <n v="0.23076923076923078"/>
  </r>
  <r>
    <n v="173"/>
    <s v="Hardcover Novel"/>
    <s v="Books &amp; Media"/>
    <x v="4"/>
    <x v="4"/>
    <x v="360"/>
    <n v="24"/>
    <n v="3"/>
    <s v="Europe"/>
    <s v="CUST1050"/>
    <s v="Wholesale"/>
    <s v="Wholesale"/>
    <s v="REP009"/>
    <n v="0"/>
    <n v="20"/>
    <n v="4"/>
    <x v="2"/>
    <x v="2"/>
    <s v="Out of Stock"/>
    <s v="No Return"/>
    <x v="0"/>
    <s v="Returning this item"/>
    <x v="2"/>
    <s v="Customer Service"/>
    <n v="72"/>
    <n v="60"/>
    <n v="12"/>
    <n v="71.166666666666671"/>
    <n v="0.16666666666666666"/>
  </r>
  <r>
    <n v="1262"/>
    <s v="Facial Moisturizer"/>
    <s v="Health &amp; Beauty"/>
    <x v="0"/>
    <x v="0"/>
    <x v="324"/>
    <n v="55.064935064935099"/>
    <n v="3"/>
    <s v="Latin America"/>
    <s v="CUST1050"/>
    <s v="Retail"/>
    <s v="Retail"/>
    <s v="REP012"/>
    <n v="0"/>
    <n v="15"/>
    <n v="40.064935064935099"/>
    <x v="1"/>
    <x v="1"/>
    <s v="Low Stock"/>
    <s v="Returned"/>
    <x v="1"/>
    <s v="Quick shipping"/>
    <x v="2"/>
    <s v="Delivery Issues"/>
    <n v="165.1948051948053"/>
    <n v="45"/>
    <n v="120.1948051948053"/>
    <n v="164.92239953442794"/>
    <n v="0.72759433962264164"/>
  </r>
  <r>
    <n v="808"/>
    <s v="Facial Cleanser"/>
    <s v="Health &amp; Beauty"/>
    <x v="0"/>
    <x v="0"/>
    <x v="181"/>
    <n v="30"/>
    <n v="5"/>
    <s v="Latin America"/>
    <s v="CUST1050"/>
    <s v="Wholesale"/>
    <s v="Wholesale"/>
    <s v="REP008"/>
    <n v="0.1"/>
    <n v="20"/>
    <n v="10"/>
    <x v="3"/>
    <x v="3"/>
    <s v="Low Stock"/>
    <s v="Returned"/>
    <x v="1"/>
    <s v="Very fast service"/>
    <x v="1"/>
    <s v="Experience with Purchase"/>
    <n v="150"/>
    <n v="100"/>
    <n v="50"/>
    <n v="149.33333333333334"/>
    <n v="0.33333333333333331"/>
  </r>
  <r>
    <n v="1308"/>
    <s v="Baseball Glove"/>
    <s v="Sports &amp; Outdoors"/>
    <x v="3"/>
    <x v="3"/>
    <x v="361"/>
    <n v="25"/>
    <n v="2"/>
    <s v="Latin America"/>
    <s v="CUST1050"/>
    <s v="Wholesale"/>
    <s v="Wholesale"/>
    <s v="REP018"/>
    <n v="0.1"/>
    <n v="20"/>
    <n v="5"/>
    <x v="2"/>
    <x v="2"/>
    <s v="In Stock"/>
    <s v="Returned"/>
    <x v="1"/>
    <s v="Damaged on arrival"/>
    <x v="0"/>
    <s v="Product Quality"/>
    <n v="50"/>
    <n v="40"/>
    <n v="10"/>
    <n v="49.2"/>
    <n v="0.2"/>
  </r>
  <r>
    <n v="333"/>
    <s v="Cap"/>
    <s v="Fashion"/>
    <x v="1"/>
    <x v="1"/>
    <x v="362"/>
    <n v="26"/>
    <n v="3"/>
    <s v="Latin America"/>
    <s v="CUST1050"/>
    <s v="Wholesale"/>
    <s v="Wholesale"/>
    <s v="REP008"/>
    <n v="0"/>
    <n v="20"/>
    <n v="6"/>
    <x v="3"/>
    <x v="3"/>
    <s v="Low Stock"/>
    <s v="Pending Return"/>
    <x v="0"/>
    <s v="Good value for money"/>
    <x v="1"/>
    <s v="Product Quality"/>
    <n v="78"/>
    <n v="60"/>
    <n v="18"/>
    <n v="77.230769230769226"/>
    <n v="0.23076923076923078"/>
  </r>
  <r>
    <n v="565"/>
    <s v="Wireless Charger"/>
    <s v="Electronics"/>
    <x v="2"/>
    <x v="2"/>
    <x v="363"/>
    <n v="30"/>
    <n v="1"/>
    <s v="Middle East &amp; Africa"/>
    <s v="CUST1050"/>
    <s v="Wholesale"/>
    <s v="Wholesale"/>
    <s v="REP003"/>
    <n v="0"/>
    <n v="20"/>
    <n v="10"/>
    <x v="0"/>
    <x v="0"/>
    <s v="Low Stock"/>
    <s v="Pending Return"/>
    <x v="0"/>
    <s v="Delays in delivery"/>
    <x v="2"/>
    <s v="Delivery Issues"/>
    <n v="30"/>
    <n v="20"/>
    <n v="10"/>
    <n v="29.333333333333332"/>
    <n v="0.33333333333333331"/>
  </r>
  <r>
    <n v="306"/>
    <s v="Cookware Book"/>
    <s v="Books &amp; Media"/>
    <x v="4"/>
    <x v="4"/>
    <x v="364"/>
    <n v="26"/>
    <n v="2"/>
    <s v="Middle East &amp; Africa"/>
    <s v="CUST1050"/>
    <s v="Online Direct"/>
    <s v="Online Direct"/>
    <s v="REP009"/>
    <n v="0"/>
    <n v="20"/>
    <n v="6"/>
    <x v="2"/>
    <x v="2"/>
    <s v="Low Stock"/>
    <s v="Pending Return"/>
    <x v="0"/>
    <s v="Excellent quality"/>
    <x v="1"/>
    <s v="Product Quality"/>
    <n v="52"/>
    <n v="40"/>
    <n v="12"/>
    <n v="51.230769230769234"/>
    <n v="0.23076923076923078"/>
  </r>
  <r>
    <n v="395"/>
    <s v="Chinos"/>
    <s v="Fashion"/>
    <x v="1"/>
    <x v="1"/>
    <x v="158"/>
    <n v="52"/>
    <n v="5"/>
    <s v="Middle East &amp; Africa"/>
    <s v="CUST1050"/>
    <s v="Retail"/>
    <s v="Retail"/>
    <s v="REP006"/>
    <n v="0"/>
    <n v="40"/>
    <n v="12"/>
    <x v="3"/>
    <x v="3"/>
    <s v="In Stock"/>
    <s v="Returned"/>
    <x v="1"/>
    <s v="Returning this item"/>
    <x v="0"/>
    <s v="Customer Service"/>
    <n v="260"/>
    <n v="200"/>
    <n v="60"/>
    <n v="259.23076923076923"/>
    <n v="0.23076923076923078"/>
  </r>
  <r>
    <n v="1078"/>
    <s v="Sweater Dress"/>
    <s v="Fashion"/>
    <x v="1"/>
    <x v="1"/>
    <x v="37"/>
    <n v="70"/>
    <m/>
    <s v="Middle East &amp; Africa"/>
    <s v="CUST1050"/>
    <s v="High Income"/>
    <s v="Wholesale"/>
    <s v="REP001"/>
    <n v="0"/>
    <n v="50"/>
    <n v="20"/>
    <x v="3"/>
    <x v="3"/>
    <s v="Low Stock"/>
    <s v="Returned"/>
    <x v="1"/>
    <s v="Good value for money"/>
    <x v="1"/>
    <s v="Product Quality"/>
    <n v="0"/>
    <n v="0"/>
    <n v="0"/>
    <n v="0"/>
    <n v="0"/>
  </r>
  <r>
    <n v="1354"/>
    <s v="Facial Serum"/>
    <s v="Health &amp; Beauty"/>
    <x v="0"/>
    <x v="0"/>
    <x v="167"/>
    <n v="40"/>
    <n v="5"/>
    <s v="Middle East &amp; Africa"/>
    <s v="CUST1050"/>
    <s v="Retail"/>
    <s v="Retail"/>
    <s v="REP019"/>
    <n v="0"/>
    <n v="15"/>
    <n v="25"/>
    <x v="2"/>
    <x v="2"/>
    <s v="In Stock"/>
    <s v="Pending Return"/>
    <x v="0"/>
    <s v="Not recommended"/>
    <x v="0"/>
    <s v="Value for Money"/>
    <n v="200"/>
    <n v="75"/>
    <n v="125"/>
    <n v="199.625"/>
    <n v="0.625"/>
  </r>
  <r>
    <n v="550"/>
    <s v="Recipe Book"/>
    <s v="Books &amp; Media"/>
    <x v="4"/>
    <x v="4"/>
    <x v="316"/>
    <n v="15"/>
    <n v="5"/>
    <s v="North America"/>
    <s v="CUST1050"/>
    <s v="Subscription"/>
    <s v="Online Direct"/>
    <s v="REP007"/>
    <n v="0"/>
    <n v="12"/>
    <n v="3"/>
    <x v="1"/>
    <x v="1"/>
    <s v="Low Stock"/>
    <s v="Returned"/>
    <x v="1"/>
    <s v="Terrible support"/>
    <x v="1"/>
    <s v="Customer Service"/>
    <n v="75"/>
    <n v="60"/>
    <n v="15"/>
    <n v="74.2"/>
    <n v="0.2"/>
  </r>
  <r>
    <n v="572"/>
    <s v="Face Cream"/>
    <s v="Health &amp; Beauty"/>
    <x v="0"/>
    <x v="0"/>
    <x v="365"/>
    <n v="30"/>
    <n v="2"/>
    <s v="North America"/>
    <s v="CUST1050"/>
    <s v="Retail"/>
    <s v="Retail"/>
    <s v="REP006"/>
    <n v="0.05"/>
    <n v="20"/>
    <n v="10"/>
    <x v="2"/>
    <x v="2"/>
    <s v="Out of Stock"/>
    <s v="No Return"/>
    <x v="0"/>
    <s v="Color not as shown"/>
    <x v="1"/>
    <s v="Product Quality"/>
    <n v="60"/>
    <n v="40"/>
    <n v="20"/>
    <n v="59.333333333333336"/>
    <n v="0.33333333333333331"/>
  </r>
  <r>
    <n v="1124"/>
    <s v="Science Fiction"/>
    <s v="Books &amp; Media"/>
    <x v="4"/>
    <x v="4"/>
    <x v="71"/>
    <n v="30"/>
    <m/>
    <s v="North America"/>
    <s v="CUST1050"/>
    <s v="Wholesale Customers"/>
    <s v="Wholesale"/>
    <s v="REP006"/>
    <n v="0.1"/>
    <n v="20"/>
    <n v="10"/>
    <x v="0"/>
    <x v="0"/>
    <s v="In Stock"/>
    <s v="Pending Return"/>
    <x v="0"/>
    <s v="Perfect fit"/>
    <x v="1"/>
    <s v="Product Quality"/>
    <n v="0"/>
    <n v="0"/>
    <n v="0"/>
    <n v="0"/>
    <n v="0"/>
  </r>
  <r>
    <n v="1170"/>
    <s v="Baseball Glove"/>
    <s v="Sports &amp; Outdoors"/>
    <x v="3"/>
    <x v="3"/>
    <x v="78"/>
    <n v="30"/>
    <n v="2"/>
    <m/>
    <s v="CUST1050"/>
    <s v="Online Direct"/>
    <s v="Online Direct"/>
    <s v="REP019"/>
    <n v="0"/>
    <n v="15"/>
    <n v="15"/>
    <x v="2"/>
    <x v="2"/>
    <s v="In Stock"/>
    <s v="Pending Return"/>
    <x v="0"/>
    <s v="Exceeds expectations"/>
    <x v="2"/>
    <s v="Experience with Purchase"/>
    <n v="60"/>
    <n v="30"/>
    <n v="30"/>
    <n v="59.5"/>
    <n v="0.5"/>
  </r>
  <r>
    <n v="1178"/>
    <s v="Science Fiction"/>
    <s v="Books &amp; Media"/>
    <x v="4"/>
    <x v="4"/>
    <x v="366"/>
    <n v="30"/>
    <n v="5"/>
    <s v="Asia Pacific"/>
    <s v="CUST1051"/>
    <s v="Wholesale"/>
    <s v="Wholesale"/>
    <s v="REP011"/>
    <n v="0"/>
    <n v="15"/>
    <n v="15"/>
    <x v="0"/>
    <x v="0"/>
    <s v="Out of Stock"/>
    <s v="Returned"/>
    <x v="1"/>
    <s v="Quick shipping"/>
    <x v="0"/>
    <s v="Delivery Issues"/>
    <n v="150"/>
    <n v="75"/>
    <n v="75"/>
    <n v="149.5"/>
    <n v="0.5"/>
  </r>
  <r>
    <n v="1101"/>
    <s v="Power Bank"/>
    <s v="Electronics"/>
    <x v="2"/>
    <x v="2"/>
    <x v="367"/>
    <n v="30"/>
    <m/>
    <s v="Asia Pacific"/>
    <s v="CUST1051"/>
    <s v="Retail Customers"/>
    <s v="Retail"/>
    <s v="REP006"/>
    <n v="0"/>
    <n v="20"/>
    <n v="10"/>
    <x v="0"/>
    <x v="0"/>
    <s v="Out of Stock"/>
    <s v="Returned"/>
    <x v="1"/>
    <s v="Would buy again"/>
    <x v="0"/>
    <s v="Value for Money"/>
    <n v="0"/>
    <n v="0"/>
    <n v="0"/>
    <n v="0"/>
    <n v="0"/>
  </r>
  <r>
    <n v="1147"/>
    <s v="Throw Pillow"/>
    <s v="Home Décor"/>
    <x v="5"/>
    <x v="4"/>
    <x v="287"/>
    <n v="25"/>
    <n v="3"/>
    <s v="Asia Pacific"/>
    <s v="CUST1051"/>
    <s v="Wholesale"/>
    <s v="Wholesale"/>
    <s v="REP016"/>
    <n v="0"/>
    <n v="15"/>
    <n v="10"/>
    <x v="0"/>
    <x v="0"/>
    <s v="In Stock"/>
    <s v="Returned"/>
    <x v="1"/>
    <s v="Missing accessories"/>
    <x v="1"/>
    <s v="Delivery Issues"/>
    <n v="75"/>
    <n v="45"/>
    <n v="30"/>
    <n v="74.400000000000006"/>
    <n v="0.4"/>
  </r>
  <r>
    <n v="702"/>
    <s v="Portable Battery Pack"/>
    <s v="Electronics"/>
    <x v="2"/>
    <x v="2"/>
    <x v="368"/>
    <n v="30"/>
    <n v="4"/>
    <s v="Asia Pacific"/>
    <s v="CUST1051"/>
    <s v="Wholesale"/>
    <s v="Wholesale"/>
    <s v="REP003"/>
    <n v="0.1"/>
    <n v="25"/>
    <n v="5"/>
    <x v="1"/>
    <x v="1"/>
    <s v="Out of Stock"/>
    <s v="No Return"/>
    <x v="0"/>
    <s v="Not recommended"/>
    <x v="1"/>
    <s v="Value for Money"/>
    <n v="120"/>
    <n v="100"/>
    <n v="20"/>
    <n v="119.16666666666667"/>
    <n v="0.16666666666666666"/>
  </r>
  <r>
    <n v="1270"/>
    <s v="Jumpsuit"/>
    <s v="Fashion"/>
    <x v="1"/>
    <x v="1"/>
    <x v="369"/>
    <n v="20.169395821569701"/>
    <n v="1"/>
    <s v="Europe"/>
    <s v="CUST1051"/>
    <s v="Online Direct"/>
    <s v="Online Direct"/>
    <s v="REP018"/>
    <n v="0"/>
    <n v="15"/>
    <n v="5.1693958215697009"/>
    <x v="3"/>
    <x v="3"/>
    <s v="In Stock"/>
    <s v="Pending Return"/>
    <x v="0"/>
    <s v="Not as described"/>
    <x v="1"/>
    <s v="Value for Money"/>
    <n v="20.169395821569701"/>
    <n v="15"/>
    <n v="5.1693958215697009"/>
    <n v="19.425694813730953"/>
    <n v="0.25629899216125296"/>
  </r>
  <r>
    <n v="1239"/>
    <s v="Mystery Novel"/>
    <s v="Books &amp; Media"/>
    <x v="4"/>
    <x v="4"/>
    <x v="8"/>
    <n v="20"/>
    <n v="1"/>
    <s v="Europe"/>
    <s v="CUST1051"/>
    <s v="Wholesale"/>
    <s v="Wholesale"/>
    <s v="REP018"/>
    <n v="0.1"/>
    <n v="20"/>
    <n v="0"/>
    <x v="1"/>
    <x v="1"/>
    <s v="In Stock"/>
    <s v="Pending Return"/>
    <x v="0"/>
    <s v="Perfect fit"/>
    <x v="2"/>
    <s v="Product Quality"/>
    <n v="20"/>
    <n v="20"/>
    <n v="0"/>
    <n v="19"/>
    <n v="0"/>
  </r>
  <r>
    <n v="393"/>
    <s v="Fitness Tracker"/>
    <s v="Sports &amp; Outdoors"/>
    <x v="3"/>
    <x v="3"/>
    <x v="87"/>
    <n v="65"/>
    <n v="2"/>
    <s v="Europe"/>
    <s v="CUST1051"/>
    <s v="Wholesale"/>
    <s v="Wholesale"/>
    <s v="REP003"/>
    <n v="0"/>
    <n v="50"/>
    <n v="15"/>
    <x v="0"/>
    <x v="0"/>
    <s v="Low Stock"/>
    <s v="No Return"/>
    <x v="0"/>
    <s v="Returning this item"/>
    <x v="2"/>
    <s v="Customer Service"/>
    <n v="130"/>
    <n v="100"/>
    <n v="30"/>
    <n v="129.23076923076923"/>
    <n v="0.23076923076923078"/>
  </r>
  <r>
    <n v="1224"/>
    <s v="Ski Boots"/>
    <s v="Sports &amp; Outdoors"/>
    <x v="3"/>
    <x v="3"/>
    <x v="342"/>
    <n v="130"/>
    <n v="3"/>
    <s v="Latin America"/>
    <s v="CUST1051"/>
    <s v="Wholesale"/>
    <s v="Wholesale"/>
    <s v="REP012"/>
    <n v="0"/>
    <n v="15"/>
    <n v="115"/>
    <x v="2"/>
    <x v="2"/>
    <s v="Out of Stock"/>
    <s v="Pending Return"/>
    <x v="0"/>
    <s v="Fast delivery"/>
    <x v="1"/>
    <s v="Delivery Issues"/>
    <n v="390"/>
    <n v="45"/>
    <n v="345"/>
    <n v="389.88461538461536"/>
    <n v="0.88461538461538458"/>
  </r>
  <r>
    <n v="7"/>
    <s v="Organic Almonds"/>
    <s v="Groceries"/>
    <x v="6"/>
    <x v="5"/>
    <x v="370"/>
    <n v="19"/>
    <n v="2"/>
    <s v="Latin America"/>
    <s v="CUST1051"/>
    <s v="Retail"/>
    <s v="Retail"/>
    <s v="REP005"/>
    <n v="7.0000000000000007E-2"/>
    <n v="15"/>
    <n v="4"/>
    <x v="1"/>
    <x v="1"/>
    <s v="Low Stock"/>
    <s v="Pending Return"/>
    <x v="0"/>
    <s v="Item as described"/>
    <x v="2"/>
    <s v="Product Description Accuracy"/>
    <n v="38"/>
    <n v="30"/>
    <n v="8"/>
    <n v="37.210526315789473"/>
    <n v="0.21052631578947367"/>
  </r>
  <r>
    <n v="540"/>
    <s v="Evening Gown"/>
    <s v="Fashion"/>
    <x v="1"/>
    <x v="1"/>
    <x v="149"/>
    <n v="100"/>
    <n v="1"/>
    <s v="Latin America"/>
    <s v="CUST1051"/>
    <s v="Retail"/>
    <s v="Retail"/>
    <s v="REP004"/>
    <n v="0.1"/>
    <n v="80"/>
    <n v="20"/>
    <x v="0"/>
    <x v="0"/>
    <s v="Out of Stock"/>
    <s v="No Return"/>
    <x v="0"/>
    <s v="Perfect fit"/>
    <x v="0"/>
    <s v="Product Quality"/>
    <n v="100"/>
    <n v="80"/>
    <n v="20"/>
    <n v="99.2"/>
    <n v="0.2"/>
  </r>
  <r>
    <n v="1316"/>
    <s v="Science Fiction"/>
    <s v="Books &amp; Media"/>
    <x v="4"/>
    <x v="4"/>
    <x v="371"/>
    <n v="30"/>
    <n v="5"/>
    <s v="Latin America"/>
    <s v="CUST1051"/>
    <s v="Online Direct"/>
    <s v="Online Direct"/>
    <s v="REP019"/>
    <n v="0.1"/>
    <n v="20"/>
    <n v="10"/>
    <x v="2"/>
    <x v="2"/>
    <s v="In Stock"/>
    <s v="No Return"/>
    <x v="0"/>
    <s v="Not worth the money"/>
    <x v="2"/>
    <s v="Product Quality"/>
    <n v="150"/>
    <n v="100"/>
    <n v="50"/>
    <n v="149.33333333333334"/>
    <n v="0.33333333333333331"/>
  </r>
  <r>
    <n v="1086"/>
    <s v="Sweater Dress"/>
    <s v="Fashion"/>
    <x v="1"/>
    <x v="1"/>
    <x v="45"/>
    <n v="70"/>
    <m/>
    <s v="Middle East &amp; Africa"/>
    <s v="CUST1051"/>
    <s v="High Income"/>
    <s v="Wholesale"/>
    <s v="REP001"/>
    <n v="0"/>
    <n v="50"/>
    <n v="20"/>
    <x v="3"/>
    <x v="3"/>
    <s v="Low Stock"/>
    <s v="Pending Return"/>
    <x v="0"/>
    <s v="Arrived late"/>
    <x v="2"/>
    <s v="Delivery Issues"/>
    <n v="0"/>
    <n v="0"/>
    <n v="0"/>
    <n v="0"/>
    <n v="0"/>
  </r>
  <r>
    <n v="1193"/>
    <s v="Digital Camera"/>
    <s v="Electronics"/>
    <x v="2"/>
    <x v="2"/>
    <x v="280"/>
    <n v="250"/>
    <n v="1"/>
    <s v="Middle East &amp; Africa"/>
    <s v="CUST1051"/>
    <s v="Wholesale"/>
    <s v="Wholesale"/>
    <s v="REP017"/>
    <n v="0.05"/>
    <n v="15"/>
    <n v="235"/>
    <x v="1"/>
    <x v="1"/>
    <s v="Low Stock"/>
    <s v="Pending Return"/>
    <x v="0"/>
    <s v="Fast delivery"/>
    <x v="1"/>
    <s v="Delivery Issues"/>
    <n v="250"/>
    <n v="15"/>
    <n v="235"/>
    <n v="249.94"/>
    <n v="0.94"/>
  </r>
  <r>
    <n v="489"/>
    <s v="Leather Wallet"/>
    <s v="Fashion"/>
    <x v="1"/>
    <x v="1"/>
    <x v="65"/>
    <n v="40"/>
    <n v="1"/>
    <s v="Middle East &amp; Africa"/>
    <s v="CUST1051"/>
    <s v="Wholesale"/>
    <s v="Wholesale"/>
    <s v="REP001"/>
    <n v="0.05"/>
    <n v="25"/>
    <n v="15"/>
    <x v="2"/>
    <x v="2"/>
    <s v="Out of Stock"/>
    <s v="No Return"/>
    <x v="0"/>
    <s v="Satisfied with my purchase"/>
    <x v="1"/>
    <s v="Experience with Purchase"/>
    <n v="40"/>
    <n v="25"/>
    <n v="15"/>
    <n v="39.375"/>
    <n v="0.375"/>
  </r>
  <r>
    <n v="1285"/>
    <s v="Fiction Novel"/>
    <s v="Books &amp; Media"/>
    <x v="4"/>
    <x v="4"/>
    <x v="372"/>
    <n v="30"/>
    <n v="4"/>
    <s v="Middle East &amp; Africa"/>
    <s v="CUST1051"/>
    <s v="Retail"/>
    <s v="Retail"/>
    <s v="REP020"/>
    <n v="0.05"/>
    <n v="15"/>
    <n v="15"/>
    <x v="1"/>
    <x v="1"/>
    <s v="In Stock"/>
    <s v="No Return"/>
    <x v="0"/>
    <s v="Excellent quality"/>
    <x v="1"/>
    <s v="Product Quality"/>
    <n v="120"/>
    <n v="60"/>
    <n v="60"/>
    <n v="119.5"/>
    <n v="0.5"/>
  </r>
  <r>
    <n v="125"/>
    <s v="Smart Thermostat"/>
    <s v="Electronics"/>
    <x v="2"/>
    <x v="2"/>
    <x v="218"/>
    <n v="90"/>
    <n v="1"/>
    <s v="North America"/>
    <s v="CUST1051"/>
    <s v="Subscription"/>
    <s v="Online Direct"/>
    <s v="REP010"/>
    <n v="0.05"/>
    <n v="70"/>
    <n v="20"/>
    <x v="0"/>
    <x v="0"/>
    <s v="In Stock"/>
    <s v="Returned"/>
    <x v="1"/>
    <s v="Will return"/>
    <x v="2"/>
    <s v="Customer Service"/>
    <n v="90"/>
    <n v="70"/>
    <n v="20"/>
    <n v="89.222222222222229"/>
    <n v="0.22222222222222221"/>
  </r>
  <r>
    <n v="1331"/>
    <s v="Digital Camera"/>
    <s v="Electronics"/>
    <x v="2"/>
    <x v="2"/>
    <x v="40"/>
    <n v="12"/>
    <n v="1"/>
    <s v="North America"/>
    <s v="CUST1051"/>
    <s v="Retail"/>
    <s v="Retail"/>
    <s v="REP012"/>
    <n v="0.1"/>
    <n v="20"/>
    <n v="-8"/>
    <x v="0"/>
    <x v="0"/>
    <s v="Out of Stock"/>
    <s v="Returned"/>
    <x v="1"/>
    <s v="Will shop again"/>
    <x v="1"/>
    <s v="Experience with Purchase"/>
    <n v="12"/>
    <n v="20"/>
    <n v="-8"/>
    <n v="10.333333333333334"/>
    <n v="-0.66666666666666663"/>
  </r>
  <r>
    <n v="255"/>
    <s v="Digital Watch"/>
    <s v="Wearables"/>
    <x v="1"/>
    <x v="1"/>
    <x v="137"/>
    <n v="90"/>
    <n v="5"/>
    <s v="North America"/>
    <s v="CUST1051"/>
    <s v="Online Direct"/>
    <s v="Online Direct"/>
    <s v="REP009"/>
    <n v="0"/>
    <n v="70"/>
    <n v="20"/>
    <x v="2"/>
    <x v="2"/>
    <s v="Out of Stock"/>
    <s v="Pending Return"/>
    <x v="0"/>
    <s v="Damaged on arrival"/>
    <x v="1"/>
    <s v="Product Quality"/>
    <n v="450"/>
    <n v="350"/>
    <n v="100"/>
    <n v="449.22222222222223"/>
    <n v="0.22222222222222221"/>
  </r>
  <r>
    <n v="1132"/>
    <s v="Science Fiction"/>
    <s v="Books &amp; Media"/>
    <x v="4"/>
    <x v="4"/>
    <x v="373"/>
    <n v="30"/>
    <m/>
    <s v="North America"/>
    <s v="CUST1051"/>
    <s v="Wholesale Customers"/>
    <s v="Wholesale"/>
    <s v="REP006"/>
    <n v="0.1"/>
    <n v="20"/>
    <n v="10"/>
    <x v="3"/>
    <x v="3"/>
    <s v="Low Stock"/>
    <s v="Returned"/>
    <x v="1"/>
    <s v="I love it"/>
    <x v="0"/>
    <s v="Experience with Purchase"/>
    <n v="0"/>
    <n v="0"/>
    <n v="0"/>
    <n v="0"/>
    <n v="0"/>
  </r>
  <r>
    <n v="278"/>
    <s v="Fantasy Novel"/>
    <s v="Books &amp; Media"/>
    <x v="4"/>
    <x v="4"/>
    <x v="374"/>
    <n v="26"/>
    <n v="2"/>
    <s v="Asia Pacific"/>
    <s v="CUST1052"/>
    <s v="Retail"/>
    <s v="Retail"/>
    <s v="REP005"/>
    <n v="0"/>
    <n v="20"/>
    <n v="6"/>
    <x v="1"/>
    <x v="1"/>
    <s v="In Stock"/>
    <s v="Returned"/>
    <x v="1"/>
    <s v="Very satisfied"/>
    <x v="1"/>
    <s v="Experience with Purchase"/>
    <n v="52"/>
    <n v="40"/>
    <n v="12"/>
    <n v="51.230769230769234"/>
    <n v="0.23076923076923078"/>
  </r>
  <r>
    <n v="138"/>
    <s v="Smart Light Bulbs"/>
    <s v="Electronics"/>
    <x v="2"/>
    <x v="2"/>
    <x v="120"/>
    <n v="20"/>
    <n v="1"/>
    <s v="Asia Pacific"/>
    <s v="CUST1052"/>
    <s v="Online Direct"/>
    <s v="Online Direct"/>
    <s v="REP001"/>
    <n v="0.12"/>
    <n v="15"/>
    <n v="5"/>
    <x v="3"/>
    <x v="3"/>
    <s v="Out of Stock"/>
    <s v="No Return"/>
    <x v="0"/>
    <s v="Mislabelled"/>
    <x v="0"/>
    <s v="Product Quality"/>
    <n v="20"/>
    <n v="15"/>
    <n v="5"/>
    <n v="19.25"/>
    <n v="0.25"/>
  </r>
  <r>
    <n v="589"/>
    <s v="Portable Fan"/>
    <s v="Electronics"/>
    <x v="2"/>
    <x v="2"/>
    <x v="306"/>
    <n v="30"/>
    <n v="1"/>
    <s v="Asia Pacific"/>
    <s v="CUST1052"/>
    <s v="Online Direct"/>
    <s v="Online Direct"/>
    <s v="REP008"/>
    <n v="0"/>
    <n v="25"/>
    <n v="5"/>
    <x v="0"/>
    <x v="0"/>
    <s v="Out of Stock"/>
    <s v="No Return"/>
    <x v="0"/>
    <s v="Missing accessories"/>
    <x v="0"/>
    <s v="Delivery Issues"/>
    <n v="30"/>
    <n v="25"/>
    <n v="5"/>
    <n v="29.166666666666668"/>
    <n v="0.16666666666666666"/>
  </r>
  <r>
    <n v="909"/>
    <s v="Ski Boots"/>
    <s v="Sports &amp; Outdoors"/>
    <x v="3"/>
    <x v="3"/>
    <x v="342"/>
    <n v="130"/>
    <n v="3"/>
    <s v="Asia Pacific"/>
    <s v="CUST1052"/>
    <s v="Retail"/>
    <s v="Retail"/>
    <s v="REP009"/>
    <n v="0"/>
    <n v="100"/>
    <n v="30"/>
    <x v="0"/>
    <x v="0"/>
    <s v="Low Stock"/>
    <s v="Returned"/>
    <x v="1"/>
    <s v="Missing accessories"/>
    <x v="2"/>
    <s v="Delivery Issues"/>
    <n v="390"/>
    <n v="300"/>
    <n v="90"/>
    <n v="389.23076923076923"/>
    <n v="0.23076923076923078"/>
  </r>
  <r>
    <n v="139"/>
    <s v="Robot Vacuum"/>
    <s v="Home Appliances"/>
    <x v="5"/>
    <x v="4"/>
    <x v="364"/>
    <n v="325"/>
    <n v="3"/>
    <s v="Asia Pacific"/>
    <s v="CUST1052"/>
    <s v="Subscription"/>
    <s v="Online Direct"/>
    <s v="REP004"/>
    <n v="0.1"/>
    <n v="250"/>
    <n v="75"/>
    <x v="2"/>
    <x v="2"/>
    <s v="In Stock"/>
    <s v="Pending Return"/>
    <x v="0"/>
    <s v="I love it"/>
    <x v="2"/>
    <s v="Experience with Purchase"/>
    <n v="975"/>
    <n v="750"/>
    <n v="225"/>
    <n v="974.23076923076928"/>
    <n v="0.23076923076923078"/>
  </r>
  <r>
    <n v="562"/>
    <s v="Novel"/>
    <s v="Books &amp; Media"/>
    <x v="4"/>
    <x v="4"/>
    <x v="341"/>
    <n v="25"/>
    <n v="5"/>
    <s v="Europe"/>
    <s v="CUST1052"/>
    <s v="Subscription"/>
    <s v="Online Direct"/>
    <s v="REP002"/>
    <n v="0.05"/>
    <n v="15"/>
    <n v="10"/>
    <x v="0"/>
    <x v="0"/>
    <s v="Out of Stock"/>
    <s v="Returned"/>
    <x v="1"/>
    <s v="Would buy again"/>
    <x v="0"/>
    <s v="Value for Money"/>
    <n v="125"/>
    <n v="75"/>
    <n v="50"/>
    <n v="124.4"/>
    <n v="0.4"/>
  </r>
  <r>
    <n v="193"/>
    <s v="Wi-Fi Router"/>
    <s v="Electronics"/>
    <x v="2"/>
    <x v="2"/>
    <x v="103"/>
    <n v="75"/>
    <n v="4"/>
    <s v="Latin America"/>
    <s v="CUST1052"/>
    <s v="Wholesale"/>
    <s v="Wholesale"/>
    <s v="REP010"/>
    <n v="0"/>
    <n v="60"/>
    <n v="15"/>
    <x v="0"/>
    <x v="0"/>
    <s v="Low Stock"/>
    <s v="Pending Return"/>
    <x v="0"/>
    <s v="Satisfied with my purchase"/>
    <x v="0"/>
    <s v="Experience with Purchase"/>
    <n v="300"/>
    <n v="240"/>
    <n v="60"/>
    <n v="299.2"/>
    <n v="0.2"/>
  </r>
  <r>
    <n v="1030"/>
    <s v="Throw Pillow"/>
    <s v="Home Décor"/>
    <x v="5"/>
    <x v="4"/>
    <x v="275"/>
    <n v="25"/>
    <m/>
    <s v="Latin America"/>
    <s v="CUST1052"/>
    <s v="Middle Income"/>
    <s v="Retail"/>
    <s v="REP001"/>
    <n v="0"/>
    <n v="20"/>
    <n v="5"/>
    <x v="1"/>
    <x v="1"/>
    <s v="Low Stock"/>
    <s v="Pending Return"/>
    <x v="0"/>
    <s v="Returning this item"/>
    <x v="2"/>
    <s v="Customer Service"/>
    <n v="0"/>
    <n v="0"/>
    <n v="0"/>
    <n v="0"/>
    <n v="0"/>
  </r>
  <r>
    <n v="542"/>
    <s v="Camera Lens"/>
    <s v="Electronics"/>
    <x v="2"/>
    <x v="2"/>
    <x v="61"/>
    <n v="200"/>
    <n v="1"/>
    <s v="Middle East &amp; Africa"/>
    <s v="CUST1052"/>
    <s v="Online Direct"/>
    <s v="Online Direct"/>
    <s v="REP006"/>
    <n v="0"/>
    <n v="150"/>
    <n v="50"/>
    <x v="3"/>
    <x v="3"/>
    <s v="In Stock"/>
    <s v="No Return"/>
    <x v="0"/>
    <s v="Exceeds expectations"/>
    <x v="1"/>
    <s v="Experience with Purchase"/>
    <n v="200"/>
    <n v="150"/>
    <n v="50"/>
    <n v="199.25"/>
    <n v="0.25"/>
  </r>
  <r>
    <n v="683"/>
    <s v="Clock"/>
    <s v="Home Décor"/>
    <x v="5"/>
    <x v="4"/>
    <x v="119"/>
    <n v="40"/>
    <n v="2"/>
    <s v="Middle East &amp; Africa"/>
    <s v="CUST1052"/>
    <s v="Wholesale"/>
    <s v="Wholesale"/>
    <s v="REP010"/>
    <n v="0.1"/>
    <n v="30"/>
    <n v="10"/>
    <x v="2"/>
    <x v="2"/>
    <s v="Out of Stock"/>
    <s v="Pending Return"/>
    <x v="0"/>
    <s v="Not recommended"/>
    <x v="0"/>
    <s v="Value for Money"/>
    <n v="80"/>
    <n v="60"/>
    <n v="20"/>
    <n v="79.25"/>
    <n v="0.25"/>
  </r>
  <r>
    <n v="1068"/>
    <s v="Denim Jacket"/>
    <s v="Fashion"/>
    <x v="1"/>
    <x v="1"/>
    <x v="375"/>
    <n v="80"/>
    <m/>
    <s v="North America"/>
    <s v="CUST1052"/>
    <s v="High Income"/>
    <s v="Wholesale"/>
    <s v="REP006"/>
    <n v="0.05"/>
    <n v="60"/>
    <n v="20"/>
    <x v="2"/>
    <x v="2"/>
    <s v="Low Stock"/>
    <s v="Returned"/>
    <x v="1"/>
    <s v="Terrible support"/>
    <x v="0"/>
    <s v="Customer Service"/>
    <n v="0"/>
    <n v="0"/>
    <n v="0"/>
    <n v="0"/>
    <n v="0"/>
  </r>
  <r>
    <n v="428"/>
    <s v="Textbook"/>
    <s v="Books &amp; Media"/>
    <x v="4"/>
    <x v="4"/>
    <x v="245"/>
    <n v="65"/>
    <n v="4"/>
    <s v="North America"/>
    <s v="CUST1052"/>
    <s v="Online Direct"/>
    <s v="Online Direct"/>
    <s v="REP001"/>
    <n v="0"/>
    <n v="50"/>
    <n v="15"/>
    <x v="2"/>
    <x v="2"/>
    <s v="Low Stock"/>
    <s v="No Return"/>
    <x v="0"/>
    <s v="Delays in delivery"/>
    <x v="0"/>
    <s v="Delivery Issues"/>
    <n v="260"/>
    <n v="200"/>
    <n v="60"/>
    <n v="259.23076923076923"/>
    <n v="0.23076923076923078"/>
  </r>
  <r>
    <n v="785"/>
    <s v="Hiking Boots"/>
    <s v="Sports &amp; Outdoors"/>
    <x v="3"/>
    <x v="3"/>
    <x v="216"/>
    <n v="90"/>
    <n v="3"/>
    <s v="North America"/>
    <s v="CUST1052"/>
    <s v="Online Direct"/>
    <s v="Online Direct"/>
    <s v="REP006"/>
    <n v="0"/>
    <n v="70"/>
    <n v="20"/>
    <x v="1"/>
    <x v="1"/>
    <s v="Out of Stock"/>
    <s v="Returned"/>
    <x v="1"/>
    <s v="Nice experience"/>
    <x v="2"/>
    <s v="Experience with Purchase"/>
    <n v="270"/>
    <n v="210"/>
    <n v="60"/>
    <n v="269.22222222222223"/>
    <n v="0.22222222222222221"/>
  </r>
  <r>
    <n v="437"/>
    <s v="Walking Shoes"/>
    <s v="Sports &amp; Outdoors"/>
    <x v="3"/>
    <x v="3"/>
    <x v="158"/>
    <n v="75"/>
    <n v="4"/>
    <s v="North America"/>
    <s v="CUST1052"/>
    <s v="Retail"/>
    <s v="Retail"/>
    <s v="REP001"/>
    <n v="0"/>
    <n v="60"/>
    <n v="15"/>
    <x v="2"/>
    <x v="2"/>
    <s v="Low Stock"/>
    <s v="Returned"/>
    <x v="1"/>
    <s v="Excellent quality"/>
    <x v="2"/>
    <s v="Product Quality"/>
    <n v="300"/>
    <n v="240"/>
    <n v="60"/>
    <n v="299.2"/>
    <n v="0.2"/>
  </r>
  <r>
    <n v="485"/>
    <s v="Facial Cleanser"/>
    <s v="Health &amp; Beauty"/>
    <x v="0"/>
    <x v="0"/>
    <x v="376"/>
    <n v="15"/>
    <n v="2"/>
    <m/>
    <s v="CUST1052"/>
    <s v="Wholesale"/>
    <s v="Wholesale"/>
    <s v="REP010"/>
    <n v="0"/>
    <n v="10"/>
    <n v="5"/>
    <x v="3"/>
    <x v="3"/>
    <s v="Low Stock"/>
    <s v="No Return"/>
    <x v="0"/>
    <s v="I love it"/>
    <x v="0"/>
    <s v="Experience with Purchase"/>
    <n v="30"/>
    <n v="20"/>
    <n v="10"/>
    <n v="29.333333333333332"/>
    <n v="0.33333333333333331"/>
  </r>
  <r>
    <n v="787"/>
    <s v="Lip Balm"/>
    <s v="Health &amp; Beauty"/>
    <x v="0"/>
    <x v="0"/>
    <x v="67"/>
    <n v="7"/>
    <n v="1"/>
    <s v="Asia Pacific"/>
    <s v="CUST1053"/>
    <s v="Wholesale"/>
    <s v="Wholesale"/>
    <s v="REP009"/>
    <n v="0.05"/>
    <n v="5"/>
    <n v="2"/>
    <x v="3"/>
    <x v="3"/>
    <s v="In Stock"/>
    <s v="Pending Return"/>
    <x v="0"/>
    <s v="Won't buy again"/>
    <x v="0"/>
    <s v="Value for Money"/>
    <n v="7"/>
    <n v="5"/>
    <n v="2"/>
    <n v="6.2857142857142856"/>
    <n v="0.2857142857142857"/>
  </r>
  <r>
    <n v="1052"/>
    <s v="Facial Serum"/>
    <s v="Health &amp; Beauty"/>
    <x v="0"/>
    <x v="0"/>
    <x v="251"/>
    <n v="30"/>
    <m/>
    <s v="Asia Pacific"/>
    <s v="CUST1053"/>
    <s v="High Income"/>
    <s v="Wholesale"/>
    <s v="REP006"/>
    <n v="0.05"/>
    <n v="20"/>
    <n v="10"/>
    <x v="0"/>
    <x v="0"/>
    <s v="Out of Stock"/>
    <s v="Returned"/>
    <x v="1"/>
    <s v="Quick shipping"/>
    <x v="2"/>
    <s v="Delivery Issues"/>
    <n v="0"/>
    <n v="0"/>
    <n v="0"/>
    <n v="0"/>
    <n v="0"/>
  </r>
  <r>
    <n v="949"/>
    <s v="Bluetooth Speaker"/>
    <s v="Electronics"/>
    <x v="2"/>
    <x v="2"/>
    <x v="364"/>
    <n v="70"/>
    <n v="2"/>
    <s v="Asia Pacific"/>
    <s v="CUST1053"/>
    <s v="Wholesale"/>
    <s v="Wholesale"/>
    <s v="REP007"/>
    <n v="0"/>
    <n v="50"/>
    <n v="20"/>
    <x v="2"/>
    <x v="2"/>
    <s v="In Stock"/>
    <s v="No Return"/>
    <x v="0"/>
    <s v="Color not as shown"/>
    <x v="1"/>
    <s v="Product Quality"/>
    <n v="140"/>
    <n v="100"/>
    <n v="40"/>
    <n v="139.28571428571428"/>
    <n v="0.2857142857142857"/>
  </r>
  <r>
    <n v="524"/>
    <s v="Candle Set"/>
    <s v="Home Décor"/>
    <x v="5"/>
    <x v="4"/>
    <x v="71"/>
    <n v="25"/>
    <n v="4"/>
    <s v="Asia Pacific"/>
    <s v="CUST1053"/>
    <s v="Subscription"/>
    <s v="Online Direct"/>
    <s v="REP006"/>
    <n v="0.15"/>
    <n v="15"/>
    <n v="10"/>
    <x v="2"/>
    <x v="2"/>
    <s v="Out of Stock"/>
    <s v="No Return"/>
    <x v="0"/>
    <s v="Not worth the money"/>
    <x v="2"/>
    <s v="Product Quality"/>
    <n v="100"/>
    <n v="60"/>
    <n v="40"/>
    <n v="99.4"/>
    <n v="0.4"/>
  </r>
  <r>
    <n v="470"/>
    <s v="Self-Help Book"/>
    <s v="Books &amp; Media"/>
    <x v="4"/>
    <x v="4"/>
    <x v="377"/>
    <n v="32"/>
    <n v="3"/>
    <s v="Europe"/>
    <s v="CUST1053"/>
    <s v="Wholesale"/>
    <s v="Wholesale"/>
    <s v="REP004"/>
    <n v="0.125"/>
    <n v="25"/>
    <n v="7"/>
    <x v="3"/>
    <x v="3"/>
    <s v="Low Stock"/>
    <s v="Returned"/>
    <x v="1"/>
    <s v="Won't buy again"/>
    <x v="2"/>
    <s v="Value for Money"/>
    <n v="96"/>
    <n v="75"/>
    <n v="21"/>
    <n v="95.21875"/>
    <n v="0.21875"/>
  </r>
  <r>
    <n v="1325"/>
    <s v="Webcam"/>
    <s v="Electronics"/>
    <x v="2"/>
    <x v="2"/>
    <x v="267"/>
    <n v="1.8411764705882101"/>
    <n v="1"/>
    <s v="Latin America"/>
    <s v="CUST1053"/>
    <s v="Retail"/>
    <s v="Retail"/>
    <s v="REP012"/>
    <n v="0"/>
    <n v="15"/>
    <n v="-13.158823529411791"/>
    <x v="1"/>
    <x v="1"/>
    <s v="Low Stock"/>
    <s v="Returned"/>
    <x v="1"/>
    <s v="Quick shipping"/>
    <x v="1"/>
    <s v="Delivery Issues"/>
    <n v="1.8411764705882101"/>
    <n v="15"/>
    <n v="-13.158823529411791"/>
    <n v="-6.3057883856419332"/>
    <n v="-7.1469648562301442"/>
  </r>
  <r>
    <n v="1279"/>
    <s v="Bathrobe"/>
    <s v="Health &amp; Beauty"/>
    <x v="0"/>
    <x v="0"/>
    <x v="378"/>
    <n v="250"/>
    <n v="2"/>
    <s v="Latin America"/>
    <s v="CUST1053"/>
    <s v="Online Direct"/>
    <s v="Online Direct"/>
    <s v="REP020"/>
    <n v="0.1"/>
    <n v="15"/>
    <n v="235"/>
    <x v="1"/>
    <x v="1"/>
    <s v="Out of Stock"/>
    <s v="No Return"/>
    <x v="0"/>
    <s v="Very fast service"/>
    <x v="1"/>
    <s v="Experience with Purchase"/>
    <n v="500"/>
    <n v="30"/>
    <n v="470"/>
    <n v="499.94"/>
    <n v="0.94"/>
  </r>
  <r>
    <n v="101"/>
    <s v="Smart Refrigerator"/>
    <s v="Home Appliances"/>
    <x v="5"/>
    <x v="4"/>
    <x v="298"/>
    <n v="1040"/>
    <n v="3"/>
    <s v="Latin America"/>
    <s v="CUST1053"/>
    <s v="Wholesale"/>
    <s v="Wholesale"/>
    <s v="REP007"/>
    <n v="0.08"/>
    <n v="800"/>
    <n v="240"/>
    <x v="0"/>
    <x v="0"/>
    <s v="In Stock"/>
    <s v="No Return"/>
    <x v="0"/>
    <s v="Could be better"/>
    <x v="1"/>
    <s v="Experience with Purchase"/>
    <n v="3120"/>
    <n v="2400"/>
    <n v="720"/>
    <n v="3119.2307692307691"/>
    <n v="0.23076923076923078"/>
  </r>
  <r>
    <n v="1141"/>
    <s v="Food Processor"/>
    <s v="Home Appliances"/>
    <x v="5"/>
    <x v="4"/>
    <x v="210"/>
    <n v="120"/>
    <n v="2"/>
    <s v="Latin America"/>
    <s v="CUST1053"/>
    <s v="Retail"/>
    <s v="Retail"/>
    <s v="REP006"/>
    <n v="0.1"/>
    <n v="15"/>
    <n v="105"/>
    <x v="3"/>
    <x v="3"/>
    <s v="Low Stock"/>
    <s v="Returned"/>
    <x v="1"/>
    <s v="Good value for money"/>
    <x v="2"/>
    <s v="Product Quality"/>
    <n v="240"/>
    <n v="30"/>
    <n v="210"/>
    <n v="239.875"/>
    <n v="0.875"/>
  </r>
  <r>
    <n v="1187"/>
    <s v="Webcam"/>
    <s v="Electronics"/>
    <x v="2"/>
    <x v="2"/>
    <x v="379"/>
    <n v="40"/>
    <n v="1"/>
    <s v="Middle East &amp; Africa"/>
    <s v="CUST1053"/>
    <s v="Wholesale"/>
    <s v="Wholesale"/>
    <s v="REP017"/>
    <n v="0"/>
    <n v="15"/>
    <n v="25"/>
    <x v="0"/>
    <x v="0"/>
    <s v="In Stock"/>
    <s v="Pending Return"/>
    <x v="0"/>
    <s v="Perfect fit"/>
    <x v="0"/>
    <s v="Product Quality"/>
    <n v="40"/>
    <n v="15"/>
    <n v="25"/>
    <n v="39.625"/>
    <n v="0.625"/>
  </r>
  <r>
    <n v="408"/>
    <s v="Drone"/>
    <s v="Electronics"/>
    <x v="2"/>
    <x v="2"/>
    <x v="209"/>
    <n v="390"/>
    <n v="5"/>
    <s v="North America"/>
    <s v="CUST1053"/>
    <s v="Online Direct"/>
    <s v="Online Direct"/>
    <s v="REP004"/>
    <n v="0"/>
    <n v="300"/>
    <n v="90"/>
    <x v="3"/>
    <x v="3"/>
    <s v="In Stock"/>
    <s v="Pending Return"/>
    <x v="0"/>
    <s v="Missing accessories"/>
    <x v="0"/>
    <s v="Delivery Issues"/>
    <n v="1950"/>
    <n v="1500"/>
    <n v="450"/>
    <n v="1949.2307692307693"/>
    <n v="0.23076923076923078"/>
  </r>
  <r>
    <n v="327"/>
    <s v="Hairdryer"/>
    <s v="Home Appliances"/>
    <x v="5"/>
    <x v="4"/>
    <x v="277"/>
    <n v="38"/>
    <n v="1"/>
    <s v="North America"/>
    <s v="CUST1053"/>
    <s v="Wholesale"/>
    <s v="Wholesale"/>
    <s v="REP010"/>
    <n v="0"/>
    <n v="30"/>
    <n v="8"/>
    <x v="0"/>
    <x v="0"/>
    <s v="Low Stock"/>
    <s v="Pending Return"/>
    <x v="0"/>
    <s v="Color not as shown"/>
    <x v="2"/>
    <s v="Product Quality"/>
    <n v="38"/>
    <n v="30"/>
    <n v="8"/>
    <n v="37.210526315789473"/>
    <n v="0.21052631578947367"/>
  </r>
  <r>
    <n v="1233"/>
    <s v="Romance Novel"/>
    <s v="Books &amp; Media"/>
    <x v="4"/>
    <x v="4"/>
    <x v="78"/>
    <n v="20"/>
    <n v="1"/>
    <s v="North America"/>
    <s v="CUST1053"/>
    <s v="Wholesale"/>
    <s v="Wholesale"/>
    <s v="REP019"/>
    <n v="0"/>
    <n v="15"/>
    <n v="5"/>
    <x v="2"/>
    <x v="2"/>
    <s v="In Stock"/>
    <s v="Pending Return"/>
    <x v="0"/>
    <s v="Exceeds expectations"/>
    <x v="0"/>
    <s v="Experience with Purchase"/>
    <n v="20"/>
    <n v="15"/>
    <n v="5"/>
    <n v="19.25"/>
    <n v="0.25"/>
  </r>
  <r>
    <n v="1095"/>
    <s v="Webcam"/>
    <s v="Electronics"/>
    <x v="2"/>
    <x v="2"/>
    <x v="380"/>
    <n v="40"/>
    <m/>
    <s v="North America"/>
    <s v="CUST1053"/>
    <s v="Discount Shoppers"/>
    <s v="Retail"/>
    <s v="REP009"/>
    <n v="0"/>
    <n v="30"/>
    <n v="10"/>
    <x v="3"/>
    <x v="3"/>
    <s v="Low Stock"/>
    <s v="Returned"/>
    <x v="1"/>
    <s v="Not worth the money"/>
    <x v="0"/>
    <s v="Product Quality"/>
    <n v="0"/>
    <n v="0"/>
    <n v="0"/>
    <n v="0"/>
    <n v="0"/>
  </r>
  <r>
    <n v="1051"/>
    <s v="Lip Gloss"/>
    <s v="Health &amp; Beauty"/>
    <x v="0"/>
    <x v="0"/>
    <x v="229"/>
    <n v="12"/>
    <m/>
    <s v="North America"/>
    <s v="CUST1053"/>
    <s v="Low Income"/>
    <s v="Retail"/>
    <s v="REP008"/>
    <n v="0"/>
    <n v="10"/>
    <n v="2"/>
    <x v="3"/>
    <x v="3"/>
    <s v="Out of Stock"/>
    <s v="Returned"/>
    <x v="1"/>
    <s v="Too expensive"/>
    <x v="0"/>
    <s v="Value for Money"/>
    <n v="0"/>
    <n v="0"/>
    <n v="0"/>
    <n v="0"/>
    <n v="0"/>
  </r>
  <r>
    <n v="999"/>
    <s v="Facial Moisturizer"/>
    <s v="Health &amp; Beauty"/>
    <x v="0"/>
    <x v="0"/>
    <x v="381"/>
    <n v="30"/>
    <n v="3"/>
    <s v="Europe"/>
    <s v="CUST1054"/>
    <s v="Wholesale"/>
    <s v="Wholesale"/>
    <s v="REP005"/>
    <n v="0.05"/>
    <n v="25"/>
    <n v="5"/>
    <x v="3"/>
    <x v="3"/>
    <s v="In Stock"/>
    <s v="Pending Return"/>
    <x v="0"/>
    <s v="Do not recommend"/>
    <x v="1"/>
    <s v="Value for Money"/>
    <n v="90"/>
    <n v="75"/>
    <n v="15"/>
    <n v="89.166666666666671"/>
    <n v="0.16666666666666666"/>
  </r>
  <r>
    <n v="316"/>
    <s v="Sleep Tracker"/>
    <s v="Wearables"/>
    <x v="1"/>
    <x v="1"/>
    <x v="382"/>
    <n v="90"/>
    <n v="2"/>
    <s v="Europe"/>
    <s v="CUST1054"/>
    <s v="Online Direct"/>
    <s v="Online Direct"/>
    <s v="REP004"/>
    <n v="0"/>
    <n v="70"/>
    <n v="20"/>
    <x v="1"/>
    <x v="1"/>
    <s v="Out of Stock"/>
    <s v="Pending Return"/>
    <x v="0"/>
    <s v="Will shop again"/>
    <x v="2"/>
    <s v="Experience with Purchase"/>
    <n v="180"/>
    <n v="140"/>
    <n v="40"/>
    <n v="179.22222222222223"/>
    <n v="0.22222222222222221"/>
  </r>
  <r>
    <n v="157"/>
    <s v="Air Purifier"/>
    <s v="Home Appliances"/>
    <x v="5"/>
    <x v="4"/>
    <x v="383"/>
    <n v="65"/>
    <n v="2"/>
    <s v="Europe"/>
    <s v="CUST1054"/>
    <s v="Wholesale"/>
    <s v="Wholesale"/>
    <s v="REP007"/>
    <n v="0"/>
    <n v="50"/>
    <n v="15"/>
    <x v="0"/>
    <x v="0"/>
    <s v="Out of Stock"/>
    <s v="No Return"/>
    <x v="0"/>
    <s v="Not recommended"/>
    <x v="1"/>
    <s v="Value for Money"/>
    <n v="130"/>
    <n v="100"/>
    <n v="30"/>
    <n v="129.23076923076923"/>
    <n v="0.23076923076923078"/>
  </r>
  <r>
    <n v="228"/>
    <s v="Action Camera"/>
    <s v="Electronics"/>
    <x v="2"/>
    <x v="2"/>
    <x v="174"/>
    <n v="260"/>
    <n v="5"/>
    <s v="Latin America"/>
    <s v="CUST1054"/>
    <s v="Subscription"/>
    <s v="Online Direct"/>
    <s v="REP009"/>
    <n v="0"/>
    <n v="200"/>
    <n v="60"/>
    <x v="0"/>
    <x v="0"/>
    <s v="Low Stock"/>
    <s v="Pending Return"/>
    <x v="0"/>
    <s v="Missing accessories"/>
    <x v="2"/>
    <s v="Delivery Issues"/>
    <n v="1300"/>
    <n v="1000"/>
    <n v="300"/>
    <n v="1299.2307692307693"/>
    <n v="0.23076923076923078"/>
  </r>
  <r>
    <n v="118"/>
    <s v="Hair Dryer"/>
    <s v="Health &amp; Beauty"/>
    <x v="0"/>
    <x v="0"/>
    <x v="384"/>
    <n v="38"/>
    <n v="1"/>
    <s v="Latin America"/>
    <s v="CUST1054"/>
    <s v="Retail"/>
    <s v="Retail"/>
    <s v="REP002"/>
    <n v="0.08"/>
    <n v="30"/>
    <n v="8"/>
    <x v="2"/>
    <x v="2"/>
    <s v="In Stock"/>
    <s v="No Return"/>
    <x v="0"/>
    <s v="Excellent quality"/>
    <x v="2"/>
    <s v="Product Quality"/>
    <n v="38"/>
    <n v="30"/>
    <n v="8"/>
    <n v="37.210526315789473"/>
    <n v="0.21052631578947367"/>
  </r>
  <r>
    <n v="446"/>
    <s v="Moisturizer"/>
    <s v="Health &amp; Beauty"/>
    <x v="0"/>
    <x v="0"/>
    <x v="316"/>
    <n v="32"/>
    <n v="4"/>
    <s v="Latin America"/>
    <s v="CUST1054"/>
    <s v="Online Direct"/>
    <s v="Online Direct"/>
    <s v="REP002"/>
    <n v="0"/>
    <n v="25"/>
    <n v="7"/>
    <x v="3"/>
    <x v="3"/>
    <s v="Low Stock"/>
    <s v="No Return"/>
    <x v="0"/>
    <s v="Excellent quality"/>
    <x v="0"/>
    <s v="Product Quality"/>
    <n v="128"/>
    <n v="100"/>
    <n v="28"/>
    <n v="127.21875"/>
    <n v="0.21875"/>
  </r>
  <r>
    <n v="537"/>
    <s v="Keyboard"/>
    <s v="Electronics"/>
    <x v="2"/>
    <x v="2"/>
    <x v="263"/>
    <n v="50"/>
    <n v="4"/>
    <s v="Latin America"/>
    <s v="CUST1054"/>
    <s v="Wholesale"/>
    <s v="Wholesale"/>
    <s v="REP006"/>
    <n v="0"/>
    <n v="40"/>
    <n v="10"/>
    <x v="2"/>
    <x v="2"/>
    <s v="Out of Stock"/>
    <s v="No Return"/>
    <x v="0"/>
    <s v="Poor packaging"/>
    <x v="1"/>
    <s v="Delivery Issues"/>
    <n v="200"/>
    <n v="160"/>
    <n v="40"/>
    <n v="199.2"/>
    <n v="0.2"/>
  </r>
  <r>
    <n v="163"/>
    <s v="Skincare Set"/>
    <s v="Health &amp; Beauty"/>
    <x v="0"/>
    <x v="0"/>
    <x v="95"/>
    <n v="80"/>
    <n v="4"/>
    <s v="Middle East &amp; Africa"/>
    <s v="CUST1054"/>
    <s v="Subscription"/>
    <s v="Online Direct"/>
    <s v="REP008"/>
    <n v="0"/>
    <n v="60"/>
    <n v="20"/>
    <x v="1"/>
    <x v="1"/>
    <s v="In Stock"/>
    <s v="Returned"/>
    <x v="1"/>
    <s v="I love it"/>
    <x v="1"/>
    <s v="Experience with Purchase"/>
    <n v="320"/>
    <n v="240"/>
    <n v="80"/>
    <n v="319.25"/>
    <n v="0.25"/>
  </r>
  <r>
    <n v="732"/>
    <s v="Table Lamp"/>
    <s v="Home Décor"/>
    <x v="5"/>
    <x v="4"/>
    <x v="164"/>
    <n v="35"/>
    <n v="2"/>
    <s v="North America"/>
    <s v="CUST1054"/>
    <s v="Wholesale"/>
    <s v="Wholesale"/>
    <s v="REP006"/>
    <n v="0.05"/>
    <n v="25"/>
    <n v="10"/>
    <x v="0"/>
    <x v="0"/>
    <s v="Out of Stock"/>
    <s v="No Return"/>
    <x v="0"/>
    <s v="Satisfied with my purchase"/>
    <x v="0"/>
    <s v="Experience with Purchase"/>
    <n v="70"/>
    <n v="50"/>
    <n v="20"/>
    <n v="69.285714285714292"/>
    <n v="0.2857142857142857"/>
  </r>
  <r>
    <n v="699"/>
    <s v="Denim Jacket"/>
    <s v="Fashion"/>
    <x v="1"/>
    <x v="1"/>
    <x v="174"/>
    <n v="70"/>
    <n v="4"/>
    <s v="North America"/>
    <s v="CUST1054"/>
    <s v="Online Direct"/>
    <s v="Online Direct"/>
    <s v="REP005"/>
    <n v="0.05"/>
    <n v="50"/>
    <n v="20"/>
    <x v="1"/>
    <x v="1"/>
    <s v="Low Stock"/>
    <s v="Returned"/>
    <x v="1"/>
    <s v="Exceeds expectations"/>
    <x v="0"/>
    <s v="Experience with Purchase"/>
    <n v="280"/>
    <n v="200"/>
    <n v="80"/>
    <n v="279.28571428571428"/>
    <n v="0.2857142857142857"/>
  </r>
  <r>
    <n v="219"/>
    <s v="Sunglasses"/>
    <s v="Fashion"/>
    <x v="1"/>
    <x v="1"/>
    <x v="385"/>
    <n v="65"/>
    <n v="1"/>
    <s v="North America"/>
    <s v="CUST1054"/>
    <s v="Online Direct"/>
    <s v="Online Direct"/>
    <s v="REP008"/>
    <n v="0"/>
    <n v="50"/>
    <n v="15"/>
    <x v="2"/>
    <x v="2"/>
    <s v="Low Stock"/>
    <s v="Returned"/>
    <x v="1"/>
    <s v="Top notch"/>
    <x v="0"/>
    <s v="Product Quality"/>
    <n v="65"/>
    <n v="50"/>
    <n v="15"/>
    <n v="64.230769230769226"/>
    <n v="0.23076923076923078"/>
  </r>
  <r>
    <n v="615"/>
    <s v="Ice Cream Maker"/>
    <s v="Sports &amp; Outdoors"/>
    <x v="3"/>
    <x v="3"/>
    <x v="386"/>
    <n v="70"/>
    <n v="3"/>
    <m/>
    <s v="CUST1054"/>
    <s v="Subscription"/>
    <s v="Online Direct"/>
    <s v="REP009"/>
    <n v="0"/>
    <n v="50"/>
    <n v="20"/>
    <x v="2"/>
    <x v="2"/>
    <s v="Out of Stock"/>
    <s v="No Return"/>
    <x v="0"/>
    <s v="Very satisfied"/>
    <x v="0"/>
    <s v="Experience with Purchase"/>
    <n v="210"/>
    <n v="150"/>
    <n v="60"/>
    <n v="209.28571428571428"/>
    <n v="0.2857142857142857"/>
  </r>
  <r>
    <n v="194"/>
    <s v="Designer Jeans"/>
    <s v="Fashion"/>
    <x v="1"/>
    <x v="1"/>
    <x v="363"/>
    <n v="100"/>
    <n v="2"/>
    <s v="Asia Pacific"/>
    <s v="CUST1055"/>
    <s v="Online Direct"/>
    <s v="Online Direct"/>
    <s v="REP002"/>
    <n v="0"/>
    <n v="80"/>
    <n v="20"/>
    <x v="2"/>
    <x v="2"/>
    <s v="Out of Stock"/>
    <s v="Pending Return"/>
    <x v="0"/>
    <s v="Will return"/>
    <x v="2"/>
    <s v="Customer Service"/>
    <n v="200"/>
    <n v="160"/>
    <n v="40"/>
    <n v="199.2"/>
    <n v="0.2"/>
  </r>
  <r>
    <n v="17"/>
    <s v="Gourmet Coffee Beans"/>
    <s v="Groceries"/>
    <x v="6"/>
    <x v="5"/>
    <x v="387"/>
    <n v="32"/>
    <n v="4"/>
    <s v="Asia Pacific"/>
    <s v="CUST1055"/>
    <s v="Subscription"/>
    <s v="Online Direct"/>
    <s v="REP010"/>
    <n v="0.12"/>
    <n v="25"/>
    <n v="7"/>
    <x v="2"/>
    <x v="2"/>
    <s v="Low Stock"/>
    <s v="Pending Return"/>
    <x v="0"/>
    <s v="Arrived late"/>
    <x v="0"/>
    <s v="Delivery Issues"/>
    <n v="128"/>
    <n v="100"/>
    <n v="28"/>
    <n v="127.21875"/>
    <n v="0.21875"/>
  </r>
  <r>
    <n v="791"/>
    <s v="Smartwatch"/>
    <s v="Electronics"/>
    <x v="2"/>
    <x v="2"/>
    <x v="388"/>
    <n v="100"/>
    <n v="4"/>
    <s v="Europe"/>
    <s v="CUST1055"/>
    <s v="Online Direct"/>
    <s v="Online Direct"/>
    <s v="REP009"/>
    <n v="0.05"/>
    <n v="70"/>
    <n v="30"/>
    <x v="3"/>
    <x v="3"/>
    <s v="In Stock"/>
    <s v="No Return"/>
    <x v="0"/>
    <s v="Will return"/>
    <x v="0"/>
    <s v="Customer Service"/>
    <n v="400"/>
    <n v="280"/>
    <n v="120"/>
    <n v="399.3"/>
    <n v="0.3"/>
  </r>
  <r>
    <n v="211"/>
    <s v="Electric Toothbrush"/>
    <s v="Health &amp; Beauty"/>
    <x v="0"/>
    <x v="0"/>
    <x v="389"/>
    <n v="50"/>
    <n v="3"/>
    <s v="Europe"/>
    <s v="CUST1055"/>
    <s v="Retail"/>
    <s v="Retail"/>
    <s v="REP010"/>
    <n v="0"/>
    <n v="40"/>
    <n v="10"/>
    <x v="1"/>
    <x v="1"/>
    <s v="In Stock"/>
    <s v="No Return"/>
    <x v="0"/>
    <s v="Quick shipping"/>
    <x v="1"/>
    <s v="Delivery Issues"/>
    <n v="150"/>
    <n v="120"/>
    <n v="30"/>
    <n v="149.19999999999999"/>
    <n v="0.2"/>
  </r>
  <r>
    <n v="834"/>
    <s v="Digital Camera"/>
    <s v="Electronics"/>
    <x v="2"/>
    <x v="2"/>
    <x v="71"/>
    <n v="250"/>
    <n v="3"/>
    <s v="Europe"/>
    <s v="CUST1055"/>
    <s v="Retail"/>
    <s v="Retail"/>
    <s v="REP009"/>
    <n v="0"/>
    <n v="200"/>
    <n v="50"/>
    <x v="3"/>
    <x v="3"/>
    <s v="In Stock"/>
    <s v="Returned"/>
    <x v="1"/>
    <s v="Great product"/>
    <x v="1"/>
    <s v="Product Quality"/>
    <n v="750"/>
    <n v="600"/>
    <n v="150"/>
    <n v="749.2"/>
    <n v="0.2"/>
  </r>
  <r>
    <n v="963"/>
    <s v="Jumpsuit"/>
    <s v="Fashion"/>
    <x v="1"/>
    <x v="1"/>
    <x v="390"/>
    <n v="70"/>
    <n v="5"/>
    <s v="Europe"/>
    <s v="CUST1055"/>
    <s v="Subscription"/>
    <s v="Online Direct"/>
    <s v="REP009"/>
    <n v="0.1"/>
    <n v="50"/>
    <n v="20"/>
    <x v="0"/>
    <x v="0"/>
    <s v="In Stock"/>
    <s v="Pending Return"/>
    <x v="0"/>
    <s v="Top notch"/>
    <x v="0"/>
    <s v="Product Quality"/>
    <n v="350"/>
    <n v="250"/>
    <n v="100"/>
    <n v="349.28571428571428"/>
    <n v="0.2857142857142857"/>
  </r>
  <r>
    <n v="585"/>
    <s v="Travel Journal"/>
    <s v="Books &amp; Media"/>
    <x v="4"/>
    <x v="4"/>
    <x v="391"/>
    <n v="20"/>
    <n v="4"/>
    <s v="Latin America"/>
    <s v="CUST1055"/>
    <s v="Wholesale"/>
    <s v="Wholesale"/>
    <s v="REP009"/>
    <n v="0"/>
    <n v="15"/>
    <n v="5"/>
    <x v="1"/>
    <x v="1"/>
    <s v="In Stock"/>
    <s v="No Return"/>
    <x v="0"/>
    <s v="Satisfied with my purchase"/>
    <x v="1"/>
    <s v="Experience with Purchase"/>
    <n v="80"/>
    <n v="60"/>
    <n v="20"/>
    <n v="79.25"/>
    <n v="0.25"/>
  </r>
  <r>
    <n v="578"/>
    <s v="Makeup Kit"/>
    <s v="Health &amp; Beauty"/>
    <x v="0"/>
    <x v="0"/>
    <x v="392"/>
    <n v="35"/>
    <n v="1"/>
    <s v="Latin America"/>
    <s v="CUST1055"/>
    <s v="Retail"/>
    <s v="Retail"/>
    <s v="REP007"/>
    <n v="0"/>
    <n v="25"/>
    <n v="10"/>
    <x v="3"/>
    <x v="3"/>
    <s v="In Stock"/>
    <s v="No Return"/>
    <x v="0"/>
    <s v="Missing accessories"/>
    <x v="0"/>
    <s v="Delivery Issues"/>
    <n v="35"/>
    <n v="25"/>
    <n v="10"/>
    <n v="34.285714285714285"/>
    <n v="0.2857142857142857"/>
  </r>
  <r>
    <n v="397"/>
    <s v="Gaming Console"/>
    <s v="Electronics"/>
    <x v="2"/>
    <x v="2"/>
    <x v="393"/>
    <n v="390"/>
    <n v="1"/>
    <s v="Latin America"/>
    <s v="CUST1055"/>
    <s v="Retail"/>
    <s v="Retail"/>
    <s v="REP005"/>
    <n v="0"/>
    <n v="300"/>
    <n v="90"/>
    <x v="2"/>
    <x v="2"/>
    <s v="Out of Stock"/>
    <s v="Returned"/>
    <x v="1"/>
    <s v="Perfect fit"/>
    <x v="0"/>
    <s v="Product Quality"/>
    <n v="390"/>
    <n v="300"/>
    <n v="90"/>
    <n v="389.23076923076923"/>
    <n v="0.23076923076923078"/>
  </r>
  <r>
    <n v="1012"/>
    <s v="Snowshoes"/>
    <s v="Sports &amp; Outdoors"/>
    <x v="3"/>
    <x v="3"/>
    <x v="289"/>
    <n v="90"/>
    <m/>
    <s v="Latin America"/>
    <s v="CUST1055"/>
    <s v="Low Income"/>
    <s v="Retail"/>
    <s v="REP006"/>
    <n v="0"/>
    <n v="70"/>
    <n v="20"/>
    <x v="2"/>
    <x v="2"/>
    <s v="In Stock"/>
    <s v="Pending Return"/>
    <x v="0"/>
    <s v="Good value for money"/>
    <x v="1"/>
    <s v="Product Quality"/>
    <n v="0"/>
    <n v="0"/>
    <n v="0"/>
    <n v="0"/>
    <n v="0"/>
  </r>
  <r>
    <n v="61"/>
    <s v="Winter Coat"/>
    <s v="Fashion"/>
    <x v="1"/>
    <x v="1"/>
    <x v="394"/>
    <n v="150"/>
    <n v="2"/>
    <s v="Middle East &amp; Africa"/>
    <s v="CUST1055"/>
    <s v="Wholesale"/>
    <s v="Wholesale"/>
    <s v="REP006"/>
    <n v="0.08"/>
    <n v="120"/>
    <n v="30"/>
    <x v="3"/>
    <x v="3"/>
    <s v="In Stock"/>
    <s v="Returned"/>
    <x v="1"/>
    <s v="Would buy again"/>
    <x v="0"/>
    <s v="Value for Money"/>
    <n v="300"/>
    <n v="240"/>
    <n v="60"/>
    <n v="299.2"/>
    <n v="0.2"/>
  </r>
  <r>
    <n v="996"/>
    <s v="Denim Jacket"/>
    <s v="Fashion"/>
    <x v="1"/>
    <x v="1"/>
    <x v="288"/>
    <n v="80"/>
    <n v="4"/>
    <m/>
    <s v="CUST1055"/>
    <s v="Online Direct"/>
    <s v="Online Direct"/>
    <s v="REP008"/>
    <n v="0.05"/>
    <n v="60"/>
    <n v="20"/>
    <x v="3"/>
    <x v="3"/>
    <s v="Low Stock"/>
    <s v="Returned"/>
    <x v="1"/>
    <s v="Very satisfied"/>
    <x v="0"/>
    <s v="Experience with Purchase"/>
    <n v="320"/>
    <n v="240"/>
    <n v="80"/>
    <n v="319.25"/>
    <n v="0.25"/>
  </r>
  <r>
    <n v="606"/>
    <s v="Shaving Cream"/>
    <s v="Health &amp; Beauty"/>
    <x v="0"/>
    <x v="0"/>
    <x v="35"/>
    <n v="15"/>
    <n v="3"/>
    <s v="Asia Pacific"/>
    <s v="CUST1056"/>
    <s v="Wholesale"/>
    <s v="Wholesale"/>
    <s v="REP008"/>
    <n v="0"/>
    <n v="10"/>
    <n v="5"/>
    <x v="3"/>
    <x v="3"/>
    <s v="Low Stock"/>
    <s v="No Return"/>
    <x v="0"/>
    <s v="Won't buy again"/>
    <x v="0"/>
    <s v="Value for Money"/>
    <n v="45"/>
    <n v="30"/>
    <n v="15"/>
    <n v="44.333333333333336"/>
    <n v="0.33333333333333331"/>
  </r>
  <r>
    <n v="116"/>
    <s v="Wi-Fi Router"/>
    <s v="Electronics"/>
    <x v="2"/>
    <x v="2"/>
    <x v="395"/>
    <n v="75"/>
    <n v="5"/>
    <s v="Asia Pacific"/>
    <s v="CUST1056"/>
    <s v="Wholesale"/>
    <s v="Wholesale"/>
    <s v="REP004"/>
    <n v="0.15"/>
    <n v="60"/>
    <n v="15"/>
    <x v="3"/>
    <x v="3"/>
    <s v="In Stock"/>
    <s v="Returned"/>
    <x v="1"/>
    <s v="Arrived late"/>
    <x v="0"/>
    <s v="Delivery Issues"/>
    <n v="375"/>
    <n v="300"/>
    <n v="75"/>
    <n v="374.2"/>
    <n v="0.2"/>
  </r>
  <r>
    <n v="179"/>
    <s v="Fitness Tracker"/>
    <s v="Wearables"/>
    <x v="1"/>
    <x v="1"/>
    <x v="105"/>
    <n v="90"/>
    <n v="1"/>
    <s v="Asia Pacific"/>
    <s v="CUST1056"/>
    <s v="Online Direct"/>
    <s v="Online Direct"/>
    <s v="REP003"/>
    <n v="0"/>
    <n v="70"/>
    <n v="20"/>
    <x v="3"/>
    <x v="3"/>
    <s v="Low Stock"/>
    <s v="No Return"/>
    <x v="0"/>
    <s v="Satisfied with my purchase"/>
    <x v="1"/>
    <s v="Experience with Purchase"/>
    <n v="90"/>
    <n v="70"/>
    <n v="20"/>
    <n v="89.222222222222229"/>
    <n v="0.22222222222222221"/>
  </r>
  <r>
    <n v="612"/>
    <s v="Face Mask"/>
    <s v="Health &amp; Beauty"/>
    <x v="0"/>
    <x v="0"/>
    <x v="18"/>
    <n v="7"/>
    <n v="4"/>
    <s v="Asia Pacific"/>
    <s v="CUST1056"/>
    <s v="Retail"/>
    <s v="Retail"/>
    <s v="REP007"/>
    <n v="0.1"/>
    <n v="5"/>
    <n v="2"/>
    <x v="2"/>
    <x v="2"/>
    <s v="Out of Stock"/>
    <s v="No Return"/>
    <x v="0"/>
    <s v="Returning this item"/>
    <x v="2"/>
    <s v="Customer Service"/>
    <n v="28"/>
    <n v="20"/>
    <n v="8"/>
    <n v="27.285714285714285"/>
    <n v="0.2857142857142857"/>
  </r>
  <r>
    <n v="430"/>
    <s v="Facial Mask"/>
    <s v="Health &amp; Beauty"/>
    <x v="0"/>
    <x v="0"/>
    <x v="163"/>
    <n v="38"/>
    <n v="1"/>
    <s v="Asia Pacific"/>
    <s v="CUST1056"/>
    <s v="Online Direct"/>
    <s v="Online Direct"/>
    <s v="REP010"/>
    <n v="0"/>
    <n v="30"/>
    <n v="8"/>
    <x v="1"/>
    <x v="1"/>
    <s v="Out of Stock"/>
    <s v="No Return"/>
    <x v="0"/>
    <s v="Not worth the money"/>
    <x v="0"/>
    <s v="Product Quality"/>
    <n v="38"/>
    <n v="30"/>
    <n v="8"/>
    <n v="37.210526315789473"/>
    <n v="0.21052631578947367"/>
  </r>
  <r>
    <n v="772"/>
    <s v="Facial Serum"/>
    <s v="Health &amp; Beauty"/>
    <x v="0"/>
    <x v="0"/>
    <x v="63"/>
    <n v="30"/>
    <n v="4"/>
    <s v="Europe"/>
    <s v="CUST1056"/>
    <s v="Online Direct"/>
    <s v="Online Direct"/>
    <s v="REP001"/>
    <n v="0.05"/>
    <n v="20"/>
    <n v="10"/>
    <x v="2"/>
    <x v="2"/>
    <s v="In Stock"/>
    <s v="Returned"/>
    <x v="1"/>
    <s v="Arrived late"/>
    <x v="1"/>
    <s v="Delivery Issues"/>
    <n v="120"/>
    <n v="80"/>
    <n v="40"/>
    <n v="119.33333333333333"/>
    <n v="0.33333333333333331"/>
  </r>
  <r>
    <n v="281"/>
    <s v="Foot Cream"/>
    <s v="Health &amp; Beauty"/>
    <x v="0"/>
    <x v="0"/>
    <x v="382"/>
    <n v="26"/>
    <n v="2"/>
    <s v="Europe"/>
    <s v="CUST1056"/>
    <s v="Wholesale"/>
    <s v="Wholesale"/>
    <s v="REP003"/>
    <n v="0"/>
    <n v="20"/>
    <n v="6"/>
    <x v="2"/>
    <x v="2"/>
    <s v="Out of Stock"/>
    <s v="Returned"/>
    <x v="1"/>
    <s v="Delays in delivery"/>
    <x v="0"/>
    <s v="Delivery Issues"/>
    <n v="52"/>
    <n v="40"/>
    <n v="12"/>
    <n v="51.230769230769234"/>
    <n v="0.23076923076923078"/>
  </r>
  <r>
    <n v="70"/>
    <s v="Soundbar"/>
    <s v="Electronics"/>
    <x v="2"/>
    <x v="2"/>
    <x v="396"/>
    <n v="195"/>
    <n v="3"/>
    <s v="Europe"/>
    <s v="CUST1056"/>
    <s v="Subscription"/>
    <s v="Online Direct"/>
    <s v="REP001"/>
    <n v="0.1"/>
    <n v="150"/>
    <n v="45"/>
    <x v="2"/>
    <x v="2"/>
    <s v="Low Stock"/>
    <s v="Returned"/>
    <x v="1"/>
    <s v="Satisfied with my purchase"/>
    <x v="2"/>
    <s v="Experience with Purchase"/>
    <n v="585"/>
    <n v="450"/>
    <n v="135"/>
    <n v="584.23076923076928"/>
    <n v="0.23076923076923078"/>
  </r>
  <r>
    <n v="444"/>
    <s v="Educational Game"/>
    <s v="Books &amp; Media"/>
    <x v="4"/>
    <x v="4"/>
    <x v="355"/>
    <n v="26"/>
    <n v="5"/>
    <s v="Europe"/>
    <s v="CUST1056"/>
    <s v="Online Direct"/>
    <s v="Online Direct"/>
    <s v="REP005"/>
    <n v="0"/>
    <n v="20"/>
    <n v="6"/>
    <x v="3"/>
    <x v="3"/>
    <s v="Out of Stock"/>
    <s v="Pending Return"/>
    <x v="0"/>
    <s v="Missing accessories"/>
    <x v="2"/>
    <s v="Delivery Issues"/>
    <n v="130"/>
    <n v="100"/>
    <n v="30"/>
    <n v="129.23076923076923"/>
    <n v="0.23076923076923078"/>
  </r>
  <r>
    <n v="694"/>
    <s v="Sunglasses"/>
    <s v="Fashion"/>
    <x v="1"/>
    <x v="1"/>
    <x v="397"/>
    <n v="40"/>
    <n v="5"/>
    <s v="Europe"/>
    <s v="CUST1056"/>
    <s v="Wholesale"/>
    <s v="Wholesale"/>
    <s v="REP005"/>
    <n v="0"/>
    <n v="30"/>
    <n v="10"/>
    <x v="0"/>
    <x v="0"/>
    <s v="Low Stock"/>
    <s v="Returned"/>
    <x v="1"/>
    <s v="Poor packaging"/>
    <x v="0"/>
    <s v="Delivery Issues"/>
    <n v="200"/>
    <n v="150"/>
    <n v="50"/>
    <n v="199.25"/>
    <n v="0.25"/>
  </r>
  <r>
    <n v="410"/>
    <s v="Jacket"/>
    <s v="Fashion"/>
    <x v="1"/>
    <x v="1"/>
    <x v="398"/>
    <n v="80"/>
    <n v="4"/>
    <s v="Latin America"/>
    <s v="CUST1056"/>
    <s v="Retail"/>
    <s v="Retail"/>
    <s v="REP003"/>
    <n v="0"/>
    <n v="60"/>
    <n v="20"/>
    <x v="2"/>
    <x v="2"/>
    <s v="Out of Stock"/>
    <s v="Returned"/>
    <x v="1"/>
    <s v="Very fast service"/>
    <x v="1"/>
    <s v="Experience with Purchase"/>
    <n v="320"/>
    <n v="240"/>
    <n v="80"/>
    <n v="319.25"/>
    <n v="0.25"/>
  </r>
  <r>
    <n v="1013"/>
    <s v="Baseball Glove"/>
    <s v="Sports &amp; Outdoors"/>
    <x v="3"/>
    <x v="3"/>
    <x v="354"/>
    <n v="30"/>
    <m/>
    <s v="Latin America"/>
    <s v="CUST1056"/>
    <s v="Low Income"/>
    <s v="Retail"/>
    <s v="REP006"/>
    <n v="0"/>
    <n v="25"/>
    <n v="5"/>
    <x v="2"/>
    <x v="2"/>
    <s v="In Stock"/>
    <s v="Returned"/>
    <x v="1"/>
    <s v="Will shop again"/>
    <x v="0"/>
    <s v="Experience with Purchase"/>
    <n v="0"/>
    <n v="0"/>
    <n v="0"/>
    <n v="0"/>
    <n v="0"/>
  </r>
  <r>
    <n v="743"/>
    <s v="Leather Gloves"/>
    <s v="Fashion"/>
    <x v="1"/>
    <x v="1"/>
    <x v="297"/>
    <n v="50"/>
    <n v="3"/>
    <s v="Latin America"/>
    <s v="CUST1056"/>
    <s v="Wholesale"/>
    <s v="Wholesale"/>
    <s v="REP009"/>
    <n v="0.05"/>
    <n v="40"/>
    <n v="10"/>
    <x v="3"/>
    <x v="3"/>
    <s v="In Stock"/>
    <s v="No Return"/>
    <x v="0"/>
    <s v="Missing accessories"/>
    <x v="0"/>
    <s v="Delivery Issues"/>
    <n v="150"/>
    <n v="120"/>
    <n v="30"/>
    <n v="149.19999999999999"/>
    <n v="0.2"/>
  </r>
  <r>
    <n v="376"/>
    <s v="Tent"/>
    <s v="Sports &amp; Outdoors"/>
    <x v="3"/>
    <x v="3"/>
    <x v="271"/>
    <n v="195"/>
    <n v="3"/>
    <s v="Middle East &amp; Africa"/>
    <s v="CUST1056"/>
    <s v="Online Direct"/>
    <s v="Online Direct"/>
    <s v="REP003"/>
    <n v="0"/>
    <n v="150"/>
    <n v="45"/>
    <x v="0"/>
    <x v="0"/>
    <s v="Low Stock"/>
    <s v="No Return"/>
    <x v="0"/>
    <s v="Fantastic experience"/>
    <x v="1"/>
    <s v="Experience with Purchase"/>
    <n v="585"/>
    <n v="450"/>
    <n v="135"/>
    <n v="584.23076923076928"/>
    <n v="0.23076923076923078"/>
  </r>
  <r>
    <n v="69"/>
    <s v="Video Doorbell"/>
    <s v="Electronics"/>
    <x v="2"/>
    <x v="2"/>
    <x v="399"/>
    <n v="90"/>
    <n v="4"/>
    <s v="North America"/>
    <s v="CUST1056"/>
    <s v="Online Direct"/>
    <s v="Online Direct"/>
    <s v="REP003"/>
    <n v="0.08"/>
    <n v="70"/>
    <n v="20"/>
    <x v="1"/>
    <x v="1"/>
    <s v="In Stock"/>
    <s v="Pending Return"/>
    <x v="0"/>
    <s v="Quick shipping"/>
    <x v="1"/>
    <s v="Delivery Issues"/>
    <n v="360"/>
    <n v="280"/>
    <n v="80"/>
    <n v="359.22222222222223"/>
    <n v="0.22222222222222221"/>
  </r>
  <r>
    <n v="1022"/>
    <s v="Treadmill"/>
    <s v="Sports &amp; Outdoors"/>
    <x v="3"/>
    <x v="3"/>
    <x v="183"/>
    <n v="400"/>
    <m/>
    <s v="Asia Pacific"/>
    <s v="CUST1057"/>
    <s v="Corporate Clients"/>
    <s v="Corporate"/>
    <s v="REP001"/>
    <n v="0.05"/>
    <n v="300"/>
    <n v="100"/>
    <x v="3"/>
    <x v="3"/>
    <s v="Out of Stock"/>
    <s v="Returned"/>
    <x v="1"/>
    <s v="Will return"/>
    <x v="0"/>
    <s v="Customer Service"/>
    <n v="0"/>
    <n v="0"/>
    <n v="0"/>
    <n v="0"/>
    <n v="0"/>
  </r>
  <r>
    <n v="679"/>
    <s v="Memory Card"/>
    <s v="Electronics"/>
    <x v="2"/>
    <x v="2"/>
    <x v="369"/>
    <n v="40"/>
    <n v="3"/>
    <s v="Latin America"/>
    <s v="CUST1057"/>
    <s v="Online Direct"/>
    <s v="Online Direct"/>
    <s v="REP007"/>
    <n v="0"/>
    <n v="30"/>
    <n v="10"/>
    <x v="3"/>
    <x v="3"/>
    <s v="Out of Stock"/>
    <s v="Pending Return"/>
    <x v="0"/>
    <s v="Fast delivery"/>
    <x v="2"/>
    <s v="Delivery Issues"/>
    <n v="120"/>
    <n v="90"/>
    <n v="30"/>
    <n v="119.25"/>
    <n v="0.25"/>
  </r>
  <r>
    <n v="820"/>
    <s v="Denim Jacket"/>
    <s v="Fashion"/>
    <x v="1"/>
    <x v="1"/>
    <x v="145"/>
    <n v="80"/>
    <n v="2"/>
    <s v="Latin America"/>
    <s v="CUST1057"/>
    <s v="Wholesale"/>
    <s v="Wholesale"/>
    <s v="REP007"/>
    <n v="0.05"/>
    <n v="60"/>
    <n v="20"/>
    <x v="3"/>
    <x v="3"/>
    <s v="Low Stock"/>
    <s v="Pending Return"/>
    <x v="0"/>
    <s v="Excellent quality"/>
    <x v="0"/>
    <s v="Product Quality"/>
    <n v="160"/>
    <n v="120"/>
    <n v="40"/>
    <n v="159.25"/>
    <n v="0.25"/>
  </r>
  <r>
    <n v="356"/>
    <s v="Curtain Rod"/>
    <s v="Home Décor"/>
    <x v="5"/>
    <x v="4"/>
    <x v="265"/>
    <n v="38"/>
    <n v="5"/>
    <s v="Latin America"/>
    <s v="CUST1057"/>
    <s v="Retail"/>
    <s v="Retail"/>
    <s v="REP009"/>
    <n v="0"/>
    <n v="30"/>
    <n v="8"/>
    <x v="1"/>
    <x v="1"/>
    <s v="In Stock"/>
    <s v="No Return"/>
    <x v="0"/>
    <s v="Returning this item"/>
    <x v="2"/>
    <s v="Customer Service"/>
    <n v="190"/>
    <n v="150"/>
    <n v="40"/>
    <n v="189.21052631578948"/>
    <n v="0.21052631578947367"/>
  </r>
  <r>
    <n v="199"/>
    <s v="Digital Camera"/>
    <s v="Electronics"/>
    <x v="2"/>
    <x v="2"/>
    <x v="400"/>
    <n v="520"/>
    <n v="2"/>
    <s v="Middle East &amp; Africa"/>
    <s v="CUST1057"/>
    <s v="Online Direct"/>
    <s v="Online Direct"/>
    <s v="REP008"/>
    <n v="0"/>
    <n v="400"/>
    <n v="120"/>
    <x v="2"/>
    <x v="2"/>
    <s v="Low Stock"/>
    <s v="Pending Return"/>
    <x v="0"/>
    <s v="Poor packaging"/>
    <x v="0"/>
    <s v="Delivery Issues"/>
    <n v="1040"/>
    <n v="800"/>
    <n v="240"/>
    <n v="1039.2307692307693"/>
    <n v="0.23076923076923078"/>
  </r>
  <r>
    <n v="568"/>
    <s v="Skirt"/>
    <s v="Fashion"/>
    <x v="1"/>
    <x v="1"/>
    <x v="366"/>
    <n v="35"/>
    <n v="2"/>
    <s v="North America"/>
    <s v="CUST1057"/>
    <s v="Retail"/>
    <s v="Retail"/>
    <s v="REP005"/>
    <n v="0"/>
    <n v="25"/>
    <n v="10"/>
    <x v="0"/>
    <x v="0"/>
    <s v="In Stock"/>
    <s v="Pending Return"/>
    <x v="0"/>
    <s v="Arrived late"/>
    <x v="2"/>
    <s v="Delivery Issues"/>
    <n v="70"/>
    <n v="50"/>
    <n v="20"/>
    <n v="69.285714285714292"/>
    <n v="0.2857142857142857"/>
  </r>
  <r>
    <n v="251"/>
    <s v="Surfboard"/>
    <s v="Sports &amp; Outdoors"/>
    <x v="3"/>
    <x v="3"/>
    <x v="303"/>
    <n v="325"/>
    <n v="3"/>
    <s v="North America"/>
    <s v="CUST1057"/>
    <s v="Wholesale"/>
    <s v="Wholesale"/>
    <s v="REP002"/>
    <n v="0"/>
    <n v="250"/>
    <n v="75"/>
    <x v="0"/>
    <x v="0"/>
    <s v="Low Stock"/>
    <s v="No Return"/>
    <x v="0"/>
    <s v="Would buy again"/>
    <x v="1"/>
    <s v="Value for Money"/>
    <n v="975"/>
    <n v="750"/>
    <n v="225"/>
    <n v="974.23076923076928"/>
    <n v="0.23076923076923078"/>
  </r>
  <r>
    <n v="67"/>
    <s v="Wool Sweater"/>
    <s v="Fashion"/>
    <x v="1"/>
    <x v="1"/>
    <x v="217"/>
    <n v="80"/>
    <n v="4"/>
    <s v="North America"/>
    <s v="CUST1057"/>
    <s v="Retail"/>
    <s v="Retail"/>
    <s v="REP006"/>
    <n v="0.12"/>
    <n v="60"/>
    <n v="20"/>
    <x v="1"/>
    <x v="1"/>
    <s v="Low Stock"/>
    <s v="No Return"/>
    <x v="0"/>
    <s v="Too expensive"/>
    <x v="0"/>
    <s v="Value for Money"/>
    <n v="320"/>
    <n v="240"/>
    <n v="80"/>
    <n v="319.25"/>
    <n v="0.25"/>
  </r>
  <r>
    <n v="662"/>
    <s v="Art Print"/>
    <s v="Home Décor"/>
    <x v="5"/>
    <x v="4"/>
    <x v="401"/>
    <n v="40"/>
    <n v="1"/>
    <m/>
    <s v="CUST1057"/>
    <s v="Wholesale"/>
    <s v="Wholesale"/>
    <s v="REP005"/>
    <n v="0"/>
    <n v="30"/>
    <n v="10"/>
    <x v="2"/>
    <x v="2"/>
    <s v="Out of Stock"/>
    <s v="Returned"/>
    <x v="1"/>
    <s v="Would buy again"/>
    <x v="1"/>
    <s v="Value for Money"/>
    <n v="40"/>
    <n v="30"/>
    <n v="10"/>
    <n v="39.25"/>
    <n v="0.25"/>
  </r>
  <r>
    <n v="198"/>
    <s v="Organic Honey"/>
    <s v="Groceries"/>
    <x v="6"/>
    <x v="5"/>
    <x v="402"/>
    <n v="26"/>
    <n v="1"/>
    <s v="Asia Pacific"/>
    <s v="CUST1058"/>
    <s v="Retail"/>
    <s v="Retail"/>
    <s v="REP007"/>
    <n v="0"/>
    <n v="20"/>
    <n v="6"/>
    <x v="2"/>
    <x v="2"/>
    <s v="Low Stock"/>
    <s v="Returned"/>
    <x v="1"/>
    <s v="Very fast service"/>
    <x v="1"/>
    <s v="Experience with Purchase"/>
    <n v="26"/>
    <n v="20"/>
    <n v="6"/>
    <n v="25.23076923076923"/>
    <n v="0.23076923076923078"/>
  </r>
  <r>
    <n v="9"/>
    <s v="4K Ultra HD TV"/>
    <s v="Electronics"/>
    <x v="2"/>
    <x v="2"/>
    <x v="7"/>
    <n v="650"/>
    <n v="2"/>
    <s v="Asia Pacific"/>
    <s v="CUST1058"/>
    <s v="Wholesale"/>
    <s v="Wholesale"/>
    <s v="REP005"/>
    <n v="0.06"/>
    <n v="500"/>
    <n v="150"/>
    <x v="0"/>
    <x v="0"/>
    <s v="Out of Stock"/>
    <s v="Pending Return"/>
    <x v="0"/>
    <s v="Mislabelled"/>
    <x v="1"/>
    <s v="Product Quality"/>
    <n v="1300"/>
    <n v="1000"/>
    <n v="300"/>
    <n v="1299.2307692307693"/>
    <n v="0.23076923076923078"/>
  </r>
  <r>
    <n v="1011"/>
    <s v="Ski Boots"/>
    <s v="Sports &amp; Outdoors"/>
    <x v="3"/>
    <x v="3"/>
    <x v="395"/>
    <n v="130"/>
    <m/>
    <s v="Asia Pacific"/>
    <s v="CUST1058"/>
    <s v="Premium Customers"/>
    <s v="Corporate"/>
    <s v="REP008"/>
    <n v="0"/>
    <n v="100"/>
    <n v="30"/>
    <x v="1"/>
    <x v="1"/>
    <s v="In Stock"/>
    <s v="Pending Return"/>
    <x v="0"/>
    <s v="Damaged on arrival"/>
    <x v="0"/>
    <s v="Product Quality"/>
    <n v="0"/>
    <n v="0"/>
    <n v="0"/>
    <n v="0"/>
    <n v="0"/>
  </r>
  <r>
    <n v="337"/>
    <s v="Historical Document"/>
    <s v="Books &amp; Media"/>
    <x v="4"/>
    <x v="4"/>
    <x v="144"/>
    <n v="32"/>
    <n v="3"/>
    <s v="Latin America"/>
    <s v="CUST1058"/>
    <s v="Online Direct"/>
    <s v="Online Direct"/>
    <s v="REP003"/>
    <n v="0"/>
    <n v="25"/>
    <n v="7"/>
    <x v="0"/>
    <x v="0"/>
    <s v="In Stock"/>
    <s v="No Return"/>
    <x v="0"/>
    <s v="Terrible support"/>
    <x v="2"/>
    <s v="Customer Service"/>
    <n v="96"/>
    <n v="75"/>
    <n v="21"/>
    <n v="95.21875"/>
    <n v="0.21875"/>
  </r>
  <r>
    <n v="1037"/>
    <s v="Food Processor"/>
    <s v="Home Appliances"/>
    <x v="5"/>
    <x v="4"/>
    <x v="388"/>
    <n v="120"/>
    <m/>
    <s v="Latin America"/>
    <s v="CUST1058"/>
    <s v="Wholesale Customers"/>
    <s v="Wholesale"/>
    <s v="REP006"/>
    <n v="0"/>
    <n v="100"/>
    <n v="20"/>
    <x v="0"/>
    <x v="0"/>
    <s v="Low Stock"/>
    <s v="Pending Return"/>
    <x v="0"/>
    <s v="Will return"/>
    <x v="1"/>
    <s v="Customer Service"/>
    <n v="0"/>
    <n v="0"/>
    <n v="0"/>
    <n v="0"/>
    <n v="0"/>
  </r>
  <r>
    <n v="358"/>
    <s v="Knit Hat"/>
    <s v="Fashion"/>
    <x v="1"/>
    <x v="1"/>
    <x v="16"/>
    <n v="32"/>
    <n v="1"/>
    <s v="Middle East &amp; Africa"/>
    <s v="CUST1058"/>
    <s v="Online Direct"/>
    <s v="Online Direct"/>
    <s v="REP007"/>
    <n v="0"/>
    <n v="25"/>
    <n v="7"/>
    <x v="2"/>
    <x v="2"/>
    <s v="Low Stock"/>
    <s v="Pending Return"/>
    <x v="0"/>
    <s v="Color not as shown"/>
    <x v="0"/>
    <s v="Product Quality"/>
    <n v="32"/>
    <n v="25"/>
    <n v="7"/>
    <n v="31.21875"/>
    <n v="0.21875"/>
  </r>
  <r>
    <n v="266"/>
    <s v="Laptop Stand"/>
    <s v="Electronics"/>
    <x v="2"/>
    <x v="2"/>
    <x v="403"/>
    <n v="38"/>
    <n v="1"/>
    <s v="Middle East &amp; Africa"/>
    <s v="CUST1058"/>
    <s v="Wholesale"/>
    <s v="Wholesale"/>
    <s v="REP005"/>
    <n v="0"/>
    <n v="30"/>
    <n v="8"/>
    <x v="1"/>
    <x v="1"/>
    <s v="Low Stock"/>
    <s v="No Return"/>
    <x v="0"/>
    <s v="Top notch"/>
    <x v="1"/>
    <s v="Product Quality"/>
    <n v="38"/>
    <n v="30"/>
    <n v="8"/>
    <n v="37.210526315789473"/>
    <n v="0.21052631578947367"/>
  </r>
  <r>
    <n v="378"/>
    <s v="Hair Conditioner"/>
    <s v="Health &amp; Beauty"/>
    <x v="0"/>
    <x v="0"/>
    <x v="188"/>
    <n v="26"/>
    <n v="3"/>
    <s v="North America"/>
    <s v="CUST1058"/>
    <s v="Wholesale"/>
    <s v="Wholesale"/>
    <s v="REP010"/>
    <n v="0"/>
    <n v="20"/>
    <n v="6"/>
    <x v="2"/>
    <x v="2"/>
    <s v="Out of Stock"/>
    <s v="Returned"/>
    <x v="1"/>
    <s v="Mislabelled"/>
    <x v="2"/>
    <s v="Product Quality"/>
    <n v="78"/>
    <n v="60"/>
    <n v="18"/>
    <n v="77.230769230769226"/>
    <n v="0.23076923076923078"/>
  </r>
  <r>
    <n v="895"/>
    <s v="Lip Gloss"/>
    <s v="Health &amp; Beauty"/>
    <x v="0"/>
    <x v="0"/>
    <x v="190"/>
    <n v="12"/>
    <n v="1"/>
    <s v="North America"/>
    <s v="CUST1058"/>
    <s v="Retail"/>
    <s v="Retail"/>
    <s v="REP003"/>
    <n v="0"/>
    <n v="10"/>
    <n v="2"/>
    <x v="1"/>
    <x v="1"/>
    <s v="Low Stock"/>
    <s v="Returned"/>
    <x v="1"/>
    <s v="Poor packaging"/>
    <x v="2"/>
    <s v="Delivery Issues"/>
    <n v="12"/>
    <n v="10"/>
    <n v="2"/>
    <n v="11.166666666666666"/>
    <n v="0.16666666666666666"/>
  </r>
  <r>
    <n v="189"/>
    <s v="Rowing Machine"/>
    <s v="Fitness Equipment"/>
    <x v="5"/>
    <x v="3"/>
    <x v="209"/>
    <n v="325"/>
    <n v="2"/>
    <m/>
    <s v="CUST1058"/>
    <s v="Subscription"/>
    <s v="Online Direct"/>
    <s v="REP006"/>
    <n v="0"/>
    <n v="250"/>
    <n v="75"/>
    <x v="2"/>
    <x v="2"/>
    <s v="Out of Stock"/>
    <s v="Pending Return"/>
    <x v="0"/>
    <s v="Very satisfied"/>
    <x v="1"/>
    <s v="Experience with Purchase"/>
    <n v="650"/>
    <n v="500"/>
    <n v="150"/>
    <n v="649.23076923076928"/>
    <n v="0.23076923076923078"/>
  </r>
  <r>
    <n v="1161"/>
    <s v="Fiction Novel"/>
    <s v="Books &amp; Media"/>
    <x v="4"/>
    <x v="4"/>
    <x v="8"/>
    <n v="20"/>
    <n v="1"/>
    <s v="Asia Pacific"/>
    <s v="CUST1059"/>
    <s v="Retail"/>
    <s v="Retail"/>
    <s v="REP020"/>
    <n v="0.1"/>
    <n v="15"/>
    <n v="5"/>
    <x v="2"/>
    <x v="2"/>
    <s v="Out of Stock"/>
    <s v="Pending Return"/>
    <x v="0"/>
    <s v="Fast delivery"/>
    <x v="0"/>
    <s v="Delivery Issues"/>
    <n v="20"/>
    <n v="15"/>
    <n v="5"/>
    <n v="19.25"/>
    <n v="0.25"/>
  </r>
  <r>
    <n v="288"/>
    <s v="Hair Straightener"/>
    <s v="Health &amp; Beauty"/>
    <x v="0"/>
    <x v="0"/>
    <x v="269"/>
    <n v="90"/>
    <n v="2"/>
    <s v="Asia Pacific"/>
    <s v="CUST1059"/>
    <s v="Online Direct"/>
    <s v="Online Direct"/>
    <s v="REP002"/>
    <n v="0"/>
    <n v="70"/>
    <n v="20"/>
    <x v="2"/>
    <x v="2"/>
    <s v="Out of Stock"/>
    <s v="Returned"/>
    <x v="1"/>
    <s v="Not as described"/>
    <x v="1"/>
    <s v="Value for Money"/>
    <n v="180"/>
    <n v="140"/>
    <n v="40"/>
    <n v="179.22222222222223"/>
    <n v="0.22222222222222221"/>
  </r>
  <r>
    <n v="299"/>
    <s v="Electric Fan"/>
    <s v="Home Appliances"/>
    <x v="5"/>
    <x v="4"/>
    <x v="404"/>
    <n v="50"/>
    <n v="4"/>
    <s v="Asia Pacific"/>
    <s v="CUST1059"/>
    <s v="Wholesale"/>
    <s v="Wholesale"/>
    <s v="REP006"/>
    <n v="0"/>
    <n v="40"/>
    <n v="10"/>
    <x v="3"/>
    <x v="3"/>
    <s v="Out of Stock"/>
    <s v="Pending Return"/>
    <x v="0"/>
    <s v="Not as described"/>
    <x v="1"/>
    <s v="Value for Money"/>
    <n v="200"/>
    <n v="160"/>
    <n v="40"/>
    <n v="199.2"/>
    <n v="0.2"/>
  </r>
  <r>
    <n v="1207"/>
    <s v="Food Processor"/>
    <s v="Home Appliances"/>
    <x v="5"/>
    <x v="4"/>
    <x v="234"/>
    <n v="120"/>
    <n v="3"/>
    <s v="Asia Pacific"/>
    <s v="CUST1059"/>
    <s v="Online Direct"/>
    <s v="Online Direct"/>
    <s v="REP018"/>
    <n v="0"/>
    <n v="15"/>
    <n v="105"/>
    <x v="3"/>
    <x v="3"/>
    <s v="In Stock"/>
    <s v="Pending Return"/>
    <x v="0"/>
    <s v="Not as described"/>
    <x v="2"/>
    <s v="Value for Money"/>
    <n v="360"/>
    <n v="45"/>
    <n v="315"/>
    <n v="359.875"/>
    <n v="0.875"/>
  </r>
  <r>
    <n v="1069"/>
    <s v="Jumpsuit"/>
    <s v="Fashion"/>
    <x v="1"/>
    <x v="1"/>
    <x v="254"/>
    <n v="70"/>
    <m/>
    <s v="Asia Pacific"/>
    <s v="CUST1059"/>
    <s v="High Income"/>
    <s v="Wholesale"/>
    <s v="REP006"/>
    <n v="0"/>
    <n v="50"/>
    <n v="20"/>
    <x v="3"/>
    <x v="3"/>
    <s v="Low Stock"/>
    <s v="Returned"/>
    <x v="1"/>
    <s v="I love it"/>
    <x v="1"/>
    <s v="Experience with Purchase"/>
    <n v="0"/>
    <n v="0"/>
    <n v="0"/>
    <n v="0"/>
    <n v="0"/>
  </r>
  <r>
    <n v="1299"/>
    <s v="Fiction Novel"/>
    <s v="Books &amp; Media"/>
    <x v="4"/>
    <x v="4"/>
    <x v="405"/>
    <n v="25"/>
    <n v="1"/>
    <s v="Europe"/>
    <s v="CUST1059"/>
    <s v="Online Direct"/>
    <s v="Online Direct"/>
    <s v="REP011"/>
    <n v="0"/>
    <n v="15"/>
    <n v="10"/>
    <x v="0"/>
    <x v="0"/>
    <s v="In Stock"/>
    <s v="Returned"/>
    <x v="1"/>
    <s v="Will shop again"/>
    <x v="0"/>
    <s v="Experience with Purchase"/>
    <n v="25"/>
    <n v="15"/>
    <n v="10"/>
    <n v="24.4"/>
    <n v="0.4"/>
  </r>
  <r>
    <n v="1126"/>
    <s v="Romance Novel"/>
    <s v="Books &amp; Media"/>
    <x v="4"/>
    <x v="4"/>
    <x v="78"/>
    <n v="20"/>
    <m/>
    <s v="Europe"/>
    <s v="CUST1059"/>
    <s v="Low Income"/>
    <s v="Retail"/>
    <s v="REP001"/>
    <n v="0"/>
    <n v="15"/>
    <n v="5"/>
    <x v="3"/>
    <x v="3"/>
    <s v="Low Stock"/>
    <s v="Returned"/>
    <x v="1"/>
    <s v="Missing accessories"/>
    <x v="2"/>
    <s v="Delivery Issues"/>
    <n v="0"/>
    <n v="0"/>
    <n v="0"/>
    <n v="0"/>
    <n v="0"/>
  </r>
  <r>
    <n v="27"/>
    <s v="Diamond Necklace"/>
    <s v="Jewelry"/>
    <x v="1"/>
    <x v="0"/>
    <x v="406"/>
    <n v="650"/>
    <n v="1"/>
    <s v="Europe"/>
    <s v="CUST1059"/>
    <s v="Retail"/>
    <s v="Retail"/>
    <s v="REP008"/>
    <n v="0.2"/>
    <n v="500"/>
    <n v="150"/>
    <x v="2"/>
    <x v="2"/>
    <s v="In Stock"/>
    <s v="Pending Return"/>
    <x v="0"/>
    <s v="Too expensive"/>
    <x v="1"/>
    <s v="Value for Money"/>
    <n v="650"/>
    <n v="500"/>
    <n v="150"/>
    <n v="649.23076923076928"/>
    <n v="0.23076923076923078"/>
  </r>
  <r>
    <n v="1115"/>
    <s v="Romance Novel"/>
    <s v="Books &amp; Media"/>
    <x v="4"/>
    <x v="4"/>
    <x v="321"/>
    <n v="20"/>
    <m/>
    <s v="Latin America"/>
    <s v="CUST1059"/>
    <s v="Retail"/>
    <s v="Retail"/>
    <s v="REP008"/>
    <n v="0"/>
    <n v="15"/>
    <n v="5"/>
    <x v="0"/>
    <x v="0"/>
    <s v="Out of Stock"/>
    <s v="Returned"/>
    <x v="1"/>
    <s v="Quick shipping"/>
    <x v="2"/>
    <s v="Delivery Issues"/>
    <n v="0"/>
    <n v="0"/>
    <n v="0"/>
    <n v="0"/>
    <n v="0"/>
  </r>
  <r>
    <n v="1218"/>
    <s v="Sweater Dress"/>
    <s v="Fashion"/>
    <x v="1"/>
    <x v="1"/>
    <x v="280"/>
    <n v="70"/>
    <n v="1"/>
    <s v="Latin America"/>
    <s v="CUST1059"/>
    <s v="Wholesale"/>
    <s v="Wholesale"/>
    <s v="REP017"/>
    <n v="0"/>
    <n v="15"/>
    <n v="55"/>
    <x v="0"/>
    <x v="0"/>
    <s v="Low Stock"/>
    <s v="Returned"/>
    <x v="1"/>
    <s v="Nice experience"/>
    <x v="2"/>
    <s v="Experience with Purchase"/>
    <n v="70"/>
    <n v="15"/>
    <n v="55"/>
    <n v="69.785714285714292"/>
    <n v="0.7857142857142857"/>
  </r>
  <r>
    <n v="1310"/>
    <s v="Facial Serum"/>
    <s v="Health &amp; Beauty"/>
    <x v="0"/>
    <x v="0"/>
    <x v="196"/>
    <n v="70"/>
    <n v="2"/>
    <s v="Latin America"/>
    <s v="CUST1059"/>
    <s v="Retail"/>
    <s v="Retail"/>
    <s v="REP020"/>
    <n v="0"/>
    <n v="15"/>
    <n v="55"/>
    <x v="2"/>
    <x v="2"/>
    <s v="Low Stock"/>
    <s v="No Return"/>
    <x v="0"/>
    <s v="Will shop again"/>
    <x v="0"/>
    <s v="Experience with Purchase"/>
    <n v="140"/>
    <n v="30"/>
    <n v="110"/>
    <n v="139.78571428571428"/>
    <n v="0.7857142857142857"/>
  </r>
  <r>
    <n v="1172"/>
    <s v="Facial Serum"/>
    <s v="Health &amp; Beauty"/>
    <x v="0"/>
    <x v="0"/>
    <x v="185"/>
    <n v="30"/>
    <n v="2"/>
    <s v="Latin America"/>
    <s v="CUST1059"/>
    <s v="Wholesale"/>
    <s v="Wholesale"/>
    <s v="REP011"/>
    <n v="0.1"/>
    <n v="20"/>
    <n v="10"/>
    <x v="3"/>
    <x v="3"/>
    <s v="Low Stock"/>
    <s v="No Return"/>
    <x v="0"/>
    <s v="Good value for money"/>
    <x v="0"/>
    <s v="Product Quality"/>
    <n v="60"/>
    <n v="40"/>
    <n v="20"/>
    <n v="59.333333333333336"/>
    <n v="0.33333333333333331"/>
  </r>
  <r>
    <n v="611"/>
    <s v="Coffee Maker"/>
    <s v="Home Appliances"/>
    <x v="5"/>
    <x v="4"/>
    <x v="196"/>
    <n v="90"/>
    <n v="5"/>
    <s v="Latin America"/>
    <s v="CUST1059"/>
    <s v="Online Direct"/>
    <s v="Online Direct"/>
    <s v="REP005"/>
    <n v="0"/>
    <n v="70"/>
    <n v="20"/>
    <x v="3"/>
    <x v="3"/>
    <s v="Low Stock"/>
    <s v="No Return"/>
    <x v="0"/>
    <s v="Too expensive"/>
    <x v="0"/>
    <s v="Value for Money"/>
    <n v="450"/>
    <n v="350"/>
    <n v="100"/>
    <n v="449.22222222222223"/>
    <n v="0.22222222222222221"/>
  </r>
  <r>
    <n v="1080"/>
    <s v="Sweater Dress"/>
    <s v="Fashion"/>
    <x v="1"/>
    <x v="1"/>
    <x v="407"/>
    <n v="70"/>
    <m/>
    <s v="Middle East &amp; Africa"/>
    <s v="CUST1059"/>
    <s v="High Income"/>
    <s v="Wholesale"/>
    <s v="REP010"/>
    <n v="0"/>
    <n v="50"/>
    <n v="20"/>
    <x v="1"/>
    <x v="1"/>
    <s v="Out of Stock"/>
    <s v="Pending Return"/>
    <x v="0"/>
    <s v="Delays in delivery"/>
    <x v="1"/>
    <s v="Delivery Issues"/>
    <n v="0"/>
    <n v="0"/>
    <n v="0"/>
    <n v="0"/>
    <n v="0"/>
  </r>
  <r>
    <n v="1356"/>
    <s v="Facial Moisturizer"/>
    <s v="Health &amp; Beauty"/>
    <x v="0"/>
    <x v="0"/>
    <x v="51"/>
    <n v="20"/>
    <n v="5"/>
    <s v="Middle East &amp; Africa"/>
    <s v="CUST1059"/>
    <s v="Online Direct"/>
    <s v="Online Direct"/>
    <s v="REP011"/>
    <n v="0.05"/>
    <n v="15"/>
    <n v="5"/>
    <x v="3"/>
    <x v="3"/>
    <s v="Out of Stock"/>
    <s v="Pending Return"/>
    <x v="0"/>
    <s v="Quick shipping"/>
    <x v="1"/>
    <s v="Delivery Issues"/>
    <n v="100"/>
    <n v="75"/>
    <n v="25"/>
    <n v="99.25"/>
    <n v="0.25"/>
  </r>
  <r>
    <n v="1345"/>
    <s v="Food Processor"/>
    <s v="Home Appliances"/>
    <x v="5"/>
    <x v="4"/>
    <x v="408"/>
    <n v="30"/>
    <n v="2"/>
    <s v="Middle East &amp; Africa"/>
    <s v="CUST1059"/>
    <s v="Wholesale"/>
    <s v="Wholesale"/>
    <s v="REP017"/>
    <n v="0.1"/>
    <n v="20"/>
    <n v="10"/>
    <x v="2"/>
    <x v="2"/>
    <s v="Low Stock"/>
    <s v="Returned"/>
    <x v="1"/>
    <s v="Great product"/>
    <x v="1"/>
    <s v="Product Quality"/>
    <n v="60"/>
    <n v="40"/>
    <n v="20"/>
    <n v="59.333333333333336"/>
    <n v="0.33333333333333331"/>
  </r>
  <r>
    <n v="1264"/>
    <s v="Sweater Dress"/>
    <s v="Fashion"/>
    <x v="1"/>
    <x v="1"/>
    <x v="30"/>
    <n v="46.341050254093702"/>
    <n v="1"/>
    <s v="Middle East &amp; Africa"/>
    <s v="CUST1059"/>
    <s v="Online Direct"/>
    <s v="Online Direct"/>
    <s v="REP018"/>
    <n v="0.1"/>
    <n v="20"/>
    <n v="26.341050254093702"/>
    <x v="0"/>
    <x v="0"/>
    <s v="Out of Stock"/>
    <s v="Pending Return"/>
    <x v="0"/>
    <s v="Poor packaging"/>
    <x v="0"/>
    <s v="Delivery Issues"/>
    <n v="46.341050254093702"/>
    <n v="20"/>
    <n v="26.341050254093702"/>
    <n v="45.909467458918847"/>
    <n v="0.56841720482514901"/>
  </r>
  <r>
    <n v="1253"/>
    <s v="Mystery Novel"/>
    <s v="Books &amp; Media"/>
    <x v="4"/>
    <x v="4"/>
    <x v="26"/>
    <n v="25"/>
    <n v="2"/>
    <s v="Middle East &amp; Africa"/>
    <s v="CUST1059"/>
    <s v="Retail"/>
    <s v="Retail"/>
    <s v="REP020"/>
    <n v="0.1"/>
    <n v="20"/>
    <n v="5"/>
    <x v="2"/>
    <x v="2"/>
    <s v="In Stock"/>
    <s v="No Return"/>
    <x v="0"/>
    <s v="Not worth the money"/>
    <x v="0"/>
    <s v="Product Quality"/>
    <n v="50"/>
    <n v="40"/>
    <n v="10"/>
    <n v="49.2"/>
    <n v="0.2"/>
  </r>
  <r>
    <n v="570"/>
    <s v="Treadmill"/>
    <s v="Sports &amp; Outdoors"/>
    <x v="3"/>
    <x v="3"/>
    <x v="312"/>
    <n v="400"/>
    <n v="3"/>
    <s v="North America"/>
    <s v="CUST1059"/>
    <s v="Wholesale"/>
    <s v="Wholesale"/>
    <s v="REP003"/>
    <n v="0"/>
    <n v="300"/>
    <n v="100"/>
    <x v="1"/>
    <x v="1"/>
    <s v="Low Stock"/>
    <s v="Pending Return"/>
    <x v="0"/>
    <s v="Won't buy again"/>
    <x v="1"/>
    <s v="Value for Money"/>
    <n v="1200"/>
    <n v="900"/>
    <n v="300"/>
    <n v="1199.25"/>
    <n v="0.25"/>
  </r>
  <r>
    <n v="547"/>
    <s v="Portable Speaker"/>
    <s v="Electronics"/>
    <x v="2"/>
    <x v="2"/>
    <x v="89"/>
    <n v="70"/>
    <n v="3"/>
    <s v="North America"/>
    <s v="CUST1059"/>
    <s v="Retail"/>
    <s v="Retail"/>
    <s v="REP002"/>
    <n v="0"/>
    <n v="60"/>
    <n v="10"/>
    <x v="1"/>
    <x v="1"/>
    <s v="In Stock"/>
    <s v="Returned"/>
    <x v="1"/>
    <s v="Damaged on arrival"/>
    <x v="2"/>
    <s v="Product Quality"/>
    <n v="210"/>
    <n v="180"/>
    <n v="30"/>
    <n v="209.14285714285714"/>
    <n v="0.14285714285714285"/>
  </r>
  <r>
    <n v="705"/>
    <s v="Cashmere Sweater"/>
    <s v="Fashion"/>
    <x v="1"/>
    <x v="1"/>
    <x v="92"/>
    <n v="100"/>
    <n v="5"/>
    <s v="North America"/>
    <s v="CUST1059"/>
    <s v="Online Direct"/>
    <s v="Online Direct"/>
    <s v="REP001"/>
    <n v="0.05"/>
    <n v="80"/>
    <n v="20"/>
    <x v="0"/>
    <x v="0"/>
    <s v="Low Stock"/>
    <s v="Pending Return"/>
    <x v="0"/>
    <s v="Damaged on arrival"/>
    <x v="0"/>
    <s v="Product Quality"/>
    <n v="500"/>
    <n v="400"/>
    <n v="100"/>
    <n v="499.2"/>
    <n v="0.2"/>
  </r>
  <r>
    <n v="427"/>
    <s v="Smartwatch"/>
    <s v="Electronics"/>
    <x v="2"/>
    <x v="2"/>
    <x v="370"/>
    <n v="130"/>
    <n v="5"/>
    <m/>
    <s v="CUST1059"/>
    <s v="Wholesale"/>
    <s v="Wholesale"/>
    <s v="REP006"/>
    <n v="0"/>
    <n v="100"/>
    <n v="30"/>
    <x v="2"/>
    <x v="2"/>
    <s v="Out of Stock"/>
    <s v="Pending Return"/>
    <x v="0"/>
    <s v="Fantastic experience"/>
    <x v="1"/>
    <s v="Experience with Purchase"/>
    <n v="650"/>
    <n v="500"/>
    <n v="150"/>
    <n v="649.23076923076928"/>
    <n v="0.23076923076923078"/>
  </r>
  <r>
    <n v="1010"/>
    <s v="Treadmill"/>
    <s v="Sports &amp; Outdoors"/>
    <x v="3"/>
    <x v="3"/>
    <x v="289"/>
    <n v="400"/>
    <m/>
    <m/>
    <s v="CUST1059"/>
    <s v="Corporate Clients"/>
    <s v="Corporate"/>
    <s v="REP004"/>
    <n v="0.05"/>
    <n v="300"/>
    <n v="100"/>
    <x v="2"/>
    <x v="2"/>
    <s v="Low Stock"/>
    <s v="Pending Return"/>
    <x v="0"/>
    <s v="Exceeds expectations"/>
    <x v="1"/>
    <s v="Experience with Purchase"/>
    <n v="0"/>
    <n v="0"/>
    <n v="0"/>
    <n v="0"/>
    <n v="0"/>
  </r>
  <r>
    <n v="87"/>
    <s v="Wall Art"/>
    <s v="Home Décor"/>
    <x v="5"/>
    <x v="4"/>
    <x v="409"/>
    <n v="38"/>
    <n v="2"/>
    <s v="Asia Pacific"/>
    <s v="CUST1060"/>
    <s v="Online Direct"/>
    <s v="Online Direct"/>
    <s v="REP006"/>
    <n v="0.2"/>
    <n v="30"/>
    <n v="8"/>
    <x v="1"/>
    <x v="1"/>
    <s v="Out of Stock"/>
    <s v="Returned"/>
    <x v="1"/>
    <s v="Delays in delivery"/>
    <x v="0"/>
    <s v="Delivery Issues"/>
    <n v="76"/>
    <n v="60"/>
    <n v="16"/>
    <n v="75.21052631578948"/>
    <n v="0.21052631578947367"/>
  </r>
  <r>
    <n v="1034"/>
    <s v="Food Processor"/>
    <s v="Home Appliances"/>
    <x v="5"/>
    <x v="4"/>
    <x v="410"/>
    <n v="120"/>
    <m/>
    <s v="Asia Pacific"/>
    <s v="CUST1060"/>
    <s v="Wholesale Customers"/>
    <s v="Wholesale"/>
    <s v="REP004"/>
    <n v="0.05"/>
    <n v="100"/>
    <n v="20"/>
    <x v="3"/>
    <x v="3"/>
    <s v="In Stock"/>
    <s v="Pending Return"/>
    <x v="0"/>
    <s v="Item as described"/>
    <x v="1"/>
    <s v="Product Description Accuracy"/>
    <n v="0"/>
    <n v="0"/>
    <n v="0"/>
    <n v="0"/>
    <n v="0"/>
  </r>
  <r>
    <n v="77"/>
    <s v="Activity Tracker"/>
    <s v="Wearables"/>
    <x v="1"/>
    <x v="1"/>
    <x v="373"/>
    <n v="100"/>
    <n v="3"/>
    <s v="Europe"/>
    <s v="CUST1060"/>
    <s v="Online Direct"/>
    <s v="Online Direct"/>
    <s v="REP006"/>
    <n v="0.1"/>
    <n v="80"/>
    <n v="20"/>
    <x v="2"/>
    <x v="2"/>
    <s v="Low Stock"/>
    <s v="No Return"/>
    <x v="0"/>
    <s v="Could be better"/>
    <x v="1"/>
    <s v="Experience with Purchase"/>
    <n v="300"/>
    <n v="240"/>
    <n v="60"/>
    <n v="299.2"/>
    <n v="0.2"/>
  </r>
  <r>
    <n v="1018"/>
    <s v="Treadmill"/>
    <s v="Sports &amp; Outdoors"/>
    <x v="3"/>
    <x v="3"/>
    <x v="374"/>
    <n v="400"/>
    <m/>
    <s v="Europe"/>
    <s v="CUST1060"/>
    <s v="Corporate Clients"/>
    <s v="Corporate"/>
    <s v="REP004"/>
    <n v="0.05"/>
    <n v="300"/>
    <n v="100"/>
    <x v="3"/>
    <x v="3"/>
    <s v="Low Stock"/>
    <s v="No Return"/>
    <x v="0"/>
    <s v="Missing accessories"/>
    <x v="0"/>
    <s v="Delivery Issues"/>
    <n v="0"/>
    <n v="0"/>
    <n v="0"/>
    <n v="0"/>
    <n v="0"/>
  </r>
  <r>
    <n v="723"/>
    <s v="Bluetooth Speaker"/>
    <s v="Electronics"/>
    <x v="2"/>
    <x v="2"/>
    <x v="317"/>
    <n v="70"/>
    <n v="2"/>
    <s v="Europe"/>
    <s v="CUST1060"/>
    <s v="Wholesale"/>
    <s v="Wholesale"/>
    <s v="REP004"/>
    <n v="0"/>
    <n v="50"/>
    <n v="20"/>
    <x v="3"/>
    <x v="3"/>
    <s v="In Stock"/>
    <s v="No Return"/>
    <x v="0"/>
    <s v="Poor packaging"/>
    <x v="2"/>
    <s v="Delivery Issues"/>
    <n v="140"/>
    <n v="100"/>
    <n v="40"/>
    <n v="139.28571428571428"/>
    <n v="0.2857142857142857"/>
  </r>
  <r>
    <n v="8"/>
    <s v="Smartwatch"/>
    <s v="Wearables"/>
    <x v="1"/>
    <x v="1"/>
    <x v="254"/>
    <n v="130"/>
    <n v="5"/>
    <s v="Middle East &amp; Africa"/>
    <s v="CUST1060"/>
    <s v="Online Direct"/>
    <s v="Online Direct"/>
    <s v="REP006"/>
    <n v="0.1"/>
    <n v="100"/>
    <n v="30"/>
    <x v="3"/>
    <x v="3"/>
    <s v="In Stock"/>
    <s v="Pending Return"/>
    <x v="0"/>
    <s v="Great product"/>
    <x v="2"/>
    <s v="Product Quality"/>
    <n v="650"/>
    <n v="500"/>
    <n v="150"/>
    <n v="649.23076923076928"/>
    <n v="0.23076923076923078"/>
  </r>
  <r>
    <n v="1050"/>
    <s v="Facial Moisturizer"/>
    <s v="Health &amp; Beauty"/>
    <x v="0"/>
    <x v="0"/>
    <x v="411"/>
    <n v="30"/>
    <m/>
    <s v="North America"/>
    <s v="CUST1060"/>
    <s v="Discount Shoppers"/>
    <s v="Retail"/>
    <s v="REP004"/>
    <n v="0.05"/>
    <n v="25"/>
    <n v="5"/>
    <x v="1"/>
    <x v="1"/>
    <s v="Out of Stock"/>
    <s v="No Return"/>
    <x v="0"/>
    <s v="Not recommended"/>
    <x v="1"/>
    <s v="Value for Money"/>
    <n v="0"/>
    <n v="0"/>
    <n v="0"/>
    <n v="0"/>
    <n v="0"/>
  </r>
  <r>
    <n v="755"/>
    <s v="Smartwatch"/>
    <s v="Electronics"/>
    <x v="2"/>
    <x v="2"/>
    <x v="412"/>
    <n v="100"/>
    <n v="3"/>
    <m/>
    <s v="CUST1060"/>
    <s v="Retail"/>
    <s v="Retail"/>
    <s v="REP005"/>
    <n v="0.05"/>
    <n v="70"/>
    <n v="30"/>
    <x v="0"/>
    <x v="0"/>
    <s v="Out of Stock"/>
    <s v="Pending Return"/>
    <x v="0"/>
    <s v="Not as described"/>
    <x v="2"/>
    <s v="Value for Money"/>
    <n v="300"/>
    <n v="210"/>
    <n v="90"/>
    <n v="299.3"/>
    <n v="0.3"/>
  </r>
  <r>
    <n v="675"/>
    <s v="Body Scrub"/>
    <s v="Health &amp; Beauty"/>
    <x v="0"/>
    <x v="0"/>
    <x v="413"/>
    <n v="15"/>
    <n v="5"/>
    <s v="Asia Pacific"/>
    <s v="CUST1061"/>
    <s v="Online Direct"/>
    <s v="Online Direct"/>
    <s v="REP005"/>
    <n v="0"/>
    <n v="10"/>
    <n v="5"/>
    <x v="2"/>
    <x v="2"/>
    <s v="Low Stock"/>
    <s v="Returned"/>
    <x v="1"/>
    <s v="Terrible support"/>
    <x v="2"/>
    <s v="Customer Service"/>
    <n v="75"/>
    <n v="50"/>
    <n v="25"/>
    <n v="74.333333333333329"/>
    <n v="0.33333333333333331"/>
  </r>
  <r>
    <n v="1311"/>
    <s v="Mystery Novel"/>
    <s v="Books &amp; Media"/>
    <x v="4"/>
    <x v="4"/>
    <x v="303"/>
    <n v="50"/>
    <n v="2"/>
    <s v="Asia Pacific"/>
    <s v="CUST1061"/>
    <s v="Wholesale"/>
    <s v="Wholesale"/>
    <s v="REP011"/>
    <n v="0.05"/>
    <n v="15"/>
    <n v="35"/>
    <x v="2"/>
    <x v="2"/>
    <s v="In Stock"/>
    <s v="No Return"/>
    <x v="0"/>
    <s v="Delays in delivery"/>
    <x v="1"/>
    <s v="Delivery Issues"/>
    <n v="100"/>
    <n v="30"/>
    <n v="70"/>
    <n v="99.7"/>
    <n v="0.7"/>
  </r>
  <r>
    <n v="460"/>
    <s v="Air Purifier"/>
    <s v="Home Appliances"/>
    <x v="5"/>
    <x v="4"/>
    <x v="119"/>
    <n v="105"/>
    <n v="4"/>
    <s v="Asia Pacific"/>
    <s v="CUST1061"/>
    <s v="Wholesale"/>
    <s v="Wholesale"/>
    <s v="REP010"/>
    <n v="0"/>
    <n v="80"/>
    <n v="25"/>
    <x v="1"/>
    <x v="1"/>
    <s v="Low Stock"/>
    <s v="No Return"/>
    <x v="0"/>
    <s v="Nice experience"/>
    <x v="1"/>
    <s v="Experience with Purchase"/>
    <n v="420"/>
    <n v="320"/>
    <n v="100"/>
    <n v="419.23809523809524"/>
    <n v="0.23809523809523808"/>
  </r>
  <r>
    <n v="1357"/>
    <s v="Fiction Novel"/>
    <s v="Books &amp; Media"/>
    <x v="4"/>
    <x v="4"/>
    <x v="414"/>
    <n v="70"/>
    <n v="1"/>
    <s v="Asia Pacific"/>
    <s v="CUST1061"/>
    <s v="Wholesale"/>
    <s v="Wholesale"/>
    <s v="REP012"/>
    <n v="0.1"/>
    <n v="20"/>
    <n v="50"/>
    <x v="1"/>
    <x v="1"/>
    <s v="Out of Stock"/>
    <s v="No Return"/>
    <x v="0"/>
    <s v="Satisfied with my purchase"/>
    <x v="2"/>
    <s v="Experience with Purchase"/>
    <n v="70"/>
    <n v="20"/>
    <n v="50"/>
    <n v="69.714285714285708"/>
    <n v="0.7142857142857143"/>
  </r>
  <r>
    <n v="1081"/>
    <s v="Jumpsuit"/>
    <s v="Fashion"/>
    <x v="1"/>
    <x v="1"/>
    <x v="267"/>
    <n v="70"/>
    <m/>
    <s v="Asia Pacific"/>
    <s v="CUST1061"/>
    <s v="High Income"/>
    <s v="Wholesale"/>
    <s v="REP010"/>
    <n v="0.1"/>
    <n v="50"/>
    <n v="20"/>
    <x v="3"/>
    <x v="3"/>
    <s v="In Stock"/>
    <s v="Pending Return"/>
    <x v="0"/>
    <s v="Not as described"/>
    <x v="1"/>
    <s v="Value for Money"/>
    <n v="0"/>
    <n v="0"/>
    <n v="0"/>
    <n v="0"/>
    <n v="0"/>
  </r>
  <r>
    <n v="759"/>
    <s v="Hiking Backpack"/>
    <s v="Sports &amp; Outdoors"/>
    <x v="3"/>
    <x v="3"/>
    <x v="402"/>
    <n v="90"/>
    <n v="4"/>
    <s v="Asia Pacific"/>
    <s v="CUST1061"/>
    <s v="Wholesale"/>
    <s v="Wholesale"/>
    <s v="REP007"/>
    <n v="0"/>
    <n v="70"/>
    <n v="20"/>
    <x v="3"/>
    <x v="3"/>
    <s v="Low Stock"/>
    <s v="Returned"/>
    <x v="1"/>
    <s v="Returning this item"/>
    <x v="1"/>
    <s v="Customer Service"/>
    <n v="360"/>
    <n v="280"/>
    <n v="80"/>
    <n v="359.22222222222223"/>
    <n v="0.22222222222222221"/>
  </r>
  <r>
    <n v="1150"/>
    <s v="Facial Serum"/>
    <s v="Health &amp; Beauty"/>
    <x v="0"/>
    <x v="0"/>
    <x v="67"/>
    <n v="30"/>
    <n v="3"/>
    <s v="Europe"/>
    <s v="CUST1061"/>
    <s v="Retail"/>
    <s v="Retail"/>
    <s v="REP019"/>
    <n v="0.1"/>
    <n v="20"/>
    <n v="10"/>
    <x v="0"/>
    <x v="0"/>
    <s v="Out of Stock"/>
    <s v="No Return"/>
    <x v="0"/>
    <s v="Fantastic experience"/>
    <x v="0"/>
    <s v="Experience with Purchase"/>
    <n v="90"/>
    <n v="60"/>
    <n v="30"/>
    <n v="89.333333333333329"/>
    <n v="0.33333333333333331"/>
  </r>
  <r>
    <n v="1242"/>
    <s v="Sweater Dress"/>
    <s v="Fashion"/>
    <x v="1"/>
    <x v="1"/>
    <x v="23"/>
    <n v="90"/>
    <n v="5"/>
    <s v="Europe"/>
    <s v="CUST1061"/>
    <s v="Wholesale"/>
    <s v="Wholesale"/>
    <s v="REP011"/>
    <n v="0.1"/>
    <n v="15"/>
    <n v="75"/>
    <x v="1"/>
    <x v="1"/>
    <s v="Out of Stock"/>
    <s v="Pending Return"/>
    <x v="0"/>
    <s v="Satisfied with my purchase"/>
    <x v="0"/>
    <s v="Experience with Purchase"/>
    <n v="450"/>
    <n v="75"/>
    <n v="375"/>
    <n v="449.83333333333331"/>
    <n v="0.83333333333333337"/>
  </r>
  <r>
    <n v="936"/>
    <s v="Food Processor"/>
    <s v="Home Appliances"/>
    <x v="5"/>
    <x v="4"/>
    <x v="415"/>
    <n v="120"/>
    <n v="4"/>
    <s v="Europe"/>
    <s v="CUST1061"/>
    <s v="Retail"/>
    <s v="Retail"/>
    <s v="REP009"/>
    <n v="0"/>
    <n v="100"/>
    <n v="20"/>
    <x v="0"/>
    <x v="0"/>
    <s v="Out of Stock"/>
    <s v="No Return"/>
    <x v="0"/>
    <s v="Not as described"/>
    <x v="0"/>
    <s v="Value for Money"/>
    <n v="480"/>
    <n v="400"/>
    <n v="80"/>
    <n v="479.16666666666669"/>
    <n v="0.16666666666666666"/>
  </r>
  <r>
    <n v="1104"/>
    <s v="Bluetooth Speaker"/>
    <s v="Electronics"/>
    <x v="2"/>
    <x v="2"/>
    <x v="344"/>
    <n v="70"/>
    <m/>
    <s v="Latin America"/>
    <s v="CUST1061"/>
    <s v="Discount Shoppers"/>
    <s v="Retail"/>
    <s v="REP010"/>
    <n v="0"/>
    <n v="50"/>
    <n v="20"/>
    <x v="3"/>
    <x v="3"/>
    <s v="Out of Stock"/>
    <s v="Pending Return"/>
    <x v="0"/>
    <s v="Quick shipping"/>
    <x v="2"/>
    <s v="Delivery Issues"/>
    <n v="0"/>
    <n v="0"/>
    <n v="0"/>
    <n v="0"/>
    <n v="0"/>
  </r>
  <r>
    <n v="182"/>
    <s v="Gaming Console"/>
    <s v="Electronics"/>
    <x v="2"/>
    <x v="2"/>
    <x v="374"/>
    <n v="390"/>
    <n v="5"/>
    <s v="Latin America"/>
    <s v="CUST1061"/>
    <s v="Subscription"/>
    <s v="Online Direct"/>
    <s v="REP010"/>
    <n v="0"/>
    <n v="300"/>
    <n v="90"/>
    <x v="0"/>
    <x v="0"/>
    <s v="Out of Stock"/>
    <s v="No Return"/>
    <x v="0"/>
    <s v="Would buy again"/>
    <x v="0"/>
    <s v="Value for Money"/>
    <n v="1950"/>
    <n v="1500"/>
    <n v="450"/>
    <n v="1949.2307692307693"/>
    <n v="0.23076923076923078"/>
  </r>
  <r>
    <n v="1196"/>
    <s v="Sweater Dress"/>
    <s v="Fashion"/>
    <x v="1"/>
    <x v="1"/>
    <x v="62"/>
    <n v="70"/>
    <n v="3"/>
    <s v="Latin America"/>
    <s v="CUST1061"/>
    <s v="Wholesale"/>
    <s v="Wholesale"/>
    <s v="REP020"/>
    <n v="0"/>
    <n v="15"/>
    <n v="55"/>
    <x v="1"/>
    <x v="1"/>
    <s v="Low Stock"/>
    <s v="No Return"/>
    <x v="0"/>
    <s v="Would buy again"/>
    <x v="2"/>
    <s v="Value for Money"/>
    <n v="210"/>
    <n v="45"/>
    <n v="165"/>
    <n v="209.78571428571428"/>
    <n v="0.7857142857142857"/>
  </r>
  <r>
    <n v="1265"/>
    <s v="Food Processor"/>
    <s v="Home Appliances"/>
    <x v="5"/>
    <x v="4"/>
    <x v="24"/>
    <n v="41.979107848672697"/>
    <n v="4"/>
    <s v="Latin America"/>
    <s v="CUST1061"/>
    <s v="Retail"/>
    <s v="Retail"/>
    <s v="REP019"/>
    <n v="0"/>
    <n v="15"/>
    <n v="26.979107848672697"/>
    <x v="2"/>
    <x v="2"/>
    <s v="Low Stock"/>
    <s v="No Return"/>
    <x v="0"/>
    <s v="Exceeds expectations"/>
    <x v="1"/>
    <s v="Experience with Purchase"/>
    <n v="167.91643139469079"/>
    <n v="60"/>
    <n v="107.91643139469079"/>
    <n v="167.55911079478494"/>
    <n v="0.64267940009415248"/>
  </r>
  <r>
    <n v="1219"/>
    <s v="Treadmill"/>
    <s v="Sports &amp; Outdoors"/>
    <x v="3"/>
    <x v="3"/>
    <x v="97"/>
    <n v="400"/>
    <n v="5"/>
    <s v="Latin America"/>
    <s v="CUST1061"/>
    <s v="Online Direct"/>
    <s v="Online Direct"/>
    <s v="REP017"/>
    <n v="0"/>
    <n v="15"/>
    <n v="385"/>
    <x v="2"/>
    <x v="2"/>
    <s v="Low Stock"/>
    <s v="Returned"/>
    <x v="1"/>
    <s v="Great product"/>
    <x v="1"/>
    <s v="Product Quality"/>
    <n v="2000"/>
    <n v="75"/>
    <n v="1925"/>
    <n v="1999.9625000000001"/>
    <n v="0.96250000000000002"/>
  </r>
  <r>
    <n v="567"/>
    <s v="Comic Book"/>
    <s v="Books &amp; Media"/>
    <x v="4"/>
    <x v="4"/>
    <x v="166"/>
    <n v="15"/>
    <n v="4"/>
    <s v="Latin America"/>
    <s v="CUST1061"/>
    <s v="Online Direct"/>
    <s v="Online Direct"/>
    <s v="REP001"/>
    <n v="0"/>
    <n v="10"/>
    <n v="5"/>
    <x v="2"/>
    <x v="2"/>
    <s v="Low Stock"/>
    <s v="Pending Return"/>
    <x v="0"/>
    <s v="Not recommended"/>
    <x v="0"/>
    <s v="Value for Money"/>
    <n v="60"/>
    <n v="40"/>
    <n v="20"/>
    <n v="59.333333333333336"/>
    <n v="0.33333333333333331"/>
  </r>
  <r>
    <n v="979"/>
    <s v="Sweater Dress"/>
    <s v="Fashion"/>
    <x v="1"/>
    <x v="1"/>
    <x v="372"/>
    <n v="70"/>
    <n v="4"/>
    <s v="Middle East &amp; Africa"/>
    <s v="CUST1061"/>
    <s v="Retail"/>
    <s v="Retail"/>
    <s v="REP004"/>
    <n v="0"/>
    <n v="50"/>
    <n v="20"/>
    <x v="1"/>
    <x v="1"/>
    <s v="In Stock"/>
    <s v="Pending Return"/>
    <x v="0"/>
    <s v="Do not recommend"/>
    <x v="1"/>
    <s v="Value for Money"/>
    <n v="280"/>
    <n v="200"/>
    <n v="80"/>
    <n v="279.28571428571428"/>
    <n v="0.2857142857142857"/>
  </r>
  <r>
    <n v="1288"/>
    <s v="Snowshoes"/>
    <s v="Sports &amp; Outdoors"/>
    <x v="3"/>
    <x v="3"/>
    <x v="416"/>
    <n v="90"/>
    <n v="3"/>
    <s v="Middle East &amp; Africa"/>
    <s v="CUST1061"/>
    <s v="Wholesale"/>
    <s v="Wholesale"/>
    <s v="REP017"/>
    <n v="0"/>
    <n v="15"/>
    <n v="75"/>
    <x v="0"/>
    <x v="0"/>
    <s v="Low Stock"/>
    <s v="Pending Return"/>
    <x v="0"/>
    <s v="Terrible support"/>
    <x v="0"/>
    <s v="Customer Service"/>
    <n v="270"/>
    <n v="45"/>
    <n v="225"/>
    <n v="269.83333333333331"/>
    <n v="0.83333333333333337"/>
  </r>
  <r>
    <n v="545"/>
    <s v="Mystery Novel"/>
    <s v="Books &amp; Media"/>
    <x v="4"/>
    <x v="4"/>
    <x v="252"/>
    <n v="20"/>
    <n v="4"/>
    <s v="Middle East &amp; Africa"/>
    <s v="CUST1061"/>
    <s v="Wholesale"/>
    <s v="Wholesale"/>
    <s v="REP002"/>
    <n v="0.05"/>
    <n v="15"/>
    <n v="5"/>
    <x v="3"/>
    <x v="3"/>
    <s v="In Stock"/>
    <s v="Pending Return"/>
    <x v="0"/>
    <s v="Fast delivery"/>
    <x v="0"/>
    <s v="Delivery Issues"/>
    <n v="80"/>
    <n v="60"/>
    <n v="20"/>
    <n v="79.25"/>
    <n v="0.25"/>
  </r>
  <r>
    <n v="1127"/>
    <s v="Mystery Novel"/>
    <s v="Books &amp; Media"/>
    <x v="4"/>
    <x v="4"/>
    <x v="190"/>
    <n v="20"/>
    <m/>
    <s v="Middle East &amp; Africa"/>
    <s v="CUST1061"/>
    <s v="Retail Customers"/>
    <s v="Retail"/>
    <s v="REP009"/>
    <n v="0.05"/>
    <n v="15"/>
    <n v="5"/>
    <x v="2"/>
    <x v="2"/>
    <s v="In Stock"/>
    <s v="No Return"/>
    <x v="0"/>
    <s v="Not worth the money"/>
    <x v="1"/>
    <s v="Product Quality"/>
    <n v="0"/>
    <n v="0"/>
    <n v="0"/>
    <n v="0"/>
    <n v="0"/>
  </r>
  <r>
    <n v="1053"/>
    <s v="Bathrobe"/>
    <s v="Health &amp; Beauty"/>
    <x v="0"/>
    <x v="0"/>
    <x v="417"/>
    <n v="50"/>
    <m/>
    <s v="North America"/>
    <s v="CUST1061"/>
    <s v="Premium Customers"/>
    <s v="Corporate"/>
    <s v="REP006"/>
    <n v="0"/>
    <n v="40"/>
    <n v="10"/>
    <x v="1"/>
    <x v="1"/>
    <s v="Out of Stock"/>
    <s v="Pending Return"/>
    <x v="0"/>
    <s v="Satisfied with my purchase"/>
    <x v="2"/>
    <s v="Experience with Purchase"/>
    <n v="0"/>
    <n v="0"/>
    <n v="0"/>
    <n v="0"/>
    <n v="0"/>
  </r>
  <r>
    <n v="1173"/>
    <s v="Mystery Novel"/>
    <s v="Books &amp; Media"/>
    <x v="4"/>
    <x v="4"/>
    <x v="282"/>
    <n v="20"/>
    <n v="2"/>
    <s v="North America"/>
    <s v="CUST1061"/>
    <s v="Online Direct"/>
    <s v="Online Direct"/>
    <s v="REP012"/>
    <n v="0"/>
    <n v="15"/>
    <n v="5"/>
    <x v="0"/>
    <x v="0"/>
    <s v="In Stock"/>
    <s v="Returned"/>
    <x v="1"/>
    <s v="Will shop again"/>
    <x v="2"/>
    <s v="Experience with Purchase"/>
    <n v="40"/>
    <n v="30"/>
    <n v="10"/>
    <n v="39.25"/>
    <n v="0.25"/>
  </r>
  <r>
    <n v="899"/>
    <s v="Baseball Glove"/>
    <s v="Sports &amp; Outdoors"/>
    <x v="3"/>
    <x v="3"/>
    <x v="58"/>
    <n v="30"/>
    <n v="3"/>
    <s v="North America"/>
    <s v="CUST1061"/>
    <s v="Online Direct"/>
    <s v="Online Direct"/>
    <s v="REP007"/>
    <n v="0"/>
    <n v="25"/>
    <n v="5"/>
    <x v="0"/>
    <x v="0"/>
    <s v="Out of Stock"/>
    <s v="No Return"/>
    <x v="0"/>
    <s v="Perfect fit"/>
    <x v="2"/>
    <s v="Product Quality"/>
    <n v="90"/>
    <n v="75"/>
    <n v="15"/>
    <n v="89.166666666666671"/>
    <n v="0.16666666666666666"/>
  </r>
  <r>
    <n v="1334"/>
    <s v="Sweater Dress"/>
    <s v="Fashion"/>
    <x v="1"/>
    <x v="1"/>
    <x v="418"/>
    <n v="25"/>
    <n v="1"/>
    <s v="North America"/>
    <s v="CUST1061"/>
    <s v="Online Direct"/>
    <s v="Online Direct"/>
    <s v="REP018"/>
    <n v="0.05"/>
    <n v="15"/>
    <n v="10"/>
    <x v="2"/>
    <x v="2"/>
    <s v="In Stock"/>
    <s v="Returned"/>
    <x v="1"/>
    <s v="Perfect fit"/>
    <x v="1"/>
    <s v="Product Quality"/>
    <n v="25"/>
    <n v="15"/>
    <n v="10"/>
    <n v="24.4"/>
    <n v="0.4"/>
  </r>
  <r>
    <n v="943"/>
    <s v="Baseball Glove"/>
    <s v="Sports &amp; Outdoors"/>
    <x v="3"/>
    <x v="3"/>
    <x v="397"/>
    <n v="30"/>
    <n v="3"/>
    <s v="North America"/>
    <s v="CUST1061"/>
    <s v="Subscription"/>
    <s v="Online Direct"/>
    <s v="REP002"/>
    <n v="0"/>
    <n v="25"/>
    <n v="5"/>
    <x v="3"/>
    <x v="3"/>
    <s v="Out of Stock"/>
    <s v="Returned"/>
    <x v="1"/>
    <s v="Returning this item"/>
    <x v="2"/>
    <s v="Customer Service"/>
    <n v="90"/>
    <n v="75"/>
    <n v="15"/>
    <n v="89.166666666666671"/>
    <n v="0.16666666666666666"/>
  </r>
  <r>
    <n v="760"/>
    <s v="External Hard Drive"/>
    <s v="Electronics"/>
    <x v="2"/>
    <x v="2"/>
    <x v="419"/>
    <n v="80"/>
    <n v="4"/>
    <m/>
    <s v="CUST1061"/>
    <s v="Online Direct"/>
    <s v="Online Direct"/>
    <s v="REP003"/>
    <n v="0.1"/>
    <n v="60"/>
    <n v="20"/>
    <x v="2"/>
    <x v="2"/>
    <s v="Out of Stock"/>
    <s v="No Return"/>
    <x v="0"/>
    <s v="Perfect fit"/>
    <x v="0"/>
    <s v="Product Quality"/>
    <n v="320"/>
    <n v="240"/>
    <n v="80"/>
    <n v="319.25"/>
    <n v="0.25"/>
  </r>
  <r>
    <n v="401"/>
    <s v="Lipstick"/>
    <s v="Health &amp; Beauty"/>
    <x v="0"/>
    <x v="0"/>
    <x v="333"/>
    <n v="26"/>
    <n v="5"/>
    <s v="Asia Pacific"/>
    <s v="CUST1062"/>
    <s v="Online Direct"/>
    <s v="Online Direct"/>
    <s v="REP006"/>
    <n v="0"/>
    <n v="20"/>
    <n v="6"/>
    <x v="0"/>
    <x v="0"/>
    <s v="Out of Stock"/>
    <s v="No Return"/>
    <x v="0"/>
    <s v="Nice experience"/>
    <x v="1"/>
    <s v="Experience with Purchase"/>
    <n v="130"/>
    <n v="100"/>
    <n v="30"/>
    <n v="129.23076923076923"/>
    <n v="0.23076923076923078"/>
  </r>
  <r>
    <n v="201"/>
    <s v="LED Lights"/>
    <s v="Home Décor"/>
    <x v="5"/>
    <x v="4"/>
    <x v="275"/>
    <n v="30"/>
    <n v="4"/>
    <s v="Asia Pacific"/>
    <s v="CUST1062"/>
    <s v="Retail"/>
    <s v="Retail"/>
    <s v="REP009"/>
    <n v="0"/>
    <n v="25"/>
    <n v="5"/>
    <x v="2"/>
    <x v="2"/>
    <s v="In Stock"/>
    <s v="Returned"/>
    <x v="1"/>
    <s v="Color not as shown"/>
    <x v="1"/>
    <s v="Product Quality"/>
    <n v="120"/>
    <n v="100"/>
    <n v="20"/>
    <n v="119.16666666666667"/>
    <n v="0.16666666666666666"/>
  </r>
  <r>
    <n v="296"/>
    <s v="Classic Literature"/>
    <s v="Books &amp; Media"/>
    <x v="4"/>
    <x v="4"/>
    <x v="420"/>
    <n v="32"/>
    <n v="5"/>
    <s v="Asia Pacific"/>
    <s v="CUST1062"/>
    <s v="Wholesale"/>
    <s v="Wholesale"/>
    <s v="REP002"/>
    <n v="0"/>
    <n v="25"/>
    <n v="7"/>
    <x v="3"/>
    <x v="3"/>
    <s v="Out of Stock"/>
    <s v="Pending Return"/>
    <x v="0"/>
    <s v="Not worth the money"/>
    <x v="0"/>
    <s v="Product Quality"/>
    <n v="160"/>
    <n v="125"/>
    <n v="35"/>
    <n v="159.21875"/>
    <n v="0.21875"/>
  </r>
  <r>
    <n v="137"/>
    <s v="Winter Coat"/>
    <s v="Fashion"/>
    <x v="1"/>
    <x v="1"/>
    <x v="421"/>
    <n v="150"/>
    <n v="3"/>
    <s v="Europe"/>
    <s v="CUST1062"/>
    <s v="Wholesale"/>
    <s v="Wholesale"/>
    <s v="REP004"/>
    <n v="0.06"/>
    <n v="120"/>
    <n v="30"/>
    <x v="2"/>
    <x v="2"/>
    <s v="In Stock"/>
    <s v="No Return"/>
    <x v="0"/>
    <s v="Delays in delivery"/>
    <x v="1"/>
    <s v="Delivery Issues"/>
    <n v="450"/>
    <n v="360"/>
    <n v="90"/>
    <n v="449.2"/>
    <n v="0.2"/>
  </r>
  <r>
    <n v="445"/>
    <s v="Baseball Cap"/>
    <s v="Sports &amp; Outdoors"/>
    <x v="3"/>
    <x v="3"/>
    <x v="320"/>
    <n v="26"/>
    <n v="5"/>
    <s v="Latin America"/>
    <s v="CUST1062"/>
    <s v="Wholesale"/>
    <s v="Wholesale"/>
    <s v="REP009"/>
    <n v="0"/>
    <n v="20"/>
    <n v="6"/>
    <x v="0"/>
    <x v="0"/>
    <s v="In Stock"/>
    <s v="Pending Return"/>
    <x v="0"/>
    <s v="Fast delivery"/>
    <x v="1"/>
    <s v="Delivery Issues"/>
    <n v="130"/>
    <n v="100"/>
    <n v="30"/>
    <n v="129.23076923076923"/>
    <n v="0.23076923076923078"/>
  </r>
  <r>
    <n v="132"/>
    <s v="Smartwatch"/>
    <s v="Electronics"/>
    <x v="2"/>
    <x v="2"/>
    <x v="422"/>
    <n v="145"/>
    <n v="3"/>
    <s v="Latin America"/>
    <s v="CUST1062"/>
    <s v="Wholesale"/>
    <s v="Wholesale"/>
    <s v="REP002"/>
    <n v="0.15"/>
    <n v="110"/>
    <n v="35"/>
    <x v="0"/>
    <x v="0"/>
    <s v="In Stock"/>
    <s v="Pending Return"/>
    <x v="0"/>
    <s v="Returning this item"/>
    <x v="1"/>
    <s v="Customer Service"/>
    <n v="435"/>
    <n v="330"/>
    <n v="105"/>
    <n v="434.24137931034483"/>
    <n v="0.2413793103448276"/>
  </r>
  <r>
    <n v="1028"/>
    <s v="Throw Pillow"/>
    <s v="Home Décor"/>
    <x v="5"/>
    <x v="4"/>
    <x v="326"/>
    <n v="25"/>
    <m/>
    <s v="Middle East &amp; Africa"/>
    <s v="CUST1062"/>
    <s v="Wholesale Customers"/>
    <s v="Wholesale"/>
    <s v="REP006"/>
    <n v="0"/>
    <n v="20"/>
    <n v="5"/>
    <x v="0"/>
    <x v="0"/>
    <s v="Low Stock"/>
    <s v="Returned"/>
    <x v="1"/>
    <s v="Will return"/>
    <x v="1"/>
    <s v="Customer Service"/>
    <n v="0"/>
    <n v="0"/>
    <n v="0"/>
    <n v="0"/>
    <n v="0"/>
  </r>
  <r>
    <n v="952"/>
    <s v="Denim Jacket"/>
    <s v="Fashion"/>
    <x v="1"/>
    <x v="1"/>
    <x v="57"/>
    <n v="80"/>
    <n v="4"/>
    <s v="Middle East &amp; Africa"/>
    <s v="CUST1062"/>
    <s v="Retail"/>
    <s v="Retail"/>
    <s v="REP002"/>
    <n v="0.05"/>
    <n v="60"/>
    <n v="20"/>
    <x v="0"/>
    <x v="0"/>
    <s v="In Stock"/>
    <s v="Pending Return"/>
    <x v="0"/>
    <s v="Won't buy again"/>
    <x v="0"/>
    <s v="Value for Money"/>
    <n v="320"/>
    <n v="240"/>
    <n v="80"/>
    <n v="319.25"/>
    <n v="0.25"/>
  </r>
  <r>
    <n v="308"/>
    <s v="Summer Dress"/>
    <s v="Fashion"/>
    <x v="1"/>
    <x v="1"/>
    <x v="281"/>
    <n v="90"/>
    <n v="4"/>
    <s v="Middle East &amp; Africa"/>
    <s v="CUST1062"/>
    <s v="Wholesale"/>
    <s v="Wholesale"/>
    <s v="REP010"/>
    <n v="0"/>
    <n v="70"/>
    <n v="20"/>
    <x v="2"/>
    <x v="2"/>
    <s v="Out of Stock"/>
    <s v="Pending Return"/>
    <x v="0"/>
    <s v="Quick shipping"/>
    <x v="1"/>
    <s v="Delivery Issues"/>
    <n v="360"/>
    <n v="280"/>
    <n v="80"/>
    <n v="359.22222222222223"/>
    <n v="0.22222222222222221"/>
  </r>
  <r>
    <n v="726"/>
    <s v="Denim Jacket"/>
    <s v="Fashion"/>
    <x v="1"/>
    <x v="1"/>
    <x v="423"/>
    <n v="80"/>
    <n v="3"/>
    <s v="North America"/>
    <s v="CUST1062"/>
    <s v="Retail"/>
    <s v="Retail"/>
    <s v="REP008"/>
    <n v="0"/>
    <n v="60"/>
    <n v="20"/>
    <x v="0"/>
    <x v="0"/>
    <s v="In Stock"/>
    <s v="Pending Return"/>
    <x v="0"/>
    <s v="Not as described"/>
    <x v="1"/>
    <s v="Value for Money"/>
    <n v="240"/>
    <n v="180"/>
    <n v="60"/>
    <n v="239.25"/>
    <n v="0.25"/>
  </r>
  <r>
    <n v="205"/>
    <s v="Leather Jacket"/>
    <s v="Fashion"/>
    <x v="1"/>
    <x v="1"/>
    <x v="83"/>
    <n v="130"/>
    <n v="2"/>
    <m/>
    <s v="CUST1062"/>
    <s v="Wholesale"/>
    <s v="Wholesale"/>
    <s v="REP010"/>
    <n v="0"/>
    <n v="100"/>
    <n v="30"/>
    <x v="0"/>
    <x v="0"/>
    <s v="Low Stock"/>
    <s v="Returned"/>
    <x v="1"/>
    <s v="Won't buy again"/>
    <x v="2"/>
    <s v="Value for Money"/>
    <n v="260"/>
    <n v="200"/>
    <n v="60"/>
    <n v="259.23076923076923"/>
    <n v="0.23076923076923078"/>
  </r>
  <r>
    <n v="367"/>
    <s v="Kitchen Scale"/>
    <s v="Home Appliances"/>
    <x v="5"/>
    <x v="4"/>
    <x v="308"/>
    <n v="38"/>
    <n v="5"/>
    <s v="Asia Pacific"/>
    <s v="CUST1063"/>
    <s v="Online Direct"/>
    <s v="Online Direct"/>
    <s v="REP009"/>
    <n v="0"/>
    <n v="30"/>
    <n v="8"/>
    <x v="0"/>
    <x v="0"/>
    <s v="In Stock"/>
    <s v="Pending Return"/>
    <x v="0"/>
    <s v="Arrived late"/>
    <x v="2"/>
    <s v="Delivery Issues"/>
    <n v="190"/>
    <n v="150"/>
    <n v="40"/>
    <n v="189.21052631578948"/>
    <n v="0.21052631578947367"/>
  </r>
  <r>
    <n v="534"/>
    <s v="Casual Shoes"/>
    <s v="Fashion"/>
    <x v="1"/>
    <x v="1"/>
    <x v="424"/>
    <n v="40"/>
    <n v="1"/>
    <s v="Asia Pacific"/>
    <s v="CUST1063"/>
    <s v="Wholesale"/>
    <s v="Wholesale"/>
    <s v="REP001"/>
    <n v="0"/>
    <n v="30"/>
    <n v="10"/>
    <x v="3"/>
    <x v="3"/>
    <s v="Out of Stock"/>
    <s v="Pending Return"/>
    <x v="0"/>
    <s v="Not as described"/>
    <x v="0"/>
    <s v="Value for Money"/>
    <n v="40"/>
    <n v="30"/>
    <n v="10"/>
    <n v="39.25"/>
    <n v="0.25"/>
  </r>
  <r>
    <n v="66"/>
    <s v="Sunglasses"/>
    <s v="Fashion"/>
    <x v="1"/>
    <x v="1"/>
    <x v="275"/>
    <n v="65"/>
    <n v="4"/>
    <s v="Latin America"/>
    <s v="CUST1063"/>
    <s v="Online Direct"/>
    <s v="Online Direct"/>
    <s v="REP009"/>
    <n v="0.1"/>
    <n v="50"/>
    <n v="15"/>
    <x v="0"/>
    <x v="0"/>
    <s v="Low Stock"/>
    <s v="Pending Return"/>
    <x v="0"/>
    <s v="Not recommended"/>
    <x v="1"/>
    <s v="Value for Money"/>
    <n v="260"/>
    <n v="200"/>
    <n v="60"/>
    <n v="259.23076923076923"/>
    <n v="0.23076923076923078"/>
  </r>
  <r>
    <n v="855"/>
    <s v="Baseball Glove"/>
    <s v="Sports &amp; Outdoors"/>
    <x v="3"/>
    <x v="3"/>
    <x v="32"/>
    <n v="30"/>
    <n v="2"/>
    <s v="Middle East &amp; Africa"/>
    <s v="CUST1063"/>
    <s v="Retail"/>
    <s v="Retail"/>
    <s v="REP003"/>
    <n v="0"/>
    <n v="25"/>
    <n v="5"/>
    <x v="2"/>
    <x v="2"/>
    <s v="Out of Stock"/>
    <s v="No Return"/>
    <x v="0"/>
    <s v="Satisfied with my purchase"/>
    <x v="2"/>
    <s v="Experience with Purchase"/>
    <n v="60"/>
    <n v="50"/>
    <n v="10"/>
    <n v="59.166666666666664"/>
    <n v="0.16666666666666666"/>
  </r>
  <r>
    <n v="975"/>
    <s v="Ski Boots"/>
    <s v="Sports &amp; Outdoors"/>
    <x v="3"/>
    <x v="3"/>
    <x v="162"/>
    <n v="130"/>
    <n v="2"/>
    <s v="Middle East &amp; Africa"/>
    <s v="CUST1063"/>
    <s v="Online Direct"/>
    <s v="Online Direct"/>
    <s v="REP002"/>
    <n v="0"/>
    <n v="100"/>
    <n v="30"/>
    <x v="2"/>
    <x v="2"/>
    <s v="In Stock"/>
    <s v="Pending Return"/>
    <x v="0"/>
    <s v="Great product"/>
    <x v="2"/>
    <s v="Product Quality"/>
    <n v="260"/>
    <n v="200"/>
    <n v="60"/>
    <n v="259.23076923076923"/>
    <n v="0.23076923076923078"/>
  </r>
  <r>
    <n v="88"/>
    <s v="Designer Handbag"/>
    <s v="Fashion"/>
    <x v="1"/>
    <x v="1"/>
    <x v="327"/>
    <n v="195"/>
    <n v="3"/>
    <s v="Middle East &amp; Africa"/>
    <s v="CUST1063"/>
    <s v="Wholesale"/>
    <s v="Wholesale"/>
    <s v="REP007"/>
    <n v="7.0000000000000007E-2"/>
    <n v="150"/>
    <n v="45"/>
    <x v="0"/>
    <x v="0"/>
    <s v="In Stock"/>
    <s v="Returned"/>
    <x v="1"/>
    <s v="Poor packaging"/>
    <x v="1"/>
    <s v="Delivery Issues"/>
    <n v="585"/>
    <n v="450"/>
    <n v="135"/>
    <n v="584.23076923076928"/>
    <n v="0.23076923076923078"/>
  </r>
  <r>
    <n v="586"/>
    <s v="Wool Sweater"/>
    <s v="Fashion"/>
    <x v="1"/>
    <x v="1"/>
    <x v="425"/>
    <n v="80"/>
    <n v="5"/>
    <s v="North America"/>
    <s v="CUST1063"/>
    <s v="Online Direct"/>
    <s v="Online Direct"/>
    <s v="REP009"/>
    <n v="0.05"/>
    <n v="60"/>
    <n v="20"/>
    <x v="2"/>
    <x v="2"/>
    <s v="Low Stock"/>
    <s v="Pending Return"/>
    <x v="0"/>
    <s v="Won't buy again"/>
    <x v="1"/>
    <s v="Value for Money"/>
    <n v="400"/>
    <n v="300"/>
    <n v="100"/>
    <n v="399.25"/>
    <n v="0.25"/>
  </r>
  <r>
    <n v="466"/>
    <s v="Wall Art"/>
    <s v="Home Décor"/>
    <x v="5"/>
    <x v="4"/>
    <x v="331"/>
    <n v="105"/>
    <n v="4"/>
    <s v="Asia Pacific"/>
    <s v="CUST1064"/>
    <s v="Retail"/>
    <s v="Retail"/>
    <s v="REP003"/>
    <n v="0"/>
    <n v="80"/>
    <n v="25"/>
    <x v="2"/>
    <x v="2"/>
    <s v="Low Stock"/>
    <s v="Pending Return"/>
    <x v="0"/>
    <s v="Do not recommend"/>
    <x v="2"/>
    <s v="Value for Money"/>
    <n v="420"/>
    <n v="320"/>
    <n v="100"/>
    <n v="419.23809523809524"/>
    <n v="0.23809523809523808"/>
  </r>
  <r>
    <n v="637"/>
    <s v="Eye Mask"/>
    <s v="Health &amp; Beauty"/>
    <x v="0"/>
    <x v="0"/>
    <x v="426"/>
    <n v="15"/>
    <n v="2"/>
    <s v="Europe"/>
    <s v="CUST1064"/>
    <s v="Retail"/>
    <s v="Retail"/>
    <s v="REP004"/>
    <n v="0.05"/>
    <n v="10"/>
    <n v="5"/>
    <x v="1"/>
    <x v="1"/>
    <s v="In Stock"/>
    <s v="No Return"/>
    <x v="0"/>
    <s v="Nice experience"/>
    <x v="0"/>
    <s v="Experience with Purchase"/>
    <n v="30"/>
    <n v="20"/>
    <n v="10"/>
    <n v="29.333333333333332"/>
    <n v="0.33333333333333331"/>
  </r>
  <r>
    <n v="318"/>
    <s v="Camping Stove"/>
    <s v="Sports &amp; Outdoors"/>
    <x v="3"/>
    <x v="3"/>
    <x v="427"/>
    <n v="90"/>
    <n v="1"/>
    <s v="Europe"/>
    <s v="CUST1064"/>
    <s v="Wholesale"/>
    <s v="Wholesale"/>
    <s v="REP009"/>
    <n v="0"/>
    <n v="70"/>
    <n v="20"/>
    <x v="2"/>
    <x v="2"/>
    <s v="Out of Stock"/>
    <s v="No Return"/>
    <x v="0"/>
    <s v="Damaged on arrival"/>
    <x v="0"/>
    <s v="Product Quality"/>
    <n v="90"/>
    <n v="70"/>
    <n v="20"/>
    <n v="89.222222222222229"/>
    <n v="0.22222222222222221"/>
  </r>
  <r>
    <n v="806"/>
    <s v="Camping Tent"/>
    <s v="Sports &amp; Outdoors"/>
    <x v="3"/>
    <x v="3"/>
    <x v="64"/>
    <n v="130"/>
    <n v="3"/>
    <s v="Europe"/>
    <s v="CUST1064"/>
    <s v="Online Direct"/>
    <s v="Online Direct"/>
    <s v="REP006"/>
    <n v="0.05"/>
    <n v="100"/>
    <n v="30"/>
    <x v="1"/>
    <x v="1"/>
    <s v="Low Stock"/>
    <s v="No Return"/>
    <x v="0"/>
    <s v="Excellent quality"/>
    <x v="1"/>
    <s v="Product Quality"/>
    <n v="390"/>
    <n v="300"/>
    <n v="90"/>
    <n v="389.23076923076923"/>
    <n v="0.23076923076923078"/>
  </r>
  <r>
    <n v="621"/>
    <s v="Action Camera"/>
    <s v="Electronics"/>
    <x v="2"/>
    <x v="2"/>
    <x v="413"/>
    <n v="250"/>
    <n v="4"/>
    <s v="Europe"/>
    <s v="CUST1064"/>
    <s v="Wholesale"/>
    <s v="Wholesale"/>
    <s v="REP007"/>
    <n v="0.1"/>
    <n v="200"/>
    <n v="50"/>
    <x v="2"/>
    <x v="2"/>
    <s v="Out of Stock"/>
    <s v="Pending Return"/>
    <x v="0"/>
    <s v="Returning this item"/>
    <x v="1"/>
    <s v="Customer Service"/>
    <n v="1000"/>
    <n v="800"/>
    <n v="200"/>
    <n v="999.2"/>
    <n v="0.2"/>
  </r>
  <r>
    <n v="222"/>
    <s v="Video Doorbell"/>
    <s v="Electronics"/>
    <x v="2"/>
    <x v="2"/>
    <x v="178"/>
    <n v="90"/>
    <n v="1"/>
    <s v="Latin America"/>
    <s v="CUST1064"/>
    <s v="Online Direct"/>
    <s v="Online Direct"/>
    <s v="REP003"/>
    <n v="0"/>
    <n v="70"/>
    <n v="20"/>
    <x v="3"/>
    <x v="3"/>
    <s v="Out of Stock"/>
    <s v="Returned"/>
    <x v="1"/>
    <s v="Not as described"/>
    <x v="1"/>
    <s v="Value for Money"/>
    <n v="90"/>
    <n v="70"/>
    <n v="20"/>
    <n v="89.222222222222229"/>
    <n v="0.22222222222222221"/>
  </r>
  <r>
    <n v="257"/>
    <s v="Toaster"/>
    <s v="Home Appliances"/>
    <x v="5"/>
    <x v="4"/>
    <x v="230"/>
    <n v="38"/>
    <n v="5"/>
    <s v="Middle East &amp; Africa"/>
    <s v="CUST1064"/>
    <s v="Retail"/>
    <s v="Retail"/>
    <s v="REP005"/>
    <n v="0"/>
    <n v="30"/>
    <n v="8"/>
    <x v="1"/>
    <x v="1"/>
    <s v="Out of Stock"/>
    <s v="No Return"/>
    <x v="0"/>
    <s v="Damaged on arrival"/>
    <x v="2"/>
    <s v="Product Quality"/>
    <n v="190"/>
    <n v="150"/>
    <n v="40"/>
    <n v="189.21052631578948"/>
    <n v="0.21052631578947367"/>
  </r>
  <r>
    <n v="672"/>
    <s v="Long Sleeve Shirt"/>
    <s v="Fashion"/>
    <x v="1"/>
    <x v="1"/>
    <x v="180"/>
    <n v="40"/>
    <n v="1"/>
    <s v="Middle East &amp; Africa"/>
    <s v="CUST1064"/>
    <s v="Online Direct"/>
    <s v="Online Direct"/>
    <s v="REP006"/>
    <n v="0"/>
    <n v="30"/>
    <n v="10"/>
    <x v="1"/>
    <x v="1"/>
    <s v="Low Stock"/>
    <s v="No Return"/>
    <x v="0"/>
    <s v="Not recommended"/>
    <x v="0"/>
    <s v="Value for Money"/>
    <n v="40"/>
    <n v="30"/>
    <n v="10"/>
    <n v="39.25"/>
    <n v="0.25"/>
  </r>
  <r>
    <n v="195"/>
    <s v="Hair Dryer"/>
    <s v="Health &amp; Beauty"/>
    <x v="0"/>
    <x v="0"/>
    <x v="366"/>
    <n v="38"/>
    <n v="1"/>
    <s v="North America"/>
    <s v="CUST1064"/>
    <s v="Retail"/>
    <s v="Retail"/>
    <s v="REP003"/>
    <n v="0"/>
    <n v="30"/>
    <n v="8"/>
    <x v="2"/>
    <x v="2"/>
    <s v="Low Stock"/>
    <s v="No Return"/>
    <x v="0"/>
    <s v="Not recommended"/>
    <x v="2"/>
    <s v="Value for Money"/>
    <n v="38"/>
    <n v="30"/>
    <n v="8"/>
    <n v="37.210526315789473"/>
    <n v="0.21052631578947367"/>
  </r>
  <r>
    <n v="14"/>
    <s v="Fitness Tracker"/>
    <s v="Electronics"/>
    <x v="2"/>
    <x v="2"/>
    <x v="19"/>
    <n v="100"/>
    <n v="3"/>
    <m/>
    <s v="CUST1064"/>
    <s v="Online Direct"/>
    <s v="Online Direct"/>
    <s v="REP003"/>
    <n v="0.1"/>
    <n v="80"/>
    <n v="20"/>
    <x v="3"/>
    <x v="3"/>
    <s v="In Stock"/>
    <s v="Pending Return"/>
    <x v="0"/>
    <s v="Very fast service"/>
    <x v="1"/>
    <s v="Experience with Purchase"/>
    <n v="300"/>
    <n v="240"/>
    <n v="60"/>
    <n v="299.2"/>
    <n v="0.2"/>
  </r>
  <r>
    <n v="487"/>
    <s v="Toaster"/>
    <s v="Home Appliances"/>
    <x v="5"/>
    <x v="4"/>
    <x v="428"/>
    <n v="25"/>
    <n v="3"/>
    <s v="Asia Pacific"/>
    <s v="CUST1065"/>
    <s v="Online Direct"/>
    <s v="Online Direct"/>
    <s v="REP007"/>
    <n v="0.1"/>
    <n v="15"/>
    <n v="10"/>
    <x v="2"/>
    <x v="2"/>
    <s v="In Stock"/>
    <s v="Returned"/>
    <x v="1"/>
    <s v="Very satisfied"/>
    <x v="1"/>
    <s v="Experience with Purchase"/>
    <n v="75"/>
    <n v="45"/>
    <n v="30"/>
    <n v="74.400000000000006"/>
    <n v="0.4"/>
  </r>
  <r>
    <n v="591"/>
    <s v="Non-Fiction Book"/>
    <s v="Books &amp; Media"/>
    <x v="4"/>
    <x v="4"/>
    <x v="429"/>
    <n v="25"/>
    <n v="5"/>
    <s v="Asia Pacific"/>
    <s v="CUST1065"/>
    <s v="Online Direct"/>
    <s v="Online Direct"/>
    <s v="REP007"/>
    <n v="0"/>
    <n v="20"/>
    <n v="5"/>
    <x v="2"/>
    <x v="2"/>
    <s v="Out of Stock"/>
    <s v="Pending Return"/>
    <x v="0"/>
    <s v="Poor packaging"/>
    <x v="2"/>
    <s v="Delivery Issues"/>
    <n v="125"/>
    <n v="100"/>
    <n v="25"/>
    <n v="124.2"/>
    <n v="0.2"/>
  </r>
  <r>
    <n v="99"/>
    <s v="Ergonomic Chair"/>
    <s v="Office Supplies"/>
    <x v="7"/>
    <x v="4"/>
    <x v="430"/>
    <n v="195"/>
    <n v="3"/>
    <s v="Europe"/>
    <s v="CUST1065"/>
    <s v="Retail"/>
    <s v="Retail"/>
    <s v="REP007"/>
    <n v="7.0000000000000007E-2"/>
    <n v="150"/>
    <n v="45"/>
    <x v="3"/>
    <x v="3"/>
    <s v="In Stock"/>
    <s v="Returned"/>
    <x v="1"/>
    <s v="Do not recommend"/>
    <x v="1"/>
    <s v="Value for Money"/>
    <n v="585"/>
    <n v="450"/>
    <n v="135"/>
    <n v="584.23076923076928"/>
    <n v="0.23076923076923078"/>
  </r>
  <r>
    <n v="763"/>
    <s v="Long Sleeve Dress"/>
    <s v="Fashion"/>
    <x v="1"/>
    <x v="1"/>
    <x v="308"/>
    <n v="70"/>
    <n v="2"/>
    <s v="Europe"/>
    <s v="CUST1065"/>
    <s v="Online Direct"/>
    <s v="Online Direct"/>
    <s v="REP007"/>
    <n v="0"/>
    <n v="50"/>
    <n v="20"/>
    <x v="1"/>
    <x v="1"/>
    <s v="Out of Stock"/>
    <s v="No Return"/>
    <x v="0"/>
    <s v="Will return"/>
    <x v="2"/>
    <s v="Customer Service"/>
    <n v="140"/>
    <n v="100"/>
    <n v="40"/>
    <n v="139.28571428571428"/>
    <n v="0.2857142857142857"/>
  </r>
  <r>
    <n v="947"/>
    <s v="Sweater Dress"/>
    <s v="Fashion"/>
    <x v="1"/>
    <x v="1"/>
    <x v="164"/>
    <n v="70"/>
    <n v="4"/>
    <s v="Europe"/>
    <s v="CUST1065"/>
    <s v="Subscription"/>
    <s v="Online Direct"/>
    <s v="REP009"/>
    <n v="0"/>
    <n v="50"/>
    <n v="20"/>
    <x v="0"/>
    <x v="0"/>
    <s v="Out of Stock"/>
    <s v="Returned"/>
    <x v="1"/>
    <s v="Will return"/>
    <x v="0"/>
    <s v="Customer Service"/>
    <n v="280"/>
    <n v="200"/>
    <n v="80"/>
    <n v="279.28571428571428"/>
    <n v="0.2857142857142857"/>
  </r>
  <r>
    <n v="18"/>
    <s v="Cordless Drill"/>
    <s v="Tools &amp; Home Improvement"/>
    <x v="5"/>
    <x v="4"/>
    <x v="161"/>
    <n v="130"/>
    <n v="5"/>
    <s v="Europe"/>
    <s v="CUST1065"/>
    <s v="Online Direct"/>
    <s v="Online Direct"/>
    <s v="REP003"/>
    <n v="0.1"/>
    <n v="100"/>
    <n v="30"/>
    <x v="0"/>
    <x v="0"/>
    <s v="Out of Stock"/>
    <s v="No Return"/>
    <x v="0"/>
    <s v="Delays in delivery"/>
    <x v="2"/>
    <s v="Delivery Issues"/>
    <n v="650"/>
    <n v="500"/>
    <n v="150"/>
    <n v="649.23076923076928"/>
    <n v="0.23076923076923078"/>
  </r>
  <r>
    <n v="959"/>
    <s v="Snowshoes"/>
    <s v="Sports &amp; Outdoors"/>
    <x v="3"/>
    <x v="3"/>
    <x v="431"/>
    <n v="90"/>
    <n v="5"/>
    <s v="Latin America"/>
    <s v="CUST1065"/>
    <s v="Retail"/>
    <s v="Retail"/>
    <s v="REP009"/>
    <n v="0"/>
    <n v="70"/>
    <n v="20"/>
    <x v="1"/>
    <x v="1"/>
    <s v="Out of Stock"/>
    <s v="No Return"/>
    <x v="0"/>
    <s v="Very fast service"/>
    <x v="1"/>
    <s v="Experience with Purchase"/>
    <n v="450"/>
    <n v="350"/>
    <n v="100"/>
    <n v="449.22222222222223"/>
    <n v="0.22222222222222221"/>
  </r>
  <r>
    <n v="314"/>
    <s v="Laptop Bag"/>
    <s v="Electronics"/>
    <x v="2"/>
    <x v="2"/>
    <x v="12"/>
    <n v="50"/>
    <n v="3"/>
    <s v="Latin America"/>
    <s v="CUST1065"/>
    <s v="Retail"/>
    <s v="Retail"/>
    <s v="REP007"/>
    <n v="0"/>
    <n v="40"/>
    <n v="10"/>
    <x v="1"/>
    <x v="1"/>
    <s v="Out of Stock"/>
    <s v="Pending Return"/>
    <x v="0"/>
    <s v="Could be better"/>
    <x v="0"/>
    <s v="Experience with Purchase"/>
    <n v="150"/>
    <n v="120"/>
    <n v="30"/>
    <n v="149.19999999999999"/>
    <n v="0.2"/>
  </r>
  <r>
    <n v="521"/>
    <s v="Dash Cam"/>
    <s v="Electronics"/>
    <x v="2"/>
    <x v="2"/>
    <x v="139"/>
    <n v="70"/>
    <n v="4"/>
    <s v="Latin America"/>
    <s v="CUST1065"/>
    <s v="Wholesale"/>
    <s v="Wholesale"/>
    <s v="REP009"/>
    <n v="0"/>
    <n v="50"/>
    <n v="20"/>
    <x v="3"/>
    <x v="3"/>
    <s v="Low Stock"/>
    <s v="Returned"/>
    <x v="1"/>
    <s v="Too expensive"/>
    <x v="2"/>
    <s v="Value for Money"/>
    <n v="280"/>
    <n v="200"/>
    <n v="80"/>
    <n v="279.28571428571428"/>
    <n v="0.2857142857142857"/>
  </r>
  <r>
    <n v="276"/>
    <s v="Projector"/>
    <s v="Electronics"/>
    <x v="2"/>
    <x v="2"/>
    <x v="358"/>
    <n v="325"/>
    <n v="3"/>
    <s v="Middle East &amp; Africa"/>
    <s v="CUST1065"/>
    <s v="Retail"/>
    <s v="Retail"/>
    <s v="REP010"/>
    <n v="0"/>
    <n v="250"/>
    <n v="75"/>
    <x v="2"/>
    <x v="2"/>
    <s v="Out of Stock"/>
    <s v="No Return"/>
    <x v="0"/>
    <s v="Very fast service"/>
    <x v="0"/>
    <s v="Experience with Purchase"/>
    <n v="975"/>
    <n v="750"/>
    <n v="225"/>
    <n v="974.23076923076928"/>
    <n v="0.23076923076923078"/>
  </r>
  <r>
    <n v="381"/>
    <s v="Car Air Purifier"/>
    <s v="Electronics"/>
    <x v="2"/>
    <x v="2"/>
    <x v="67"/>
    <n v="50"/>
    <n v="4"/>
    <s v="Middle East &amp; Africa"/>
    <s v="CUST1065"/>
    <s v="Wholesale"/>
    <s v="Wholesale"/>
    <s v="REP003"/>
    <n v="0"/>
    <n v="40"/>
    <n v="10"/>
    <x v="3"/>
    <x v="3"/>
    <s v="Low Stock"/>
    <s v="No Return"/>
    <x v="0"/>
    <s v="Will shop again"/>
    <x v="2"/>
    <s v="Experience with Purchase"/>
    <n v="200"/>
    <n v="160"/>
    <n v="40"/>
    <n v="199.2"/>
    <n v="0.2"/>
  </r>
  <r>
    <n v="528"/>
    <s v="Booklight"/>
    <s v="Books &amp; Media"/>
    <x v="4"/>
    <x v="4"/>
    <x v="432"/>
    <n v="20"/>
    <n v="4"/>
    <s v="Middle East &amp; Africa"/>
    <s v="CUST1065"/>
    <s v="Subscription"/>
    <s v="Online Direct"/>
    <s v="REP001"/>
    <n v="0.05"/>
    <n v="12"/>
    <n v="8"/>
    <x v="2"/>
    <x v="2"/>
    <s v="Low Stock"/>
    <s v="Pending Return"/>
    <x v="0"/>
    <s v="Excellent quality"/>
    <x v="1"/>
    <s v="Product Quality"/>
    <n v="80"/>
    <n v="48"/>
    <n v="32"/>
    <n v="79.400000000000006"/>
    <n v="0.4"/>
  </r>
  <r>
    <n v="792"/>
    <s v="Facial Serum"/>
    <s v="Health &amp; Beauty"/>
    <x v="0"/>
    <x v="0"/>
    <x v="433"/>
    <n v="30"/>
    <n v="1"/>
    <s v="Middle East &amp; Africa"/>
    <s v="CUST1065"/>
    <s v="Retail"/>
    <s v="Retail"/>
    <s v="REP002"/>
    <n v="0"/>
    <n v="20"/>
    <n v="10"/>
    <x v="3"/>
    <x v="3"/>
    <s v="In Stock"/>
    <s v="Returned"/>
    <x v="1"/>
    <s v="Returning this item"/>
    <x v="1"/>
    <s v="Customer Service"/>
    <n v="30"/>
    <n v="20"/>
    <n v="10"/>
    <n v="29.333333333333332"/>
    <n v="0.33333333333333331"/>
  </r>
  <r>
    <n v="186"/>
    <s v="Cotton T-Shirt"/>
    <s v="Fashion"/>
    <x v="1"/>
    <x v="1"/>
    <x v="61"/>
    <n v="20"/>
    <n v="1"/>
    <s v="North America"/>
    <s v="CUST1065"/>
    <s v="Retail"/>
    <s v="Retail"/>
    <s v="REP005"/>
    <n v="0"/>
    <n v="15"/>
    <n v="5"/>
    <x v="0"/>
    <x v="0"/>
    <s v="Low Stock"/>
    <s v="Pending Return"/>
    <x v="0"/>
    <s v="Fantastic experience"/>
    <x v="0"/>
    <s v="Experience with Purchase"/>
    <n v="20"/>
    <n v="15"/>
    <n v="5"/>
    <n v="19.25"/>
    <n v="0.25"/>
  </r>
  <r>
    <n v="1021"/>
    <s v="Baseball Glove"/>
    <s v="Sports &amp; Outdoors"/>
    <x v="3"/>
    <x v="3"/>
    <x v="301"/>
    <n v="30"/>
    <m/>
    <s v="North America"/>
    <s v="CUST1065"/>
    <s v="Low Income"/>
    <s v="Retail"/>
    <s v="REP006"/>
    <n v="0"/>
    <n v="25"/>
    <n v="5"/>
    <x v="2"/>
    <x v="2"/>
    <s v="Out of Stock"/>
    <s v="Returned"/>
    <x v="1"/>
    <s v="Fantastic experience"/>
    <x v="1"/>
    <s v="Experience with Purchase"/>
    <n v="0"/>
    <n v="0"/>
    <n v="0"/>
    <n v="0"/>
    <n v="0"/>
  </r>
  <r>
    <n v="897"/>
    <s v="Jumpsuit"/>
    <s v="Fashion"/>
    <x v="1"/>
    <x v="1"/>
    <x v="379"/>
    <n v="70"/>
    <n v="2"/>
    <s v="North America"/>
    <s v="CUST1065"/>
    <s v="Wholesale"/>
    <s v="Wholesale"/>
    <s v="REP005"/>
    <n v="0.1"/>
    <n v="50"/>
    <n v="20"/>
    <x v="3"/>
    <x v="3"/>
    <s v="Low Stock"/>
    <s v="Pending Return"/>
    <x v="0"/>
    <s v="Will shop again"/>
    <x v="0"/>
    <s v="Experience with Purchase"/>
    <n v="140"/>
    <n v="100"/>
    <n v="40"/>
    <n v="139.28571428571428"/>
    <n v="0.2857142857142857"/>
  </r>
  <r>
    <n v="225"/>
    <s v="Portable Charger"/>
    <s v="Electronics"/>
    <x v="2"/>
    <x v="2"/>
    <x v="20"/>
    <n v="26"/>
    <n v="4"/>
    <s v="North America"/>
    <s v="CUST1065"/>
    <s v="Wholesale"/>
    <s v="Wholesale"/>
    <s v="REP007"/>
    <n v="0"/>
    <n v="20"/>
    <n v="6"/>
    <x v="1"/>
    <x v="1"/>
    <s v="Out of Stock"/>
    <s v="Pending Return"/>
    <x v="0"/>
    <s v="Color not as shown"/>
    <x v="1"/>
    <s v="Product Quality"/>
    <n v="104"/>
    <n v="80"/>
    <n v="24"/>
    <n v="103.23076923076923"/>
    <n v="0.23076923076923078"/>
  </r>
  <r>
    <n v="873"/>
    <s v="Lip Gloss"/>
    <s v="Health &amp; Beauty"/>
    <x v="0"/>
    <x v="0"/>
    <x v="161"/>
    <n v="12"/>
    <n v="4"/>
    <s v="North America"/>
    <s v="CUST1065"/>
    <s v="Online Direct"/>
    <s v="Online Direct"/>
    <s v="REP003"/>
    <n v="0"/>
    <n v="10"/>
    <n v="2"/>
    <x v="1"/>
    <x v="1"/>
    <s v="Low Stock"/>
    <s v="Pending Return"/>
    <x v="0"/>
    <s v="Not recommended"/>
    <x v="2"/>
    <s v="Value for Money"/>
    <n v="48"/>
    <n v="40"/>
    <n v="8"/>
    <n v="47.166666666666664"/>
    <n v="0.16666666666666666"/>
  </r>
  <r>
    <n v="539"/>
    <s v="Children’s Book"/>
    <s v="Books &amp; Media"/>
    <x v="4"/>
    <x v="4"/>
    <x v="59"/>
    <n v="15"/>
    <n v="3"/>
    <s v="Asia Pacific"/>
    <s v="CUST1066"/>
    <s v="Subscription"/>
    <s v="Online Direct"/>
    <s v="REP005"/>
    <n v="0.05"/>
    <n v="10"/>
    <n v="5"/>
    <x v="3"/>
    <x v="3"/>
    <s v="Low Stock"/>
    <s v="Returned"/>
    <x v="1"/>
    <s v="Could be better"/>
    <x v="1"/>
    <s v="Experience with Purchase"/>
    <n v="45"/>
    <n v="30"/>
    <n v="15"/>
    <n v="44.333333333333336"/>
    <n v="0.33333333333333331"/>
  </r>
  <r>
    <n v="287"/>
    <s v="Knitted Scarf"/>
    <s v="Fashion"/>
    <x v="1"/>
    <x v="1"/>
    <x v="434"/>
    <n v="45"/>
    <n v="4"/>
    <s v="Asia Pacific"/>
    <s v="CUST1066"/>
    <s v="Wholesale"/>
    <s v="Wholesale"/>
    <s v="REP003"/>
    <n v="0"/>
    <n v="35"/>
    <n v="10"/>
    <x v="3"/>
    <x v="3"/>
    <s v="Low Stock"/>
    <s v="Pending Return"/>
    <x v="0"/>
    <s v="I love it"/>
    <x v="0"/>
    <s v="Experience with Purchase"/>
    <n v="180"/>
    <n v="140"/>
    <n v="40"/>
    <n v="179.22222222222223"/>
    <n v="0.22222222222222221"/>
  </r>
  <r>
    <n v="2"/>
    <s v="Bluetooth Speaker"/>
    <s v="Electronics"/>
    <x v="2"/>
    <x v="2"/>
    <x v="177"/>
    <n v="25"/>
    <n v="2"/>
    <s v="Europe"/>
    <s v="CUST1066"/>
    <s v="Retail"/>
    <s v="Retail"/>
    <s v="REP007"/>
    <n v="0.1"/>
    <n v="20"/>
    <n v="5"/>
    <x v="2"/>
    <x v="2"/>
    <s v="Low Stock"/>
    <s v="No Return"/>
    <x v="0"/>
    <s v="Returning this item"/>
    <x v="1"/>
    <s v="Customer Service"/>
    <n v="50"/>
    <n v="40"/>
    <n v="10"/>
    <n v="49.2"/>
    <n v="0.2"/>
  </r>
  <r>
    <n v="893"/>
    <s v="Snowshoes"/>
    <s v="Sports &amp; Outdoors"/>
    <x v="3"/>
    <x v="3"/>
    <x v="254"/>
    <n v="90"/>
    <n v="2"/>
    <s v="Latin America"/>
    <s v="CUST1066"/>
    <s v="Subscription"/>
    <s v="Online Direct"/>
    <s v="REP002"/>
    <n v="0"/>
    <n v="70"/>
    <n v="20"/>
    <x v="0"/>
    <x v="0"/>
    <s v="Low Stock"/>
    <s v="Returned"/>
    <x v="1"/>
    <s v="Not as described"/>
    <x v="1"/>
    <s v="Value for Money"/>
    <n v="180"/>
    <n v="140"/>
    <n v="40"/>
    <n v="179.22222222222223"/>
    <n v="0.22222222222222221"/>
  </r>
  <r>
    <n v="152"/>
    <s v="Denim Jacket"/>
    <s v="Fashion"/>
    <x v="1"/>
    <x v="1"/>
    <x v="435"/>
    <n v="115"/>
    <n v="4"/>
    <s v="Latin America"/>
    <s v="CUST1066"/>
    <s v="Wholesale"/>
    <s v="Wholesale"/>
    <s v="REP009"/>
    <n v="0.08"/>
    <n v="90"/>
    <n v="25"/>
    <x v="1"/>
    <x v="1"/>
    <s v="Low Stock"/>
    <s v="Pending Return"/>
    <x v="0"/>
    <s v="Color not as shown"/>
    <x v="1"/>
    <s v="Product Quality"/>
    <n v="460"/>
    <n v="360"/>
    <n v="100"/>
    <n v="459.21739130434781"/>
    <n v="0.21739130434782608"/>
  </r>
  <r>
    <n v="866"/>
    <s v="Power Bank"/>
    <s v="Electronics"/>
    <x v="2"/>
    <x v="2"/>
    <x v="436"/>
    <n v="30"/>
    <n v="5"/>
    <s v="Middle East &amp; Africa"/>
    <s v="CUST1066"/>
    <s v="Retail"/>
    <s v="Retail"/>
    <s v="REP003"/>
    <n v="0"/>
    <n v="20"/>
    <n v="10"/>
    <x v="0"/>
    <x v="0"/>
    <s v="Low Stock"/>
    <s v="Pending Return"/>
    <x v="0"/>
    <s v="Terrible support"/>
    <x v="2"/>
    <s v="Customer Service"/>
    <n v="150"/>
    <n v="100"/>
    <n v="50"/>
    <n v="149.33333333333334"/>
    <n v="0.33333333333333331"/>
  </r>
  <r>
    <n v="52"/>
    <s v="Leather Jacket"/>
    <s v="Fashion"/>
    <x v="1"/>
    <x v="1"/>
    <x v="360"/>
    <n v="130"/>
    <n v="2"/>
    <s v="North America"/>
    <s v="CUST1066"/>
    <s v="Wholesale"/>
    <s v="Wholesale"/>
    <s v="REP002"/>
    <n v="0.1"/>
    <n v="100"/>
    <n v="30"/>
    <x v="0"/>
    <x v="0"/>
    <s v="Low Stock"/>
    <s v="No Return"/>
    <x v="0"/>
    <s v="I love it"/>
    <x v="2"/>
    <s v="Experience with Purchase"/>
    <n v="260"/>
    <n v="200"/>
    <n v="60"/>
    <n v="259.23076923076923"/>
    <n v="0.23076923076923078"/>
  </r>
  <r>
    <n v="674"/>
    <s v="Phone Case"/>
    <s v="Electronics"/>
    <x v="2"/>
    <x v="2"/>
    <x v="198"/>
    <n v="20"/>
    <n v="2"/>
    <s v="Asia Pacific"/>
    <s v="CUST1067"/>
    <s v="Wholesale"/>
    <s v="Wholesale"/>
    <s v="REP008"/>
    <n v="0.1"/>
    <n v="15"/>
    <n v="5"/>
    <x v="0"/>
    <x v="0"/>
    <s v="In Stock"/>
    <s v="No Return"/>
    <x v="0"/>
    <s v="Could be better"/>
    <x v="1"/>
    <s v="Experience with Purchase"/>
    <n v="40"/>
    <n v="30"/>
    <n v="10"/>
    <n v="39.25"/>
    <n v="0.25"/>
  </r>
  <r>
    <n v="263"/>
    <s v="Lip Balm"/>
    <s v="Health &amp; Beauty"/>
    <x v="0"/>
    <x v="0"/>
    <x v="116"/>
    <n v="20"/>
    <n v="4"/>
    <s v="Asia Pacific"/>
    <s v="CUST1067"/>
    <s v="Wholesale"/>
    <s v="Wholesale"/>
    <s v="REP010"/>
    <n v="0"/>
    <n v="15"/>
    <n v="5"/>
    <x v="2"/>
    <x v="2"/>
    <s v="In Stock"/>
    <s v="Returned"/>
    <x v="1"/>
    <s v="Good value for money"/>
    <x v="0"/>
    <s v="Product Quality"/>
    <n v="80"/>
    <n v="60"/>
    <n v="20"/>
    <n v="79.25"/>
    <n v="0.25"/>
  </r>
  <r>
    <n v="463"/>
    <s v="Wireless Speaker"/>
    <s v="Electronics"/>
    <x v="2"/>
    <x v="2"/>
    <x v="262"/>
    <n v="65"/>
    <n v="1"/>
    <s v="Europe"/>
    <s v="CUST1067"/>
    <s v="Retail"/>
    <s v="Retail"/>
    <s v="REP006"/>
    <n v="0"/>
    <n v="50"/>
    <n v="15"/>
    <x v="0"/>
    <x v="0"/>
    <s v="Out of Stock"/>
    <s v="No Return"/>
    <x v="0"/>
    <s v="Do not recommend"/>
    <x v="0"/>
    <s v="Value for Money"/>
    <n v="65"/>
    <n v="50"/>
    <n v="15"/>
    <n v="64.230769230769226"/>
    <n v="0.23076923076923078"/>
  </r>
  <r>
    <n v="887"/>
    <s v="Ski Boots"/>
    <s v="Sports &amp; Outdoors"/>
    <x v="3"/>
    <x v="3"/>
    <x v="187"/>
    <n v="130"/>
    <n v="2"/>
    <s v="Latin America"/>
    <s v="CUST1067"/>
    <s v="Online Direct"/>
    <s v="Online Direct"/>
    <s v="REP008"/>
    <n v="0"/>
    <n v="100"/>
    <n v="30"/>
    <x v="0"/>
    <x v="0"/>
    <s v="Out of Stock"/>
    <s v="Returned"/>
    <x v="1"/>
    <s v="Delays in delivery"/>
    <x v="2"/>
    <s v="Delivery Issues"/>
    <n v="260"/>
    <n v="200"/>
    <n v="60"/>
    <n v="259.23076923076923"/>
    <n v="0.23076923076923078"/>
  </r>
  <r>
    <n v="886"/>
    <s v="Denim Jacket"/>
    <s v="Fashion"/>
    <x v="1"/>
    <x v="1"/>
    <x v="207"/>
    <n v="80"/>
    <n v="4"/>
    <s v="Latin America"/>
    <s v="CUST1067"/>
    <s v="Retail"/>
    <s v="Retail"/>
    <s v="REP005"/>
    <n v="0.05"/>
    <n v="60"/>
    <n v="20"/>
    <x v="2"/>
    <x v="2"/>
    <s v="In Stock"/>
    <s v="Returned"/>
    <x v="1"/>
    <s v="Damaged on arrival"/>
    <x v="0"/>
    <s v="Product Quality"/>
    <n v="320"/>
    <n v="240"/>
    <n v="80"/>
    <n v="319.25"/>
    <n v="0.25"/>
  </r>
  <r>
    <n v="455"/>
    <s v="Sunscreen"/>
    <s v="Health &amp; Beauty"/>
    <x v="0"/>
    <x v="0"/>
    <x v="437"/>
    <n v="20"/>
    <n v="2"/>
    <s v="Middle East &amp; Africa"/>
    <s v="CUST1067"/>
    <s v="Retail"/>
    <s v="Retail"/>
    <s v="REP009"/>
    <n v="0"/>
    <n v="15"/>
    <n v="5"/>
    <x v="2"/>
    <x v="2"/>
    <s v="Low Stock"/>
    <s v="Returned"/>
    <x v="1"/>
    <s v="Fast delivery"/>
    <x v="2"/>
    <s v="Delivery Issues"/>
    <n v="40"/>
    <n v="30"/>
    <n v="10"/>
    <n v="39.25"/>
    <n v="0.25"/>
  </r>
  <r>
    <n v="450"/>
    <s v="Plant Pot"/>
    <s v="Home Décor"/>
    <x v="5"/>
    <x v="4"/>
    <x v="132"/>
    <n v="26"/>
    <n v="1"/>
    <s v="Middle East &amp; Africa"/>
    <s v="CUST1067"/>
    <s v="Wholesale"/>
    <s v="Wholesale"/>
    <s v="REP009"/>
    <n v="0"/>
    <n v="20"/>
    <n v="6"/>
    <x v="2"/>
    <x v="2"/>
    <s v="Out of Stock"/>
    <s v="Returned"/>
    <x v="1"/>
    <s v="Very fast service"/>
    <x v="0"/>
    <s v="Experience with Purchase"/>
    <n v="26"/>
    <n v="20"/>
    <n v="6"/>
    <n v="25.23076923076923"/>
    <n v="0.23076923076923078"/>
  </r>
  <r>
    <n v="383"/>
    <s v="Air Conditioner"/>
    <s v="Home Appliances"/>
    <x v="5"/>
    <x v="4"/>
    <x v="287"/>
    <n v="520"/>
    <n v="1"/>
    <s v="Middle East &amp; Africa"/>
    <s v="CUST1067"/>
    <s v="Retail"/>
    <s v="Retail"/>
    <s v="REP009"/>
    <n v="0"/>
    <n v="400"/>
    <n v="120"/>
    <x v="1"/>
    <x v="1"/>
    <s v="Low Stock"/>
    <s v="No Return"/>
    <x v="0"/>
    <s v="Fantastic experience"/>
    <x v="1"/>
    <s v="Experience with Purchase"/>
    <n v="520"/>
    <n v="400"/>
    <n v="120"/>
    <n v="519.23076923076928"/>
    <n v="0.23076923076923078"/>
  </r>
  <r>
    <n v="298"/>
    <s v="Drone"/>
    <s v="Electronics"/>
    <x v="2"/>
    <x v="2"/>
    <x v="438"/>
    <n v="390"/>
    <n v="4"/>
    <s v="Middle East &amp; Africa"/>
    <s v="CUST1067"/>
    <s v="Retail"/>
    <s v="Retail"/>
    <s v="REP006"/>
    <n v="0"/>
    <n v="300"/>
    <n v="90"/>
    <x v="3"/>
    <x v="3"/>
    <s v="Low Stock"/>
    <s v="No Return"/>
    <x v="0"/>
    <s v="Very satisfied"/>
    <x v="0"/>
    <s v="Experience with Purchase"/>
    <n v="1560"/>
    <n v="1200"/>
    <n v="360"/>
    <n v="1559.2307692307693"/>
    <n v="0.23076923076923078"/>
  </r>
  <r>
    <n v="1016"/>
    <s v="Snowshoes"/>
    <s v="Sports &amp; Outdoors"/>
    <x v="3"/>
    <x v="3"/>
    <x v="126"/>
    <n v="90"/>
    <m/>
    <s v="Middle East &amp; Africa"/>
    <s v="CUST1067"/>
    <s v="Low Income"/>
    <s v="Retail"/>
    <s v="REP010"/>
    <n v="0"/>
    <n v="70"/>
    <n v="20"/>
    <x v="0"/>
    <x v="0"/>
    <s v="In Stock"/>
    <s v="Returned"/>
    <x v="1"/>
    <s v="Perfect fit"/>
    <x v="2"/>
    <s v="Product Quality"/>
    <n v="0"/>
    <n v="0"/>
    <n v="0"/>
    <n v="0"/>
    <n v="0"/>
  </r>
  <r>
    <n v="965"/>
    <s v="Baseball Glove"/>
    <s v="Sports &amp; Outdoors"/>
    <x v="3"/>
    <x v="3"/>
    <x v="146"/>
    <n v="30"/>
    <n v="5"/>
    <s v="North America"/>
    <s v="CUST1067"/>
    <s v="Online Direct"/>
    <s v="Online Direct"/>
    <s v="REP003"/>
    <n v="0"/>
    <n v="25"/>
    <n v="5"/>
    <x v="2"/>
    <x v="2"/>
    <s v="Out of Stock"/>
    <s v="Returned"/>
    <x v="1"/>
    <s v="Do not recommend"/>
    <x v="2"/>
    <s v="Value for Money"/>
    <n v="150"/>
    <n v="125"/>
    <n v="25"/>
    <n v="149.16666666666666"/>
    <n v="0.16666666666666666"/>
  </r>
  <r>
    <n v="911"/>
    <s v="Facial Moisturizer"/>
    <s v="Health &amp; Beauty"/>
    <x v="0"/>
    <x v="0"/>
    <x v="438"/>
    <n v="30"/>
    <n v="2"/>
    <s v="Asia Pacific"/>
    <s v="CUST1068"/>
    <s v="Retail"/>
    <s v="Retail"/>
    <s v="REP003"/>
    <n v="0.05"/>
    <n v="25"/>
    <n v="5"/>
    <x v="3"/>
    <x v="3"/>
    <s v="In Stock"/>
    <s v="Pending Return"/>
    <x v="0"/>
    <s v="Good value for money"/>
    <x v="1"/>
    <s v="Product Quality"/>
    <n v="60"/>
    <n v="50"/>
    <n v="10"/>
    <n v="59.166666666666664"/>
    <n v="0.16666666666666666"/>
  </r>
  <r>
    <n v="1183"/>
    <s v="Fiction Novel"/>
    <s v="Books &amp; Media"/>
    <x v="4"/>
    <x v="4"/>
    <x v="254"/>
    <n v="20"/>
    <n v="5"/>
    <s v="Europe"/>
    <s v="CUST1068"/>
    <s v="Retail"/>
    <s v="Retail"/>
    <s v="REP019"/>
    <n v="0.1"/>
    <n v="15"/>
    <n v="5"/>
    <x v="2"/>
    <x v="2"/>
    <s v="Low Stock"/>
    <s v="Returned"/>
    <x v="1"/>
    <s v="Good value for money"/>
    <x v="0"/>
    <s v="Product Quality"/>
    <n v="100"/>
    <n v="75"/>
    <n v="25"/>
    <n v="99.25"/>
    <n v="0.25"/>
  </r>
  <r>
    <n v="33"/>
    <s v="Cotton T-Shirt"/>
    <s v="Fashion"/>
    <x v="1"/>
    <x v="1"/>
    <x v="177"/>
    <n v="20"/>
    <n v="2"/>
    <s v="Latin America"/>
    <s v="CUST1068"/>
    <s v="Retail"/>
    <s v="Retail"/>
    <s v="REP008"/>
    <n v="0.05"/>
    <n v="15"/>
    <n v="5"/>
    <x v="3"/>
    <x v="3"/>
    <s v="Out of Stock"/>
    <s v="Pending Return"/>
    <x v="0"/>
    <s v="Fast delivery"/>
    <x v="1"/>
    <s v="Delivery Issues"/>
    <n v="40"/>
    <n v="30"/>
    <n v="10"/>
    <n v="39.25"/>
    <n v="0.25"/>
  </r>
  <r>
    <n v="167"/>
    <s v="Fitness Tracker"/>
    <s v="Electronics"/>
    <x v="2"/>
    <x v="2"/>
    <x v="353"/>
    <n v="100"/>
    <n v="5"/>
    <s v="Latin America"/>
    <s v="CUST1068"/>
    <s v="Online Direct"/>
    <s v="Online Direct"/>
    <s v="REP001"/>
    <n v="0"/>
    <n v="80"/>
    <n v="20"/>
    <x v="3"/>
    <x v="3"/>
    <s v="In Stock"/>
    <s v="No Return"/>
    <x v="0"/>
    <s v="Fast delivery"/>
    <x v="1"/>
    <s v="Delivery Issues"/>
    <n v="500"/>
    <n v="400"/>
    <n v="100"/>
    <n v="499.2"/>
    <n v="0.2"/>
  </r>
  <r>
    <n v="563"/>
    <s v="Pajamas"/>
    <s v="Fashion"/>
    <x v="1"/>
    <x v="1"/>
    <x v="439"/>
    <n v="40"/>
    <n v="1"/>
    <s v="Latin America"/>
    <s v="CUST1068"/>
    <s v="Online Direct"/>
    <s v="Online Direct"/>
    <s v="REP008"/>
    <n v="0.05"/>
    <n v="30"/>
    <n v="10"/>
    <x v="2"/>
    <x v="2"/>
    <s v="Low Stock"/>
    <s v="Returned"/>
    <x v="1"/>
    <s v="Item as described"/>
    <x v="1"/>
    <s v="Product Description Accuracy"/>
    <n v="40"/>
    <n v="30"/>
    <n v="10"/>
    <n v="39.25"/>
    <n v="0.25"/>
  </r>
  <r>
    <n v="1321"/>
    <s v="Fiction Novel"/>
    <s v="Books &amp; Media"/>
    <x v="4"/>
    <x v="4"/>
    <x v="440"/>
    <n v="40"/>
    <n v="5"/>
    <s v="Latin America"/>
    <s v="CUST1068"/>
    <s v="Wholesale"/>
    <s v="Wholesale"/>
    <s v="REP018"/>
    <n v="0"/>
    <n v="15"/>
    <n v="25"/>
    <x v="3"/>
    <x v="3"/>
    <s v="Low Stock"/>
    <s v="Returned"/>
    <x v="1"/>
    <s v="I love it"/>
    <x v="0"/>
    <s v="Experience with Purchase"/>
    <n v="200"/>
    <n v="75"/>
    <n v="125"/>
    <n v="199.625"/>
    <n v="0.625"/>
  </r>
  <r>
    <n v="97"/>
    <s v="VR Headset"/>
    <s v="Wearables"/>
    <x v="1"/>
    <x v="1"/>
    <x v="416"/>
    <n v="260"/>
    <n v="1"/>
    <s v="Middle East &amp; Africa"/>
    <s v="CUST1068"/>
    <s v="Retail"/>
    <s v="Retail"/>
    <s v="REP001"/>
    <n v="0.1"/>
    <n v="200"/>
    <n v="60"/>
    <x v="0"/>
    <x v="0"/>
    <s v="Out of Stock"/>
    <s v="No Return"/>
    <x v="0"/>
    <s v="Terrible support"/>
    <x v="1"/>
    <s v="Customer Service"/>
    <n v="260"/>
    <n v="200"/>
    <n v="60"/>
    <n v="259.23076923076923"/>
    <n v="0.23076923076923078"/>
  </r>
  <r>
    <n v="1137"/>
    <s v="Fiction Novel"/>
    <s v="Books &amp; Media"/>
    <x v="4"/>
    <x v="4"/>
    <x v="121"/>
    <n v="20"/>
    <m/>
    <s v="Middle East &amp; Africa"/>
    <s v="CUST1068"/>
    <s v="Low Income"/>
    <s v="Retail"/>
    <s v="REP010"/>
    <n v="0"/>
    <n v="15"/>
    <n v="5"/>
    <x v="2"/>
    <x v="2"/>
    <s v="Low Stock"/>
    <s v="No Return"/>
    <x v="0"/>
    <s v="Satisfied with my purchase"/>
    <x v="2"/>
    <s v="Experience with Purchase"/>
    <n v="0"/>
    <n v="0"/>
    <n v="0"/>
    <n v="0"/>
    <n v="0"/>
  </r>
  <r>
    <n v="419"/>
    <s v="Bookcase"/>
    <s v="Books &amp; Media"/>
    <x v="4"/>
    <x v="4"/>
    <x v="441"/>
    <n v="195"/>
    <n v="4"/>
    <s v="Middle East &amp; Africa"/>
    <s v="CUST1068"/>
    <s v="Retail"/>
    <s v="Retail"/>
    <s v="REP009"/>
    <n v="0"/>
    <n v="150"/>
    <n v="45"/>
    <x v="0"/>
    <x v="0"/>
    <s v="Low Stock"/>
    <s v="Pending Return"/>
    <x v="0"/>
    <s v="Good value for money"/>
    <x v="0"/>
    <s v="Product Quality"/>
    <n v="780"/>
    <n v="600"/>
    <n v="180"/>
    <n v="779.23076923076928"/>
    <n v="0.23076923076923078"/>
  </r>
  <r>
    <n v="1229"/>
    <s v="Food Processor"/>
    <s v="Home Appliances"/>
    <x v="5"/>
    <x v="4"/>
    <x v="22"/>
    <n v="120"/>
    <n v="3"/>
    <s v="Middle East &amp; Africa"/>
    <s v="CUST1068"/>
    <s v="Retail"/>
    <s v="Retail"/>
    <s v="REP011"/>
    <n v="0"/>
    <n v="15"/>
    <n v="105"/>
    <x v="0"/>
    <x v="0"/>
    <s v="Low Stock"/>
    <s v="No Return"/>
    <x v="0"/>
    <s v="Too expensive"/>
    <x v="2"/>
    <s v="Value for Money"/>
    <n v="360"/>
    <n v="45"/>
    <n v="315"/>
    <n v="359.875"/>
    <n v="0.875"/>
  </r>
  <r>
    <n v="1091"/>
    <s v="Digital Camera"/>
    <s v="Electronics"/>
    <x v="2"/>
    <x v="2"/>
    <x v="27"/>
    <n v="250"/>
    <m/>
    <s v="North America"/>
    <s v="CUST1068"/>
    <s v="Online Direct"/>
    <s v="Online Direct"/>
    <s v="REP008"/>
    <n v="0"/>
    <n v="200"/>
    <n v="50"/>
    <x v="0"/>
    <x v="0"/>
    <s v="Low Stock"/>
    <s v="Pending Return"/>
    <x v="0"/>
    <s v="Do not recommend"/>
    <x v="1"/>
    <s v="Value for Money"/>
    <n v="0"/>
    <n v="0"/>
    <n v="0"/>
    <n v="0"/>
    <n v="0"/>
  </r>
  <r>
    <n v="972"/>
    <s v="Bathrobe"/>
    <s v="Health &amp; Beauty"/>
    <x v="0"/>
    <x v="0"/>
    <x v="263"/>
    <n v="50"/>
    <n v="2"/>
    <s v="North America"/>
    <s v="CUST1068"/>
    <s v="Online Direct"/>
    <s v="Online Direct"/>
    <s v="REP006"/>
    <n v="0"/>
    <n v="40"/>
    <n v="10"/>
    <x v="0"/>
    <x v="0"/>
    <s v="In Stock"/>
    <s v="No Return"/>
    <x v="0"/>
    <s v="Won't buy again"/>
    <x v="2"/>
    <s v="Value for Money"/>
    <n v="100"/>
    <n v="80"/>
    <n v="20"/>
    <n v="99.2"/>
    <n v="0.2"/>
  </r>
  <r>
    <n v="1275"/>
    <s v="Mystery Novel"/>
    <s v="Books &amp; Media"/>
    <x v="4"/>
    <x v="4"/>
    <x v="147"/>
    <n v="5"/>
    <n v="5"/>
    <s v="North America"/>
    <s v="CUST1068"/>
    <s v="Wholesale"/>
    <s v="Wholesale"/>
    <s v="REP017"/>
    <n v="0.05"/>
    <n v="15"/>
    <n v="-10"/>
    <x v="3"/>
    <x v="3"/>
    <s v="Low Stock"/>
    <s v="Pending Return"/>
    <x v="0"/>
    <s v="Arrived late"/>
    <x v="0"/>
    <s v="Delivery Issues"/>
    <n v="25"/>
    <n v="75"/>
    <n v="-50"/>
    <n v="22"/>
    <n v="-2"/>
  </r>
  <r>
    <n v="766"/>
    <s v="Shampoo"/>
    <s v="Health &amp; Beauty"/>
    <x v="0"/>
    <x v="0"/>
    <x v="314"/>
    <n v="15"/>
    <n v="4"/>
    <s v="North America"/>
    <s v="CUST1068"/>
    <s v="Online Direct"/>
    <s v="Online Direct"/>
    <s v="REP009"/>
    <n v="0"/>
    <n v="10"/>
    <n v="5"/>
    <x v="0"/>
    <x v="0"/>
    <s v="In Stock"/>
    <s v="Pending Return"/>
    <x v="0"/>
    <s v="Item as described"/>
    <x v="2"/>
    <s v="Product Description Accuracy"/>
    <n v="60"/>
    <n v="40"/>
    <n v="20"/>
    <n v="59.333333333333336"/>
    <n v="0.33333333333333331"/>
  </r>
  <r>
    <n v="384"/>
    <s v="Suit Jacket"/>
    <s v="Fashion"/>
    <x v="1"/>
    <x v="1"/>
    <x v="442"/>
    <n v="195"/>
    <n v="2"/>
    <m/>
    <s v="CUST1068"/>
    <s v="Wholesale"/>
    <s v="Wholesale"/>
    <s v="REP004"/>
    <n v="0"/>
    <n v="150"/>
    <n v="45"/>
    <x v="1"/>
    <x v="1"/>
    <s v="Out of Stock"/>
    <s v="Returned"/>
    <x v="1"/>
    <s v="Will return"/>
    <x v="0"/>
    <s v="Customer Service"/>
    <n v="390"/>
    <n v="300"/>
    <n v="90"/>
    <n v="389.23076923076923"/>
    <n v="0.23076923076923078"/>
  </r>
  <r>
    <n v="362"/>
    <s v="Sweatshirt"/>
    <s v="Fashion"/>
    <x v="1"/>
    <x v="1"/>
    <x v="443"/>
    <n v="65"/>
    <n v="4"/>
    <m/>
    <s v="CUST1068"/>
    <s v="Retail"/>
    <s v="Retail"/>
    <s v="REP006"/>
    <n v="0"/>
    <n v="50"/>
    <n v="15"/>
    <x v="0"/>
    <x v="0"/>
    <s v="Out of Stock"/>
    <s v="No Return"/>
    <x v="0"/>
    <s v="Missing accessories"/>
    <x v="0"/>
    <s v="Delivery Issues"/>
    <n v="260"/>
    <n v="200"/>
    <n v="60"/>
    <n v="259.23076923076923"/>
    <n v="0.23076923076923078"/>
  </r>
  <r>
    <n v="703"/>
    <s v="Facial Cleanser"/>
    <s v="Health &amp; Beauty"/>
    <x v="0"/>
    <x v="0"/>
    <x v="274"/>
    <n v="30"/>
    <n v="2"/>
    <s v="Asia Pacific"/>
    <s v="CUST1069"/>
    <s v="Online Direct"/>
    <s v="Online Direct"/>
    <s v="REP005"/>
    <n v="0.05"/>
    <n v="20"/>
    <n v="10"/>
    <x v="2"/>
    <x v="2"/>
    <s v="Low Stock"/>
    <s v="Returned"/>
    <x v="1"/>
    <s v="Quick shipping"/>
    <x v="0"/>
    <s v="Delivery Issues"/>
    <n v="60"/>
    <n v="40"/>
    <n v="20"/>
    <n v="59.333333333333336"/>
    <n v="0.33333333333333331"/>
  </r>
  <r>
    <n v="786"/>
    <s v="Portable Battery Pack"/>
    <s v="Electronics"/>
    <x v="2"/>
    <x v="2"/>
    <x v="295"/>
    <n v="30"/>
    <n v="5"/>
    <s v="Asia Pacific"/>
    <s v="CUST1069"/>
    <s v="Retail"/>
    <s v="Retail"/>
    <s v="REP007"/>
    <n v="0.1"/>
    <n v="25"/>
    <n v="5"/>
    <x v="2"/>
    <x v="2"/>
    <s v="Low Stock"/>
    <s v="Returned"/>
    <x v="1"/>
    <s v="Fantastic experience"/>
    <x v="1"/>
    <s v="Experience with Purchase"/>
    <n v="150"/>
    <n v="125"/>
    <n v="25"/>
    <n v="149.16666666666666"/>
    <n v="0.16666666666666666"/>
  </r>
  <r>
    <n v="1122"/>
    <s v="Romance Novel"/>
    <s v="Books &amp; Media"/>
    <x v="4"/>
    <x v="4"/>
    <x v="119"/>
    <n v="20"/>
    <m/>
    <s v="Europe"/>
    <s v="CUST1069"/>
    <s v="Discount Shoppers"/>
    <s v="Retail"/>
    <s v="REP004"/>
    <n v="0"/>
    <n v="15"/>
    <n v="5"/>
    <x v="2"/>
    <x v="2"/>
    <s v="In Stock"/>
    <s v="No Return"/>
    <x v="0"/>
    <s v="Delays in delivery"/>
    <x v="1"/>
    <s v="Delivery Issues"/>
    <n v="0"/>
    <n v="0"/>
    <n v="0"/>
    <n v="0"/>
    <n v="0"/>
  </r>
  <r>
    <n v="1306"/>
    <s v="Jumpsuit"/>
    <s v="Fashion"/>
    <x v="1"/>
    <x v="1"/>
    <x v="444"/>
    <n v="25"/>
    <n v="2"/>
    <s v="Europe"/>
    <s v="CUST1069"/>
    <s v="Online Direct"/>
    <s v="Online Direct"/>
    <s v="REP012"/>
    <n v="0"/>
    <n v="15"/>
    <n v="10"/>
    <x v="2"/>
    <x v="2"/>
    <s v="In Stock"/>
    <s v="Pending Return"/>
    <x v="0"/>
    <s v="Poor packaging"/>
    <x v="2"/>
    <s v="Delivery Issues"/>
    <n v="50"/>
    <n v="30"/>
    <n v="20"/>
    <n v="49.4"/>
    <n v="0.4"/>
  </r>
  <r>
    <n v="417"/>
    <s v="Deep Freezer"/>
    <s v="Home Appliances"/>
    <x v="5"/>
    <x v="4"/>
    <x v="373"/>
    <n v="520"/>
    <n v="5"/>
    <s v="Europe"/>
    <s v="CUST1069"/>
    <s v="Retail"/>
    <s v="Retail"/>
    <s v="REP002"/>
    <n v="0"/>
    <n v="400"/>
    <n v="120"/>
    <x v="2"/>
    <x v="2"/>
    <s v="In Stock"/>
    <s v="Pending Return"/>
    <x v="0"/>
    <s v="Top notch"/>
    <x v="0"/>
    <s v="Product Quality"/>
    <n v="2600"/>
    <n v="2000"/>
    <n v="600"/>
    <n v="2599.2307692307691"/>
    <n v="0.23076923076923078"/>
  </r>
  <r>
    <n v="399"/>
    <s v="Washing Machine"/>
    <s v="Home Appliances"/>
    <x v="5"/>
    <x v="4"/>
    <x v="179"/>
    <n v="650"/>
    <n v="3"/>
    <s v="Latin America"/>
    <s v="CUST1069"/>
    <s v="Retail"/>
    <s v="Retail"/>
    <s v="REP007"/>
    <n v="0"/>
    <n v="500"/>
    <n v="150"/>
    <x v="2"/>
    <x v="2"/>
    <s v="Out of Stock"/>
    <s v="No Return"/>
    <x v="0"/>
    <s v="Won't buy again"/>
    <x v="1"/>
    <s v="Value for Money"/>
    <n v="1950"/>
    <n v="1500"/>
    <n v="450"/>
    <n v="1949.2307692307693"/>
    <n v="0.23076923076923078"/>
  </r>
  <r>
    <n v="1023"/>
    <s v="Ski Boots"/>
    <s v="Sports &amp; Outdoors"/>
    <x v="3"/>
    <x v="3"/>
    <x v="28"/>
    <n v="130"/>
    <m/>
    <s v="Latin America"/>
    <s v="CUST1069"/>
    <s v="Premium Customers"/>
    <s v="Corporate"/>
    <s v="REP009"/>
    <n v="0"/>
    <n v="100"/>
    <n v="30"/>
    <x v="3"/>
    <x v="3"/>
    <s v="Low Stock"/>
    <s v="Pending Return"/>
    <x v="0"/>
    <s v="Won't buy again"/>
    <x v="1"/>
    <s v="Value for Money"/>
    <n v="0"/>
    <n v="0"/>
    <n v="0"/>
    <n v="0"/>
    <n v="0"/>
  </r>
  <r>
    <n v="284"/>
    <s v="Tent"/>
    <s v="Sports &amp; Outdoors"/>
    <x v="3"/>
    <x v="3"/>
    <x v="445"/>
    <n v="195"/>
    <n v="4"/>
    <s v="Latin America"/>
    <s v="CUST1069"/>
    <s v="Wholesale"/>
    <s v="Wholesale"/>
    <s v="REP009"/>
    <n v="0"/>
    <n v="150"/>
    <n v="45"/>
    <x v="3"/>
    <x v="3"/>
    <s v="Low Stock"/>
    <s v="No Return"/>
    <x v="0"/>
    <s v="Quick shipping"/>
    <x v="1"/>
    <s v="Delivery Issues"/>
    <n v="780"/>
    <n v="600"/>
    <n v="180"/>
    <n v="779.23076923076928"/>
    <n v="0.23076923076923078"/>
  </r>
  <r>
    <n v="1352"/>
    <s v="Baseball Glove"/>
    <s v="Sports &amp; Outdoors"/>
    <x v="3"/>
    <x v="3"/>
    <x v="356"/>
    <n v="120"/>
    <n v="3"/>
    <s v="Latin America"/>
    <s v="CUST1069"/>
    <s v="Online Direct"/>
    <s v="Online Direct"/>
    <s v="REP017"/>
    <n v="0.05"/>
    <n v="15"/>
    <n v="105"/>
    <x v="3"/>
    <x v="3"/>
    <s v="Out of Stock"/>
    <s v="Returned"/>
    <x v="1"/>
    <s v="I love it"/>
    <x v="0"/>
    <s v="Experience with Purchase"/>
    <n v="360"/>
    <n v="45"/>
    <n v="315"/>
    <n v="359.875"/>
    <n v="0.875"/>
  </r>
  <r>
    <n v="832"/>
    <s v="Throw Pillow"/>
    <s v="Home Décor"/>
    <x v="5"/>
    <x v="4"/>
    <x v="119"/>
    <n v="25"/>
    <n v="3"/>
    <s v="Latin America"/>
    <s v="CUST1069"/>
    <s v="Wholesale"/>
    <s v="Wholesale"/>
    <s v="REP001"/>
    <n v="0"/>
    <n v="20"/>
    <n v="5"/>
    <x v="2"/>
    <x v="2"/>
    <s v="In Stock"/>
    <s v="No Return"/>
    <x v="0"/>
    <s v="Good value for money"/>
    <x v="2"/>
    <s v="Product Quality"/>
    <n v="75"/>
    <n v="60"/>
    <n v="15"/>
    <n v="74.2"/>
    <n v="0.2"/>
  </r>
  <r>
    <n v="1168"/>
    <s v="Jumpsuit"/>
    <s v="Fashion"/>
    <x v="1"/>
    <x v="1"/>
    <x v="44"/>
    <n v="70"/>
    <n v="2"/>
    <s v="Middle East &amp; Africa"/>
    <s v="CUST1069"/>
    <s v="Retail"/>
    <s v="Retail"/>
    <s v="REP017"/>
    <n v="0.1"/>
    <n v="20"/>
    <n v="50"/>
    <x v="1"/>
    <x v="1"/>
    <s v="Out of Stock"/>
    <s v="No Return"/>
    <x v="0"/>
    <s v="Satisfied with my purchase"/>
    <x v="1"/>
    <s v="Experience with Purchase"/>
    <n v="140"/>
    <n v="40"/>
    <n v="100"/>
    <n v="139.71428571428572"/>
    <n v="0.7142857142857143"/>
  </r>
  <r>
    <n v="1076"/>
    <s v="Sweater Dress"/>
    <s v="Fashion"/>
    <x v="1"/>
    <x v="1"/>
    <x v="231"/>
    <n v="70"/>
    <m/>
    <s v="Middle East &amp; Africa"/>
    <s v="CUST1069"/>
    <s v="High Income"/>
    <s v="Wholesale"/>
    <s v="REP006"/>
    <n v="0"/>
    <n v="50"/>
    <n v="20"/>
    <x v="2"/>
    <x v="2"/>
    <s v="Low Stock"/>
    <s v="No Return"/>
    <x v="0"/>
    <s v="Exceeds expectations"/>
    <x v="1"/>
    <s v="Experience with Purchase"/>
    <n v="0"/>
    <n v="0"/>
    <n v="0"/>
    <n v="0"/>
    <n v="0"/>
  </r>
  <r>
    <n v="474"/>
    <s v="Bicycle Helmet"/>
    <s v="Sports &amp; Outdoors"/>
    <x v="3"/>
    <x v="3"/>
    <x v="439"/>
    <n v="35"/>
    <n v="5"/>
    <s v="Middle East &amp; Africa"/>
    <s v="CUST1069"/>
    <s v="Subscription"/>
    <s v="Online Direct"/>
    <s v="REP002"/>
    <n v="0"/>
    <n v="25"/>
    <n v="10"/>
    <x v="3"/>
    <x v="3"/>
    <s v="Low Stock"/>
    <s v="No Return"/>
    <x v="0"/>
    <s v="Too expensive"/>
    <x v="0"/>
    <s v="Value for Money"/>
    <n v="175"/>
    <n v="125"/>
    <n v="50"/>
    <n v="174.28571428571428"/>
    <n v="0.2857142857142857"/>
  </r>
  <r>
    <n v="1214"/>
    <s v="Baseball Glove"/>
    <s v="Sports &amp; Outdoors"/>
    <x v="3"/>
    <x v="3"/>
    <x v="58"/>
    <n v="30"/>
    <n v="3"/>
    <s v="North America"/>
    <s v="CUST1069"/>
    <s v="Retail"/>
    <s v="Retail"/>
    <s v="REP019"/>
    <n v="0"/>
    <n v="15"/>
    <n v="15"/>
    <x v="3"/>
    <x v="3"/>
    <s v="Low Stock"/>
    <s v="Returned"/>
    <x v="1"/>
    <s v="Will return"/>
    <x v="2"/>
    <s v="Customer Service"/>
    <n v="90"/>
    <n v="45"/>
    <n v="45"/>
    <n v="89.5"/>
    <n v="0.5"/>
  </r>
  <r>
    <n v="339"/>
    <s v="Beanie"/>
    <s v="Fashion"/>
    <x v="1"/>
    <x v="1"/>
    <x v="222"/>
    <n v="26"/>
    <n v="4"/>
    <s v="North America"/>
    <s v="CUST1069"/>
    <s v="Wholesale"/>
    <s v="Wholesale"/>
    <s v="REP008"/>
    <n v="0"/>
    <n v="20"/>
    <n v="6"/>
    <x v="2"/>
    <x v="2"/>
    <s v="Low Stock"/>
    <s v="Returned"/>
    <x v="1"/>
    <s v="Will shop again"/>
    <x v="1"/>
    <s v="Experience with Purchase"/>
    <n v="104"/>
    <n v="80"/>
    <n v="24"/>
    <n v="103.23076923076923"/>
    <n v="0.23076923076923078"/>
  </r>
  <r>
    <n v="541"/>
    <s v="Ski Poles"/>
    <s v="Sports &amp; Outdoors"/>
    <x v="3"/>
    <x v="3"/>
    <x v="88"/>
    <n v="35"/>
    <n v="4"/>
    <s v="North America"/>
    <s v="CUST1069"/>
    <s v="Wholesale"/>
    <s v="Wholesale"/>
    <s v="REP008"/>
    <n v="0.05"/>
    <n v="30"/>
    <n v="5"/>
    <x v="3"/>
    <x v="3"/>
    <s v="Low Stock"/>
    <s v="Returned"/>
    <x v="1"/>
    <s v="Missing accessories"/>
    <x v="1"/>
    <s v="Delivery Issues"/>
    <n v="140"/>
    <n v="120"/>
    <n v="20"/>
    <n v="139.14285714285714"/>
    <n v="0.14285714285714285"/>
  </r>
  <r>
    <n v="140"/>
    <s v="Lawn Mower"/>
    <s v="Tools &amp; Home Improvement"/>
    <x v="5"/>
    <x v="4"/>
    <x v="263"/>
    <n v="260"/>
    <n v="3"/>
    <s v="North America"/>
    <s v="CUST1069"/>
    <s v="Retail"/>
    <s v="Retail"/>
    <s v="REP004"/>
    <n v="7.0000000000000007E-2"/>
    <n v="200"/>
    <n v="60"/>
    <x v="2"/>
    <x v="2"/>
    <s v="Out of Stock"/>
    <s v="No Return"/>
    <x v="0"/>
    <s v="Color not as shown"/>
    <x v="2"/>
    <s v="Product Quality"/>
    <n v="780"/>
    <n v="600"/>
    <n v="180"/>
    <n v="779.23076923076928"/>
    <n v="0.23076923076923078"/>
  </r>
  <r>
    <n v="1260"/>
    <s v="Ski Boots"/>
    <s v="Sports &amp; Outdoors"/>
    <x v="3"/>
    <x v="3"/>
    <x v="446"/>
    <n v="120"/>
    <n v="3"/>
    <m/>
    <s v="CUST1069"/>
    <s v="Wholesale"/>
    <s v="Wholesale"/>
    <s v="REP020"/>
    <n v="0.05"/>
    <n v="15"/>
    <n v="105"/>
    <x v="1"/>
    <x v="1"/>
    <s v="In Stock"/>
    <s v="No Return"/>
    <x v="0"/>
    <s v="Not recommended"/>
    <x v="0"/>
    <s v="Value for Money"/>
    <n v="360"/>
    <n v="45"/>
    <n v="315"/>
    <n v="359.875"/>
    <n v="0.875"/>
  </r>
  <r>
    <n v="690"/>
    <s v="Snowshoes"/>
    <s v="Sports &amp; Outdoors"/>
    <x v="3"/>
    <x v="3"/>
    <x v="387"/>
    <n v="90"/>
    <n v="2"/>
    <s v="Asia Pacific"/>
    <s v="CUST1070"/>
    <s v="Wholesale"/>
    <s v="Wholesale"/>
    <s v="REP002"/>
    <n v="0"/>
    <n v="70"/>
    <n v="20"/>
    <x v="0"/>
    <x v="0"/>
    <s v="Out of Stock"/>
    <s v="Pending Return"/>
    <x v="0"/>
    <s v="Damaged on arrival"/>
    <x v="2"/>
    <s v="Product Quality"/>
    <n v="180"/>
    <n v="140"/>
    <n v="40"/>
    <n v="179.22222222222223"/>
    <n v="0.22222222222222221"/>
  </r>
  <r>
    <n v="1303"/>
    <s v="Webcam"/>
    <s v="Electronics"/>
    <x v="2"/>
    <x v="2"/>
    <x v="447"/>
    <n v="25"/>
    <n v="4"/>
    <s v="Europe"/>
    <s v="CUST1070"/>
    <s v="Retail"/>
    <s v="Retail"/>
    <s v="REP019"/>
    <n v="0.1"/>
    <n v="15"/>
    <n v="10"/>
    <x v="3"/>
    <x v="3"/>
    <s v="Out of Stock"/>
    <s v="Returned"/>
    <x v="1"/>
    <s v="Color not as shown"/>
    <x v="1"/>
    <s v="Product Quality"/>
    <n v="100"/>
    <n v="60"/>
    <n v="40"/>
    <n v="99.4"/>
    <n v="0.4"/>
  </r>
  <r>
    <n v="1119"/>
    <s v="Romance Novel"/>
    <s v="Books &amp; Media"/>
    <x v="4"/>
    <x v="4"/>
    <x v="448"/>
    <n v="20"/>
    <m/>
    <s v="Europe"/>
    <s v="CUST1070"/>
    <s v="Discount Shoppers"/>
    <s v="Retail"/>
    <s v="REP009"/>
    <n v="0.1"/>
    <n v="15"/>
    <n v="5"/>
    <x v="2"/>
    <x v="2"/>
    <s v="In Stock"/>
    <s v="Returned"/>
    <x v="1"/>
    <s v="Damaged on arrival"/>
    <x v="2"/>
    <s v="Product Quality"/>
    <n v="0"/>
    <n v="0"/>
    <n v="0"/>
    <n v="0"/>
    <n v="0"/>
  </r>
  <r>
    <n v="1093"/>
    <s v="Power Bank"/>
    <s v="Electronics"/>
    <x v="2"/>
    <x v="2"/>
    <x v="352"/>
    <n v="30"/>
    <m/>
    <s v="Europe"/>
    <s v="CUST1070"/>
    <s v="Discount Shoppers"/>
    <s v="Retail"/>
    <s v="REP006"/>
    <n v="0"/>
    <n v="20"/>
    <n v="10"/>
    <x v="2"/>
    <x v="2"/>
    <s v="Low Stock"/>
    <s v="Returned"/>
    <x v="1"/>
    <s v="Great product"/>
    <x v="2"/>
    <s v="Product Quality"/>
    <n v="0"/>
    <n v="0"/>
    <n v="0"/>
    <n v="0"/>
    <n v="0"/>
  </r>
  <r>
    <n v="110"/>
    <s v="Electric Guitar"/>
    <s v="Musical Instruments"/>
    <x v="2"/>
    <x v="2"/>
    <x v="274"/>
    <n v="195"/>
    <n v="5"/>
    <s v="Europe"/>
    <s v="CUST1070"/>
    <s v="Online Direct"/>
    <s v="Online Direct"/>
    <s v="REP010"/>
    <n v="0.08"/>
    <n v="150"/>
    <n v="45"/>
    <x v="2"/>
    <x v="2"/>
    <s v="In Stock"/>
    <s v="Returned"/>
    <x v="1"/>
    <s v="I love it"/>
    <x v="1"/>
    <s v="Experience with Purchase"/>
    <n v="975"/>
    <n v="750"/>
    <n v="225"/>
    <n v="974.23076923076928"/>
    <n v="0.23076923076923078"/>
  </r>
  <r>
    <n v="183"/>
    <s v="Silk Scarf"/>
    <s v="Fashion"/>
    <x v="1"/>
    <x v="1"/>
    <x v="216"/>
    <n v="50"/>
    <n v="1"/>
    <s v="Latin America"/>
    <s v="CUST1070"/>
    <s v="Retail"/>
    <s v="Retail"/>
    <s v="REP008"/>
    <n v="0"/>
    <n v="40"/>
    <n v="10"/>
    <x v="0"/>
    <x v="0"/>
    <s v="Out of Stock"/>
    <s v="Returned"/>
    <x v="1"/>
    <s v="Arrived late"/>
    <x v="2"/>
    <s v="Delivery Issues"/>
    <n v="50"/>
    <n v="40"/>
    <n v="10"/>
    <n v="49.2"/>
    <n v="0.2"/>
  </r>
  <r>
    <n v="1073"/>
    <s v="Jumpsuit"/>
    <s v="Fashion"/>
    <x v="1"/>
    <x v="1"/>
    <x v="403"/>
    <n v="70"/>
    <m/>
    <s v="Latin America"/>
    <s v="CUST1070"/>
    <s v="High Income"/>
    <s v="Wholesale"/>
    <s v="REP010"/>
    <n v="0.1"/>
    <n v="50"/>
    <n v="20"/>
    <x v="1"/>
    <x v="1"/>
    <s v="Low Stock"/>
    <s v="Returned"/>
    <x v="1"/>
    <s v="Quick shipping"/>
    <x v="0"/>
    <s v="Delivery Issues"/>
    <n v="0"/>
    <n v="0"/>
    <n v="0"/>
    <n v="0"/>
    <n v="0"/>
  </r>
  <r>
    <n v="1231"/>
    <s v="Webcam"/>
    <s v="Electronics"/>
    <x v="2"/>
    <x v="2"/>
    <x v="90"/>
    <n v="40"/>
    <n v="3"/>
    <s v="Latin America"/>
    <s v="CUST1070"/>
    <s v="Online Direct"/>
    <s v="Online Direct"/>
    <s v="REP017"/>
    <n v="0.1"/>
    <n v="20"/>
    <n v="20"/>
    <x v="1"/>
    <x v="1"/>
    <s v="Out of Stock"/>
    <s v="No Return"/>
    <x v="0"/>
    <s v="Satisfied with my purchase"/>
    <x v="0"/>
    <s v="Experience with Purchase"/>
    <n v="120"/>
    <n v="60"/>
    <n v="60"/>
    <n v="119.5"/>
    <n v="0.5"/>
  </r>
  <r>
    <n v="1257"/>
    <s v="Bathrobe"/>
    <s v="Health &amp; Beauty"/>
    <x v="0"/>
    <x v="0"/>
    <x v="253"/>
    <n v="120"/>
    <n v="5"/>
    <s v="Middle East &amp; Africa"/>
    <s v="CUST1070"/>
    <s v="Wholesale"/>
    <s v="Wholesale"/>
    <s v="REP017"/>
    <n v="0.1"/>
    <n v="20"/>
    <n v="100"/>
    <x v="2"/>
    <x v="2"/>
    <s v="Low Stock"/>
    <s v="Returned"/>
    <x v="1"/>
    <s v="Terrible support"/>
    <x v="1"/>
    <s v="Customer Service"/>
    <n v="600"/>
    <n v="100"/>
    <n v="500"/>
    <n v="599.83333333333337"/>
    <n v="0.83333333333333337"/>
  </r>
  <r>
    <n v="1277"/>
    <s v="Treadmill"/>
    <s v="Sports &amp; Outdoors"/>
    <x v="3"/>
    <x v="3"/>
    <x v="205"/>
    <n v="10"/>
    <n v="2"/>
    <s v="Middle East &amp; Africa"/>
    <s v="CUST1070"/>
    <s v="Retail"/>
    <s v="Retail"/>
    <s v="REP018"/>
    <n v="0"/>
    <n v="15"/>
    <n v="-5"/>
    <x v="3"/>
    <x v="3"/>
    <s v="Low Stock"/>
    <s v="Returned"/>
    <x v="1"/>
    <s v="Will return"/>
    <x v="0"/>
    <s v="Customer Service"/>
    <n v="20"/>
    <n v="30"/>
    <n v="-10"/>
    <n v="18.5"/>
    <n v="-0.5"/>
  </r>
  <r>
    <n v="1349"/>
    <s v="Romance Novel"/>
    <s v="Books &amp; Media"/>
    <x v="4"/>
    <x v="4"/>
    <x v="65"/>
    <n v="90"/>
    <n v="4"/>
    <s v="Middle East &amp; Africa"/>
    <s v="CUST1070"/>
    <s v="Retail"/>
    <s v="Retail"/>
    <s v="REP011"/>
    <n v="0.1"/>
    <n v="20"/>
    <n v="70"/>
    <x v="2"/>
    <x v="2"/>
    <s v="Low Stock"/>
    <s v="No Return"/>
    <x v="0"/>
    <s v="Could be better"/>
    <x v="2"/>
    <s v="Experience with Purchase"/>
    <n v="360"/>
    <n v="80"/>
    <n v="280"/>
    <n v="359.77777777777777"/>
    <n v="0.77777777777777779"/>
  </r>
  <r>
    <n v="549"/>
    <s v="Face Mask"/>
    <s v="Health &amp; Beauty"/>
    <x v="0"/>
    <x v="0"/>
    <x v="449"/>
    <n v="7"/>
    <n v="1"/>
    <s v="Middle East &amp; Africa"/>
    <s v="CUST1070"/>
    <s v="Wholesale"/>
    <s v="Wholesale"/>
    <s v="REP005"/>
    <n v="0"/>
    <n v="5"/>
    <n v="2"/>
    <x v="0"/>
    <x v="0"/>
    <s v="Out of Stock"/>
    <s v="No Return"/>
    <x v="0"/>
    <s v="Will shop again"/>
    <x v="0"/>
    <s v="Experience with Purchase"/>
    <n v="7"/>
    <n v="5"/>
    <n v="2"/>
    <n v="6.2857142857142856"/>
    <n v="0.2857142857142857"/>
  </r>
  <r>
    <n v="1139"/>
    <s v="Fiction Novel"/>
    <s v="Books &amp; Media"/>
    <x v="4"/>
    <x v="4"/>
    <x v="450"/>
    <n v="20"/>
    <n v="1"/>
    <s v="Middle East &amp; Africa"/>
    <s v="CUST1070"/>
    <s v="Wholesale"/>
    <s v="Wholesale"/>
    <s v="REP008"/>
    <n v="0.1"/>
    <n v="15"/>
    <n v="5"/>
    <x v="2"/>
    <x v="2"/>
    <s v="Low Stock"/>
    <s v="No Return"/>
    <x v="0"/>
    <s v="Exceeds expectations"/>
    <x v="0"/>
    <s v="Experience with Purchase"/>
    <n v="20"/>
    <n v="15"/>
    <n v="5"/>
    <n v="19.25"/>
    <n v="0.25"/>
  </r>
  <r>
    <n v="1165"/>
    <s v="Webcam"/>
    <s v="Electronics"/>
    <x v="2"/>
    <x v="2"/>
    <x v="176"/>
    <n v="40"/>
    <n v="4"/>
    <s v="Middle East &amp; Africa"/>
    <s v="CUST1070"/>
    <s v="Wholesale"/>
    <s v="Wholesale"/>
    <s v="REP020"/>
    <n v="0"/>
    <n v="15"/>
    <n v="25"/>
    <x v="2"/>
    <x v="2"/>
    <s v="In Stock"/>
    <s v="Pending Return"/>
    <x v="0"/>
    <s v="Not recommended"/>
    <x v="0"/>
    <s v="Value for Money"/>
    <n v="160"/>
    <n v="60"/>
    <n v="100"/>
    <n v="159.625"/>
    <n v="0.625"/>
  </r>
  <r>
    <n v="1185"/>
    <s v="Food Processor"/>
    <s v="Home Appliances"/>
    <x v="5"/>
    <x v="4"/>
    <x v="190"/>
    <n v="120"/>
    <n v="4"/>
    <s v="North America"/>
    <s v="CUST1070"/>
    <s v="Online Direct"/>
    <s v="Online Direct"/>
    <s v="REP011"/>
    <n v="0.1"/>
    <n v="15"/>
    <n v="105"/>
    <x v="2"/>
    <x v="2"/>
    <s v="In Stock"/>
    <s v="No Return"/>
    <x v="0"/>
    <s v="Delays in delivery"/>
    <x v="2"/>
    <s v="Delivery Issues"/>
    <n v="480"/>
    <n v="60"/>
    <n v="420"/>
    <n v="479.875"/>
    <n v="0.875"/>
  </r>
  <r>
    <n v="1211"/>
    <s v="Romance Novel"/>
    <s v="Books &amp; Media"/>
    <x v="4"/>
    <x v="4"/>
    <x v="253"/>
    <n v="20"/>
    <n v="2"/>
    <s v="North America"/>
    <s v="CUST1070"/>
    <s v="Retail"/>
    <s v="Retail"/>
    <s v="REP012"/>
    <n v="0"/>
    <n v="15"/>
    <n v="5"/>
    <x v="1"/>
    <x v="1"/>
    <s v="Out of Stock"/>
    <s v="Returned"/>
    <x v="1"/>
    <s v="Item as described"/>
    <x v="0"/>
    <s v="Product Description Accuracy"/>
    <n v="40"/>
    <n v="30"/>
    <n v="10"/>
    <n v="39.25"/>
    <n v="0.25"/>
  </r>
  <r>
    <n v="913"/>
    <s v="Sweater Dress"/>
    <s v="Fashion"/>
    <x v="1"/>
    <x v="1"/>
    <x v="166"/>
    <n v="70"/>
    <n v="2"/>
    <s v="North America"/>
    <s v="CUST1070"/>
    <s v="Wholesale"/>
    <s v="Wholesale"/>
    <s v="REP003"/>
    <n v="0"/>
    <n v="50"/>
    <n v="20"/>
    <x v="2"/>
    <x v="2"/>
    <s v="Out of Stock"/>
    <s v="No Return"/>
    <x v="0"/>
    <s v="Perfect fit"/>
    <x v="1"/>
    <s v="Product Quality"/>
    <n v="140"/>
    <n v="100"/>
    <n v="40"/>
    <n v="139.28571428571428"/>
    <n v="0.2857142857142857"/>
  </r>
  <r>
    <n v="1323"/>
    <s v="Food Processor"/>
    <s v="Home Appliances"/>
    <x v="5"/>
    <x v="4"/>
    <x v="451"/>
    <n v="20"/>
    <n v="4"/>
    <s v="North America"/>
    <s v="CUST1070"/>
    <s v="Online Direct"/>
    <s v="Online Direct"/>
    <s v="REP020"/>
    <n v="0.1"/>
    <n v="20"/>
    <n v="0"/>
    <x v="1"/>
    <x v="1"/>
    <s v="In Stock"/>
    <s v="No Return"/>
    <x v="0"/>
    <s v="Not recommended"/>
    <x v="1"/>
    <s v="Value for Money"/>
    <n v="80"/>
    <n v="80"/>
    <n v="0"/>
    <n v="79"/>
    <n v="0"/>
  </r>
  <r>
    <n v="285"/>
    <s v="Curtain Set"/>
    <s v="Home Décor"/>
    <x v="5"/>
    <x v="4"/>
    <x v="448"/>
    <n v="50"/>
    <n v="4"/>
    <s v="Asia Pacific"/>
    <s v="CUST1071"/>
    <s v="Online Direct"/>
    <s v="Online Direct"/>
    <s v="REP004"/>
    <n v="0"/>
    <n v="40"/>
    <n v="10"/>
    <x v="1"/>
    <x v="1"/>
    <s v="In Stock"/>
    <s v="Returned"/>
    <x v="1"/>
    <s v="Arrived late"/>
    <x v="0"/>
    <s v="Delivery Issues"/>
    <n v="200"/>
    <n v="160"/>
    <n v="40"/>
    <n v="199.2"/>
    <n v="0.2"/>
  </r>
  <r>
    <n v="974"/>
    <s v="Denim Jacket"/>
    <s v="Fashion"/>
    <x v="1"/>
    <x v="1"/>
    <x v="71"/>
    <n v="80"/>
    <n v="3"/>
    <s v="Asia Pacific"/>
    <s v="CUST1071"/>
    <s v="Subscription"/>
    <s v="Online Direct"/>
    <s v="REP010"/>
    <n v="0.05"/>
    <n v="60"/>
    <n v="20"/>
    <x v="1"/>
    <x v="1"/>
    <s v="Low Stock"/>
    <s v="Pending Return"/>
    <x v="0"/>
    <s v="Very fast service"/>
    <x v="0"/>
    <s v="Experience with Purchase"/>
    <n v="240"/>
    <n v="180"/>
    <n v="60"/>
    <n v="239.25"/>
    <n v="0.25"/>
  </r>
  <r>
    <n v="270"/>
    <s v="Smart Plug"/>
    <s v="Electronics"/>
    <x v="2"/>
    <x v="2"/>
    <x v="362"/>
    <n v="20"/>
    <n v="2"/>
    <s v="Asia Pacific"/>
    <s v="CUST1071"/>
    <s v="Retail"/>
    <s v="Retail"/>
    <s v="REP004"/>
    <n v="0"/>
    <n v="15"/>
    <n v="5"/>
    <x v="2"/>
    <x v="2"/>
    <s v="Low Stock"/>
    <s v="No Return"/>
    <x v="0"/>
    <s v="Mislabelled"/>
    <x v="0"/>
    <s v="Product Quality"/>
    <n v="40"/>
    <n v="30"/>
    <n v="10"/>
    <n v="39.25"/>
    <n v="0.25"/>
  </r>
  <r>
    <n v="538"/>
    <s v="Nail Polish"/>
    <s v="Health &amp; Beauty"/>
    <x v="0"/>
    <x v="0"/>
    <x v="152"/>
    <n v="10"/>
    <n v="1"/>
    <s v="Asia Pacific"/>
    <s v="CUST1071"/>
    <s v="Online Direct"/>
    <s v="Online Direct"/>
    <s v="REP010"/>
    <n v="0"/>
    <n v="7"/>
    <n v="3"/>
    <x v="0"/>
    <x v="0"/>
    <s v="In Stock"/>
    <s v="No Return"/>
    <x v="0"/>
    <s v="Damaged on arrival"/>
    <x v="0"/>
    <s v="Product Quality"/>
    <n v="10"/>
    <n v="7"/>
    <n v="3"/>
    <n v="9.3000000000000007"/>
    <n v="0.3"/>
  </r>
  <r>
    <n v="684"/>
    <s v="Tent"/>
    <s v="Sports &amp; Outdoors"/>
    <x v="3"/>
    <x v="3"/>
    <x v="265"/>
    <n v="150"/>
    <n v="5"/>
    <s v="Asia Pacific"/>
    <s v="CUST1071"/>
    <s v="Online Direct"/>
    <s v="Online Direct"/>
    <s v="REP003"/>
    <n v="0"/>
    <n v="100"/>
    <n v="50"/>
    <x v="0"/>
    <x v="0"/>
    <s v="Out of Stock"/>
    <s v="Pending Return"/>
    <x v="0"/>
    <s v="Exceeds expectations"/>
    <x v="1"/>
    <s v="Experience with Purchase"/>
    <n v="750"/>
    <n v="500"/>
    <n v="250"/>
    <n v="749.33333333333337"/>
    <n v="0.33333333333333331"/>
  </r>
  <r>
    <n v="692"/>
    <s v="Hand Cream"/>
    <s v="Health &amp; Beauty"/>
    <x v="0"/>
    <x v="0"/>
    <x v="46"/>
    <n v="15"/>
    <n v="1"/>
    <s v="Asia Pacific"/>
    <s v="CUST1071"/>
    <s v="Subscription"/>
    <s v="Online Direct"/>
    <s v="REP010"/>
    <n v="0"/>
    <n v="10"/>
    <n v="5"/>
    <x v="1"/>
    <x v="1"/>
    <s v="In Stock"/>
    <s v="Pending Return"/>
    <x v="0"/>
    <s v="Not recommended"/>
    <x v="0"/>
    <s v="Value for Money"/>
    <n v="15"/>
    <n v="10"/>
    <n v="5"/>
    <n v="14.333333333333334"/>
    <n v="0.33333333333333331"/>
  </r>
  <r>
    <n v="630"/>
    <s v="Camping Stove"/>
    <s v="Sports &amp; Outdoors"/>
    <x v="3"/>
    <x v="3"/>
    <x v="150"/>
    <n v="40"/>
    <n v="4"/>
    <s v="Europe"/>
    <s v="CUST1071"/>
    <s v="Online Direct"/>
    <s v="Online Direct"/>
    <s v="REP001"/>
    <n v="0"/>
    <n v="30"/>
    <n v="10"/>
    <x v="3"/>
    <x v="3"/>
    <s v="In Stock"/>
    <s v="No Return"/>
    <x v="0"/>
    <s v="Could be better"/>
    <x v="1"/>
    <s v="Experience with Purchase"/>
    <n v="160"/>
    <n v="120"/>
    <n v="40"/>
    <n v="159.25"/>
    <n v="0.25"/>
  </r>
  <r>
    <n v="587"/>
    <s v="Washing Machine"/>
    <s v="Home Appliances"/>
    <x v="5"/>
    <x v="4"/>
    <x v="66"/>
    <n v="350"/>
    <n v="3"/>
    <s v="Europe"/>
    <s v="CUST1071"/>
    <s v="Retail"/>
    <s v="Retail"/>
    <s v="REP007"/>
    <n v="0.05"/>
    <n v="300"/>
    <n v="50"/>
    <x v="0"/>
    <x v="0"/>
    <s v="Low Stock"/>
    <s v="Pending Return"/>
    <x v="0"/>
    <s v="Would buy again"/>
    <x v="2"/>
    <s v="Value for Money"/>
    <n v="1050"/>
    <n v="900"/>
    <n v="150"/>
    <n v="1049.1428571428571"/>
    <n v="0.14285714285714285"/>
  </r>
  <r>
    <n v="409"/>
    <s v="Book Set"/>
    <s v="Books &amp; Media"/>
    <x v="4"/>
    <x v="4"/>
    <x v="452"/>
    <n v="65"/>
    <n v="1"/>
    <s v="Europe"/>
    <s v="CUST1071"/>
    <s v="Wholesale"/>
    <s v="Wholesale"/>
    <s v="REP001"/>
    <n v="0"/>
    <n v="50"/>
    <n v="15"/>
    <x v="3"/>
    <x v="3"/>
    <s v="In Stock"/>
    <s v="Returned"/>
    <x v="1"/>
    <s v="Damaged on arrival"/>
    <x v="1"/>
    <s v="Product Quality"/>
    <n v="65"/>
    <n v="50"/>
    <n v="15"/>
    <n v="64.230769230769226"/>
    <n v="0.23076923076923078"/>
  </r>
  <r>
    <n v="508"/>
    <s v="Sweater"/>
    <s v="Fashion"/>
    <x v="1"/>
    <x v="1"/>
    <x v="152"/>
    <n v="60"/>
    <n v="4"/>
    <s v="Europe"/>
    <s v="CUST1071"/>
    <s v="Retail"/>
    <s v="Retail"/>
    <s v="REP010"/>
    <n v="0"/>
    <n v="30"/>
    <n v="30"/>
    <x v="2"/>
    <x v="2"/>
    <s v="Low Stock"/>
    <s v="No Return"/>
    <x v="0"/>
    <s v="Damaged on arrival"/>
    <x v="1"/>
    <s v="Product Quality"/>
    <n v="240"/>
    <n v="120"/>
    <n v="120"/>
    <n v="239.5"/>
    <n v="0.5"/>
  </r>
  <r>
    <n v="153"/>
    <s v="Activity Tracker"/>
    <s v="Wearables"/>
    <x v="1"/>
    <x v="1"/>
    <x v="73"/>
    <n v="100"/>
    <n v="3"/>
    <s v="Europe"/>
    <s v="CUST1071"/>
    <s v="Online Direct"/>
    <s v="Online Direct"/>
    <s v="REP006"/>
    <n v="0"/>
    <n v="80"/>
    <n v="20"/>
    <x v="1"/>
    <x v="1"/>
    <s v="Out of Stock"/>
    <s v="Pending Return"/>
    <x v="0"/>
    <s v="Not recommended"/>
    <x v="0"/>
    <s v="Value for Money"/>
    <n v="300"/>
    <n v="240"/>
    <n v="60"/>
    <n v="299.2"/>
    <n v="0.2"/>
  </r>
  <r>
    <n v="1031"/>
    <s v="Throw Pillow"/>
    <s v="Home Décor"/>
    <x v="5"/>
    <x v="4"/>
    <x v="3"/>
    <n v="25"/>
    <m/>
    <s v="North America"/>
    <s v="CUST1071"/>
    <s v="Middle Income"/>
    <s v="Retail"/>
    <s v="REP009"/>
    <n v="0"/>
    <n v="20"/>
    <n v="5"/>
    <x v="3"/>
    <x v="3"/>
    <s v="In Stock"/>
    <s v="Returned"/>
    <x v="1"/>
    <s v="Top notch"/>
    <x v="2"/>
    <s v="Product Quality"/>
    <n v="0"/>
    <n v="0"/>
    <n v="0"/>
    <n v="0"/>
    <n v="0"/>
  </r>
  <r>
    <n v="457"/>
    <s v="Trail Shoes"/>
    <s v="Sports &amp; Outdoors"/>
    <x v="3"/>
    <x v="3"/>
    <x v="180"/>
    <n v="65"/>
    <n v="5"/>
    <s v="Asia Pacific"/>
    <s v="CUST1072"/>
    <s v="Wholesale"/>
    <s v="Wholesale"/>
    <s v="REP003"/>
    <n v="0"/>
    <n v="50"/>
    <n v="15"/>
    <x v="1"/>
    <x v="1"/>
    <s v="Low Stock"/>
    <s v="Pending Return"/>
    <x v="0"/>
    <s v="Terrible support"/>
    <x v="0"/>
    <s v="Customer Service"/>
    <n v="325"/>
    <n v="250"/>
    <n v="75"/>
    <n v="324.23076923076923"/>
    <n v="0.23076923076923078"/>
  </r>
  <r>
    <n v="932"/>
    <s v="Power Bank"/>
    <s v="Electronics"/>
    <x v="2"/>
    <x v="2"/>
    <x v="111"/>
    <n v="30"/>
    <n v="5"/>
    <s v="Asia Pacific"/>
    <s v="CUST1072"/>
    <s v="Online Direct"/>
    <s v="Online Direct"/>
    <s v="REP007"/>
    <n v="0"/>
    <n v="20"/>
    <n v="10"/>
    <x v="0"/>
    <x v="0"/>
    <s v="Out of Stock"/>
    <s v="Pending Return"/>
    <x v="0"/>
    <s v="Delays in delivery"/>
    <x v="2"/>
    <s v="Delivery Issues"/>
    <n v="150"/>
    <n v="100"/>
    <n v="50"/>
    <n v="149.33333333333334"/>
    <n v="0.33333333333333331"/>
  </r>
  <r>
    <n v="439"/>
    <s v="Fiction Novel"/>
    <s v="Books &amp; Media"/>
    <x v="4"/>
    <x v="4"/>
    <x v="132"/>
    <n v="32"/>
    <n v="3"/>
    <s v="Asia Pacific"/>
    <s v="CUST1072"/>
    <s v="Online Direct"/>
    <s v="Online Direct"/>
    <s v="REP002"/>
    <n v="0"/>
    <n v="25"/>
    <n v="7"/>
    <x v="1"/>
    <x v="1"/>
    <s v="In Stock"/>
    <s v="Pending Return"/>
    <x v="0"/>
    <s v="Color not as shown"/>
    <x v="0"/>
    <s v="Product Quality"/>
    <n v="96"/>
    <n v="75"/>
    <n v="21"/>
    <n v="95.21875"/>
    <n v="0.21875"/>
  </r>
  <r>
    <n v="1156"/>
    <s v="Science Fiction"/>
    <s v="Books &amp; Media"/>
    <x v="4"/>
    <x v="4"/>
    <x v="436"/>
    <n v="30"/>
    <n v="3"/>
    <s v="Europe"/>
    <s v="CUST1072"/>
    <s v="Wholesale"/>
    <s v="Wholesale"/>
    <s v="REP015"/>
    <n v="0"/>
    <n v="15"/>
    <n v="15"/>
    <x v="2"/>
    <x v="2"/>
    <s v="Low Stock"/>
    <s v="Returned"/>
    <x v="1"/>
    <s v="Great product"/>
    <x v="0"/>
    <s v="Product Quality"/>
    <n v="90"/>
    <n v="45"/>
    <n v="45"/>
    <n v="89.5"/>
    <n v="0.5"/>
  </r>
  <r>
    <n v="1340"/>
    <s v="Ski Boots"/>
    <s v="Sports &amp; Outdoors"/>
    <x v="3"/>
    <x v="3"/>
    <x v="453"/>
    <n v="40"/>
    <n v="2"/>
    <s v="Latin America"/>
    <s v="CUST1072"/>
    <s v="Wholesale"/>
    <s v="Wholesale"/>
    <s v="REP018"/>
    <n v="0.1"/>
    <n v="15"/>
    <n v="25"/>
    <x v="3"/>
    <x v="3"/>
    <s v="Low Stock"/>
    <s v="Returned"/>
    <x v="1"/>
    <s v="Will return"/>
    <x v="1"/>
    <s v="Customer Service"/>
    <n v="80"/>
    <n v="30"/>
    <n v="50"/>
    <n v="79.625"/>
    <n v="0.625"/>
  </r>
  <r>
    <n v="1248"/>
    <s v="Jumpsuit"/>
    <s v="Fashion"/>
    <x v="1"/>
    <x v="1"/>
    <x v="59"/>
    <n v="25"/>
    <n v="2"/>
    <s v="Latin America"/>
    <s v="CUST1072"/>
    <s v="Wholesale"/>
    <s v="Wholesale"/>
    <s v="REP011"/>
    <n v="0.05"/>
    <n v="15"/>
    <n v="10"/>
    <x v="2"/>
    <x v="2"/>
    <s v="In Stock"/>
    <s v="No Return"/>
    <x v="0"/>
    <s v="Delays in delivery"/>
    <x v="1"/>
    <s v="Delivery Issues"/>
    <n v="50"/>
    <n v="30"/>
    <n v="20"/>
    <n v="49.4"/>
    <n v="0.4"/>
  </r>
  <r>
    <n v="1202"/>
    <s v="Ski Boots"/>
    <s v="Sports &amp; Outdoors"/>
    <x v="3"/>
    <x v="3"/>
    <x v="78"/>
    <n v="130"/>
    <n v="2"/>
    <s v="Latin America"/>
    <s v="CUST1072"/>
    <s v="Retail"/>
    <s v="Retail"/>
    <s v="REP019"/>
    <n v="0.1"/>
    <n v="20"/>
    <n v="110"/>
    <x v="2"/>
    <x v="2"/>
    <s v="Low Stock"/>
    <s v="No Return"/>
    <x v="0"/>
    <s v="Exceeds expectations"/>
    <x v="1"/>
    <s v="Experience with Purchase"/>
    <n v="260"/>
    <n v="40"/>
    <n v="220"/>
    <n v="259.84615384615387"/>
    <n v="0.84615384615384615"/>
  </r>
  <r>
    <n v="301"/>
    <s v="Facial Cleanser"/>
    <s v="Health &amp; Beauty"/>
    <x v="0"/>
    <x v="0"/>
    <x v="12"/>
    <n v="26"/>
    <n v="2"/>
    <s v="Latin America"/>
    <s v="CUST1072"/>
    <s v="Retail"/>
    <s v="Retail"/>
    <s v="REP008"/>
    <n v="0"/>
    <n v="20"/>
    <n v="6"/>
    <x v="3"/>
    <x v="3"/>
    <s v="Low Stock"/>
    <s v="Pending Return"/>
    <x v="0"/>
    <s v="Perfect fit"/>
    <x v="2"/>
    <s v="Product Quality"/>
    <n v="52"/>
    <n v="40"/>
    <n v="12"/>
    <n v="51.230769230769234"/>
    <n v="0.23076923076923078"/>
  </r>
  <r>
    <n v="877"/>
    <s v="Baseball Glove"/>
    <s v="Sports &amp; Outdoors"/>
    <x v="3"/>
    <x v="3"/>
    <x v="17"/>
    <n v="30"/>
    <n v="2"/>
    <s v="Latin America"/>
    <s v="CUST1072"/>
    <s v="Online Direct"/>
    <s v="Online Direct"/>
    <s v="REP010"/>
    <n v="0"/>
    <n v="25"/>
    <n v="5"/>
    <x v="1"/>
    <x v="1"/>
    <s v="Out of Stock"/>
    <s v="Returned"/>
    <x v="1"/>
    <s v="Good value for money"/>
    <x v="2"/>
    <s v="Product Quality"/>
    <n v="60"/>
    <n v="50"/>
    <n v="10"/>
    <n v="59.166666666666664"/>
    <n v="0.16666666666666666"/>
  </r>
  <r>
    <n v="1294"/>
    <s v="Baseball Glove"/>
    <s v="Sports &amp; Outdoors"/>
    <x v="3"/>
    <x v="3"/>
    <x v="255"/>
    <n v="25"/>
    <n v="4"/>
    <s v="Middle East &amp; Africa"/>
    <s v="CUST1072"/>
    <s v="Wholesale"/>
    <s v="Wholesale"/>
    <s v="REP017"/>
    <n v="0.1"/>
    <n v="20"/>
    <n v="5"/>
    <x v="1"/>
    <x v="1"/>
    <s v="Out of Stock"/>
    <s v="No Return"/>
    <x v="0"/>
    <s v="Satisfied with my purchase"/>
    <x v="2"/>
    <s v="Experience with Purchase"/>
    <n v="100"/>
    <n v="80"/>
    <n v="20"/>
    <n v="99.2"/>
    <n v="0.2"/>
  </r>
  <r>
    <n v="870"/>
    <s v="Food Processor"/>
    <s v="Home Appliances"/>
    <x v="5"/>
    <x v="4"/>
    <x v="87"/>
    <n v="120"/>
    <n v="4"/>
    <s v="Middle East &amp; Africa"/>
    <s v="CUST1072"/>
    <s v="Online Direct"/>
    <s v="Online Direct"/>
    <s v="REP007"/>
    <n v="0"/>
    <n v="100"/>
    <n v="20"/>
    <x v="3"/>
    <x v="3"/>
    <s v="Out of Stock"/>
    <s v="No Return"/>
    <x v="0"/>
    <s v="Good value for money"/>
    <x v="0"/>
    <s v="Product Quality"/>
    <n v="480"/>
    <n v="400"/>
    <n v="80"/>
    <n v="479.16666666666669"/>
    <n v="0.16666666666666666"/>
  </r>
  <r>
    <n v="438"/>
    <s v="Air Conditioner"/>
    <s v="Home Appliances"/>
    <x v="5"/>
    <x v="4"/>
    <x v="304"/>
    <n v="520"/>
    <n v="4"/>
    <s v="North America"/>
    <s v="CUST1072"/>
    <s v="Wholesale"/>
    <s v="Wholesale"/>
    <s v="REP006"/>
    <n v="0"/>
    <n v="400"/>
    <n v="120"/>
    <x v="0"/>
    <x v="0"/>
    <s v="Low Stock"/>
    <s v="Pending Return"/>
    <x v="0"/>
    <s v="Do not recommend"/>
    <x v="1"/>
    <s v="Value for Money"/>
    <n v="2080"/>
    <n v="1600"/>
    <n v="480"/>
    <n v="2079.2307692307691"/>
    <n v="0.23076923076923078"/>
  </r>
  <r>
    <n v="467"/>
    <s v="Anthology"/>
    <s v="Books &amp; Media"/>
    <x v="4"/>
    <x v="4"/>
    <x v="384"/>
    <n v="32"/>
    <n v="4"/>
    <s v="North America"/>
    <s v="CUST1072"/>
    <s v="Wholesale"/>
    <s v="Wholesale"/>
    <s v="REP006"/>
    <n v="0"/>
    <n v="25"/>
    <n v="7"/>
    <x v="1"/>
    <x v="1"/>
    <s v="Low Stock"/>
    <s v="Pending Return"/>
    <x v="0"/>
    <s v="Will return"/>
    <x v="1"/>
    <s v="Customer Service"/>
    <n v="128"/>
    <n v="100"/>
    <n v="28"/>
    <n v="127.21875"/>
    <n v="0.21875"/>
  </r>
  <r>
    <n v="36"/>
    <s v="Rowing Machine"/>
    <s v="Fitness Equipment"/>
    <x v="5"/>
    <x v="3"/>
    <x v="374"/>
    <n v="325"/>
    <n v="2"/>
    <s v="North America"/>
    <s v="CUST1072"/>
    <s v="Subscription"/>
    <s v="Online Direct"/>
    <s v="REP005"/>
    <n v="0.1"/>
    <n v="250"/>
    <n v="75"/>
    <x v="2"/>
    <x v="2"/>
    <s v="In Stock"/>
    <s v="Pending Return"/>
    <x v="0"/>
    <s v="Nice experience"/>
    <x v="1"/>
    <s v="Experience with Purchase"/>
    <n v="650"/>
    <n v="500"/>
    <n v="150"/>
    <n v="649.23076923076928"/>
    <n v="0.23076923076923078"/>
  </r>
  <r>
    <n v="1110"/>
    <s v="Webcam"/>
    <s v="Electronics"/>
    <x v="2"/>
    <x v="2"/>
    <x v="175"/>
    <n v="40"/>
    <m/>
    <m/>
    <s v="CUST1072"/>
    <s v="Discount Shoppers"/>
    <s v="Retail"/>
    <s v="REP001"/>
    <n v="0"/>
    <n v="30"/>
    <n v="10"/>
    <x v="0"/>
    <x v="0"/>
    <s v="In Stock"/>
    <s v="Returned"/>
    <x v="1"/>
    <s v="Will shop again"/>
    <x v="0"/>
    <s v="Experience with Purchase"/>
    <n v="0"/>
    <n v="0"/>
    <n v="0"/>
    <n v="0"/>
    <n v="0"/>
  </r>
  <r>
    <n v="343"/>
    <s v="Travel Guide"/>
    <s v="Books &amp; Media"/>
    <x v="4"/>
    <x v="4"/>
    <x v="376"/>
    <n v="26"/>
    <n v="2"/>
    <m/>
    <s v="CUST1072"/>
    <s v="Online Direct"/>
    <s v="Online Direct"/>
    <s v="REP007"/>
    <n v="0"/>
    <n v="20"/>
    <n v="6"/>
    <x v="1"/>
    <x v="1"/>
    <s v="Out of Stock"/>
    <s v="Returned"/>
    <x v="1"/>
    <s v="I love it"/>
    <x v="1"/>
    <s v="Experience with Purchase"/>
    <n v="52"/>
    <n v="40"/>
    <n v="12"/>
    <n v="51.230769230769234"/>
    <n v="0.23076923076923078"/>
  </r>
  <r>
    <n v="964"/>
    <s v="Throw Pillow"/>
    <s v="Home Décor"/>
    <x v="5"/>
    <x v="4"/>
    <x v="89"/>
    <n v="25"/>
    <n v="2"/>
    <s v="Asia Pacific"/>
    <s v="CUST1073"/>
    <s v="Wholesale"/>
    <s v="Wholesale"/>
    <s v="REP004"/>
    <n v="0"/>
    <n v="20"/>
    <n v="5"/>
    <x v="2"/>
    <x v="2"/>
    <s v="In Stock"/>
    <s v="Pending Return"/>
    <x v="0"/>
    <s v="Missing accessories"/>
    <x v="2"/>
    <s v="Delivery Issues"/>
    <n v="50"/>
    <n v="40"/>
    <n v="10"/>
    <n v="49.2"/>
    <n v="0.2"/>
  </r>
  <r>
    <n v="312"/>
    <s v="Graphic Novel"/>
    <s v="Books &amp; Media"/>
    <x v="4"/>
    <x v="4"/>
    <x v="268"/>
    <n v="26"/>
    <n v="4"/>
    <s v="Europe"/>
    <s v="CUST1073"/>
    <s v="Retail"/>
    <s v="Retail"/>
    <s v="REP010"/>
    <n v="0"/>
    <n v="20"/>
    <n v="6"/>
    <x v="2"/>
    <x v="2"/>
    <s v="Low Stock"/>
    <s v="Returned"/>
    <x v="1"/>
    <s v="Could be better"/>
    <x v="2"/>
    <s v="Experience with Purchase"/>
    <n v="104"/>
    <n v="80"/>
    <n v="24"/>
    <n v="103.23076923076923"/>
    <n v="0.23076923076923078"/>
  </r>
  <r>
    <n v="469"/>
    <s v="Smart Scale"/>
    <s v="Electronics"/>
    <x v="2"/>
    <x v="2"/>
    <x v="196"/>
    <n v="50"/>
    <n v="4"/>
    <s v="Europe"/>
    <s v="CUST1073"/>
    <s v="Wholesale"/>
    <s v="Wholesale"/>
    <s v="REP009"/>
    <n v="0.1"/>
    <n v="40"/>
    <n v="10"/>
    <x v="1"/>
    <x v="1"/>
    <s v="Out of Stock"/>
    <s v="Pending Return"/>
    <x v="0"/>
    <s v="Nice experience"/>
    <x v="2"/>
    <s v="Experience with Purchase"/>
    <n v="200"/>
    <n v="160"/>
    <n v="40"/>
    <n v="199.2"/>
    <n v="0.2"/>
  </r>
  <r>
    <n v="648"/>
    <s v="Shampoo &amp; Conditioner Set"/>
    <s v="Health &amp; Beauty"/>
    <x v="0"/>
    <x v="0"/>
    <x v="349"/>
    <n v="25"/>
    <n v="5"/>
    <s v="Europe"/>
    <s v="CUST1073"/>
    <s v="Online Direct"/>
    <s v="Online Direct"/>
    <s v="REP008"/>
    <n v="0.1"/>
    <n v="15"/>
    <n v="10"/>
    <x v="2"/>
    <x v="2"/>
    <s v="In Stock"/>
    <s v="Pending Return"/>
    <x v="0"/>
    <s v="Very satisfied"/>
    <x v="0"/>
    <s v="Experience with Purchase"/>
    <n v="125"/>
    <n v="75"/>
    <n v="50"/>
    <n v="124.4"/>
    <n v="0.4"/>
  </r>
  <r>
    <n v="805"/>
    <s v="Wall Art"/>
    <s v="Home Décor"/>
    <x v="5"/>
    <x v="4"/>
    <x v="454"/>
    <n v="40"/>
    <n v="5"/>
    <s v="Europe"/>
    <s v="CUST1073"/>
    <s v="Wholesale"/>
    <s v="Wholesale"/>
    <s v="REP010"/>
    <n v="0"/>
    <n v="30"/>
    <n v="10"/>
    <x v="2"/>
    <x v="2"/>
    <s v="In Stock"/>
    <s v="Pending Return"/>
    <x v="0"/>
    <s v="Damaged on arrival"/>
    <x v="1"/>
    <s v="Product Quality"/>
    <n v="200"/>
    <n v="150"/>
    <n v="50"/>
    <n v="199.25"/>
    <n v="0.25"/>
  </r>
  <r>
    <n v="977"/>
    <s v="Facial Moisturizer"/>
    <s v="Health &amp; Beauty"/>
    <x v="0"/>
    <x v="0"/>
    <x v="201"/>
    <n v="30"/>
    <n v="4"/>
    <s v="Europe"/>
    <s v="CUST1073"/>
    <s v="Retail"/>
    <s v="Retail"/>
    <s v="REP002"/>
    <n v="0.05"/>
    <n v="25"/>
    <n v="5"/>
    <x v="1"/>
    <x v="1"/>
    <s v="In Stock"/>
    <s v="Returned"/>
    <x v="1"/>
    <s v="Returning this item"/>
    <x v="1"/>
    <s v="Customer Service"/>
    <n v="120"/>
    <n v="100"/>
    <n v="20"/>
    <n v="119.16666666666667"/>
    <n v="0.16666666666666666"/>
  </r>
  <r>
    <n v="260"/>
    <s v="Beachwear"/>
    <s v="Fashion"/>
    <x v="1"/>
    <x v="1"/>
    <x v="71"/>
    <n v="65"/>
    <n v="2"/>
    <s v="Europe"/>
    <s v="CUST1073"/>
    <s v="Retail"/>
    <s v="Retail"/>
    <s v="REP010"/>
    <n v="0"/>
    <n v="50"/>
    <n v="15"/>
    <x v="2"/>
    <x v="2"/>
    <s v="Out of Stock"/>
    <s v="Returned"/>
    <x v="1"/>
    <s v="Not worth the money"/>
    <x v="2"/>
    <s v="Product Quality"/>
    <n v="130"/>
    <n v="100"/>
    <n v="30"/>
    <n v="129.23076923076923"/>
    <n v="0.23076923076923078"/>
  </r>
  <r>
    <n v="522"/>
    <s v="Wool Coat"/>
    <s v="Fashion"/>
    <x v="1"/>
    <x v="1"/>
    <x v="213"/>
    <n v="150"/>
    <n v="1"/>
    <s v="Latin America"/>
    <s v="CUST1073"/>
    <s v="Online Direct"/>
    <s v="Online Direct"/>
    <s v="REP005"/>
    <n v="0.1"/>
    <n v="100"/>
    <n v="50"/>
    <x v="1"/>
    <x v="1"/>
    <s v="Out of Stock"/>
    <s v="No Return"/>
    <x v="0"/>
    <s v="Will shop again"/>
    <x v="1"/>
    <s v="Experience with Purchase"/>
    <n v="150"/>
    <n v="100"/>
    <n v="50"/>
    <n v="149.33333333333334"/>
    <n v="0.33333333333333331"/>
  </r>
  <r>
    <n v="436"/>
    <s v="Children's Book"/>
    <s v="Books &amp; Media"/>
    <x v="4"/>
    <x v="4"/>
    <x v="427"/>
    <n v="13"/>
    <n v="3"/>
    <s v="Latin America"/>
    <s v="CUST1073"/>
    <s v="Wholesale"/>
    <s v="Wholesale"/>
    <s v="REP005"/>
    <n v="0"/>
    <n v="10"/>
    <n v="3"/>
    <x v="3"/>
    <x v="3"/>
    <s v="Out of Stock"/>
    <s v="Pending Return"/>
    <x v="0"/>
    <s v="Perfect fit"/>
    <x v="2"/>
    <s v="Product Quality"/>
    <n v="39"/>
    <n v="30"/>
    <n v="9"/>
    <n v="38.230769230769234"/>
    <n v="0.23076923076923078"/>
  </r>
  <r>
    <n v="958"/>
    <s v="Food Processor"/>
    <s v="Home Appliances"/>
    <x v="5"/>
    <x v="4"/>
    <x v="455"/>
    <n v="120"/>
    <n v="2"/>
    <s v="Latin America"/>
    <s v="CUST1073"/>
    <s v="Subscription"/>
    <s v="Online Direct"/>
    <s v="REP007"/>
    <n v="0"/>
    <n v="100"/>
    <n v="20"/>
    <x v="1"/>
    <x v="1"/>
    <s v="Out of Stock"/>
    <s v="Pending Return"/>
    <x v="0"/>
    <s v="Perfect fit"/>
    <x v="0"/>
    <s v="Product Quality"/>
    <n v="240"/>
    <n v="200"/>
    <n v="40"/>
    <n v="239.16666666666666"/>
    <n v="0.16666666666666666"/>
  </r>
  <r>
    <n v="1066"/>
    <s v="Sweater Dress"/>
    <s v="Fashion"/>
    <x v="1"/>
    <x v="1"/>
    <x v="456"/>
    <n v="70"/>
    <m/>
    <s v="Middle East &amp; Africa"/>
    <s v="CUST1073"/>
    <s v="Subscription"/>
    <s v="Online Direct"/>
    <s v="REP004"/>
    <n v="0"/>
    <n v="50"/>
    <n v="20"/>
    <x v="2"/>
    <x v="2"/>
    <s v="Out of Stock"/>
    <s v="Returned"/>
    <x v="1"/>
    <s v="Could be better"/>
    <x v="0"/>
    <s v="Experience with Purchase"/>
    <n v="0"/>
    <n v="0"/>
    <n v="0"/>
    <n v="0"/>
    <n v="0"/>
  </r>
  <r>
    <n v="122"/>
    <s v="Digital Camera"/>
    <s v="Electronics"/>
    <x v="2"/>
    <x v="2"/>
    <x v="124"/>
    <n v="520"/>
    <n v="3"/>
    <s v="Middle East &amp; Africa"/>
    <s v="CUST1073"/>
    <s v="Online Direct"/>
    <s v="Online Direct"/>
    <s v="REP003"/>
    <n v="0.08"/>
    <n v="400"/>
    <n v="120"/>
    <x v="3"/>
    <x v="3"/>
    <s v="Out of Stock"/>
    <s v="Pending Return"/>
    <x v="0"/>
    <s v="Fantastic experience"/>
    <x v="0"/>
    <s v="Experience with Purchase"/>
    <n v="1560"/>
    <n v="1200"/>
    <n v="360"/>
    <n v="1559.2307692307693"/>
    <n v="0.23076923076923078"/>
  </r>
  <r>
    <n v="833"/>
    <s v="Baseball Glove"/>
    <s v="Sports &amp; Outdoors"/>
    <x v="3"/>
    <x v="3"/>
    <x v="444"/>
    <n v="30"/>
    <n v="4"/>
    <s v="Middle East &amp; Africa"/>
    <s v="CUST1073"/>
    <s v="Online Direct"/>
    <s v="Online Direct"/>
    <s v="REP001"/>
    <n v="0"/>
    <n v="25"/>
    <n v="5"/>
    <x v="2"/>
    <x v="2"/>
    <s v="Low Stock"/>
    <s v="No Return"/>
    <x v="0"/>
    <s v="Would buy again"/>
    <x v="2"/>
    <s v="Value for Money"/>
    <n v="120"/>
    <n v="100"/>
    <n v="20"/>
    <n v="119.16666666666667"/>
    <n v="0.16666666666666666"/>
  </r>
  <r>
    <n v="82"/>
    <s v="Wireless Earbuds"/>
    <s v="Electronics"/>
    <x v="2"/>
    <x v="2"/>
    <x v="364"/>
    <n v="32"/>
    <n v="4"/>
    <s v="Middle East &amp; Africa"/>
    <s v="CUST1073"/>
    <s v="Retail"/>
    <s v="Retail"/>
    <s v="REP001"/>
    <n v="7.0000000000000007E-2"/>
    <n v="25"/>
    <n v="7"/>
    <x v="2"/>
    <x v="2"/>
    <s v="Low Stock"/>
    <s v="Pending Return"/>
    <x v="0"/>
    <s v="Damaged on arrival"/>
    <x v="1"/>
    <s v="Product Quality"/>
    <n v="128"/>
    <n v="100"/>
    <n v="28"/>
    <n v="127.21875"/>
    <n v="0.21875"/>
  </r>
  <r>
    <n v="861"/>
    <s v="Bluetooth Speaker"/>
    <s v="Electronics"/>
    <x v="2"/>
    <x v="2"/>
    <x v="209"/>
    <n v="70"/>
    <n v="4"/>
    <s v="North America"/>
    <s v="CUST1073"/>
    <s v="Retail"/>
    <s v="Retail"/>
    <s v="REP006"/>
    <n v="0"/>
    <n v="50"/>
    <n v="20"/>
    <x v="0"/>
    <x v="0"/>
    <s v="Low Stock"/>
    <s v="Returned"/>
    <x v="1"/>
    <s v="Fast delivery"/>
    <x v="1"/>
    <s v="Delivery Issues"/>
    <n v="280"/>
    <n v="200"/>
    <n v="80"/>
    <n v="279.28571428571428"/>
    <n v="0.2857142857142857"/>
  </r>
  <r>
    <n v="313"/>
    <s v="Deep Fryer"/>
    <s v="Home Appliances"/>
    <x v="5"/>
    <x v="4"/>
    <x v="411"/>
    <n v="130"/>
    <n v="5"/>
    <s v="North America"/>
    <s v="CUST1073"/>
    <s v="Online Direct"/>
    <s v="Online Direct"/>
    <s v="REP004"/>
    <n v="0"/>
    <n v="100"/>
    <n v="30"/>
    <x v="2"/>
    <x v="2"/>
    <s v="Out of Stock"/>
    <s v="Pending Return"/>
    <x v="0"/>
    <s v="Perfect fit"/>
    <x v="1"/>
    <s v="Product Quality"/>
    <n v="650"/>
    <n v="500"/>
    <n v="150"/>
    <n v="649.23076923076928"/>
    <n v="0.23076923076923078"/>
  </r>
  <r>
    <n v="835"/>
    <s v="Facial Serum"/>
    <s v="Health &amp; Beauty"/>
    <x v="0"/>
    <x v="0"/>
    <x v="341"/>
    <n v="30"/>
    <n v="3"/>
    <s v="North America"/>
    <s v="CUST1073"/>
    <s v="Wholesale"/>
    <s v="Wholesale"/>
    <s v="REP004"/>
    <n v="0.05"/>
    <n v="20"/>
    <n v="10"/>
    <x v="1"/>
    <x v="1"/>
    <s v="Out of Stock"/>
    <s v="Returned"/>
    <x v="1"/>
    <s v="Not worth the money"/>
    <x v="0"/>
    <s v="Product Quality"/>
    <n v="90"/>
    <n v="60"/>
    <n v="30"/>
    <n v="89.333333333333329"/>
    <n v="0.33333333333333331"/>
  </r>
  <r>
    <n v="464"/>
    <s v="Anthology"/>
    <s v="Books &amp; Media"/>
    <x v="4"/>
    <x v="4"/>
    <x v="355"/>
    <n v="32"/>
    <n v="1"/>
    <s v="Asia Pacific"/>
    <s v="CUST1074"/>
    <s v="Online Direct"/>
    <s v="Online Direct"/>
    <s v="REP007"/>
    <n v="0"/>
    <n v="25"/>
    <n v="7"/>
    <x v="2"/>
    <x v="2"/>
    <s v="Out of Stock"/>
    <s v="Pending Return"/>
    <x v="0"/>
    <s v="Fantastic experience"/>
    <x v="1"/>
    <s v="Experience with Purchase"/>
    <n v="32"/>
    <n v="25"/>
    <n v="7"/>
    <n v="31.21875"/>
    <n v="0.21875"/>
  </r>
  <r>
    <n v="142"/>
    <s v="Sunglasses"/>
    <s v="Fashion"/>
    <x v="1"/>
    <x v="1"/>
    <x v="229"/>
    <n v="65"/>
    <n v="5"/>
    <s v="Asia Pacific"/>
    <s v="CUST1074"/>
    <s v="Online Direct"/>
    <s v="Online Direct"/>
    <s v="REP008"/>
    <n v="0.12"/>
    <n v="50"/>
    <n v="15"/>
    <x v="2"/>
    <x v="2"/>
    <s v="In Stock"/>
    <s v="No Return"/>
    <x v="0"/>
    <s v="Not as described"/>
    <x v="0"/>
    <s v="Value for Money"/>
    <n v="325"/>
    <n v="250"/>
    <n v="75"/>
    <n v="324.23076923076923"/>
    <n v="0.23076923076923078"/>
  </r>
  <r>
    <n v="746"/>
    <s v="Hand Cream"/>
    <s v="Health &amp; Beauty"/>
    <x v="0"/>
    <x v="0"/>
    <x v="457"/>
    <n v="15"/>
    <n v="5"/>
    <s v="Europe"/>
    <s v="CUST1074"/>
    <s v="Wholesale"/>
    <s v="Wholesale"/>
    <s v="REP003"/>
    <n v="0"/>
    <n v="10"/>
    <n v="5"/>
    <x v="0"/>
    <x v="0"/>
    <s v="Out of Stock"/>
    <s v="Pending Return"/>
    <x v="0"/>
    <s v="Not as described"/>
    <x v="1"/>
    <s v="Value for Money"/>
    <n v="75"/>
    <n v="50"/>
    <n v="25"/>
    <n v="74.333333333333329"/>
    <n v="0.33333333333333331"/>
  </r>
  <r>
    <n v="373"/>
    <s v="Long Sleeve Shirt"/>
    <s v="Fashion"/>
    <x v="1"/>
    <x v="1"/>
    <x v="152"/>
    <n v="38"/>
    <n v="2"/>
    <s v="Latin America"/>
    <s v="CUST1074"/>
    <s v="Online Direct"/>
    <s v="Online Direct"/>
    <s v="REP003"/>
    <n v="0"/>
    <n v="30"/>
    <n v="8"/>
    <x v="2"/>
    <x v="2"/>
    <s v="Low Stock"/>
    <s v="Pending Return"/>
    <x v="0"/>
    <s v="Arrived late"/>
    <x v="0"/>
    <s v="Delivery Issues"/>
    <n v="76"/>
    <n v="60"/>
    <n v="16"/>
    <n v="75.21052631578948"/>
    <n v="0.21052631578947367"/>
  </r>
  <r>
    <n v="259"/>
    <s v="Cookbook"/>
    <s v="Books &amp; Media"/>
    <x v="4"/>
    <x v="4"/>
    <x v="235"/>
    <n v="32"/>
    <n v="3"/>
    <s v="Latin America"/>
    <s v="CUST1074"/>
    <s v="Wholesale"/>
    <s v="Wholesale"/>
    <s v="REP005"/>
    <n v="0"/>
    <n v="25"/>
    <n v="7"/>
    <x v="1"/>
    <x v="1"/>
    <s v="Out of Stock"/>
    <s v="Pending Return"/>
    <x v="0"/>
    <s v="Nice experience"/>
    <x v="0"/>
    <s v="Experience with Purchase"/>
    <n v="96"/>
    <n v="75"/>
    <n v="21"/>
    <n v="95.21875"/>
    <n v="0.21875"/>
  </r>
  <r>
    <n v="154"/>
    <s v="Bluetooth Speaker"/>
    <s v="Electronics"/>
    <x v="2"/>
    <x v="2"/>
    <x v="97"/>
    <n v="30"/>
    <n v="1"/>
    <s v="Latin America"/>
    <s v="CUST1074"/>
    <s v="Retail"/>
    <s v="Retail"/>
    <s v="REP009"/>
    <n v="0"/>
    <n v="22"/>
    <n v="8"/>
    <x v="3"/>
    <x v="3"/>
    <s v="Out of Stock"/>
    <s v="No Return"/>
    <x v="0"/>
    <s v="Very satisfied"/>
    <x v="1"/>
    <s v="Experience with Purchase"/>
    <n v="30"/>
    <n v="22"/>
    <n v="8"/>
    <n v="29.266666666666666"/>
    <n v="0.26666666666666666"/>
  </r>
  <r>
    <n v="477"/>
    <s v="Bluetooth Headphones"/>
    <s v="Electronics"/>
    <x v="2"/>
    <x v="2"/>
    <x v="43"/>
    <n v="60"/>
    <n v="4"/>
    <s v="Latin America"/>
    <s v="CUST1074"/>
    <s v="Online Direct"/>
    <s v="Online Direct"/>
    <s v="REP008"/>
    <n v="0"/>
    <n v="50"/>
    <n v="10"/>
    <x v="0"/>
    <x v="0"/>
    <s v="In Stock"/>
    <s v="Returned"/>
    <x v="1"/>
    <s v="Very satisfied"/>
    <x v="2"/>
    <s v="Experience with Purchase"/>
    <n v="240"/>
    <n v="200"/>
    <n v="40"/>
    <n v="239.16666666666666"/>
    <n v="0.16666666666666666"/>
  </r>
  <r>
    <n v="1062"/>
    <s v="Facial Moisturizer"/>
    <s v="Health &amp; Beauty"/>
    <x v="0"/>
    <x v="0"/>
    <x v="458"/>
    <n v="30"/>
    <m/>
    <s v="Latin America"/>
    <s v="CUST1074"/>
    <s v="Wholesale Customers"/>
    <s v="Wholesale"/>
    <s v="REP001"/>
    <n v="0.05"/>
    <n v="25"/>
    <n v="5"/>
    <x v="0"/>
    <x v="0"/>
    <s v="Out of Stock"/>
    <s v="No Return"/>
    <x v="0"/>
    <s v="Color not as shown"/>
    <x v="0"/>
    <s v="Product Quality"/>
    <n v="0"/>
    <n v="0"/>
    <n v="0"/>
    <n v="0"/>
    <n v="0"/>
  </r>
  <r>
    <n v="729"/>
    <s v="Shampoo"/>
    <s v="Health &amp; Beauty"/>
    <x v="0"/>
    <x v="0"/>
    <x v="446"/>
    <n v="15"/>
    <n v="4"/>
    <s v="Latin America"/>
    <s v="CUST1074"/>
    <s v="Retail"/>
    <s v="Retail"/>
    <s v="REP005"/>
    <n v="0.05"/>
    <n v="10"/>
    <n v="5"/>
    <x v="1"/>
    <x v="1"/>
    <s v="Low Stock"/>
    <s v="Returned"/>
    <x v="1"/>
    <s v="Good value for money"/>
    <x v="1"/>
    <s v="Product Quality"/>
    <n v="60"/>
    <n v="40"/>
    <n v="20"/>
    <n v="59.333333333333336"/>
    <n v="0.33333333333333331"/>
  </r>
  <r>
    <n v="1067"/>
    <s v="Sweater Dress"/>
    <s v="Fashion"/>
    <x v="1"/>
    <x v="1"/>
    <x v="163"/>
    <n v="70"/>
    <m/>
    <s v="Middle East &amp; Africa"/>
    <s v="CUST1074"/>
    <s v="High Income"/>
    <s v="Wholesale"/>
    <s v="REP008"/>
    <n v="0.05"/>
    <n v="50"/>
    <n v="20"/>
    <x v="1"/>
    <x v="1"/>
    <s v="Low Stock"/>
    <s v="Pending Return"/>
    <x v="0"/>
    <s v="Fast delivery"/>
    <x v="1"/>
    <s v="Delivery Issues"/>
    <n v="0"/>
    <n v="0"/>
    <n v="0"/>
    <n v="0"/>
    <n v="0"/>
  </r>
  <r>
    <n v="790"/>
    <s v="Tent"/>
    <s v="Sports &amp; Outdoors"/>
    <x v="3"/>
    <x v="3"/>
    <x v="459"/>
    <n v="130"/>
    <n v="5"/>
    <s v="Middle East &amp; Africa"/>
    <s v="CUST1074"/>
    <s v="Wholesale"/>
    <s v="Wholesale"/>
    <s v="REP007"/>
    <n v="0.05"/>
    <n v="100"/>
    <n v="30"/>
    <x v="0"/>
    <x v="0"/>
    <s v="In Stock"/>
    <s v="Returned"/>
    <x v="1"/>
    <s v="Great product"/>
    <x v="1"/>
    <s v="Product Quality"/>
    <n v="650"/>
    <n v="500"/>
    <n v="150"/>
    <n v="649.23076923076928"/>
    <n v="0.23076923076923078"/>
  </r>
  <r>
    <n v="910"/>
    <s v="Power Bank"/>
    <s v="Electronics"/>
    <x v="2"/>
    <x v="2"/>
    <x v="235"/>
    <n v="30"/>
    <n v="4"/>
    <s v="North America"/>
    <s v="CUST1074"/>
    <s v="Online Direct"/>
    <s v="Online Direct"/>
    <s v="REP006"/>
    <n v="0"/>
    <n v="20"/>
    <n v="10"/>
    <x v="3"/>
    <x v="3"/>
    <s v="Out of Stock"/>
    <s v="Pending Return"/>
    <x v="0"/>
    <s v="Exceeds expectations"/>
    <x v="2"/>
    <s v="Experience with Purchase"/>
    <n v="120"/>
    <n v="80"/>
    <n v="40"/>
    <n v="119.33333333333333"/>
    <n v="0.33333333333333331"/>
  </r>
  <r>
    <n v="823"/>
    <s v="Facial Moisturizer"/>
    <s v="Health &amp; Beauty"/>
    <x v="0"/>
    <x v="0"/>
    <x v="460"/>
    <n v="30"/>
    <n v="3"/>
    <s v="North America"/>
    <s v="CUST1074"/>
    <s v="Wholesale"/>
    <s v="Wholesale"/>
    <s v="REP005"/>
    <n v="0.05"/>
    <n v="25"/>
    <n v="5"/>
    <x v="1"/>
    <x v="1"/>
    <s v="In Stock"/>
    <s v="Pending Return"/>
    <x v="0"/>
    <s v="Great product"/>
    <x v="1"/>
    <s v="Product Quality"/>
    <n v="90"/>
    <n v="75"/>
    <n v="15"/>
    <n v="89.166666666666671"/>
    <n v="0.16666666666666666"/>
  </r>
  <r>
    <n v="443"/>
    <s v="Webcam"/>
    <s v="Electronics"/>
    <x v="2"/>
    <x v="2"/>
    <x v="461"/>
    <n v="65"/>
    <n v="3"/>
    <s v="North America"/>
    <s v="CUST1074"/>
    <s v="Retail"/>
    <s v="Retail"/>
    <s v="REP005"/>
    <n v="0"/>
    <n v="50"/>
    <n v="15"/>
    <x v="1"/>
    <x v="1"/>
    <s v="In Stock"/>
    <s v="No Return"/>
    <x v="0"/>
    <s v="Returning this item"/>
    <x v="1"/>
    <s v="Customer Service"/>
    <n v="195"/>
    <n v="150"/>
    <n v="45"/>
    <n v="194.23076923076923"/>
    <n v="0.23076923076923078"/>
  </r>
  <r>
    <n v="625"/>
    <s v="Soccer Gear"/>
    <s v="Sports &amp; Outdoors"/>
    <x v="3"/>
    <x v="3"/>
    <x v="373"/>
    <n v="50"/>
    <n v="4"/>
    <m/>
    <s v="CUST1074"/>
    <s v="Retail"/>
    <s v="Retail"/>
    <s v="REP007"/>
    <n v="0"/>
    <n v="40"/>
    <n v="10"/>
    <x v="2"/>
    <x v="2"/>
    <s v="Out of Stock"/>
    <s v="Returned"/>
    <x v="1"/>
    <s v="Excellent quality"/>
    <x v="1"/>
    <s v="Product Quality"/>
    <n v="200"/>
    <n v="160"/>
    <n v="40"/>
    <n v="199.2"/>
    <n v="0.2"/>
  </r>
  <r>
    <n v="595"/>
    <s v="Lip Balm"/>
    <s v="Health &amp; Beauty"/>
    <x v="0"/>
    <x v="0"/>
    <x v="174"/>
    <n v="8"/>
    <n v="5"/>
    <s v="Asia Pacific"/>
    <s v="CUST1075"/>
    <s v="Online Direct"/>
    <s v="Online Direct"/>
    <s v="REP006"/>
    <n v="0.05"/>
    <n v="5"/>
    <n v="3"/>
    <x v="2"/>
    <x v="2"/>
    <s v="Low Stock"/>
    <s v="Pending Return"/>
    <x v="0"/>
    <s v="Fantastic experience"/>
    <x v="0"/>
    <s v="Experience with Purchase"/>
    <n v="40"/>
    <n v="25"/>
    <n v="15"/>
    <n v="39.375"/>
    <n v="0.375"/>
  </r>
  <r>
    <n v="506"/>
    <s v="Graphic Novel"/>
    <s v="Books &amp; Media"/>
    <x v="4"/>
    <x v="4"/>
    <x v="462"/>
    <n v="20"/>
    <n v="3"/>
    <s v="Asia Pacific"/>
    <s v="CUST1075"/>
    <s v="Retail"/>
    <s v="Retail"/>
    <s v="REP001"/>
    <n v="0"/>
    <n v="12"/>
    <n v="8"/>
    <x v="0"/>
    <x v="0"/>
    <s v="Low Stock"/>
    <s v="No Return"/>
    <x v="0"/>
    <s v="Nice experience"/>
    <x v="1"/>
    <s v="Experience with Purchase"/>
    <n v="60"/>
    <n v="36"/>
    <n v="24"/>
    <n v="59.4"/>
    <n v="0.4"/>
  </r>
  <r>
    <n v="1328"/>
    <s v="Jumpsuit"/>
    <s v="Fashion"/>
    <x v="1"/>
    <x v="1"/>
    <x v="283"/>
    <n v="120"/>
    <n v="1"/>
    <s v="Asia Pacific"/>
    <s v="CUST1075"/>
    <s v="Retail"/>
    <s v="Retail"/>
    <s v="REP019"/>
    <n v="0"/>
    <n v="15"/>
    <n v="105"/>
    <x v="2"/>
    <x v="2"/>
    <s v="Low Stock"/>
    <s v="No Return"/>
    <x v="0"/>
    <s v="Exceeds expectations"/>
    <x v="2"/>
    <s v="Experience with Purchase"/>
    <n v="120"/>
    <n v="15"/>
    <n v="105"/>
    <n v="119.875"/>
    <n v="0.875"/>
  </r>
  <r>
    <n v="991"/>
    <s v="Sweater Dress"/>
    <s v="Fashion"/>
    <x v="1"/>
    <x v="1"/>
    <x v="374"/>
    <n v="70"/>
    <n v="2"/>
    <s v="Asia Pacific"/>
    <s v="CUST1075"/>
    <s v="Retail"/>
    <s v="Retail"/>
    <s v="REP007"/>
    <n v="0"/>
    <n v="50"/>
    <n v="20"/>
    <x v="2"/>
    <x v="2"/>
    <s v="Out of Stock"/>
    <s v="No Return"/>
    <x v="0"/>
    <s v="Great product"/>
    <x v="0"/>
    <s v="Product Quality"/>
    <n v="140"/>
    <n v="100"/>
    <n v="40"/>
    <n v="139.28571428571428"/>
    <n v="0.2857142857142857"/>
  </r>
  <r>
    <n v="691"/>
    <s v="Webcam"/>
    <s v="Electronics"/>
    <x v="2"/>
    <x v="2"/>
    <x v="407"/>
    <n v="40"/>
    <n v="3"/>
    <s v="Asia Pacific"/>
    <s v="CUST1075"/>
    <s v="Online Direct"/>
    <s v="Online Direct"/>
    <s v="REP009"/>
    <n v="0.05"/>
    <n v="30"/>
    <n v="10"/>
    <x v="2"/>
    <x v="2"/>
    <s v="Low Stock"/>
    <s v="Pending Return"/>
    <x v="0"/>
    <s v="I love it"/>
    <x v="1"/>
    <s v="Experience with Purchase"/>
    <n v="120"/>
    <n v="90"/>
    <n v="30"/>
    <n v="119.25"/>
    <n v="0.25"/>
  </r>
  <r>
    <n v="360"/>
    <s v="Car Charger"/>
    <s v="Electronics"/>
    <x v="2"/>
    <x v="2"/>
    <x v="463"/>
    <n v="20"/>
    <n v="1"/>
    <s v="Asia Pacific"/>
    <s v="CUST1075"/>
    <s v="Wholesale"/>
    <s v="Wholesale"/>
    <s v="REP007"/>
    <n v="0"/>
    <n v="15"/>
    <n v="5"/>
    <x v="2"/>
    <x v="2"/>
    <s v="In Stock"/>
    <s v="Returned"/>
    <x v="1"/>
    <s v="Poor packaging"/>
    <x v="2"/>
    <s v="Delivery Issues"/>
    <n v="20"/>
    <n v="15"/>
    <n v="5"/>
    <n v="19.25"/>
    <n v="0.25"/>
  </r>
  <r>
    <n v="647"/>
    <s v="Wireless Earbuds"/>
    <s v="Electronics"/>
    <x v="2"/>
    <x v="2"/>
    <x v="16"/>
    <n v="60"/>
    <n v="4"/>
    <s v="Europe"/>
    <s v="CUST1075"/>
    <s v="Wholesale"/>
    <s v="Wholesale"/>
    <s v="REP008"/>
    <n v="0"/>
    <n v="50"/>
    <n v="10"/>
    <x v="0"/>
    <x v="0"/>
    <s v="Low Stock"/>
    <s v="Pending Return"/>
    <x v="0"/>
    <s v="Nice experience"/>
    <x v="1"/>
    <s v="Experience with Purchase"/>
    <n v="240"/>
    <n v="200"/>
    <n v="40"/>
    <n v="239.16666666666666"/>
    <n v="0.16666666666666666"/>
  </r>
  <r>
    <n v="431"/>
    <s v="Base Layer"/>
    <s v="Sports &amp; Outdoors"/>
    <x v="3"/>
    <x v="3"/>
    <x v="12"/>
    <n v="52"/>
    <n v="4"/>
    <s v="Europe"/>
    <s v="CUST1075"/>
    <s v="Wholesale"/>
    <s v="Wholesale"/>
    <s v="REP001"/>
    <n v="0"/>
    <n v="40"/>
    <n v="12"/>
    <x v="3"/>
    <x v="3"/>
    <s v="In Stock"/>
    <s v="Pending Return"/>
    <x v="0"/>
    <s v="Not worth the money"/>
    <x v="1"/>
    <s v="Product Quality"/>
    <n v="208"/>
    <n v="160"/>
    <n v="48"/>
    <n v="207.23076923076923"/>
    <n v="0.23076923076923078"/>
  </r>
  <r>
    <n v="1098"/>
    <s v="Webcam"/>
    <s v="Electronics"/>
    <x v="2"/>
    <x v="2"/>
    <x v="296"/>
    <n v="40"/>
    <m/>
    <s v="Latin America"/>
    <s v="CUST1075"/>
    <s v="Discount Shoppers"/>
    <s v="Retail"/>
    <s v="REP004"/>
    <n v="0"/>
    <n v="30"/>
    <n v="10"/>
    <x v="2"/>
    <x v="2"/>
    <s v="Out of Stock"/>
    <s v="Pending Return"/>
    <x v="0"/>
    <s v="Fast delivery"/>
    <x v="1"/>
    <s v="Delivery Issues"/>
    <n v="0"/>
    <n v="0"/>
    <n v="0"/>
    <n v="0"/>
    <n v="0"/>
  </r>
  <r>
    <n v="1190"/>
    <s v="Jumpsuit"/>
    <s v="Fashion"/>
    <x v="1"/>
    <x v="1"/>
    <x v="26"/>
    <n v="70"/>
    <n v="4"/>
    <s v="Latin America"/>
    <s v="CUST1075"/>
    <s v="Wholesale"/>
    <s v="Wholesale"/>
    <s v="REP020"/>
    <n v="0.1"/>
    <n v="20"/>
    <n v="50"/>
    <x v="2"/>
    <x v="2"/>
    <s v="In Stock"/>
    <s v="No Return"/>
    <x v="0"/>
    <s v="Not worth the money"/>
    <x v="1"/>
    <s v="Product Quality"/>
    <n v="280"/>
    <n v="80"/>
    <n v="200"/>
    <n v="279.71428571428572"/>
    <n v="0.7142857142857143"/>
  </r>
  <r>
    <n v="63"/>
    <s v="Robot Vacuum"/>
    <s v="Home Appliances"/>
    <x v="5"/>
    <x v="4"/>
    <x v="310"/>
    <n v="325"/>
    <n v="4"/>
    <s v="Middle East &amp; Africa"/>
    <s v="CUST1075"/>
    <s v="Subscription"/>
    <s v="Online Direct"/>
    <s v="REP008"/>
    <n v="0.12"/>
    <n v="250"/>
    <n v="75"/>
    <x v="2"/>
    <x v="2"/>
    <s v="Low Stock"/>
    <s v="No Return"/>
    <x v="0"/>
    <s v="Very satisfied"/>
    <x v="2"/>
    <s v="Experience with Purchase"/>
    <n v="1300"/>
    <n v="1000"/>
    <n v="300"/>
    <n v="1299.2307692307693"/>
    <n v="0.23076923076923078"/>
  </r>
  <r>
    <n v="1236"/>
    <s v="Baseball Glove"/>
    <s v="Sports &amp; Outdoors"/>
    <x v="3"/>
    <x v="3"/>
    <x v="253"/>
    <n v="30"/>
    <n v="2"/>
    <s v="Middle East &amp; Africa"/>
    <s v="CUST1075"/>
    <s v="Wholesale"/>
    <s v="Wholesale"/>
    <s v="REP012"/>
    <n v="0"/>
    <n v="15"/>
    <n v="15"/>
    <x v="0"/>
    <x v="0"/>
    <s v="In Stock"/>
    <s v="Returned"/>
    <x v="1"/>
    <s v="Will shop again"/>
    <x v="2"/>
    <s v="Experience with Purchase"/>
    <n v="60"/>
    <n v="30"/>
    <n v="30"/>
    <n v="59.5"/>
    <n v="0.5"/>
  </r>
  <r>
    <n v="1144"/>
    <s v="Lip Gloss"/>
    <s v="Health &amp; Beauty"/>
    <x v="0"/>
    <x v="0"/>
    <x v="305"/>
    <n v="12"/>
    <n v="3"/>
    <s v="Middle East &amp; Africa"/>
    <s v="CUST1075"/>
    <s v="Subscription"/>
    <s v="Online Direct"/>
    <s v="REP013"/>
    <n v="0"/>
    <n v="15"/>
    <n v="-3"/>
    <x v="3"/>
    <x v="3"/>
    <s v="In Stock"/>
    <s v="Pending Return"/>
    <x v="0"/>
    <s v="Not as described"/>
    <x v="1"/>
    <s v="Value for Money"/>
    <n v="36"/>
    <n v="45"/>
    <n v="-9"/>
    <n v="34.75"/>
    <n v="-0.25"/>
  </r>
  <r>
    <n v="68"/>
    <s v="Body Lotion"/>
    <s v="Health &amp; Beauty"/>
    <x v="0"/>
    <x v="0"/>
    <x v="350"/>
    <n v="32"/>
    <n v="1"/>
    <s v="Middle East &amp; Africa"/>
    <s v="CUST1075"/>
    <s v="Wholesale"/>
    <s v="Wholesale"/>
    <s v="REP010"/>
    <n v="0.05"/>
    <n v="25"/>
    <n v="7"/>
    <x v="1"/>
    <x v="1"/>
    <s v="In Stock"/>
    <s v="Returned"/>
    <x v="1"/>
    <s v="Great product"/>
    <x v="1"/>
    <s v="Product Quality"/>
    <n v="32"/>
    <n v="25"/>
    <n v="7"/>
    <n v="31.21875"/>
    <n v="0.21875"/>
  </r>
  <r>
    <n v="346"/>
    <s v="Body Wash"/>
    <s v="Health &amp; Beauty"/>
    <x v="0"/>
    <x v="0"/>
    <x v="126"/>
    <n v="32"/>
    <n v="4"/>
    <s v="North America"/>
    <s v="CUST1075"/>
    <s v="Online Direct"/>
    <s v="Online Direct"/>
    <s v="REP009"/>
    <n v="0"/>
    <n v="25"/>
    <n v="7"/>
    <x v="3"/>
    <x v="3"/>
    <s v="In Stock"/>
    <s v="Returned"/>
    <x v="1"/>
    <s v="Will return"/>
    <x v="1"/>
    <s v="Customer Service"/>
    <n v="128"/>
    <n v="100"/>
    <n v="28"/>
    <n v="127.21875"/>
    <n v="0.21875"/>
  </r>
  <r>
    <n v="1282"/>
    <s v="Ski Boots"/>
    <s v="Sports &amp; Outdoors"/>
    <x v="3"/>
    <x v="3"/>
    <x v="464"/>
    <n v="400"/>
    <n v="2"/>
    <s v="North America"/>
    <s v="CUST1075"/>
    <s v="Online Direct"/>
    <s v="Online Direct"/>
    <s v="REP017"/>
    <n v="0.1"/>
    <n v="20"/>
    <n v="380"/>
    <x v="2"/>
    <x v="2"/>
    <s v="Low Stock"/>
    <s v="Returned"/>
    <x v="1"/>
    <s v="Great product"/>
    <x v="0"/>
    <s v="Product Quality"/>
    <n v="800"/>
    <n v="40"/>
    <n v="760"/>
    <n v="799.95"/>
    <n v="0.95"/>
  </r>
  <r>
    <n v="169"/>
    <s v="External Hard Drive"/>
    <s v="Electronics"/>
    <x v="2"/>
    <x v="2"/>
    <x v="351"/>
    <n v="115"/>
    <n v="3"/>
    <m/>
    <s v="CUST1075"/>
    <s v="Wholesale"/>
    <s v="Wholesale"/>
    <s v="REP003"/>
    <n v="0"/>
    <n v="90"/>
    <n v="25"/>
    <x v="0"/>
    <x v="0"/>
    <s v="Out of Stock"/>
    <s v="Pending Return"/>
    <x v="0"/>
    <s v="Terrible support"/>
    <x v="2"/>
    <s v="Customer Service"/>
    <n v="345"/>
    <n v="270"/>
    <n v="75"/>
    <n v="344.21739130434781"/>
    <n v="0.21739130434782608"/>
  </r>
  <r>
    <n v="274"/>
    <s v="Dish Rack"/>
    <s v="Home Appliances"/>
    <x v="5"/>
    <x v="4"/>
    <x v="199"/>
    <n v="26"/>
    <n v="1"/>
    <m/>
    <s v="CUST1075"/>
    <s v="Wholesale"/>
    <s v="Wholesale"/>
    <s v="REP004"/>
    <n v="0"/>
    <n v="20"/>
    <n v="6"/>
    <x v="3"/>
    <x v="3"/>
    <s v="Low Stock"/>
    <s v="No Return"/>
    <x v="0"/>
    <s v="Will shop again"/>
    <x v="0"/>
    <s v="Experience with Purchase"/>
    <n v="26"/>
    <n v="20"/>
    <n v="6"/>
    <n v="25.23076923076923"/>
    <n v="0.23076923076923078"/>
  </r>
  <r>
    <n v="559"/>
    <s v="Basketball"/>
    <s v="Sports &amp; Outdoors"/>
    <x v="3"/>
    <x v="3"/>
    <x v="369"/>
    <n v="30"/>
    <n v="4"/>
    <s v="Asia Pacific"/>
    <s v="CUST1076"/>
    <s v="Online Direct"/>
    <s v="Online Direct"/>
    <s v="REP004"/>
    <n v="0"/>
    <n v="25"/>
    <n v="5"/>
    <x v="3"/>
    <x v="3"/>
    <s v="Out of Stock"/>
    <s v="Pending Return"/>
    <x v="0"/>
    <s v="Fantastic experience"/>
    <x v="1"/>
    <s v="Experience with Purchase"/>
    <n v="120"/>
    <n v="100"/>
    <n v="20"/>
    <n v="119.16666666666667"/>
    <n v="0.16666666666666666"/>
  </r>
  <r>
    <n v="415"/>
    <s v="Facial Scrub"/>
    <s v="Health &amp; Beauty"/>
    <x v="0"/>
    <x v="0"/>
    <x v="197"/>
    <n v="38"/>
    <n v="2"/>
    <s v="Asia Pacific"/>
    <s v="CUST1076"/>
    <s v="Retail"/>
    <s v="Retail"/>
    <s v="REP005"/>
    <n v="0"/>
    <n v="30"/>
    <n v="8"/>
    <x v="3"/>
    <x v="3"/>
    <s v="Out of Stock"/>
    <s v="Returned"/>
    <x v="1"/>
    <s v="Great product"/>
    <x v="2"/>
    <s v="Product Quality"/>
    <n v="76"/>
    <n v="60"/>
    <n v="16"/>
    <n v="75.21052631578948"/>
    <n v="0.21052631578947367"/>
  </r>
  <r>
    <n v="697"/>
    <s v="Hair Mask"/>
    <s v="Health &amp; Beauty"/>
    <x v="0"/>
    <x v="0"/>
    <x v="128"/>
    <n v="15"/>
    <n v="1"/>
    <s v="Europe"/>
    <s v="CUST1076"/>
    <s v="Subscription"/>
    <s v="Online Direct"/>
    <s v="REP003"/>
    <n v="0"/>
    <n v="10"/>
    <n v="5"/>
    <x v="0"/>
    <x v="0"/>
    <s v="Low Stock"/>
    <s v="Pending Return"/>
    <x v="0"/>
    <s v="Too expensive"/>
    <x v="2"/>
    <s v="Value for Money"/>
    <n v="15"/>
    <n v="10"/>
    <n v="5"/>
    <n v="14.333333333333334"/>
    <n v="0.33333333333333331"/>
  </r>
  <r>
    <n v="244"/>
    <s v="Science Fiction Novel"/>
    <s v="Books &amp; Media"/>
    <x v="4"/>
    <x v="4"/>
    <x v="465"/>
    <n v="32"/>
    <n v="5"/>
    <s v="Latin America"/>
    <s v="CUST1076"/>
    <s v="Wholesale"/>
    <s v="Wholesale"/>
    <s v="REP003"/>
    <n v="0"/>
    <n v="25"/>
    <n v="7"/>
    <x v="0"/>
    <x v="0"/>
    <s v="In Stock"/>
    <s v="No Return"/>
    <x v="0"/>
    <s v="Very fast service"/>
    <x v="1"/>
    <s v="Experience with Purchase"/>
    <n v="160"/>
    <n v="125"/>
    <n v="35"/>
    <n v="159.21875"/>
    <n v="0.21875"/>
  </r>
  <r>
    <n v="838"/>
    <s v="Treadmill"/>
    <s v="Sports &amp; Outdoors"/>
    <x v="3"/>
    <x v="3"/>
    <x v="85"/>
    <n v="400"/>
    <n v="2"/>
    <s v="Latin America"/>
    <s v="CUST1076"/>
    <s v="Wholesale"/>
    <s v="Wholesale"/>
    <s v="REP001"/>
    <n v="0.05"/>
    <n v="300"/>
    <n v="100"/>
    <x v="3"/>
    <x v="3"/>
    <s v="Low Stock"/>
    <s v="Pending Return"/>
    <x v="0"/>
    <s v="Not recommended"/>
    <x v="1"/>
    <s v="Value for Money"/>
    <n v="800"/>
    <n v="600"/>
    <n v="200"/>
    <n v="799.25"/>
    <n v="0.25"/>
  </r>
  <r>
    <n v="708"/>
    <s v="Body Lotion"/>
    <s v="Health &amp; Beauty"/>
    <x v="0"/>
    <x v="0"/>
    <x v="106"/>
    <n v="20"/>
    <n v="5"/>
    <s v="Middle East &amp; Africa"/>
    <s v="CUST1076"/>
    <s v="Online Direct"/>
    <s v="Online Direct"/>
    <s v="REP004"/>
    <n v="0"/>
    <n v="15"/>
    <n v="5"/>
    <x v="3"/>
    <x v="3"/>
    <s v="In Stock"/>
    <s v="Pending Return"/>
    <x v="0"/>
    <s v="Satisfied with my purchase"/>
    <x v="2"/>
    <s v="Experience with Purchase"/>
    <n v="100"/>
    <n v="75"/>
    <n v="25"/>
    <n v="99.25"/>
    <n v="0.25"/>
  </r>
  <r>
    <n v="761"/>
    <s v="Eye Cream"/>
    <s v="Health &amp; Beauty"/>
    <x v="0"/>
    <x v="0"/>
    <x v="51"/>
    <n v="20"/>
    <n v="4"/>
    <s v="Middle East &amp; Africa"/>
    <s v="CUST1076"/>
    <s v="Retail"/>
    <s v="Retail"/>
    <s v="REP005"/>
    <n v="0.05"/>
    <n v="15"/>
    <n v="5"/>
    <x v="0"/>
    <x v="0"/>
    <s v="In Stock"/>
    <s v="Returned"/>
    <x v="1"/>
    <s v="Missing accessories"/>
    <x v="1"/>
    <s v="Delivery Issues"/>
    <n v="80"/>
    <n v="60"/>
    <n v="20"/>
    <n v="79.25"/>
    <n v="0.25"/>
  </r>
  <r>
    <n v="818"/>
    <s v="Hair Mask"/>
    <s v="Health &amp; Beauty"/>
    <x v="0"/>
    <x v="0"/>
    <x v="466"/>
    <n v="15"/>
    <n v="1"/>
    <s v="North America"/>
    <s v="CUST1076"/>
    <s v="Online Direct"/>
    <s v="Online Direct"/>
    <s v="REP007"/>
    <n v="0"/>
    <n v="10"/>
    <n v="5"/>
    <x v="1"/>
    <x v="1"/>
    <s v="Low Stock"/>
    <s v="Returned"/>
    <x v="1"/>
    <s v="Nice experience"/>
    <x v="2"/>
    <s v="Experience with Purchase"/>
    <n v="15"/>
    <n v="10"/>
    <n v="5"/>
    <n v="14.333333333333334"/>
    <n v="0.33333333333333331"/>
  </r>
  <r>
    <n v="56"/>
    <s v="Smartwatch"/>
    <s v="Electronics"/>
    <x v="2"/>
    <x v="2"/>
    <x v="7"/>
    <n v="145"/>
    <n v="4"/>
    <s v="North America"/>
    <s v="CUST1076"/>
    <s v="Wholesale"/>
    <s v="Wholesale"/>
    <s v="REP001"/>
    <n v="0.12"/>
    <n v="110"/>
    <n v="35"/>
    <x v="3"/>
    <x v="3"/>
    <s v="In Stock"/>
    <s v="No Return"/>
    <x v="0"/>
    <s v="Would buy again"/>
    <x v="0"/>
    <s v="Value for Money"/>
    <n v="580"/>
    <n v="440"/>
    <n v="140"/>
    <n v="579.24137931034488"/>
    <n v="0.2413793103448276"/>
  </r>
  <r>
    <n v="453"/>
    <s v="Winter Scarf"/>
    <s v="Fashion"/>
    <x v="1"/>
    <x v="1"/>
    <x v="54"/>
    <n v="52"/>
    <n v="4"/>
    <s v="Asia Pacific"/>
    <s v="CUST1077"/>
    <s v="Retail"/>
    <s v="Retail"/>
    <s v="REP005"/>
    <n v="0"/>
    <n v="40"/>
    <n v="12"/>
    <x v="1"/>
    <x v="1"/>
    <s v="In Stock"/>
    <s v="No Return"/>
    <x v="0"/>
    <s v="Terrible support"/>
    <x v="1"/>
    <s v="Customer Service"/>
    <n v="208"/>
    <n v="160"/>
    <n v="48"/>
    <n v="207.23076923076923"/>
    <n v="0.23076923076923078"/>
  </r>
  <r>
    <n v="150"/>
    <s v="Children's Book"/>
    <s v="Books &amp; Media"/>
    <x v="4"/>
    <x v="4"/>
    <x v="467"/>
    <n v="19"/>
    <n v="3"/>
    <s v="North America"/>
    <s v="CUST1077"/>
    <s v="Retail"/>
    <s v="Retail"/>
    <s v="REP003"/>
    <n v="0.12"/>
    <n v="15"/>
    <n v="4"/>
    <x v="0"/>
    <x v="0"/>
    <s v="Low Stock"/>
    <s v="No Return"/>
    <x v="0"/>
    <s v="Won't buy again"/>
    <x v="2"/>
    <s v="Value for Money"/>
    <n v="57"/>
    <n v="45"/>
    <n v="12"/>
    <n v="56.210526315789473"/>
    <n v="0.21052631578947367"/>
  </r>
  <r>
    <n v="4"/>
    <s v="Air Purifier"/>
    <s v="Home Appliances"/>
    <x v="5"/>
    <x v="4"/>
    <x v="468"/>
    <n v="65"/>
    <n v="5"/>
    <s v="North America"/>
    <s v="CUST1077"/>
    <s v="Wholesale"/>
    <s v="Wholesale"/>
    <s v="REP003"/>
    <n v="0.05"/>
    <n v="50"/>
    <n v="15"/>
    <x v="3"/>
    <x v="3"/>
    <s v="In Stock"/>
    <s v="No Return"/>
    <x v="0"/>
    <s v="Very fast service"/>
    <x v="2"/>
    <s v="Experience with Purchase"/>
    <n v="325"/>
    <n v="250"/>
    <n v="75"/>
    <n v="324.23076923076923"/>
    <n v="0.23076923076923078"/>
  </r>
  <r>
    <n v="256"/>
    <s v="Smart Home Hub"/>
    <s v="Electronics"/>
    <x v="2"/>
    <x v="2"/>
    <x v="469"/>
    <n v="100"/>
    <n v="5"/>
    <s v="North America"/>
    <s v="CUST1077"/>
    <s v="Subscription"/>
    <s v="Online Direct"/>
    <s v="REP009"/>
    <n v="0"/>
    <n v="80"/>
    <n v="20"/>
    <x v="3"/>
    <x v="3"/>
    <s v="In Stock"/>
    <s v="Pending Return"/>
    <x v="0"/>
    <s v="Returning this item"/>
    <x v="1"/>
    <s v="Customer Service"/>
    <n v="500"/>
    <n v="400"/>
    <n v="100"/>
    <n v="499.2"/>
    <n v="0.2"/>
  </r>
  <r>
    <n v="85"/>
    <s v="4K Ultra HD TV"/>
    <s v="Electronics"/>
    <x v="2"/>
    <x v="2"/>
    <x v="455"/>
    <n v="650"/>
    <n v="1"/>
    <s v="North America"/>
    <s v="CUST1077"/>
    <s v="Wholesale"/>
    <s v="Wholesale"/>
    <s v="REP010"/>
    <n v="0.14000000000000001"/>
    <n v="500"/>
    <n v="150"/>
    <x v="0"/>
    <x v="0"/>
    <s v="In Stock"/>
    <s v="Pending Return"/>
    <x v="0"/>
    <s v="Good value for money"/>
    <x v="2"/>
    <s v="Product Quality"/>
    <n v="650"/>
    <n v="500"/>
    <n v="150"/>
    <n v="649.23076923076928"/>
    <n v="0.23076923076923078"/>
  </r>
  <r>
    <n v="134"/>
    <s v="Electric Toothbrush"/>
    <s v="Health &amp; Beauty"/>
    <x v="0"/>
    <x v="0"/>
    <x v="175"/>
    <n v="50"/>
    <n v="1"/>
    <m/>
    <s v="CUST1077"/>
    <s v="Retail"/>
    <s v="Retail"/>
    <s v="REP001"/>
    <n v="0.1"/>
    <n v="40"/>
    <n v="10"/>
    <x v="2"/>
    <x v="2"/>
    <s v="In Stock"/>
    <s v="No Return"/>
    <x v="0"/>
    <s v="Fast delivery"/>
    <x v="1"/>
    <s v="Delivery Issues"/>
    <n v="50"/>
    <n v="40"/>
    <n v="10"/>
    <n v="49.2"/>
    <n v="0.2"/>
  </r>
  <r>
    <n v="810"/>
    <s v="Wool Sweater"/>
    <s v="Fashion"/>
    <x v="1"/>
    <x v="1"/>
    <x v="232"/>
    <n v="80"/>
    <n v="3"/>
    <s v="Asia Pacific"/>
    <s v="CUST1078"/>
    <s v="Retail"/>
    <s v="Retail"/>
    <s v="REP008"/>
    <n v="0.05"/>
    <n v="60"/>
    <n v="20"/>
    <x v="3"/>
    <x v="3"/>
    <s v="Out of Stock"/>
    <s v="Returned"/>
    <x v="1"/>
    <s v="Very satisfied"/>
    <x v="2"/>
    <s v="Experience with Purchase"/>
    <n v="240"/>
    <n v="180"/>
    <n v="60"/>
    <n v="239.25"/>
    <n v="0.25"/>
  </r>
  <r>
    <n v="1153"/>
    <s v="Treadmill"/>
    <s v="Sports &amp; Outdoors"/>
    <x v="3"/>
    <x v="3"/>
    <x v="78"/>
    <n v="400"/>
    <n v="2"/>
    <s v="Europe"/>
    <s v="CUST1078"/>
    <s v="Retail"/>
    <s v="Retail"/>
    <s v="REP012"/>
    <n v="0.05"/>
    <n v="15"/>
    <n v="385"/>
    <x v="1"/>
    <x v="1"/>
    <s v="Out of Stock"/>
    <s v="No Return"/>
    <x v="0"/>
    <s v="Very fast service"/>
    <x v="1"/>
    <s v="Experience with Purchase"/>
    <n v="800"/>
    <n v="30"/>
    <n v="770"/>
    <n v="799.96249999999998"/>
    <n v="0.96250000000000002"/>
  </r>
  <r>
    <n v="828"/>
    <s v="Webcam"/>
    <s v="Electronics"/>
    <x v="2"/>
    <x v="2"/>
    <x v="19"/>
    <n v="40"/>
    <n v="5"/>
    <s v="Europe"/>
    <s v="CUST1078"/>
    <s v="Retail"/>
    <s v="Retail"/>
    <s v="REP008"/>
    <n v="0"/>
    <n v="30"/>
    <n v="10"/>
    <x v="2"/>
    <x v="2"/>
    <s v="In Stock"/>
    <s v="Returned"/>
    <x v="1"/>
    <s v="Nice experience"/>
    <x v="1"/>
    <s v="Experience with Purchase"/>
    <n v="200"/>
    <n v="150"/>
    <n v="50"/>
    <n v="199.25"/>
    <n v="0.25"/>
  </r>
  <r>
    <n v="331"/>
    <s v="Office Chair"/>
    <s v="Office Supplies"/>
    <x v="7"/>
    <x v="4"/>
    <x v="375"/>
    <n v="195"/>
    <n v="3"/>
    <s v="Latin America"/>
    <s v="CUST1078"/>
    <s v="Online Direct"/>
    <s v="Online Direct"/>
    <s v="REP008"/>
    <n v="0"/>
    <n v="150"/>
    <n v="45"/>
    <x v="0"/>
    <x v="0"/>
    <s v="Low Stock"/>
    <s v="Returned"/>
    <x v="1"/>
    <s v="Fast delivery"/>
    <x v="0"/>
    <s v="Delivery Issues"/>
    <n v="585"/>
    <n v="450"/>
    <n v="135"/>
    <n v="584.23076923076928"/>
    <n v="0.23076923076923078"/>
  </r>
  <r>
    <n v="1291"/>
    <s v="Romance Novel"/>
    <s v="Books &amp; Media"/>
    <x v="4"/>
    <x v="4"/>
    <x v="275"/>
    <n v="25"/>
    <n v="3"/>
    <s v="Latin America"/>
    <s v="CUST1078"/>
    <s v="Wholesale"/>
    <s v="Wholesale"/>
    <s v="REP020"/>
    <n v="0"/>
    <n v="15"/>
    <n v="10"/>
    <x v="2"/>
    <x v="2"/>
    <s v="In Stock"/>
    <s v="Pending Return"/>
    <x v="0"/>
    <s v="Not recommended"/>
    <x v="2"/>
    <s v="Value for Money"/>
    <n v="75"/>
    <n v="45"/>
    <n v="30"/>
    <n v="74.400000000000006"/>
    <n v="0.4"/>
  </r>
  <r>
    <n v="1199"/>
    <s v="Bathrobe"/>
    <s v="Health &amp; Beauty"/>
    <x v="0"/>
    <x v="0"/>
    <x v="342"/>
    <n v="50"/>
    <n v="4"/>
    <s v="Middle East &amp; Africa"/>
    <s v="CUST1078"/>
    <s v="Wholesale"/>
    <s v="Wholesale"/>
    <s v="REP017"/>
    <n v="0"/>
    <n v="15"/>
    <n v="35"/>
    <x v="1"/>
    <x v="1"/>
    <s v="Low Stock"/>
    <s v="Returned"/>
    <x v="1"/>
    <s v="Quick shipping"/>
    <x v="1"/>
    <s v="Delivery Issues"/>
    <n v="200"/>
    <n v="60"/>
    <n v="140"/>
    <n v="199.7"/>
    <n v="0.7"/>
  </r>
  <r>
    <n v="745"/>
    <s v="Wireless Earbuds"/>
    <s v="Electronics"/>
    <x v="2"/>
    <x v="2"/>
    <x v="90"/>
    <n v="70"/>
    <n v="2"/>
    <s v="Middle East &amp; Africa"/>
    <s v="CUST1078"/>
    <s v="Retail"/>
    <s v="Retail"/>
    <s v="REP005"/>
    <n v="0.1"/>
    <n v="50"/>
    <n v="20"/>
    <x v="0"/>
    <x v="0"/>
    <s v="In Stock"/>
    <s v="Pending Return"/>
    <x v="0"/>
    <s v="Will shop again"/>
    <x v="2"/>
    <s v="Experience with Purchase"/>
    <n v="140"/>
    <n v="100"/>
    <n v="40"/>
    <n v="139.28571428571428"/>
    <n v="0.2857142857142857"/>
  </r>
  <r>
    <n v="1337"/>
    <s v="Bathrobe"/>
    <s v="Health &amp; Beauty"/>
    <x v="0"/>
    <x v="0"/>
    <x v="345"/>
    <n v="70"/>
    <n v="1"/>
    <s v="Middle East &amp; Africa"/>
    <s v="CUST1078"/>
    <s v="Retail"/>
    <s v="Retail"/>
    <s v="REP011"/>
    <n v="0"/>
    <n v="15"/>
    <n v="55"/>
    <x v="1"/>
    <x v="1"/>
    <s v="Out of Stock"/>
    <s v="Returned"/>
    <x v="1"/>
    <s v="Item as described"/>
    <x v="0"/>
    <s v="Product Description Accuracy"/>
    <n v="70"/>
    <n v="15"/>
    <n v="55"/>
    <n v="69.785714285714292"/>
    <n v="0.7857142857142857"/>
  </r>
  <r>
    <n v="1107"/>
    <s v="Digital Camera"/>
    <s v="Electronics"/>
    <x v="2"/>
    <x v="2"/>
    <x v="200"/>
    <n v="250"/>
    <m/>
    <s v="Middle East &amp; Africa"/>
    <s v="CUST1078"/>
    <s v="High Income"/>
    <s v="Wholesale"/>
    <s v="REP008"/>
    <n v="0"/>
    <n v="200"/>
    <n v="50"/>
    <x v="2"/>
    <x v="2"/>
    <s v="In Stock"/>
    <s v="Pending Return"/>
    <x v="0"/>
    <s v="Exceeds expectations"/>
    <x v="2"/>
    <s v="Experience with Purchase"/>
    <n v="0"/>
    <n v="0"/>
    <n v="0"/>
    <n v="0"/>
    <n v="0"/>
  </r>
  <r>
    <n v="1245"/>
    <s v="Webcam"/>
    <s v="Electronics"/>
    <x v="2"/>
    <x v="2"/>
    <x v="26"/>
    <n v="130"/>
    <n v="4"/>
    <s v="North America"/>
    <s v="CUST1078"/>
    <s v="Wholesale"/>
    <s v="Wholesale"/>
    <s v="REP018"/>
    <n v="0.1"/>
    <n v="20"/>
    <n v="110"/>
    <x v="2"/>
    <x v="2"/>
    <s v="In Stock"/>
    <s v="Returned"/>
    <x v="1"/>
    <s v="Damaged on arrival"/>
    <x v="1"/>
    <s v="Product Quality"/>
    <n v="520"/>
    <n v="80"/>
    <n v="440"/>
    <n v="519.84615384615381"/>
    <n v="0.84615384615384615"/>
  </r>
  <r>
    <n v="1212"/>
    <s v="Jumpsuit"/>
    <s v="Fashion"/>
    <x v="1"/>
    <x v="1"/>
    <x v="23"/>
    <n v="70"/>
    <n v="2"/>
    <s v="Europe"/>
    <s v="CUST1079"/>
    <s v="Wholesale"/>
    <s v="Wholesale"/>
    <s v="REP017"/>
    <n v="0.05"/>
    <n v="15"/>
    <n v="55"/>
    <x v="3"/>
    <x v="3"/>
    <s v="Low Stock"/>
    <s v="Pending Return"/>
    <x v="0"/>
    <s v="Arrived late"/>
    <x v="1"/>
    <s v="Delivery Issues"/>
    <n v="140"/>
    <n v="30"/>
    <n v="110"/>
    <n v="139.78571428571428"/>
    <n v="0.7857142857142857"/>
  </r>
  <r>
    <n v="658"/>
    <s v="Power Strip"/>
    <s v="Electronics"/>
    <x v="2"/>
    <x v="2"/>
    <x v="7"/>
    <n v="25"/>
    <n v="4"/>
    <s v="Europe"/>
    <s v="CUST1079"/>
    <s v="Subscription"/>
    <s v="Online Direct"/>
    <s v="REP001"/>
    <n v="0"/>
    <n v="20"/>
    <n v="5"/>
    <x v="2"/>
    <x v="2"/>
    <s v="Low Stock"/>
    <s v="Returned"/>
    <x v="1"/>
    <s v="Very satisfied"/>
    <x v="1"/>
    <s v="Experience with Purchase"/>
    <n v="100"/>
    <n v="80"/>
    <n v="20"/>
    <n v="99.2"/>
    <n v="0.2"/>
  </r>
  <r>
    <n v="1120"/>
    <s v="Science Fiction"/>
    <s v="Books &amp; Media"/>
    <x v="4"/>
    <x v="4"/>
    <x v="78"/>
    <n v="30"/>
    <m/>
    <s v="Europe"/>
    <s v="CUST1079"/>
    <s v="Discount Shoppers"/>
    <s v="Retail"/>
    <s v="REP010"/>
    <n v="0.1"/>
    <n v="20"/>
    <n v="10"/>
    <x v="2"/>
    <x v="2"/>
    <s v="Low Stock"/>
    <s v="Returned"/>
    <x v="1"/>
    <s v="Good value for money"/>
    <x v="1"/>
    <s v="Product Quality"/>
    <n v="0"/>
    <n v="0"/>
    <n v="0"/>
    <n v="0"/>
    <n v="0"/>
  </r>
  <r>
    <n v="530"/>
    <s v="Dishwasher"/>
    <s v="Home Appliances"/>
    <x v="5"/>
    <x v="4"/>
    <x v="301"/>
    <n v="250"/>
    <n v="1"/>
    <s v="Latin America"/>
    <s v="CUST1079"/>
    <s v="Wholesale"/>
    <s v="Wholesale"/>
    <s v="REP010"/>
    <n v="0"/>
    <n v="200"/>
    <n v="50"/>
    <x v="0"/>
    <x v="0"/>
    <s v="Low Stock"/>
    <s v="Returned"/>
    <x v="1"/>
    <s v="Could be better"/>
    <x v="1"/>
    <s v="Experience with Purchase"/>
    <n v="250"/>
    <n v="200"/>
    <n v="50"/>
    <n v="249.2"/>
    <n v="0.2"/>
  </r>
  <r>
    <n v="1166"/>
    <s v="Lip Gloss"/>
    <s v="Health &amp; Beauty"/>
    <x v="0"/>
    <x v="0"/>
    <x v="100"/>
    <n v="12"/>
    <n v="5"/>
    <s v="Latin America"/>
    <s v="CUST1079"/>
    <s v="Retail"/>
    <s v="Retail"/>
    <s v="REP011"/>
    <n v="0"/>
    <n v="15"/>
    <n v="-3"/>
    <x v="0"/>
    <x v="0"/>
    <s v="Low Stock"/>
    <s v="No Return"/>
    <x v="0"/>
    <s v="Too expensive"/>
    <x v="1"/>
    <s v="Value for Money"/>
    <n v="60"/>
    <n v="75"/>
    <n v="-15"/>
    <n v="58.75"/>
    <n v="-0.25"/>
  </r>
  <r>
    <n v="1258"/>
    <s v="Science Fiction"/>
    <s v="Books &amp; Media"/>
    <x v="4"/>
    <x v="4"/>
    <x v="419"/>
    <n v="120"/>
    <n v="5"/>
    <s v="Middle East &amp; Africa"/>
    <s v="CUST1079"/>
    <s v="Online Direct"/>
    <s v="Online Direct"/>
    <s v="REP018"/>
    <n v="0"/>
    <n v="15"/>
    <n v="105"/>
    <x v="3"/>
    <x v="3"/>
    <s v="Low Stock"/>
    <s v="Returned"/>
    <x v="1"/>
    <s v="I love it"/>
    <x v="2"/>
    <s v="Experience with Purchase"/>
    <n v="600"/>
    <n v="75"/>
    <n v="525"/>
    <n v="599.875"/>
    <n v="0.875"/>
  </r>
  <r>
    <n v="610"/>
    <s v="Digital Thermometer"/>
    <s v="Electronics"/>
    <x v="2"/>
    <x v="2"/>
    <x v="248"/>
    <n v="20"/>
    <n v="4"/>
    <s v="North America"/>
    <s v="CUST1079"/>
    <s v="Wholesale"/>
    <s v="Wholesale"/>
    <s v="REP003"/>
    <n v="0"/>
    <n v="15"/>
    <n v="5"/>
    <x v="2"/>
    <x v="2"/>
    <s v="Out of Stock"/>
    <s v="Pending Return"/>
    <x v="0"/>
    <s v="Will return"/>
    <x v="1"/>
    <s v="Customer Service"/>
    <n v="80"/>
    <n v="60"/>
    <n v="20"/>
    <n v="79.25"/>
    <n v="0.25"/>
  </r>
  <r>
    <n v="371"/>
    <s v="Climbing Rope"/>
    <s v="Sports &amp; Outdoors"/>
    <x v="3"/>
    <x v="3"/>
    <x v="50"/>
    <n v="90"/>
    <n v="3"/>
    <s v="North America"/>
    <s v="CUST1079"/>
    <s v="Retail"/>
    <s v="Retail"/>
    <s v="REP002"/>
    <n v="0"/>
    <n v="70"/>
    <n v="20"/>
    <x v="3"/>
    <x v="3"/>
    <s v="Out of Stock"/>
    <s v="No Return"/>
    <x v="0"/>
    <s v="Arrived late"/>
    <x v="2"/>
    <s v="Delivery Issues"/>
    <n v="270"/>
    <n v="210"/>
    <n v="60"/>
    <n v="269.22222222222223"/>
    <n v="0.22222222222222221"/>
  </r>
  <r>
    <n v="1304"/>
    <s v="Lip Gloss"/>
    <s v="Health &amp; Beauty"/>
    <x v="0"/>
    <x v="0"/>
    <x v="262"/>
    <n v="25"/>
    <n v="5"/>
    <s v="North America"/>
    <s v="CUST1079"/>
    <s v="Wholesale"/>
    <s v="Wholesale"/>
    <s v="REP020"/>
    <n v="0.1"/>
    <n v="20"/>
    <n v="5"/>
    <x v="0"/>
    <x v="0"/>
    <s v="Out of Stock"/>
    <s v="Returned"/>
    <x v="1"/>
    <s v="Quick shipping"/>
    <x v="0"/>
    <s v="Delivery Issues"/>
    <n v="125"/>
    <n v="100"/>
    <n v="25"/>
    <n v="124.2"/>
    <n v="0.2"/>
  </r>
  <r>
    <n v="1074"/>
    <s v="Sweater Dress"/>
    <s v="Fashion"/>
    <x v="1"/>
    <x v="1"/>
    <x v="470"/>
    <n v="70"/>
    <m/>
    <s v="North America"/>
    <s v="CUST1079"/>
    <s v="High Income"/>
    <s v="Wholesale"/>
    <s v="REP004"/>
    <n v="0"/>
    <n v="50"/>
    <n v="20"/>
    <x v="2"/>
    <x v="2"/>
    <s v="Low Stock"/>
    <s v="No Return"/>
    <x v="0"/>
    <s v="Satisfied with my purchase"/>
    <x v="2"/>
    <s v="Experience with Purchase"/>
    <n v="0"/>
    <n v="0"/>
    <n v="0"/>
    <n v="0"/>
    <n v="0"/>
  </r>
  <r>
    <n v="64"/>
    <s v="Lawn Mower"/>
    <s v="Tools &amp; Home Improvement"/>
    <x v="5"/>
    <x v="4"/>
    <x v="471"/>
    <n v="260"/>
    <n v="4"/>
    <s v="North America"/>
    <s v="CUST1079"/>
    <s v="Retail"/>
    <s v="Retail"/>
    <s v="REP009"/>
    <n v="0.1"/>
    <n v="200"/>
    <n v="60"/>
    <x v="3"/>
    <x v="3"/>
    <s v="Out of Stock"/>
    <s v="Returned"/>
    <x v="1"/>
    <s v="Not as described"/>
    <x v="1"/>
    <s v="Value for Money"/>
    <n v="1040"/>
    <n v="800"/>
    <n v="240"/>
    <n v="1039.2307692307693"/>
    <n v="0.23076923076923078"/>
  </r>
  <r>
    <n v="1350"/>
    <s v="Jumpsuit"/>
    <s v="Fashion"/>
    <x v="1"/>
    <x v="1"/>
    <x v="62"/>
    <n v="20"/>
    <n v="5"/>
    <m/>
    <s v="CUST1079"/>
    <s v="Wholesale"/>
    <s v="Wholesale"/>
    <s v="REP012"/>
    <n v="0"/>
    <n v="15"/>
    <n v="5"/>
    <x v="2"/>
    <x v="2"/>
    <s v="Out of Stock"/>
    <s v="Pending Return"/>
    <x v="0"/>
    <s v="Fast delivery"/>
    <x v="2"/>
    <s v="Delivery Issues"/>
    <n v="100"/>
    <n v="75"/>
    <n v="25"/>
    <n v="99.25"/>
    <n v="0.25"/>
  </r>
  <r>
    <n v="686"/>
    <s v="Hair Straightener"/>
    <s v="Health &amp; Beauty"/>
    <x v="0"/>
    <x v="0"/>
    <x v="25"/>
    <n v="40"/>
    <n v="1"/>
    <s v="Asia Pacific"/>
    <s v="CUST1080"/>
    <s v="Retail"/>
    <s v="Retail"/>
    <s v="REP003"/>
    <n v="0.05"/>
    <n v="30"/>
    <n v="10"/>
    <x v="2"/>
    <x v="2"/>
    <s v="Out of Stock"/>
    <s v="Returned"/>
    <x v="1"/>
    <s v="Would buy again"/>
    <x v="2"/>
    <s v="Value for Money"/>
    <n v="40"/>
    <n v="30"/>
    <n v="10"/>
    <n v="39.25"/>
    <n v="0.25"/>
  </r>
  <r>
    <n v="1208"/>
    <s v="Snowshoes"/>
    <s v="Sports &amp; Outdoors"/>
    <x v="3"/>
    <x v="3"/>
    <x v="78"/>
    <n v="90"/>
    <n v="2"/>
    <s v="Asia Pacific"/>
    <s v="CUST1080"/>
    <s v="Retail"/>
    <s v="Retail"/>
    <s v="REP019"/>
    <n v="0.05"/>
    <n v="15"/>
    <n v="75"/>
    <x v="2"/>
    <x v="2"/>
    <s v="In Stock"/>
    <s v="Returned"/>
    <x v="1"/>
    <s v="Perfect fit"/>
    <x v="1"/>
    <s v="Product Quality"/>
    <n v="180"/>
    <n v="30"/>
    <n v="150"/>
    <n v="179.83333333333334"/>
    <n v="0.83333333333333337"/>
  </r>
  <r>
    <n v="1152"/>
    <s v="Sweater Dress"/>
    <s v="Fashion"/>
    <x v="1"/>
    <x v="1"/>
    <x v="347"/>
    <n v="70"/>
    <n v="2"/>
    <s v="Europe"/>
    <s v="CUST1080"/>
    <s v="Online Direct"/>
    <s v="Online Direct"/>
    <s v="REP011"/>
    <n v="0"/>
    <n v="15"/>
    <n v="55"/>
    <x v="1"/>
    <x v="1"/>
    <s v="Low Stock"/>
    <s v="No Return"/>
    <x v="0"/>
    <s v="Won't buy again"/>
    <x v="2"/>
    <s v="Value for Money"/>
    <n v="140"/>
    <n v="30"/>
    <n v="110"/>
    <n v="139.78571428571428"/>
    <n v="0.7857142857142857"/>
  </r>
  <r>
    <n v="1300"/>
    <s v="Sweater Dress"/>
    <s v="Fashion"/>
    <x v="1"/>
    <x v="1"/>
    <x v="437"/>
    <n v="25"/>
    <n v="5"/>
    <s v="Europe"/>
    <s v="CUST1080"/>
    <s v="Wholesale"/>
    <s v="Wholesale"/>
    <s v="REP012"/>
    <n v="0"/>
    <n v="15"/>
    <n v="10"/>
    <x v="1"/>
    <x v="1"/>
    <s v="Low Stock"/>
    <s v="Returned"/>
    <x v="1"/>
    <s v="Delays in delivery"/>
    <x v="1"/>
    <s v="Delivery Issues"/>
    <n v="125"/>
    <n v="75"/>
    <n v="50"/>
    <n v="124.4"/>
    <n v="0.4"/>
  </r>
  <r>
    <n v="286"/>
    <s v="Smart Scale"/>
    <s v="Electronics"/>
    <x v="2"/>
    <x v="2"/>
    <x v="51"/>
    <n v="38"/>
    <n v="2"/>
    <s v="Europe"/>
    <s v="CUST1080"/>
    <s v="Retail"/>
    <s v="Retail"/>
    <s v="REP003"/>
    <n v="0"/>
    <n v="30"/>
    <n v="8"/>
    <x v="2"/>
    <x v="2"/>
    <s v="Out of Stock"/>
    <s v="Returned"/>
    <x v="1"/>
    <s v="Nice experience"/>
    <x v="1"/>
    <s v="Experience with Purchase"/>
    <n v="76"/>
    <n v="60"/>
    <n v="16"/>
    <n v="75.21052631578948"/>
    <n v="0.21052631578947367"/>
  </r>
  <r>
    <n v="1070"/>
    <s v="Sweater Dress"/>
    <s v="Fashion"/>
    <x v="1"/>
    <x v="1"/>
    <x v="137"/>
    <n v="70"/>
    <m/>
    <s v="Europe"/>
    <s v="CUST1080"/>
    <s v="High Income"/>
    <s v="Wholesale"/>
    <s v="REP001"/>
    <n v="0"/>
    <n v="50"/>
    <n v="20"/>
    <x v="1"/>
    <x v="1"/>
    <s v="Low Stock"/>
    <s v="No Return"/>
    <x v="0"/>
    <s v="Would buy again"/>
    <x v="1"/>
    <s v="Value for Money"/>
    <n v="0"/>
    <n v="0"/>
    <n v="0"/>
    <n v="0"/>
    <n v="0"/>
  </r>
  <r>
    <n v="1336"/>
    <s v="Bluetooth Speaker"/>
    <s v="Electronics"/>
    <x v="2"/>
    <x v="2"/>
    <x v="421"/>
    <n v="20"/>
    <n v="5"/>
    <s v="Europe"/>
    <s v="CUST1080"/>
    <s v="Online Direct"/>
    <s v="Online Direct"/>
    <s v="REP020"/>
    <n v="0"/>
    <n v="15"/>
    <n v="5"/>
    <x v="0"/>
    <x v="0"/>
    <s v="In Stock"/>
    <s v="Returned"/>
    <x v="1"/>
    <s v="Missing accessories"/>
    <x v="1"/>
    <s v="Delivery Issues"/>
    <n v="100"/>
    <n v="75"/>
    <n v="25"/>
    <n v="99.25"/>
    <n v="0.25"/>
  </r>
  <r>
    <n v="1246"/>
    <s v="Lip Gloss"/>
    <s v="Health &amp; Beauty"/>
    <x v="0"/>
    <x v="0"/>
    <x v="24"/>
    <n v="90"/>
    <n v="5"/>
    <s v="Europe"/>
    <s v="CUST1080"/>
    <s v="Online Direct"/>
    <s v="Online Direct"/>
    <s v="REP019"/>
    <n v="0"/>
    <n v="15"/>
    <n v="75"/>
    <x v="2"/>
    <x v="2"/>
    <s v="Low Stock"/>
    <s v="Returned"/>
    <x v="1"/>
    <s v="Good value for money"/>
    <x v="1"/>
    <s v="Product Quality"/>
    <n v="450"/>
    <n v="75"/>
    <n v="375"/>
    <n v="449.83333333333331"/>
    <n v="0.83333333333333337"/>
  </r>
  <r>
    <n v="753"/>
    <s v="Cardigan"/>
    <s v="Fashion"/>
    <x v="1"/>
    <x v="1"/>
    <x v="129"/>
    <n v="40"/>
    <n v="1"/>
    <s v="Latin America"/>
    <s v="CUST1080"/>
    <s v="Wholesale"/>
    <s v="Wholesale"/>
    <s v="REP002"/>
    <n v="0"/>
    <n v="30"/>
    <n v="10"/>
    <x v="3"/>
    <x v="3"/>
    <s v="In Stock"/>
    <s v="Returned"/>
    <x v="1"/>
    <s v="Arrived late"/>
    <x v="1"/>
    <s v="Delivery Issues"/>
    <n v="40"/>
    <n v="30"/>
    <n v="10"/>
    <n v="39.25"/>
    <n v="0.25"/>
  </r>
  <r>
    <n v="1338"/>
    <s v="Science Fiction"/>
    <s v="Books &amp; Media"/>
    <x v="4"/>
    <x v="4"/>
    <x v="434"/>
    <n v="120"/>
    <n v="4"/>
    <s v="Latin America"/>
    <s v="CUST1080"/>
    <s v="Wholesale"/>
    <s v="Wholesale"/>
    <s v="REP012"/>
    <n v="0.1"/>
    <n v="15"/>
    <n v="105"/>
    <x v="3"/>
    <x v="3"/>
    <s v="Low Stock"/>
    <s v="Pending Return"/>
    <x v="0"/>
    <s v="Arrived late"/>
    <x v="2"/>
    <s v="Delivery Issues"/>
    <n v="480"/>
    <n v="60"/>
    <n v="420"/>
    <n v="479.875"/>
    <n v="0.875"/>
  </r>
  <r>
    <n v="1346"/>
    <s v="Snowshoes"/>
    <s v="Sports &amp; Outdoors"/>
    <x v="3"/>
    <x v="3"/>
    <x v="472"/>
    <n v="20"/>
    <n v="2"/>
    <s v="Latin America"/>
    <s v="CUST1080"/>
    <s v="Retail"/>
    <s v="Retail"/>
    <s v="REP018"/>
    <n v="0"/>
    <n v="15"/>
    <n v="5"/>
    <x v="2"/>
    <x v="2"/>
    <s v="In Stock"/>
    <s v="No Return"/>
    <x v="0"/>
    <s v="Very satisfied"/>
    <x v="2"/>
    <s v="Experience with Purchase"/>
    <n v="40"/>
    <n v="30"/>
    <n v="10"/>
    <n v="39.25"/>
    <n v="0.25"/>
  </r>
  <r>
    <n v="1254"/>
    <s v="Sweater Dress"/>
    <s v="Fashion"/>
    <x v="1"/>
    <x v="1"/>
    <x v="24"/>
    <n v="25"/>
    <n v="4"/>
    <s v="Latin America"/>
    <s v="CUST1080"/>
    <s v="Wholesale"/>
    <s v="Wholesale"/>
    <s v="REP011"/>
    <n v="0"/>
    <n v="15"/>
    <n v="10"/>
    <x v="3"/>
    <x v="3"/>
    <s v="In Stock"/>
    <s v="Returned"/>
    <x v="1"/>
    <s v="Excellent quality"/>
    <x v="1"/>
    <s v="Product Quality"/>
    <n v="100"/>
    <n v="60"/>
    <n v="40"/>
    <n v="99.4"/>
    <n v="0.4"/>
  </r>
  <r>
    <n v="1106"/>
    <s v="Webcam"/>
    <s v="Electronics"/>
    <x v="2"/>
    <x v="2"/>
    <x v="362"/>
    <n v="40"/>
    <m/>
    <s v="Latin America"/>
    <s v="CUST1080"/>
    <s v="Discount Shoppers"/>
    <s v="Retail"/>
    <s v="REP004"/>
    <n v="0"/>
    <n v="30"/>
    <n v="10"/>
    <x v="0"/>
    <x v="0"/>
    <s v="In Stock"/>
    <s v="Returned"/>
    <x v="1"/>
    <s v="Poor packaging"/>
    <x v="0"/>
    <s v="Delivery Issues"/>
    <n v="0"/>
    <n v="0"/>
    <n v="0"/>
    <n v="0"/>
    <n v="0"/>
  </r>
  <r>
    <n v="1292"/>
    <s v="Jumpsuit"/>
    <s v="Fashion"/>
    <x v="1"/>
    <x v="1"/>
    <x v="63"/>
    <n v="25"/>
    <n v="5"/>
    <s v="Latin America"/>
    <s v="CUST1080"/>
    <s v="Online Direct"/>
    <s v="Online Direct"/>
    <s v="REP011"/>
    <n v="0"/>
    <n v="15"/>
    <n v="10"/>
    <x v="0"/>
    <x v="0"/>
    <s v="Low Stock"/>
    <s v="No Return"/>
    <x v="0"/>
    <s v="Too expensive"/>
    <x v="1"/>
    <s v="Value for Money"/>
    <n v="125"/>
    <n v="75"/>
    <n v="50"/>
    <n v="124.4"/>
    <n v="0.4"/>
  </r>
  <r>
    <n v="1116"/>
    <s v="Mystery Novel"/>
    <s v="Books &amp; Media"/>
    <x v="4"/>
    <x v="4"/>
    <x v="206"/>
    <n v="20"/>
    <m/>
    <s v="Middle East &amp; Africa"/>
    <s v="CUST1080"/>
    <s v="Retail"/>
    <s v="Retail"/>
    <s v="REP006"/>
    <n v="0"/>
    <n v="15"/>
    <n v="5"/>
    <x v="1"/>
    <x v="1"/>
    <s v="Out of Stock"/>
    <s v="Pending Return"/>
    <x v="0"/>
    <s v="Satisfied with my purchase"/>
    <x v="1"/>
    <s v="Experience with Purchase"/>
    <n v="0"/>
    <n v="0"/>
    <n v="0"/>
    <n v="0"/>
    <n v="0"/>
  </r>
  <r>
    <n v="1108"/>
    <s v="Bluetooth Speaker"/>
    <s v="Electronics"/>
    <x v="2"/>
    <x v="2"/>
    <x v="473"/>
    <n v="70"/>
    <m/>
    <s v="Middle East &amp; Africa"/>
    <s v="CUST1080"/>
    <s v="Discount Shoppers"/>
    <s v="Retail"/>
    <s v="REP006"/>
    <n v="0"/>
    <n v="50"/>
    <n v="20"/>
    <x v="0"/>
    <x v="0"/>
    <s v="Out of Stock"/>
    <s v="No Return"/>
    <x v="0"/>
    <s v="Damaged on arrival"/>
    <x v="2"/>
    <s v="Product Quality"/>
    <n v="0"/>
    <n v="0"/>
    <n v="0"/>
    <n v="0"/>
    <n v="0"/>
  </r>
  <r>
    <n v="481"/>
    <s v="Smart TV"/>
    <s v="Electronics"/>
    <x v="2"/>
    <x v="2"/>
    <x v="474"/>
    <n v="500"/>
    <n v="3"/>
    <s v="Middle East &amp; Africa"/>
    <s v="CUST1080"/>
    <s v="Wholesale"/>
    <s v="Wholesale"/>
    <s v="REP002"/>
    <n v="0"/>
    <n v="350"/>
    <n v="150"/>
    <x v="2"/>
    <x v="2"/>
    <s v="Out of Stock"/>
    <s v="Returned"/>
    <x v="1"/>
    <s v="Not worth the money"/>
    <x v="2"/>
    <s v="Product Quality"/>
    <n v="1500"/>
    <n v="1050"/>
    <n v="450"/>
    <n v="1499.3"/>
    <n v="0.3"/>
  </r>
  <r>
    <n v="1198"/>
    <s v="Bluetooth Speaker"/>
    <s v="Electronics"/>
    <x v="2"/>
    <x v="2"/>
    <x v="43"/>
    <n v="70"/>
    <n v="4"/>
    <s v="Middle East &amp; Africa"/>
    <s v="CUST1080"/>
    <s v="Retail"/>
    <s v="Retail"/>
    <s v="REP012"/>
    <n v="0.1"/>
    <n v="20"/>
    <n v="50"/>
    <x v="0"/>
    <x v="0"/>
    <s v="Low Stock"/>
    <s v="No Return"/>
    <x v="0"/>
    <s v="Too expensive"/>
    <x v="0"/>
    <s v="Value for Money"/>
    <n v="280"/>
    <n v="80"/>
    <n v="200"/>
    <n v="279.71428571428572"/>
    <n v="0.7142857142857143"/>
  </r>
  <r>
    <n v="1154"/>
    <s v="Bluetooth Speaker"/>
    <s v="Electronics"/>
    <x v="2"/>
    <x v="2"/>
    <x v="276"/>
    <n v="70"/>
    <n v="3"/>
    <s v="North America"/>
    <s v="CUST1080"/>
    <s v="Wholesale"/>
    <s v="Wholesale"/>
    <s v="REP013"/>
    <n v="0.1"/>
    <n v="20"/>
    <n v="50"/>
    <x v="0"/>
    <x v="0"/>
    <s v="Low Stock"/>
    <s v="Pending Return"/>
    <x v="0"/>
    <s v="Do not recommend"/>
    <x v="0"/>
    <s v="Value for Money"/>
    <n v="210"/>
    <n v="60"/>
    <n v="150"/>
    <n v="209.71428571428572"/>
    <n v="0.7142857142857143"/>
  </r>
  <r>
    <n v="1162"/>
    <s v="Sweater Dress"/>
    <s v="Fashion"/>
    <x v="1"/>
    <x v="1"/>
    <x v="293"/>
    <n v="70"/>
    <n v="5"/>
    <s v="North America"/>
    <s v="CUST1080"/>
    <s v="Wholesale"/>
    <s v="Wholesale"/>
    <s v="REP017"/>
    <n v="0"/>
    <n v="15"/>
    <n v="55"/>
    <x v="0"/>
    <x v="0"/>
    <s v="Low Stock"/>
    <s v="Pending Return"/>
    <x v="0"/>
    <s v="Terrible support"/>
    <x v="2"/>
    <s v="Customer Service"/>
    <n v="350"/>
    <n v="75"/>
    <n v="275"/>
    <n v="349.78571428571428"/>
    <n v="0.7857142857142857"/>
  </r>
  <r>
    <n v="435"/>
    <s v="Electric Grill"/>
    <s v="Home Appliances"/>
    <x v="5"/>
    <x v="4"/>
    <x v="229"/>
    <n v="130"/>
    <n v="3"/>
    <s v="North America"/>
    <s v="CUST1080"/>
    <s v="Online Direct"/>
    <s v="Online Direct"/>
    <s v="REP003"/>
    <n v="0"/>
    <n v="100"/>
    <n v="30"/>
    <x v="1"/>
    <x v="1"/>
    <s v="In Stock"/>
    <s v="No Return"/>
    <x v="0"/>
    <s v="Very fast service"/>
    <x v="0"/>
    <s v="Experience with Purchase"/>
    <n v="390"/>
    <n v="300"/>
    <n v="90"/>
    <n v="389.23076923076923"/>
    <n v="0.23076923076923078"/>
  </r>
  <r>
    <n v="1244"/>
    <s v="Snowshoes"/>
    <s v="Sports &amp; Outdoors"/>
    <x v="3"/>
    <x v="3"/>
    <x v="58"/>
    <n v="400"/>
    <n v="1"/>
    <s v="North America"/>
    <s v="CUST1080"/>
    <s v="Retail"/>
    <s v="Retail"/>
    <s v="REP017"/>
    <n v="0.1"/>
    <n v="15"/>
    <n v="385"/>
    <x v="1"/>
    <x v="1"/>
    <s v="Low Stock"/>
    <s v="No Return"/>
    <x v="0"/>
    <s v="Exceeds expectations"/>
    <x v="0"/>
    <s v="Experience with Purchase"/>
    <n v="400"/>
    <n v="15"/>
    <n v="385"/>
    <n v="399.96249999999998"/>
    <n v="0.96250000000000002"/>
  </r>
  <r>
    <n v="1200"/>
    <s v="Science Fiction"/>
    <s v="Books &amp; Media"/>
    <x v="4"/>
    <x v="4"/>
    <x v="235"/>
    <n v="30"/>
    <n v="2"/>
    <m/>
    <s v="CUST1080"/>
    <s v="Retail"/>
    <s v="Retail"/>
    <s v="REP017"/>
    <n v="0"/>
    <n v="15"/>
    <n v="15"/>
    <x v="2"/>
    <x v="2"/>
    <s v="Low Stock"/>
    <s v="No Return"/>
    <x v="0"/>
    <s v="Satisfied with my purchase"/>
    <x v="0"/>
    <s v="Experience with Purchase"/>
    <n v="60"/>
    <n v="30"/>
    <n v="30"/>
    <n v="59.5"/>
    <n v="0.5"/>
  </r>
  <r>
    <n v="1290"/>
    <s v="Lip Gloss"/>
    <s v="Health &amp; Beauty"/>
    <x v="0"/>
    <x v="0"/>
    <x v="233"/>
    <n v="25"/>
    <n v="5"/>
    <m/>
    <s v="CUST1080"/>
    <s v="Retail"/>
    <s v="Retail"/>
    <s v="REP019"/>
    <n v="0.1"/>
    <n v="20"/>
    <n v="5"/>
    <x v="0"/>
    <x v="0"/>
    <s v="Out of Stock"/>
    <s v="Returned"/>
    <x v="1"/>
    <s v="Would buy again"/>
    <x v="1"/>
    <s v="Value for Money"/>
    <n v="125"/>
    <n v="100"/>
    <n v="25"/>
    <n v="124.2"/>
    <n v="0.2"/>
  </r>
  <r>
    <n v="320"/>
    <s v="Poetry Collection"/>
    <s v="Books &amp; Media"/>
    <x v="4"/>
    <x v="4"/>
    <x v="475"/>
    <n v="20"/>
    <n v="1"/>
    <s v="Asia Pacific"/>
    <s v="CUST1081"/>
    <s v="Retail"/>
    <s v="Retail"/>
    <s v="REP005"/>
    <n v="0"/>
    <n v="15"/>
    <n v="5"/>
    <x v="2"/>
    <x v="2"/>
    <s v="Low Stock"/>
    <s v="Returned"/>
    <x v="1"/>
    <s v="Fast delivery"/>
    <x v="0"/>
    <s v="Delivery Issues"/>
    <n v="20"/>
    <n v="15"/>
    <n v="5"/>
    <n v="19.25"/>
    <n v="0.25"/>
  </r>
  <r>
    <n v="230"/>
    <s v="Activity Tracker"/>
    <s v="Wearables"/>
    <x v="1"/>
    <x v="1"/>
    <x v="476"/>
    <n v="100"/>
    <n v="1"/>
    <s v="Asia Pacific"/>
    <s v="CUST1081"/>
    <s v="Online Direct"/>
    <s v="Online Direct"/>
    <s v="REP003"/>
    <n v="0"/>
    <n v="80"/>
    <n v="20"/>
    <x v="0"/>
    <x v="0"/>
    <s v="Out of Stock"/>
    <s v="Returned"/>
    <x v="1"/>
    <s v="Exceeds expectations"/>
    <x v="0"/>
    <s v="Experience with Purchase"/>
    <n v="100"/>
    <n v="80"/>
    <n v="20"/>
    <n v="99.2"/>
    <n v="0.2"/>
  </r>
  <r>
    <n v="1118"/>
    <s v="Fiction Novel"/>
    <s v="Books &amp; Media"/>
    <x v="4"/>
    <x v="4"/>
    <x v="19"/>
    <n v="20"/>
    <m/>
    <s v="Asia Pacific"/>
    <s v="CUST1081"/>
    <s v="Institutional Customers"/>
    <s v="Government"/>
    <s v="REP001"/>
    <n v="0"/>
    <n v="15"/>
    <n v="5"/>
    <x v="1"/>
    <x v="1"/>
    <s v="Low Stock"/>
    <s v="No Return"/>
    <x v="0"/>
    <s v="Exceeds expectations"/>
    <x v="2"/>
    <s v="Experience with Purchase"/>
    <n v="0"/>
    <n v="0"/>
    <n v="0"/>
    <n v="0"/>
    <n v="0"/>
  </r>
  <r>
    <n v="1210"/>
    <s v="Lip Gloss"/>
    <s v="Health &amp; Beauty"/>
    <x v="0"/>
    <x v="0"/>
    <x v="59"/>
    <n v="12"/>
    <n v="1"/>
    <s v="Europe"/>
    <s v="CUST1081"/>
    <s v="Online Direct"/>
    <s v="Online Direct"/>
    <s v="REP011"/>
    <n v="0"/>
    <n v="15"/>
    <n v="-3"/>
    <x v="0"/>
    <x v="0"/>
    <s v="In Stock"/>
    <s v="Returned"/>
    <x v="1"/>
    <s v="Missing accessories"/>
    <x v="1"/>
    <s v="Delivery Issues"/>
    <n v="12"/>
    <n v="15"/>
    <n v="-3"/>
    <n v="10.75"/>
    <n v="-0.25"/>
  </r>
  <r>
    <n v="1302"/>
    <s v="Snowshoes"/>
    <s v="Sports &amp; Outdoors"/>
    <x v="3"/>
    <x v="3"/>
    <x v="430"/>
    <n v="30"/>
    <n v="1"/>
    <s v="Europe"/>
    <s v="CUST1081"/>
    <s v="Online Direct"/>
    <s v="Online Direct"/>
    <s v="REP018"/>
    <n v="0"/>
    <n v="15"/>
    <n v="15"/>
    <x v="1"/>
    <x v="1"/>
    <s v="In Stock"/>
    <s v="Pending Return"/>
    <x v="0"/>
    <s v="Perfect fit"/>
    <x v="2"/>
    <s v="Product Quality"/>
    <n v="30"/>
    <n v="15"/>
    <n v="15"/>
    <n v="29.5"/>
    <n v="0.5"/>
  </r>
  <r>
    <n v="1256"/>
    <s v="Bluetooth Speaker"/>
    <s v="Electronics"/>
    <x v="2"/>
    <x v="2"/>
    <x v="59"/>
    <n v="120"/>
    <n v="4"/>
    <s v="Latin America"/>
    <s v="CUST1081"/>
    <s v="Retail"/>
    <s v="Retail"/>
    <s v="REP017"/>
    <n v="0.05"/>
    <n v="15"/>
    <n v="105"/>
    <x v="1"/>
    <x v="1"/>
    <s v="Low Stock"/>
    <s v="Pending Return"/>
    <x v="0"/>
    <s v="Fast delivery"/>
    <x v="1"/>
    <s v="Delivery Issues"/>
    <n v="480"/>
    <n v="60"/>
    <n v="420"/>
    <n v="479.875"/>
    <n v="0.875"/>
  </r>
  <r>
    <n v="1164"/>
    <s v="Snowshoes"/>
    <s v="Sports &amp; Outdoors"/>
    <x v="3"/>
    <x v="3"/>
    <x v="78"/>
    <n v="90"/>
    <n v="1"/>
    <s v="Latin America"/>
    <s v="CUST1081"/>
    <s v="Retail"/>
    <s v="Retail"/>
    <s v="REP019"/>
    <n v="0.1"/>
    <n v="20"/>
    <n v="70"/>
    <x v="0"/>
    <x v="0"/>
    <s v="Out of Stock"/>
    <s v="Returned"/>
    <x v="1"/>
    <s v="Would buy again"/>
    <x v="1"/>
    <s v="Value for Money"/>
    <n v="90"/>
    <n v="20"/>
    <n v="70"/>
    <n v="89.777777777777771"/>
    <n v="0.77777777777777779"/>
  </r>
  <r>
    <n v="355"/>
    <s v="Rock Climbing Gear"/>
    <s v="Sports &amp; Outdoors"/>
    <x v="3"/>
    <x v="3"/>
    <x v="272"/>
    <n v="260"/>
    <n v="2"/>
    <s v="Middle East &amp; Africa"/>
    <s v="CUST1081"/>
    <s v="Online Direct"/>
    <s v="Online Direct"/>
    <s v="REP003"/>
    <n v="0"/>
    <n v="200"/>
    <n v="60"/>
    <x v="1"/>
    <x v="1"/>
    <s v="In Stock"/>
    <s v="Returned"/>
    <x v="1"/>
    <s v="Color not as shown"/>
    <x v="1"/>
    <s v="Product Quality"/>
    <n v="520"/>
    <n v="400"/>
    <n v="120"/>
    <n v="519.23076923076928"/>
    <n v="0.23076923076923078"/>
  </r>
  <r>
    <n v="1348"/>
    <s v="Lip Gloss"/>
    <s v="Health &amp; Beauty"/>
    <x v="0"/>
    <x v="0"/>
    <x v="477"/>
    <n v="120"/>
    <n v="2"/>
    <s v="Middle East &amp; Africa"/>
    <s v="CUST1081"/>
    <s v="Wholesale"/>
    <s v="Wholesale"/>
    <s v="REP020"/>
    <n v="0.05"/>
    <n v="15"/>
    <n v="105"/>
    <x v="1"/>
    <x v="1"/>
    <s v="In Stock"/>
    <s v="No Return"/>
    <x v="0"/>
    <s v="Excellent quality"/>
    <x v="0"/>
    <s v="Product Quality"/>
    <n v="240"/>
    <n v="30"/>
    <n v="210"/>
    <n v="239.875"/>
    <n v="0.875"/>
  </r>
  <r>
    <n v="191"/>
    <s v="Bluetooth Headphones"/>
    <s v="Electronics"/>
    <x v="2"/>
    <x v="2"/>
    <x v="380"/>
    <n v="50"/>
    <n v="2"/>
    <s v="North America"/>
    <s v="CUST1081"/>
    <s v="Online Direct"/>
    <s v="Online Direct"/>
    <s v="REP003"/>
    <n v="0"/>
    <n v="40"/>
    <n v="10"/>
    <x v="0"/>
    <x v="0"/>
    <s v="Out of Stock"/>
    <s v="Returned"/>
    <x v="1"/>
    <s v="Too expensive"/>
    <x v="2"/>
    <s v="Value for Money"/>
    <n v="100"/>
    <n v="80"/>
    <n v="20"/>
    <n v="99.2"/>
    <n v="0.2"/>
  </r>
  <r>
    <n v="1072"/>
    <s v="Sweater Dress"/>
    <s v="Fashion"/>
    <x v="1"/>
    <x v="1"/>
    <x v="236"/>
    <n v="70"/>
    <m/>
    <s v="North America"/>
    <s v="CUST1081"/>
    <s v="High Income"/>
    <s v="Wholesale"/>
    <s v="REP010"/>
    <n v="0"/>
    <n v="50"/>
    <n v="20"/>
    <x v="0"/>
    <x v="0"/>
    <s v="Low Stock"/>
    <s v="No Return"/>
    <x v="0"/>
    <s v="Too expensive"/>
    <x v="1"/>
    <s v="Value for Money"/>
    <n v="0"/>
    <n v="0"/>
    <n v="0"/>
    <n v="0"/>
    <n v="0"/>
  </r>
  <r>
    <n v="501"/>
    <s v="Cookbook"/>
    <s v="Books &amp; Media"/>
    <x v="4"/>
    <x v="4"/>
    <x v="478"/>
    <n v="30"/>
    <n v="5"/>
    <m/>
    <s v="CUST1081"/>
    <s v="Online Direct"/>
    <s v="Online Direct"/>
    <s v="REP002"/>
    <n v="0.1"/>
    <n v="20"/>
    <n v="10"/>
    <x v="2"/>
    <x v="2"/>
    <s v="Out of Stock"/>
    <s v="No Return"/>
    <x v="0"/>
    <s v="Do not recommend"/>
    <x v="0"/>
    <s v="Value for Money"/>
    <n v="150"/>
    <n v="100"/>
    <n v="50"/>
    <n v="149.33333333333334"/>
    <n v="0.33333333333333331"/>
  </r>
  <r>
    <n v="954"/>
    <s v="Power Bank"/>
    <s v="Electronics"/>
    <x v="2"/>
    <x v="2"/>
    <x v="414"/>
    <n v="30"/>
    <n v="5"/>
    <m/>
    <s v="CUST1081"/>
    <s v="Online Direct"/>
    <s v="Online Direct"/>
    <s v="REP009"/>
    <n v="0"/>
    <n v="20"/>
    <n v="10"/>
    <x v="0"/>
    <x v="0"/>
    <s v="Low Stock"/>
    <s v="Returned"/>
    <x v="1"/>
    <s v="Missing accessories"/>
    <x v="2"/>
    <s v="Delivery Issues"/>
    <n v="150"/>
    <n v="100"/>
    <n v="50"/>
    <n v="149.33333333333334"/>
    <n v="0.33333333333333331"/>
  </r>
  <r>
    <n v="1088"/>
    <s v="Sweater Dress"/>
    <s v="Fashion"/>
    <x v="1"/>
    <x v="1"/>
    <x v="6"/>
    <n v="70"/>
    <m/>
    <s v="Asia Pacific"/>
    <s v="CUST1082"/>
    <s v="High Income"/>
    <s v="Wholesale"/>
    <s v="REP010"/>
    <n v="0"/>
    <n v="50"/>
    <n v="20"/>
    <x v="3"/>
    <x v="3"/>
    <s v="Low Stock"/>
    <s v="Returned"/>
    <x v="1"/>
    <s v="Will return"/>
    <x v="0"/>
    <s v="Customer Service"/>
    <n v="0"/>
    <n v="0"/>
    <n v="0"/>
    <n v="0"/>
    <n v="0"/>
  </r>
  <r>
    <n v="1045"/>
    <s v="Bathrobe"/>
    <s v="Health &amp; Beauty"/>
    <x v="0"/>
    <x v="0"/>
    <x v="61"/>
    <n v="50"/>
    <m/>
    <s v="Asia Pacific"/>
    <s v="CUST1082"/>
    <s v="High Income"/>
    <s v="Wholesale"/>
    <s v="REP006"/>
    <n v="0"/>
    <n v="40"/>
    <n v="10"/>
    <x v="3"/>
    <x v="3"/>
    <s v="Low Stock"/>
    <s v="Pending Return"/>
    <x v="0"/>
    <s v="Could be better"/>
    <x v="1"/>
    <s v="Experience with Purchase"/>
    <n v="0"/>
    <n v="0"/>
    <n v="0"/>
    <n v="0"/>
    <n v="0"/>
  </r>
  <r>
    <n v="310"/>
    <s v="Bathrobe"/>
    <s v="Health &amp; Beauty"/>
    <x v="0"/>
    <x v="0"/>
    <x v="269"/>
    <n v="65"/>
    <n v="4"/>
    <s v="Asia Pacific"/>
    <s v="CUST1082"/>
    <s v="Retail"/>
    <s v="Retail"/>
    <s v="REP008"/>
    <n v="0"/>
    <n v="50"/>
    <n v="15"/>
    <x v="0"/>
    <x v="0"/>
    <s v="Out of Stock"/>
    <s v="Pending Return"/>
    <x v="0"/>
    <s v="Missing accessories"/>
    <x v="1"/>
    <s v="Delivery Issues"/>
    <n v="260"/>
    <n v="200"/>
    <n v="60"/>
    <n v="259.23076923076923"/>
    <n v="0.23076923076923078"/>
  </r>
  <r>
    <n v="1272"/>
    <s v="Baseball Glove"/>
    <s v="Sports &amp; Outdoors"/>
    <x v="3"/>
    <x v="3"/>
    <x v="479"/>
    <n v="11.445511010728699"/>
    <n v="5"/>
    <s v="Europe"/>
    <s v="CUST1082"/>
    <s v="Wholesale"/>
    <s v="Wholesale"/>
    <s v="REP020"/>
    <n v="0.1"/>
    <n v="20"/>
    <n v="-8.5544889892713005"/>
    <x v="3"/>
    <x v="3"/>
    <s v="Out of Stock"/>
    <s v="No Return"/>
    <x v="0"/>
    <s v="Color not as shown"/>
    <x v="2"/>
    <s v="Product Quality"/>
    <n v="57.227555053643499"/>
    <n v="100"/>
    <n v="-42.772444946356501"/>
    <n v="55.480145088177338"/>
    <n v="-0.74740996546616079"/>
  </r>
  <r>
    <n v="1180"/>
    <s v="Ski Boots"/>
    <s v="Sports &amp; Outdoors"/>
    <x v="3"/>
    <x v="3"/>
    <x v="78"/>
    <n v="130"/>
    <n v="3"/>
    <s v="Europe"/>
    <s v="CUST1082"/>
    <s v="Retail"/>
    <s v="Retail"/>
    <s v="REP017"/>
    <n v="0.1"/>
    <n v="20"/>
    <n v="110"/>
    <x v="2"/>
    <x v="2"/>
    <s v="In Stock"/>
    <s v="Pending Return"/>
    <x v="0"/>
    <s v="Poor packaging"/>
    <x v="1"/>
    <s v="Delivery Issues"/>
    <n v="390"/>
    <n v="60"/>
    <n v="330"/>
    <n v="389.84615384615387"/>
    <n v="0.84615384615384615"/>
  </r>
  <r>
    <n v="1001"/>
    <s v="Snowshoes"/>
    <s v="Sports &amp; Outdoors"/>
    <x v="3"/>
    <x v="3"/>
    <x v="63"/>
    <n v="90"/>
    <m/>
    <s v="Latin America"/>
    <s v="CUST1082"/>
    <s v="Retail"/>
    <s v="Retail"/>
    <s v="REP010"/>
    <n v="0"/>
    <n v="70"/>
    <n v="20"/>
    <x v="3"/>
    <x v="3"/>
    <s v="Low Stock"/>
    <s v="Pending Return"/>
    <x v="0"/>
    <s v="Fast delivery"/>
    <x v="1"/>
    <s v="Delivery Issues"/>
    <n v="0"/>
    <n v="0"/>
    <n v="0"/>
    <n v="0"/>
    <n v="0"/>
  </r>
  <r>
    <n v="1226"/>
    <s v="Facial Moisturizer"/>
    <s v="Health &amp; Beauty"/>
    <x v="0"/>
    <x v="0"/>
    <x v="438"/>
    <n v="30"/>
    <n v="2"/>
    <s v="Latin America"/>
    <s v="CUST1082"/>
    <s v="Retail"/>
    <s v="Retail"/>
    <s v="REP018"/>
    <n v="0.05"/>
    <n v="15"/>
    <n v="15"/>
    <x v="3"/>
    <x v="3"/>
    <s v="Out of Stock"/>
    <s v="Returned"/>
    <x v="1"/>
    <s v="I love it"/>
    <x v="1"/>
    <s v="Experience with Purchase"/>
    <n v="60"/>
    <n v="30"/>
    <n v="30"/>
    <n v="59.5"/>
    <n v="0.5"/>
  </r>
  <r>
    <n v="1134"/>
    <s v="Romance Novel"/>
    <s v="Books &amp; Media"/>
    <x v="4"/>
    <x v="4"/>
    <x v="132"/>
    <n v="20"/>
    <m/>
    <s v="Latin America"/>
    <s v="CUST1082"/>
    <s v="Low Income"/>
    <s v="Retail"/>
    <s v="REP001"/>
    <n v="0"/>
    <n v="15"/>
    <n v="5"/>
    <x v="1"/>
    <x v="1"/>
    <s v="In Stock"/>
    <s v="No Return"/>
    <x v="0"/>
    <s v="Not recommended"/>
    <x v="0"/>
    <s v="Value for Money"/>
    <n v="0"/>
    <n v="0"/>
    <n v="0"/>
    <n v="0"/>
    <n v="0"/>
  </r>
  <r>
    <n v="1318"/>
    <s v="Ski Boots"/>
    <s v="Sports &amp; Outdoors"/>
    <x v="3"/>
    <x v="3"/>
    <x v="117"/>
    <n v="70"/>
    <n v="3"/>
    <s v="Middle East &amp; Africa"/>
    <s v="CUST1082"/>
    <s v="Online Direct"/>
    <s v="Online Direct"/>
    <s v="REP011"/>
    <n v="0"/>
    <n v="15"/>
    <n v="55"/>
    <x v="2"/>
    <x v="2"/>
    <s v="Out of Stock"/>
    <s v="Returned"/>
    <x v="1"/>
    <s v="Could be better"/>
    <x v="1"/>
    <s v="Experience with Purchase"/>
    <n v="210"/>
    <n v="45"/>
    <n v="165"/>
    <n v="209.78571428571428"/>
    <n v="0.7857142857142857"/>
  </r>
  <r>
    <n v="998"/>
    <s v="Power Bank"/>
    <s v="Electronics"/>
    <x v="2"/>
    <x v="2"/>
    <x v="288"/>
    <n v="30"/>
    <n v="3"/>
    <s v="Middle East &amp; Africa"/>
    <s v="CUST1082"/>
    <s v="Online Direct"/>
    <s v="Online Direct"/>
    <s v="REP003"/>
    <n v="0"/>
    <n v="20"/>
    <n v="10"/>
    <x v="1"/>
    <x v="1"/>
    <s v="Low Stock"/>
    <s v="Pending Return"/>
    <x v="0"/>
    <s v="Mislabelled"/>
    <x v="2"/>
    <s v="Product Quality"/>
    <n v="90"/>
    <n v="60"/>
    <n v="30"/>
    <n v="89.333333333333329"/>
    <n v="0.33333333333333331"/>
  </r>
  <r>
    <n v="922"/>
    <s v="Digital Camera"/>
    <s v="Electronics"/>
    <x v="2"/>
    <x v="2"/>
    <x v="23"/>
    <n v="250"/>
    <n v="1"/>
    <s v="Middle East &amp; Africa"/>
    <s v="CUST1082"/>
    <s v="Online Direct"/>
    <s v="Online Direct"/>
    <s v="REP007"/>
    <n v="0"/>
    <n v="200"/>
    <n v="50"/>
    <x v="1"/>
    <x v="1"/>
    <s v="In Stock"/>
    <s v="Returned"/>
    <x v="1"/>
    <s v="Good value for money"/>
    <x v="1"/>
    <s v="Product Quality"/>
    <n v="250"/>
    <n v="200"/>
    <n v="50"/>
    <n v="249.2"/>
    <n v="0.2"/>
  </r>
  <r>
    <n v="59"/>
    <s v="4K Monitor"/>
    <s v="Electronics"/>
    <x v="2"/>
    <x v="2"/>
    <x v="480"/>
    <n v="390"/>
    <n v="2"/>
    <s v="Middle East &amp; Africa"/>
    <s v="CUST1082"/>
    <s v="Subscription"/>
    <s v="Online Direct"/>
    <s v="REP005"/>
    <n v="0.1"/>
    <n v="300"/>
    <n v="90"/>
    <x v="2"/>
    <x v="2"/>
    <s v="In Stock"/>
    <s v="No Return"/>
    <x v="0"/>
    <s v="Not recommended"/>
    <x v="2"/>
    <s v="Value for Money"/>
    <n v="780"/>
    <n v="600"/>
    <n v="180"/>
    <n v="779.23076923076928"/>
    <n v="0.23076923076923078"/>
  </r>
  <r>
    <n v="842"/>
    <s v="Denim Jacket"/>
    <s v="Fashion"/>
    <x v="1"/>
    <x v="1"/>
    <x v="373"/>
    <n v="80"/>
    <n v="4"/>
    <s v="North America"/>
    <s v="CUST1082"/>
    <s v="Online Direct"/>
    <s v="Online Direct"/>
    <s v="REP007"/>
    <n v="0.05"/>
    <n v="60"/>
    <n v="20"/>
    <x v="1"/>
    <x v="1"/>
    <s v="In Stock"/>
    <s v="Pending Return"/>
    <x v="0"/>
    <s v="I love it"/>
    <x v="0"/>
    <s v="Experience with Purchase"/>
    <n v="320"/>
    <n v="240"/>
    <n v="80"/>
    <n v="319.25"/>
    <n v="0.25"/>
  </r>
  <r>
    <n v="338"/>
    <s v="Golf Club"/>
    <s v="Sports &amp; Outdoors"/>
    <x v="3"/>
    <x v="3"/>
    <x v="308"/>
    <n v="195"/>
    <n v="2"/>
    <m/>
    <s v="CUST1082"/>
    <s v="Retail"/>
    <s v="Retail"/>
    <s v="REP001"/>
    <n v="0"/>
    <n v="150"/>
    <n v="45"/>
    <x v="1"/>
    <x v="1"/>
    <s v="In Stock"/>
    <s v="No Return"/>
    <x v="0"/>
    <s v="Delays in delivery"/>
    <x v="2"/>
    <s v="Delivery Issues"/>
    <n v="390"/>
    <n v="300"/>
    <n v="90"/>
    <n v="389.23076923076923"/>
    <n v="0.23076923076923078"/>
  </r>
  <r>
    <n v="688"/>
    <s v="Sweater Dress"/>
    <s v="Fashion"/>
    <x v="1"/>
    <x v="1"/>
    <x v="48"/>
    <n v="70"/>
    <n v="1"/>
    <m/>
    <s v="CUST1082"/>
    <s v="Online Direct"/>
    <s v="Online Direct"/>
    <s v="REP005"/>
    <n v="0"/>
    <n v="50"/>
    <n v="20"/>
    <x v="1"/>
    <x v="1"/>
    <s v="Out of Stock"/>
    <s v="Pending Return"/>
    <x v="0"/>
    <s v="Satisfied with my purchase"/>
    <x v="0"/>
    <s v="Experience with Purchase"/>
    <n v="70"/>
    <n v="50"/>
    <n v="20"/>
    <n v="69.285714285714292"/>
    <n v="0.2857142857142857"/>
  </r>
  <r>
    <n v="146"/>
    <s v="Soundbar"/>
    <s v="Electronics"/>
    <x v="2"/>
    <x v="2"/>
    <x v="330"/>
    <n v="195"/>
    <n v="5"/>
    <s v="Asia Pacific"/>
    <s v="CUST1083"/>
    <s v="Subscription"/>
    <s v="Online Direct"/>
    <s v="REP001"/>
    <n v="7.0000000000000007E-2"/>
    <n v="150"/>
    <n v="45"/>
    <x v="3"/>
    <x v="3"/>
    <s v="In Stock"/>
    <s v="No Return"/>
    <x v="0"/>
    <s v="Do not recommend"/>
    <x v="1"/>
    <s v="Value for Money"/>
    <n v="975"/>
    <n v="750"/>
    <n v="225"/>
    <n v="974.23076923076928"/>
    <n v="0.23076923076923078"/>
  </r>
  <r>
    <n v="279"/>
    <s v="Sound System"/>
    <s v="Electronics"/>
    <x v="2"/>
    <x v="2"/>
    <x v="212"/>
    <n v="260"/>
    <n v="4"/>
    <s v="Asia Pacific"/>
    <s v="CUST1083"/>
    <s v="Online Direct"/>
    <s v="Online Direct"/>
    <s v="REP001"/>
    <n v="0"/>
    <n v="200"/>
    <n v="60"/>
    <x v="0"/>
    <x v="0"/>
    <s v="Low Stock"/>
    <s v="Returned"/>
    <x v="1"/>
    <s v="Do not recommend"/>
    <x v="2"/>
    <s v="Value for Money"/>
    <n v="1040"/>
    <n v="800"/>
    <n v="240"/>
    <n v="1039.2307692307693"/>
    <n v="0.23076923076923078"/>
  </r>
  <r>
    <n v="290"/>
    <s v="Power Saw"/>
    <s v="Tools &amp; Home Improvement"/>
    <x v="5"/>
    <x v="4"/>
    <x v="93"/>
    <n v="260"/>
    <n v="5"/>
    <s v="Latin America"/>
    <s v="CUST1083"/>
    <s v="Wholesale"/>
    <s v="Wholesale"/>
    <s v="REP005"/>
    <n v="0"/>
    <n v="200"/>
    <n v="60"/>
    <x v="2"/>
    <x v="2"/>
    <s v="In Stock"/>
    <s v="No Return"/>
    <x v="0"/>
    <s v="Won't buy again"/>
    <x v="2"/>
    <s v="Value for Money"/>
    <n v="1300"/>
    <n v="1000"/>
    <n v="300"/>
    <n v="1299.2307692307693"/>
    <n v="0.23076923076923078"/>
  </r>
  <r>
    <n v="185"/>
    <s v="Running Shoes"/>
    <s v="Sports &amp; Outdoors"/>
    <x v="3"/>
    <x v="3"/>
    <x v="401"/>
    <n v="75"/>
    <n v="5"/>
    <s v="Latin America"/>
    <s v="CUST1083"/>
    <s v="Online Direct"/>
    <s v="Online Direct"/>
    <s v="REP010"/>
    <n v="0"/>
    <n v="60"/>
    <n v="15"/>
    <x v="0"/>
    <x v="0"/>
    <s v="Low Stock"/>
    <s v="Pending Return"/>
    <x v="0"/>
    <s v="Excellent quality"/>
    <x v="1"/>
    <s v="Product Quality"/>
    <n v="375"/>
    <n v="300"/>
    <n v="75"/>
    <n v="374.2"/>
    <n v="0.2"/>
  </r>
  <r>
    <n v="853"/>
    <s v="Jumpsuit"/>
    <s v="Fashion"/>
    <x v="1"/>
    <x v="1"/>
    <x v="64"/>
    <n v="70"/>
    <n v="2"/>
    <s v="Latin America"/>
    <s v="CUST1083"/>
    <s v="Wholesale"/>
    <s v="Wholesale"/>
    <s v="REP008"/>
    <n v="0.1"/>
    <n v="50"/>
    <n v="20"/>
    <x v="2"/>
    <x v="2"/>
    <s v="Out of Stock"/>
    <s v="Returned"/>
    <x v="1"/>
    <s v="Not recommended"/>
    <x v="0"/>
    <s v="Value for Money"/>
    <n v="140"/>
    <n v="100"/>
    <n v="40"/>
    <n v="139.28571428571428"/>
    <n v="0.2857142857142857"/>
  </r>
  <r>
    <n v="388"/>
    <s v="Hand Soap"/>
    <s v="Health &amp; Beauty"/>
    <x v="0"/>
    <x v="0"/>
    <x v="481"/>
    <n v="13"/>
    <n v="3"/>
    <s v="Middle East &amp; Africa"/>
    <s v="CUST1083"/>
    <s v="Online Direct"/>
    <s v="Online Direct"/>
    <s v="REP001"/>
    <n v="0"/>
    <n v="10"/>
    <n v="3"/>
    <x v="0"/>
    <x v="0"/>
    <s v="In Stock"/>
    <s v="Returned"/>
    <x v="1"/>
    <s v="Very fast service"/>
    <x v="1"/>
    <s v="Experience with Purchase"/>
    <n v="39"/>
    <n v="30"/>
    <n v="9"/>
    <n v="38.230769230769234"/>
    <n v="0.23076923076923078"/>
  </r>
  <r>
    <n v="425"/>
    <s v="Kayak"/>
    <s v="Sports &amp; Outdoors"/>
    <x v="3"/>
    <x v="3"/>
    <x v="304"/>
    <n v="390"/>
    <n v="4"/>
    <s v="Middle East &amp; Africa"/>
    <s v="CUST1083"/>
    <s v="Wholesale"/>
    <s v="Wholesale"/>
    <s v="REP001"/>
    <n v="0"/>
    <n v="300"/>
    <n v="90"/>
    <x v="1"/>
    <x v="1"/>
    <s v="In Stock"/>
    <s v="Returned"/>
    <x v="1"/>
    <s v="Very satisfied"/>
    <x v="2"/>
    <s v="Experience with Purchase"/>
    <n v="1560"/>
    <n v="1200"/>
    <n v="360"/>
    <n v="1559.2307692307693"/>
    <n v="0.23076923076923078"/>
  </r>
  <r>
    <n v="775"/>
    <s v="Crossfit Gear"/>
    <s v="Sports &amp; Outdoors"/>
    <x v="3"/>
    <x v="3"/>
    <x v="427"/>
    <n v="130"/>
    <n v="4"/>
    <s v="North America"/>
    <s v="CUST1083"/>
    <s v="Online Direct"/>
    <s v="Online Direct"/>
    <s v="REP006"/>
    <n v="0.05"/>
    <n v="100"/>
    <n v="30"/>
    <x v="3"/>
    <x v="3"/>
    <s v="Out of Stock"/>
    <s v="No Return"/>
    <x v="0"/>
    <s v="Very fast service"/>
    <x v="1"/>
    <s v="Experience with Purchase"/>
    <n v="520"/>
    <n v="400"/>
    <n v="120"/>
    <n v="519.23076923076928"/>
    <n v="0.23076923076923078"/>
  </r>
  <r>
    <n v="47"/>
    <s v="Camping Tent"/>
    <s v="Sports &amp; Outdoors"/>
    <x v="3"/>
    <x v="3"/>
    <x v="75"/>
    <n v="130"/>
    <n v="2"/>
    <s v="North America"/>
    <s v="CUST1083"/>
    <s v="Wholesale"/>
    <s v="Wholesale"/>
    <s v="REP001"/>
    <n v="0.08"/>
    <n v="100"/>
    <n v="30"/>
    <x v="0"/>
    <x v="0"/>
    <s v="In Stock"/>
    <s v="No Return"/>
    <x v="0"/>
    <s v="Mislabelled"/>
    <x v="1"/>
    <s v="Product Quality"/>
    <n v="260"/>
    <n v="200"/>
    <n v="60"/>
    <n v="259.23076923076923"/>
    <n v="0.23076923076923078"/>
  </r>
  <r>
    <n v="377"/>
    <s v="Throw Blanket"/>
    <s v="Home Décor"/>
    <x v="5"/>
    <x v="4"/>
    <x v="259"/>
    <n v="38"/>
    <n v="4"/>
    <s v="North America"/>
    <s v="CUST1083"/>
    <s v="Retail"/>
    <s v="Retail"/>
    <s v="REP006"/>
    <n v="0"/>
    <n v="30"/>
    <n v="8"/>
    <x v="3"/>
    <x v="3"/>
    <s v="Out of Stock"/>
    <s v="Pending Return"/>
    <x v="0"/>
    <s v="Top notch"/>
    <x v="1"/>
    <s v="Product Quality"/>
    <n v="152"/>
    <n v="120"/>
    <n v="32"/>
    <n v="151.21052631578948"/>
    <n v="0.21052631578947367"/>
  </r>
  <r>
    <n v="721"/>
    <s v="Wall Art"/>
    <s v="Home Décor"/>
    <x v="5"/>
    <x v="4"/>
    <x v="53"/>
    <n v="40"/>
    <n v="5"/>
    <s v="Asia Pacific"/>
    <s v="CUST1084"/>
    <s v="Online Direct"/>
    <s v="Online Direct"/>
    <s v="REP005"/>
    <n v="0"/>
    <n v="30"/>
    <n v="10"/>
    <x v="1"/>
    <x v="1"/>
    <s v="Low Stock"/>
    <s v="Returned"/>
    <x v="1"/>
    <s v="Quick shipping"/>
    <x v="0"/>
    <s v="Delivery Issues"/>
    <n v="200"/>
    <n v="150"/>
    <n v="50"/>
    <n v="199.25"/>
    <n v="0.25"/>
  </r>
  <r>
    <n v="884"/>
    <s v="Bathrobe"/>
    <s v="Health &amp; Beauty"/>
    <x v="0"/>
    <x v="0"/>
    <x v="350"/>
    <n v="50"/>
    <n v="4"/>
    <s v="Asia Pacific"/>
    <s v="CUST1084"/>
    <s v="Retail"/>
    <s v="Retail"/>
    <s v="REP008"/>
    <n v="0"/>
    <n v="40"/>
    <n v="10"/>
    <x v="3"/>
    <x v="3"/>
    <s v="In Stock"/>
    <s v="Returned"/>
    <x v="1"/>
    <s v="Quick shipping"/>
    <x v="2"/>
    <s v="Delivery Issues"/>
    <n v="200"/>
    <n v="160"/>
    <n v="40"/>
    <n v="199.2"/>
    <n v="0.2"/>
  </r>
  <r>
    <n v="847"/>
    <s v="Sweater Dress"/>
    <s v="Fashion"/>
    <x v="1"/>
    <x v="1"/>
    <x v="121"/>
    <n v="70"/>
    <n v="5"/>
    <s v="Asia Pacific"/>
    <s v="CUST1084"/>
    <s v="Wholesale"/>
    <s v="Wholesale"/>
    <s v="REP009"/>
    <n v="0"/>
    <n v="50"/>
    <n v="20"/>
    <x v="1"/>
    <x v="1"/>
    <s v="Low Stock"/>
    <s v="Pending Return"/>
    <x v="0"/>
    <s v="Would buy again"/>
    <x v="1"/>
    <s v="Value for Money"/>
    <n v="350"/>
    <n v="250"/>
    <n v="100"/>
    <n v="349.28571428571428"/>
    <n v="0.2857142857142857"/>
  </r>
  <r>
    <n v="1015"/>
    <s v="Ski Boots"/>
    <s v="Sports &amp; Outdoors"/>
    <x v="3"/>
    <x v="3"/>
    <x v="482"/>
    <n v="130"/>
    <m/>
    <s v="Asia Pacific"/>
    <s v="CUST1084"/>
    <s v="Premium Customers"/>
    <s v="Corporate"/>
    <s v="REP009"/>
    <n v="0"/>
    <n v="100"/>
    <n v="30"/>
    <x v="1"/>
    <x v="1"/>
    <s v="Low Stock"/>
    <s v="No Return"/>
    <x v="0"/>
    <s v="Not as described"/>
    <x v="1"/>
    <s v="Value for Money"/>
    <n v="0"/>
    <n v="0"/>
    <n v="0"/>
    <n v="0"/>
    <n v="0"/>
  </r>
  <r>
    <n v="923"/>
    <s v="Facial Serum"/>
    <s v="Health &amp; Beauty"/>
    <x v="0"/>
    <x v="0"/>
    <x v="11"/>
    <n v="30"/>
    <n v="2"/>
    <s v="Europe"/>
    <s v="CUST1084"/>
    <s v="Wholesale"/>
    <s v="Wholesale"/>
    <s v="REP007"/>
    <n v="0.05"/>
    <n v="20"/>
    <n v="10"/>
    <x v="0"/>
    <x v="0"/>
    <s v="Out of Stock"/>
    <s v="Returned"/>
    <x v="1"/>
    <s v="Delays in delivery"/>
    <x v="0"/>
    <s v="Delivery Issues"/>
    <n v="60"/>
    <n v="40"/>
    <n v="20"/>
    <n v="59.333333333333336"/>
    <n v="0.33333333333333331"/>
  </r>
  <r>
    <n v="750"/>
    <s v="Digital Camera"/>
    <s v="Electronics"/>
    <x v="2"/>
    <x v="2"/>
    <x v="353"/>
    <n v="250"/>
    <n v="1"/>
    <s v="Latin America"/>
    <s v="CUST1084"/>
    <s v="Wholesale"/>
    <s v="Wholesale"/>
    <s v="REP006"/>
    <n v="0.05"/>
    <n v="200"/>
    <n v="50"/>
    <x v="0"/>
    <x v="0"/>
    <s v="Low Stock"/>
    <s v="No Return"/>
    <x v="0"/>
    <s v="Delays in delivery"/>
    <x v="1"/>
    <s v="Delivery Issues"/>
    <n v="250"/>
    <n v="200"/>
    <n v="50"/>
    <n v="249.2"/>
    <n v="0.2"/>
  </r>
  <r>
    <n v="848"/>
    <s v="Food Processor"/>
    <s v="Home Appliances"/>
    <x v="5"/>
    <x v="4"/>
    <x v="255"/>
    <n v="120"/>
    <n v="5"/>
    <s v="Latin America"/>
    <s v="CUST1084"/>
    <s v="Online Direct"/>
    <s v="Online Direct"/>
    <s v="REP009"/>
    <n v="0"/>
    <n v="100"/>
    <n v="20"/>
    <x v="1"/>
    <x v="1"/>
    <s v="Out of Stock"/>
    <s v="Returned"/>
    <x v="1"/>
    <s v="Damaged on arrival"/>
    <x v="0"/>
    <s v="Product Quality"/>
    <n v="600"/>
    <n v="500"/>
    <n v="100"/>
    <n v="599.16666666666663"/>
    <n v="0.16666666666666666"/>
  </r>
  <r>
    <n v="1058"/>
    <s v="Facial Moisturizer"/>
    <s v="Health &amp; Beauty"/>
    <x v="0"/>
    <x v="0"/>
    <x v="157"/>
    <n v="30"/>
    <m/>
    <s v="North America"/>
    <s v="CUST1084"/>
    <s v="Discount Shoppers"/>
    <s v="Retail"/>
    <s v="REP004"/>
    <n v="0.05"/>
    <n v="25"/>
    <n v="5"/>
    <x v="2"/>
    <x v="2"/>
    <s v="Low Stock"/>
    <s v="No Return"/>
    <x v="0"/>
    <s v="Will shop again"/>
    <x v="1"/>
    <s v="Experience with Purchase"/>
    <n v="0"/>
    <n v="0"/>
    <n v="0"/>
    <n v="0"/>
    <n v="0"/>
  </r>
  <r>
    <n v="335"/>
    <s v="Table Lamp"/>
    <s v="Home Décor"/>
    <x v="5"/>
    <x v="4"/>
    <x v="239"/>
    <n v="38"/>
    <n v="3"/>
    <s v="Asia Pacific"/>
    <s v="CUST1085"/>
    <s v="Retail"/>
    <s v="Retail"/>
    <s v="REP001"/>
    <n v="0"/>
    <n v="30"/>
    <n v="8"/>
    <x v="1"/>
    <x v="1"/>
    <s v="Out of Stock"/>
    <s v="Returned"/>
    <x v="1"/>
    <s v="Won't buy again"/>
    <x v="1"/>
    <s v="Value for Money"/>
    <n v="114"/>
    <n v="90"/>
    <n v="24"/>
    <n v="113.21052631578948"/>
    <n v="0.21052631578947367"/>
  </r>
  <r>
    <n v="426"/>
    <s v="Air Purifier"/>
    <s v="Home Appliances"/>
    <x v="5"/>
    <x v="4"/>
    <x v="184"/>
    <n v="105"/>
    <n v="1"/>
    <s v="Asia Pacific"/>
    <s v="CUST1085"/>
    <s v="Retail"/>
    <s v="Retail"/>
    <s v="REP001"/>
    <n v="0"/>
    <n v="80"/>
    <n v="25"/>
    <x v="3"/>
    <x v="3"/>
    <s v="In Stock"/>
    <s v="Returned"/>
    <x v="1"/>
    <s v="Mislabelled"/>
    <x v="2"/>
    <s v="Product Quality"/>
    <n v="105"/>
    <n v="80"/>
    <n v="25"/>
    <n v="104.23809523809524"/>
    <n v="0.23809523809523808"/>
  </r>
  <r>
    <n v="1267"/>
    <s v="Webcam"/>
    <s v="Electronics"/>
    <x v="2"/>
    <x v="2"/>
    <x v="338"/>
    <n v="33.255223037831698"/>
    <n v="1"/>
    <s v="Asia Pacific"/>
    <s v="CUST1085"/>
    <s v="Online Direct"/>
    <s v="Online Direct"/>
    <s v="REP011"/>
    <n v="0.05"/>
    <n v="15"/>
    <n v="18.255223037831698"/>
    <x v="3"/>
    <x v="3"/>
    <s v="Low Stock"/>
    <s v="Returned"/>
    <x v="1"/>
    <s v="Good value for money"/>
    <x v="1"/>
    <s v="Product Quality"/>
    <n v="33.255223037831698"/>
    <n v="15"/>
    <n v="18.255223037831698"/>
    <n v="32.804166072045128"/>
    <n v="0.54894303421343016"/>
  </r>
  <r>
    <n v="1221"/>
    <s v="Bathrobe"/>
    <s v="Health &amp; Beauty"/>
    <x v="0"/>
    <x v="0"/>
    <x v="62"/>
    <n v="50"/>
    <n v="4"/>
    <s v="Asia Pacific"/>
    <s v="CUST1085"/>
    <s v="Wholesale"/>
    <s v="Wholesale"/>
    <s v="REP019"/>
    <n v="0"/>
    <n v="15"/>
    <n v="35"/>
    <x v="3"/>
    <x v="3"/>
    <s v="Low Stock"/>
    <s v="Returned"/>
    <x v="1"/>
    <s v="Not worth the money"/>
    <x v="1"/>
    <s v="Product Quality"/>
    <n v="200"/>
    <n v="60"/>
    <n v="140"/>
    <n v="199.7"/>
    <n v="0.7"/>
  </r>
  <r>
    <n v="561"/>
    <s v="Deodorant"/>
    <s v="Health &amp; Beauty"/>
    <x v="0"/>
    <x v="0"/>
    <x v="389"/>
    <n v="8"/>
    <n v="4"/>
    <s v="Europe"/>
    <s v="CUST1085"/>
    <s v="Wholesale"/>
    <s v="Wholesale"/>
    <s v="REP002"/>
    <n v="0"/>
    <n v="5"/>
    <n v="3"/>
    <x v="1"/>
    <x v="1"/>
    <s v="In Stock"/>
    <s v="No Return"/>
    <x v="0"/>
    <s v="Not as described"/>
    <x v="1"/>
    <s v="Value for Money"/>
    <n v="32"/>
    <n v="20"/>
    <n v="12"/>
    <n v="31.375"/>
    <n v="0.375"/>
  </r>
  <r>
    <n v="1060"/>
    <s v="Facial Serum"/>
    <s v="Health &amp; Beauty"/>
    <x v="0"/>
    <x v="0"/>
    <x v="356"/>
    <n v="30"/>
    <m/>
    <s v="Europe"/>
    <s v="CUST1085"/>
    <s v="High Income"/>
    <s v="Wholesale"/>
    <s v="REP006"/>
    <n v="0.05"/>
    <n v="20"/>
    <n v="10"/>
    <x v="3"/>
    <x v="3"/>
    <s v="Out of Stock"/>
    <s v="Pending Return"/>
    <x v="0"/>
    <s v="Not as described"/>
    <x v="2"/>
    <s v="Value for Money"/>
    <n v="0"/>
    <n v="0"/>
    <n v="0"/>
    <n v="0"/>
    <n v="0"/>
  </r>
  <r>
    <n v="1129"/>
    <s v="Fiction Novel"/>
    <s v="Books &amp; Media"/>
    <x v="4"/>
    <x v="4"/>
    <x v="2"/>
    <n v="20"/>
    <m/>
    <s v="Latin America"/>
    <s v="CUST1085"/>
    <s v="Low Income"/>
    <s v="Retail"/>
    <s v="REP010"/>
    <n v="0"/>
    <n v="15"/>
    <n v="5"/>
    <x v="2"/>
    <x v="2"/>
    <s v="Out of Stock"/>
    <s v="Returned"/>
    <x v="1"/>
    <s v="Could be better"/>
    <x v="2"/>
    <s v="Experience with Purchase"/>
    <n v="0"/>
    <n v="0"/>
    <n v="0"/>
    <n v="0"/>
    <n v="0"/>
  </r>
  <r>
    <n v="127"/>
    <s v="Fitness Tracker"/>
    <s v="Wearables"/>
    <x v="1"/>
    <x v="1"/>
    <x v="191"/>
    <n v="90"/>
    <n v="4"/>
    <s v="Latin America"/>
    <s v="CUST1085"/>
    <s v="Retail"/>
    <s v="Retail"/>
    <s v="REP007"/>
    <n v="0.1"/>
    <n v="70"/>
    <n v="20"/>
    <x v="0"/>
    <x v="0"/>
    <s v="In Stock"/>
    <s v="Returned"/>
    <x v="1"/>
    <s v="Would buy again"/>
    <x v="0"/>
    <s v="Value for Money"/>
    <n v="360"/>
    <n v="280"/>
    <n v="80"/>
    <n v="359.22222222222223"/>
    <n v="0.22222222222222221"/>
  </r>
  <r>
    <n v="1175"/>
    <s v="Treadmill"/>
    <s v="Sports &amp; Outdoors"/>
    <x v="3"/>
    <x v="3"/>
    <x v="78"/>
    <n v="400"/>
    <n v="2"/>
    <s v="Latin America"/>
    <s v="CUST1085"/>
    <s v="Wholesale"/>
    <s v="Wholesale"/>
    <s v="REP018"/>
    <n v="0.05"/>
    <n v="15"/>
    <n v="385"/>
    <x v="3"/>
    <x v="3"/>
    <s v="Low Stock"/>
    <s v="Pending Return"/>
    <x v="0"/>
    <s v="Not as described"/>
    <x v="1"/>
    <s v="Value for Money"/>
    <n v="800"/>
    <n v="30"/>
    <n v="770"/>
    <n v="799.96249999999998"/>
    <n v="0.96250000000000002"/>
  </r>
  <r>
    <n v="92"/>
    <s v="External Hard Drive"/>
    <s v="Electronics"/>
    <x v="2"/>
    <x v="2"/>
    <x v="131"/>
    <n v="115"/>
    <n v="1"/>
    <s v="Middle East &amp; Africa"/>
    <s v="CUST1085"/>
    <s v="Wholesale"/>
    <s v="Wholesale"/>
    <s v="REP009"/>
    <n v="0.12"/>
    <n v="90"/>
    <n v="25"/>
    <x v="1"/>
    <x v="1"/>
    <s v="Low Stock"/>
    <s v="Returned"/>
    <x v="1"/>
    <s v="Delays in delivery"/>
    <x v="2"/>
    <s v="Delivery Issues"/>
    <n v="115"/>
    <n v="90"/>
    <n v="25"/>
    <n v="114.21739130434783"/>
    <n v="0.21739130434782608"/>
  </r>
  <r>
    <n v="1313"/>
    <s v="Treadmill"/>
    <s v="Sports &amp; Outdoors"/>
    <x v="3"/>
    <x v="3"/>
    <x v="214"/>
    <n v="80"/>
    <n v="2"/>
    <s v="Middle East &amp; Africa"/>
    <s v="CUST1085"/>
    <s v="Wholesale"/>
    <s v="Wholesale"/>
    <s v="REP017"/>
    <n v="0"/>
    <n v="15"/>
    <n v="65"/>
    <x v="0"/>
    <x v="0"/>
    <s v="In Stock"/>
    <s v="Pending Return"/>
    <x v="0"/>
    <s v="Perfect fit"/>
    <x v="2"/>
    <s v="Product Quality"/>
    <n v="160"/>
    <n v="30"/>
    <n v="130"/>
    <n v="159.8125"/>
    <n v="0.8125"/>
  </r>
  <r>
    <n v="768"/>
    <s v="Jumpsuit"/>
    <s v="Fashion"/>
    <x v="1"/>
    <x v="1"/>
    <x v="286"/>
    <n v="70"/>
    <n v="4"/>
    <s v="North America"/>
    <s v="CUST1085"/>
    <s v="Wholesale"/>
    <s v="Wholesale"/>
    <s v="REP004"/>
    <n v="0.1"/>
    <n v="50"/>
    <n v="20"/>
    <x v="0"/>
    <x v="0"/>
    <s v="Out of Stock"/>
    <s v="Returned"/>
    <x v="1"/>
    <s v="Won't buy again"/>
    <x v="1"/>
    <s v="Value for Money"/>
    <n v="280"/>
    <n v="200"/>
    <n v="80"/>
    <n v="279.28571428571428"/>
    <n v="0.2857142857142857"/>
  </r>
  <r>
    <n v="1083"/>
    <s v="Denim Jacket"/>
    <s v="Fashion"/>
    <x v="1"/>
    <x v="1"/>
    <x v="397"/>
    <n v="80"/>
    <m/>
    <s v="North America"/>
    <s v="CUST1085"/>
    <s v="High Income"/>
    <s v="Wholesale"/>
    <s v="REP008"/>
    <n v="0.05"/>
    <n v="60"/>
    <n v="20"/>
    <x v="3"/>
    <x v="3"/>
    <s v="Out of Stock"/>
    <s v="No Return"/>
    <x v="0"/>
    <s v="Color not as shown"/>
    <x v="1"/>
    <s v="Product Quality"/>
    <n v="0"/>
    <n v="0"/>
    <n v="0"/>
    <n v="0"/>
    <n v="0"/>
  </r>
  <r>
    <n v="678"/>
    <s v="Golf Bag"/>
    <s v="Sports &amp; Outdoors"/>
    <x v="3"/>
    <x v="3"/>
    <x v="483"/>
    <n v="90"/>
    <n v="5"/>
    <s v="North America"/>
    <s v="CUST1085"/>
    <s v="Wholesale"/>
    <s v="Wholesale"/>
    <s v="REP006"/>
    <n v="0"/>
    <n v="70"/>
    <n v="20"/>
    <x v="1"/>
    <x v="1"/>
    <s v="Out of Stock"/>
    <s v="Pending Return"/>
    <x v="0"/>
    <s v="Poor packaging"/>
    <x v="2"/>
    <s v="Delivery Issues"/>
    <n v="450"/>
    <n v="350"/>
    <n v="100"/>
    <n v="449.22222222222223"/>
    <n v="0.22222222222222221"/>
  </r>
  <r>
    <n v="689"/>
    <s v="Food Processor"/>
    <s v="Home Appliances"/>
    <x v="5"/>
    <x v="4"/>
    <x v="312"/>
    <n v="120"/>
    <n v="5"/>
    <s v="Latin America"/>
    <s v="CUST1086"/>
    <s v="Retail"/>
    <s v="Retail"/>
    <s v="REP003"/>
    <n v="0"/>
    <n v="100"/>
    <n v="20"/>
    <x v="1"/>
    <x v="1"/>
    <s v="Out of Stock"/>
    <s v="Returned"/>
    <x v="1"/>
    <s v="Poor packaging"/>
    <x v="2"/>
    <s v="Delivery Issues"/>
    <n v="600"/>
    <n v="500"/>
    <n v="100"/>
    <n v="599.16666666666663"/>
    <n v="0.16666666666666666"/>
  </r>
  <r>
    <n v="580"/>
    <s v="Hoodie"/>
    <s v="Fashion"/>
    <x v="1"/>
    <x v="1"/>
    <x v="484"/>
    <n v="60"/>
    <n v="3"/>
    <s v="Middle East &amp; Africa"/>
    <s v="CUST1086"/>
    <s v="Wholesale"/>
    <s v="Wholesale"/>
    <s v="REP008"/>
    <n v="0.1"/>
    <n v="40"/>
    <n v="20"/>
    <x v="2"/>
    <x v="2"/>
    <s v="Low Stock"/>
    <s v="No Return"/>
    <x v="0"/>
    <s v="Will return"/>
    <x v="2"/>
    <s v="Customer Service"/>
    <n v="180"/>
    <n v="120"/>
    <n v="60"/>
    <n v="179.33333333333334"/>
    <n v="0.33333333333333331"/>
  </r>
  <r>
    <n v="386"/>
    <s v="Water Filter"/>
    <s v="Sports &amp; Outdoors"/>
    <x v="3"/>
    <x v="3"/>
    <x v="274"/>
    <n v="26"/>
    <n v="5"/>
    <s v="Middle East &amp; Africa"/>
    <s v="CUST1086"/>
    <s v="Retail"/>
    <s v="Retail"/>
    <s v="REP002"/>
    <n v="0"/>
    <n v="20"/>
    <n v="6"/>
    <x v="1"/>
    <x v="1"/>
    <s v="In Stock"/>
    <s v="Returned"/>
    <x v="1"/>
    <s v="Won't buy again"/>
    <x v="0"/>
    <s v="Value for Money"/>
    <n v="130"/>
    <n v="100"/>
    <n v="30"/>
    <n v="129.23076923076923"/>
    <n v="0.23076923076923078"/>
  </r>
  <r>
    <n v="632"/>
    <s v="Deodorant"/>
    <s v="Health &amp; Beauty"/>
    <x v="0"/>
    <x v="0"/>
    <x v="485"/>
    <n v="7"/>
    <n v="4"/>
    <s v="North America"/>
    <s v="CUST1086"/>
    <s v="Subscription"/>
    <s v="Online Direct"/>
    <s v="REP002"/>
    <n v="0"/>
    <n v="5"/>
    <n v="2"/>
    <x v="1"/>
    <x v="1"/>
    <s v="Out of Stock"/>
    <s v="Returned"/>
    <x v="1"/>
    <s v="Do not recommend"/>
    <x v="1"/>
    <s v="Value for Money"/>
    <n v="28"/>
    <n v="20"/>
    <n v="8"/>
    <n v="27.285714285714285"/>
    <n v="0.2857142857142857"/>
  </r>
  <r>
    <n v="19"/>
    <s v="Smartwatch"/>
    <s v="Electronics"/>
    <x v="2"/>
    <x v="2"/>
    <x v="486"/>
    <n v="140"/>
    <n v="3"/>
    <s v="North America"/>
    <s v="CUST1086"/>
    <s v="Retail"/>
    <s v="Retail"/>
    <s v="REP010"/>
    <n v="0.15"/>
    <n v="110"/>
    <n v="30"/>
    <x v="2"/>
    <x v="2"/>
    <s v="Low Stock"/>
    <s v="Pending Return"/>
    <x v="0"/>
    <s v="Nice experience"/>
    <x v="2"/>
    <s v="Experience with Purchase"/>
    <n v="420"/>
    <n v="330"/>
    <n v="90"/>
    <n v="419.21428571428572"/>
    <n v="0.21428571428571427"/>
  </r>
  <r>
    <n v="930"/>
    <s v="Denim Jacket"/>
    <s v="Fashion"/>
    <x v="1"/>
    <x v="1"/>
    <x v="463"/>
    <n v="80"/>
    <n v="2"/>
    <s v="North America"/>
    <s v="CUST1086"/>
    <s v="Retail"/>
    <s v="Retail"/>
    <s v="REP005"/>
    <n v="0.05"/>
    <n v="60"/>
    <n v="20"/>
    <x v="0"/>
    <x v="0"/>
    <s v="Low Stock"/>
    <s v="Returned"/>
    <x v="1"/>
    <s v="Item as described"/>
    <x v="0"/>
    <s v="Product Description Accuracy"/>
    <n v="160"/>
    <n v="120"/>
    <n v="40"/>
    <n v="159.25"/>
    <n v="0.25"/>
  </r>
  <r>
    <n v="650"/>
    <s v="Dress Shoes"/>
    <s v="Fashion"/>
    <x v="1"/>
    <x v="1"/>
    <x v="287"/>
    <n v="70"/>
    <n v="3"/>
    <m/>
    <s v="CUST1086"/>
    <s v="Online Direct"/>
    <s v="Online Direct"/>
    <s v="REP007"/>
    <n v="0"/>
    <n v="50"/>
    <n v="20"/>
    <x v="0"/>
    <x v="0"/>
    <s v="Out of Stock"/>
    <s v="Returned"/>
    <x v="1"/>
    <s v="Fast delivery"/>
    <x v="0"/>
    <s v="Delivery Issues"/>
    <n v="210"/>
    <n v="150"/>
    <n v="60"/>
    <n v="209.28571428571428"/>
    <n v="0.2857142857142857"/>
  </r>
  <r>
    <n v="323"/>
    <s v="Makeup Remover"/>
    <s v="Health &amp; Beauty"/>
    <x v="0"/>
    <x v="0"/>
    <x v="189"/>
    <n v="20"/>
    <n v="4"/>
    <s v="Asia Pacific"/>
    <s v="CUST1087"/>
    <s v="Retail"/>
    <s v="Retail"/>
    <s v="REP009"/>
    <n v="0"/>
    <n v="15"/>
    <n v="5"/>
    <x v="1"/>
    <x v="1"/>
    <s v="In Stock"/>
    <s v="Pending Return"/>
    <x v="0"/>
    <s v="Item as described"/>
    <x v="2"/>
    <s v="Product Description Accuracy"/>
    <n v="80"/>
    <n v="60"/>
    <n v="20"/>
    <n v="79.25"/>
    <n v="0.25"/>
  </r>
  <r>
    <n v="472"/>
    <s v="Portable Charger"/>
    <s v="Electronics"/>
    <x v="2"/>
    <x v="2"/>
    <x v="249"/>
    <n v="20"/>
    <n v="4"/>
    <s v="Asia Pacific"/>
    <s v="CUST1087"/>
    <s v="Retail"/>
    <s v="Retail"/>
    <s v="REP002"/>
    <n v="0"/>
    <n v="15"/>
    <n v="5"/>
    <x v="2"/>
    <x v="2"/>
    <s v="In Stock"/>
    <s v="Pending Return"/>
    <x v="0"/>
    <s v="Great product"/>
    <x v="0"/>
    <s v="Product Quality"/>
    <n v="80"/>
    <n v="60"/>
    <n v="20"/>
    <n v="79.25"/>
    <n v="0.25"/>
  </r>
  <r>
    <n v="90"/>
    <s v="Fitness Tracker"/>
    <s v="Electronics"/>
    <x v="2"/>
    <x v="2"/>
    <x v="59"/>
    <n v="100"/>
    <n v="4"/>
    <s v="Europe"/>
    <s v="CUST1087"/>
    <s v="Online Direct"/>
    <s v="Online Direct"/>
    <s v="REP009"/>
    <n v="0.05"/>
    <n v="80"/>
    <n v="20"/>
    <x v="1"/>
    <x v="1"/>
    <s v="Out of Stock"/>
    <s v="Returned"/>
    <x v="1"/>
    <s v="Will shop again"/>
    <x v="1"/>
    <s v="Experience with Purchase"/>
    <n v="400"/>
    <n v="320"/>
    <n v="80"/>
    <n v="399.2"/>
    <n v="0.2"/>
  </r>
  <r>
    <n v="502"/>
    <s v="Gaming Console"/>
    <s v="Electronics"/>
    <x v="2"/>
    <x v="2"/>
    <x v="383"/>
    <n v="300"/>
    <n v="5"/>
    <s v="Latin America"/>
    <s v="CUST1087"/>
    <s v="Retail"/>
    <s v="Retail"/>
    <s v="REP001"/>
    <n v="0.05"/>
    <n v="200"/>
    <n v="100"/>
    <x v="3"/>
    <x v="3"/>
    <s v="Low Stock"/>
    <s v="No Return"/>
    <x v="0"/>
    <s v="Terrible support"/>
    <x v="2"/>
    <s v="Customer Service"/>
    <n v="1500"/>
    <n v="1000"/>
    <n v="500"/>
    <n v="1499.3333333333333"/>
    <n v="0.33333333333333331"/>
  </r>
  <r>
    <n v="1035"/>
    <s v="Food Processor"/>
    <s v="Home Appliances"/>
    <x v="5"/>
    <x v="4"/>
    <x v="482"/>
    <n v="120"/>
    <m/>
    <s v="Latin America"/>
    <s v="CUST1087"/>
    <s v="Wholesale Customers"/>
    <s v="Wholesale"/>
    <s v="REP008"/>
    <n v="0"/>
    <n v="100"/>
    <n v="20"/>
    <x v="3"/>
    <x v="3"/>
    <s v="In Stock"/>
    <s v="No Return"/>
    <x v="0"/>
    <s v="Arrived late"/>
    <x v="0"/>
    <s v="Delivery Issues"/>
    <n v="0"/>
    <n v="0"/>
    <n v="0"/>
    <n v="0"/>
    <n v="0"/>
  </r>
  <r>
    <n v="203"/>
    <s v="Coffee Maker"/>
    <s v="Home Appliances"/>
    <x v="5"/>
    <x v="4"/>
    <x v="140"/>
    <n v="50"/>
    <n v="4"/>
    <s v="Latin America"/>
    <s v="CUST1087"/>
    <s v="Online Direct"/>
    <s v="Online Direct"/>
    <s v="REP008"/>
    <n v="0"/>
    <n v="40"/>
    <n v="10"/>
    <x v="0"/>
    <x v="0"/>
    <s v="In Stock"/>
    <s v="No Return"/>
    <x v="0"/>
    <s v="Satisfied with my purchase"/>
    <x v="1"/>
    <s v="Experience with Purchase"/>
    <n v="200"/>
    <n v="160"/>
    <n v="40"/>
    <n v="199.2"/>
    <n v="0.2"/>
  </r>
  <r>
    <n v="398"/>
    <s v="Sports Watch"/>
    <s v="Sports &amp; Outdoors"/>
    <x v="3"/>
    <x v="3"/>
    <x v="365"/>
    <n v="105"/>
    <n v="1"/>
    <s v="Latin America"/>
    <s v="CUST1087"/>
    <s v="Wholesale"/>
    <s v="Wholesale"/>
    <s v="REP003"/>
    <n v="0"/>
    <n v="80"/>
    <n v="25"/>
    <x v="3"/>
    <x v="3"/>
    <s v="In Stock"/>
    <s v="Pending Return"/>
    <x v="0"/>
    <s v="Top notch"/>
    <x v="1"/>
    <s v="Product Quality"/>
    <n v="105"/>
    <n v="80"/>
    <n v="25"/>
    <n v="104.23809523809524"/>
    <n v="0.23809523809523808"/>
  </r>
  <r>
    <n v="668"/>
    <s v="Kayak"/>
    <s v="Sports &amp; Outdoors"/>
    <x v="3"/>
    <x v="3"/>
    <x v="487"/>
    <n v="350"/>
    <n v="2"/>
    <s v="Middle East &amp; Africa"/>
    <s v="CUST1087"/>
    <s v="Online Direct"/>
    <s v="Online Direct"/>
    <s v="REP007"/>
    <n v="0"/>
    <n v="300"/>
    <n v="50"/>
    <x v="3"/>
    <x v="3"/>
    <s v="Low Stock"/>
    <s v="Pending Return"/>
    <x v="0"/>
    <s v="Quick shipping"/>
    <x v="2"/>
    <s v="Delivery Issues"/>
    <n v="700"/>
    <n v="600"/>
    <n v="100"/>
    <n v="699.14285714285711"/>
    <n v="0.14285714285714285"/>
  </r>
  <r>
    <n v="79"/>
    <s v="Leather Boots"/>
    <s v="Fashion"/>
    <x v="1"/>
    <x v="1"/>
    <x v="135"/>
    <n v="120"/>
    <n v="4"/>
    <s v="Middle East &amp; Africa"/>
    <s v="CUST1087"/>
    <s v="Retail"/>
    <s v="Retail"/>
    <s v="REP009"/>
    <n v="0.05"/>
    <n v="80"/>
    <n v="40"/>
    <x v="2"/>
    <x v="2"/>
    <s v="Out of Stock"/>
    <s v="No Return"/>
    <x v="0"/>
    <s v="Satisfied with my purchase"/>
    <x v="1"/>
    <s v="Experience with Purchase"/>
    <n v="480"/>
    <n v="320"/>
    <n v="160"/>
    <n v="479.33333333333331"/>
    <n v="0.33333333333333331"/>
  </r>
  <r>
    <n v="329"/>
    <s v="Polo Shirt"/>
    <s v="Fashion"/>
    <x v="1"/>
    <x v="1"/>
    <x v="370"/>
    <n v="32"/>
    <n v="1"/>
    <s v="Middle East &amp; Africa"/>
    <s v="CUST1087"/>
    <s v="Retail"/>
    <s v="Retail"/>
    <s v="REP009"/>
    <n v="0"/>
    <n v="25"/>
    <n v="7"/>
    <x v="3"/>
    <x v="3"/>
    <s v="Out of Stock"/>
    <s v="Pending Return"/>
    <x v="0"/>
    <s v="Damaged on arrival"/>
    <x v="0"/>
    <s v="Product Quality"/>
    <n v="32"/>
    <n v="25"/>
    <n v="7"/>
    <n v="31.21875"/>
    <n v="0.21875"/>
  </r>
  <r>
    <n v="1044"/>
    <s v="Lip Gloss"/>
    <s v="Health &amp; Beauty"/>
    <x v="0"/>
    <x v="0"/>
    <x v="13"/>
    <n v="12"/>
    <m/>
    <s v="Middle East &amp; Africa"/>
    <s v="CUST1087"/>
    <s v="Institutional Customers"/>
    <s v="Government"/>
    <s v="REP006"/>
    <n v="0"/>
    <n v="10"/>
    <n v="2"/>
    <x v="3"/>
    <x v="3"/>
    <s v="Low Stock"/>
    <s v="Pending Return"/>
    <x v="0"/>
    <s v="Excellent quality"/>
    <x v="0"/>
    <s v="Product Quality"/>
    <n v="0"/>
    <n v="0"/>
    <n v="0"/>
    <n v="0"/>
    <n v="0"/>
  </r>
  <r>
    <n v="503"/>
    <s v="Running Shoes"/>
    <s v="Sports &amp; Outdoors"/>
    <x v="3"/>
    <x v="3"/>
    <x v="482"/>
    <n v="60"/>
    <n v="5"/>
    <s v="North America"/>
    <s v="CUST1087"/>
    <s v="Online Direct"/>
    <s v="Online Direct"/>
    <s v="REP008"/>
    <n v="0.05"/>
    <n v="40"/>
    <n v="20"/>
    <x v="3"/>
    <x v="3"/>
    <s v="Out of Stock"/>
    <s v="No Return"/>
    <x v="0"/>
    <s v="Damaged on arrival"/>
    <x v="2"/>
    <s v="Product Quality"/>
    <n v="300"/>
    <n v="200"/>
    <n v="100"/>
    <n v="299.33333333333331"/>
    <n v="0.33333333333333331"/>
  </r>
  <r>
    <n v="265"/>
    <s v="Hoodie"/>
    <s v="Fashion"/>
    <x v="1"/>
    <x v="1"/>
    <x v="342"/>
    <n v="80"/>
    <n v="1"/>
    <s v="North America"/>
    <s v="CUST1087"/>
    <s v="Retail"/>
    <s v="Retail"/>
    <s v="REP006"/>
    <n v="0"/>
    <n v="60"/>
    <n v="20"/>
    <x v="1"/>
    <x v="1"/>
    <s v="Out of Stock"/>
    <s v="No Return"/>
    <x v="0"/>
    <s v="Excellent quality"/>
    <x v="0"/>
    <s v="Product Quality"/>
    <n v="80"/>
    <n v="60"/>
    <n v="20"/>
    <n v="79.25"/>
    <n v="0.25"/>
  </r>
  <r>
    <n v="849"/>
    <s v="Snowshoes"/>
    <s v="Sports &amp; Outdoors"/>
    <x v="3"/>
    <x v="3"/>
    <x v="450"/>
    <n v="90"/>
    <n v="1"/>
    <s v="Asia Pacific"/>
    <s v="CUST1088"/>
    <s v="Retail"/>
    <s v="Retail"/>
    <s v="REP003"/>
    <n v="0"/>
    <n v="70"/>
    <n v="20"/>
    <x v="3"/>
    <x v="3"/>
    <s v="Out of Stock"/>
    <s v="Returned"/>
    <x v="1"/>
    <s v="Quick shipping"/>
    <x v="1"/>
    <s v="Delivery Issues"/>
    <n v="90"/>
    <n v="70"/>
    <n v="20"/>
    <n v="89.222222222222229"/>
    <n v="0.22222222222222221"/>
  </r>
  <r>
    <n v="876"/>
    <s v="Throw Pillow"/>
    <s v="Home Décor"/>
    <x v="5"/>
    <x v="4"/>
    <x v="100"/>
    <n v="25"/>
    <n v="2"/>
    <s v="North America"/>
    <s v="CUST1088"/>
    <s v="Retail"/>
    <s v="Retail"/>
    <s v="REP007"/>
    <n v="0"/>
    <n v="20"/>
    <n v="5"/>
    <x v="2"/>
    <x v="2"/>
    <s v="In Stock"/>
    <s v="Pending Return"/>
    <x v="0"/>
    <s v="Delays in delivery"/>
    <x v="2"/>
    <s v="Delivery Issues"/>
    <n v="50"/>
    <n v="40"/>
    <n v="10"/>
    <n v="49.2"/>
    <n v="0.2"/>
  </r>
  <r>
    <n v="297"/>
    <s v="Business Suit"/>
    <s v="Fashion"/>
    <x v="1"/>
    <x v="1"/>
    <x v="464"/>
    <n v="260"/>
    <n v="2"/>
    <s v="North America"/>
    <s v="CUST1088"/>
    <s v="Online Direct"/>
    <s v="Online Direct"/>
    <s v="REP004"/>
    <n v="0"/>
    <n v="200"/>
    <n v="60"/>
    <x v="3"/>
    <x v="3"/>
    <s v="In Stock"/>
    <s v="No Return"/>
    <x v="0"/>
    <s v="Not recommended"/>
    <x v="1"/>
    <s v="Value for Money"/>
    <n v="520"/>
    <n v="400"/>
    <n v="120"/>
    <n v="519.23076923076928"/>
    <n v="0.23076923076923078"/>
  </r>
  <r>
    <n v="571"/>
    <s v="TV Stand"/>
    <s v="Electronics"/>
    <x v="2"/>
    <x v="2"/>
    <x v="488"/>
    <n v="35"/>
    <n v="2"/>
    <m/>
    <s v="CUST1088"/>
    <s v="Online Direct"/>
    <s v="Online Direct"/>
    <s v="REP003"/>
    <n v="0"/>
    <n v="25"/>
    <n v="10"/>
    <x v="2"/>
    <x v="2"/>
    <s v="In Stock"/>
    <s v="Returned"/>
    <x v="1"/>
    <s v="Not as described"/>
    <x v="0"/>
    <s v="Value for Money"/>
    <n v="70"/>
    <n v="50"/>
    <n v="20"/>
    <n v="69.285714285714292"/>
    <n v="0.2857142857142857"/>
  </r>
  <r>
    <n v="740"/>
    <s v="External Hard Drive"/>
    <s v="Electronics"/>
    <x v="2"/>
    <x v="2"/>
    <x v="459"/>
    <n v="80"/>
    <n v="2"/>
    <m/>
    <s v="CUST1088"/>
    <s v="Wholesale"/>
    <s v="Wholesale"/>
    <s v="REP003"/>
    <n v="0"/>
    <n v="60"/>
    <n v="20"/>
    <x v="1"/>
    <x v="1"/>
    <s v="In Stock"/>
    <s v="Pending Return"/>
    <x v="0"/>
    <s v="Good value for money"/>
    <x v="1"/>
    <s v="Product Quality"/>
    <n v="160"/>
    <n v="120"/>
    <n v="40"/>
    <n v="159.25"/>
    <n v="0.25"/>
  </r>
  <r>
    <n v="94"/>
    <s v="Cordless Drill"/>
    <s v="Tools &amp; Home Improvement"/>
    <x v="5"/>
    <x v="4"/>
    <x v="489"/>
    <n v="130"/>
    <n v="1"/>
    <s v="Asia Pacific"/>
    <s v="CUST1089"/>
    <s v="Online Direct"/>
    <s v="Online Direct"/>
    <s v="REP002"/>
    <n v="0.15"/>
    <n v="100"/>
    <n v="30"/>
    <x v="2"/>
    <x v="2"/>
    <s v="Out of Stock"/>
    <s v="No Return"/>
    <x v="0"/>
    <s v="Perfect fit"/>
    <x v="0"/>
    <s v="Product Quality"/>
    <n v="130"/>
    <n v="100"/>
    <n v="30"/>
    <n v="129.23076923076923"/>
    <n v="0.23076923076923078"/>
  </r>
  <r>
    <n v="738"/>
    <s v="Rug"/>
    <s v="Home Décor"/>
    <x v="5"/>
    <x v="4"/>
    <x v="397"/>
    <n v="100"/>
    <n v="4"/>
    <s v="Asia Pacific"/>
    <s v="CUST1089"/>
    <s v="Online Direct"/>
    <s v="Online Direct"/>
    <s v="REP003"/>
    <n v="0.05"/>
    <n v="80"/>
    <n v="20"/>
    <x v="1"/>
    <x v="1"/>
    <s v="Out of Stock"/>
    <s v="No Return"/>
    <x v="0"/>
    <s v="Poor packaging"/>
    <x v="0"/>
    <s v="Delivery Issues"/>
    <n v="400"/>
    <n v="320"/>
    <n v="80"/>
    <n v="399.2"/>
    <n v="0.2"/>
  </r>
  <r>
    <n v="616"/>
    <s v="GPS Device"/>
    <s v="Electronics"/>
    <x v="2"/>
    <x v="2"/>
    <x v="133"/>
    <n v="130"/>
    <n v="4"/>
    <s v="Europe"/>
    <s v="CUST1089"/>
    <s v="Retail"/>
    <s v="Retail"/>
    <s v="REP009"/>
    <n v="0.05"/>
    <n v="100"/>
    <n v="30"/>
    <x v="2"/>
    <x v="2"/>
    <s v="Low Stock"/>
    <s v="Pending Return"/>
    <x v="0"/>
    <s v="Won't buy again"/>
    <x v="1"/>
    <s v="Value for Money"/>
    <n v="520"/>
    <n v="400"/>
    <n v="120"/>
    <n v="519.23076923076928"/>
    <n v="0.23076923076923078"/>
  </r>
  <r>
    <n v="234"/>
    <s v="Power Drill"/>
    <s v="Tools &amp; Home Improvement"/>
    <x v="5"/>
    <x v="4"/>
    <x v="220"/>
    <n v="115"/>
    <n v="2"/>
    <s v="Europe"/>
    <s v="CUST1089"/>
    <s v="Online Direct"/>
    <s v="Online Direct"/>
    <s v="REP005"/>
    <n v="0"/>
    <n v="90"/>
    <n v="25"/>
    <x v="2"/>
    <x v="2"/>
    <s v="Out of Stock"/>
    <s v="No Return"/>
    <x v="0"/>
    <s v="Arrived late"/>
    <x v="1"/>
    <s v="Delivery Issues"/>
    <n v="230"/>
    <n v="180"/>
    <n v="50"/>
    <n v="229.21739130434781"/>
    <n v="0.21739130434782608"/>
  </r>
  <r>
    <n v="223"/>
    <s v="Soundbar"/>
    <s v="Electronics"/>
    <x v="2"/>
    <x v="2"/>
    <x v="107"/>
    <n v="195"/>
    <n v="3"/>
    <s v="Europe"/>
    <s v="CUST1089"/>
    <s v="Subscription"/>
    <s v="Online Direct"/>
    <s v="REP003"/>
    <n v="0"/>
    <n v="150"/>
    <n v="45"/>
    <x v="1"/>
    <x v="1"/>
    <s v="Low Stock"/>
    <s v="Returned"/>
    <x v="1"/>
    <s v="Perfect fit"/>
    <x v="1"/>
    <s v="Product Quality"/>
    <n v="585"/>
    <n v="450"/>
    <n v="135"/>
    <n v="584.23076923076928"/>
    <n v="0.23076923076923078"/>
  </r>
  <r>
    <n v="776"/>
    <s v="Bluetooth Earbuds"/>
    <s v="Electronics"/>
    <x v="2"/>
    <x v="2"/>
    <x v="490"/>
    <n v="40"/>
    <n v="3"/>
    <s v="Latin America"/>
    <s v="CUST1089"/>
    <s v="Retail"/>
    <s v="Retail"/>
    <s v="REP001"/>
    <n v="0"/>
    <n v="30"/>
    <n v="10"/>
    <x v="3"/>
    <x v="3"/>
    <s v="Low Stock"/>
    <s v="Returned"/>
    <x v="1"/>
    <s v="Item as described"/>
    <x v="0"/>
    <s v="Product Description Accuracy"/>
    <n v="120"/>
    <n v="90"/>
    <n v="30"/>
    <n v="119.25"/>
    <n v="0.25"/>
  </r>
  <r>
    <n v="603"/>
    <s v="Leather Bag"/>
    <s v="Fashion"/>
    <x v="1"/>
    <x v="1"/>
    <x v="305"/>
    <n v="70"/>
    <n v="2"/>
    <s v="Latin America"/>
    <s v="CUST1089"/>
    <s v="Retail"/>
    <s v="Retail"/>
    <s v="REP006"/>
    <n v="0"/>
    <n v="50"/>
    <n v="20"/>
    <x v="2"/>
    <x v="2"/>
    <s v="In Stock"/>
    <s v="Returned"/>
    <x v="1"/>
    <s v="Mislabelled"/>
    <x v="1"/>
    <s v="Product Quality"/>
    <n v="140"/>
    <n v="100"/>
    <n v="40"/>
    <n v="139.28571428571428"/>
    <n v="0.2857142857142857"/>
  </r>
  <r>
    <n v="507"/>
    <s v="Wireless Mouse"/>
    <s v="Electronics"/>
    <x v="2"/>
    <x v="2"/>
    <x v="457"/>
    <n v="25"/>
    <n v="3"/>
    <s v="Latin America"/>
    <s v="CUST1089"/>
    <s v="Online Direct"/>
    <s v="Online Direct"/>
    <s v="REP010"/>
    <n v="0.1"/>
    <n v="15"/>
    <n v="10"/>
    <x v="0"/>
    <x v="0"/>
    <s v="In Stock"/>
    <s v="Pending Return"/>
    <x v="0"/>
    <s v="I love it"/>
    <x v="0"/>
    <s v="Experience with Purchase"/>
    <n v="75"/>
    <n v="45"/>
    <n v="30"/>
    <n v="74.400000000000006"/>
    <n v="0.4"/>
  </r>
  <r>
    <n v="734"/>
    <s v="Smartwatch"/>
    <s v="Electronics"/>
    <x v="2"/>
    <x v="2"/>
    <x v="491"/>
    <n v="100"/>
    <n v="1"/>
    <s v="Middle East &amp; Africa"/>
    <s v="CUST1089"/>
    <s v="Retail"/>
    <s v="Retail"/>
    <s v="REP007"/>
    <n v="0"/>
    <n v="70"/>
    <n v="30"/>
    <x v="1"/>
    <x v="1"/>
    <s v="Low Stock"/>
    <s v="No Return"/>
    <x v="0"/>
    <s v="Damaged on arrival"/>
    <x v="2"/>
    <s v="Product Quality"/>
    <n v="100"/>
    <n v="70"/>
    <n v="30"/>
    <n v="99.3"/>
    <n v="0.3"/>
  </r>
  <r>
    <n v="273"/>
    <s v="Shampoo Set"/>
    <s v="Health &amp; Beauty"/>
    <x v="0"/>
    <x v="0"/>
    <x v="415"/>
    <n v="32"/>
    <n v="2"/>
    <s v="North America"/>
    <s v="CUST1089"/>
    <s v="Retail"/>
    <s v="Retail"/>
    <s v="REP008"/>
    <n v="0"/>
    <n v="25"/>
    <n v="7"/>
    <x v="1"/>
    <x v="1"/>
    <s v="Low Stock"/>
    <s v="Returned"/>
    <x v="1"/>
    <s v="Will shop again"/>
    <x v="1"/>
    <s v="Experience with Purchase"/>
    <n v="64"/>
    <n v="50"/>
    <n v="14"/>
    <n v="63.21875"/>
    <n v="0.21875"/>
  </r>
  <r>
    <n v="584"/>
    <s v="Bath Salts"/>
    <s v="Health &amp; Beauty"/>
    <x v="0"/>
    <x v="0"/>
    <x v="119"/>
    <n v="15"/>
    <n v="1"/>
    <s v="North America"/>
    <s v="CUST1089"/>
    <s v="Retail"/>
    <s v="Retail"/>
    <s v="REP003"/>
    <n v="0"/>
    <n v="10"/>
    <n v="5"/>
    <x v="1"/>
    <x v="1"/>
    <s v="Low Stock"/>
    <s v="Returned"/>
    <x v="1"/>
    <s v="Item as described"/>
    <x v="0"/>
    <s v="Product Description Accuracy"/>
    <n v="15"/>
    <n v="10"/>
    <n v="5"/>
    <n v="14.333333333333334"/>
    <n v="0.33333333333333331"/>
  </r>
  <r>
    <n v="969"/>
    <s v="Sweater Dress"/>
    <s v="Fashion"/>
    <x v="1"/>
    <x v="1"/>
    <x v="23"/>
    <n v="70"/>
    <n v="3"/>
    <s v="North America"/>
    <s v="CUST1089"/>
    <s v="Subscription"/>
    <s v="Online Direct"/>
    <s v="REP003"/>
    <n v="0"/>
    <n v="50"/>
    <n v="20"/>
    <x v="1"/>
    <x v="1"/>
    <s v="Out of Stock"/>
    <s v="Pending Return"/>
    <x v="0"/>
    <s v="Mislabelled"/>
    <x v="0"/>
    <s v="Product Quality"/>
    <n v="210"/>
    <n v="150"/>
    <n v="60"/>
    <n v="209.28571428571428"/>
    <n v="0.2857142857142857"/>
  </r>
  <r>
    <n v="309"/>
    <s v="Noise-Canceling Headphones"/>
    <s v="Electronics"/>
    <x v="2"/>
    <x v="2"/>
    <x v="314"/>
    <n v="100"/>
    <n v="2"/>
    <s v="North America"/>
    <s v="CUST1089"/>
    <s v="Online Direct"/>
    <s v="Online Direct"/>
    <s v="REP007"/>
    <n v="0"/>
    <n v="80"/>
    <n v="20"/>
    <x v="0"/>
    <x v="0"/>
    <s v="Out of Stock"/>
    <s v="No Return"/>
    <x v="0"/>
    <s v="Excellent quality"/>
    <x v="0"/>
    <s v="Product Quality"/>
    <n v="200"/>
    <n v="160"/>
    <n v="40"/>
    <n v="199.2"/>
    <n v="0.2"/>
  </r>
  <r>
    <n v="303"/>
    <s v="Surge Protector"/>
    <s v="Electronics"/>
    <x v="2"/>
    <x v="2"/>
    <x v="492"/>
    <n v="20"/>
    <n v="5"/>
    <s v="North America"/>
    <s v="CUST1089"/>
    <s v="Online Direct"/>
    <s v="Online Direct"/>
    <s v="REP004"/>
    <n v="0"/>
    <n v="15"/>
    <n v="5"/>
    <x v="3"/>
    <x v="3"/>
    <s v="Low Stock"/>
    <s v="No Return"/>
    <x v="0"/>
    <s v="Not worth the money"/>
    <x v="0"/>
    <s v="Product Quality"/>
    <n v="100"/>
    <n v="75"/>
    <n v="25"/>
    <n v="99.25"/>
    <n v="0.25"/>
  </r>
  <r>
    <n v="851"/>
    <s v="Lip Gloss"/>
    <s v="Health &amp; Beauty"/>
    <x v="0"/>
    <x v="0"/>
    <x v="210"/>
    <n v="12"/>
    <n v="5"/>
    <s v="Asia Pacific"/>
    <s v="CUST1090"/>
    <s v="Online Direct"/>
    <s v="Online Direct"/>
    <s v="REP007"/>
    <n v="0"/>
    <n v="10"/>
    <n v="2"/>
    <x v="3"/>
    <x v="3"/>
    <s v="Out of Stock"/>
    <s v="Pending Return"/>
    <x v="0"/>
    <s v="Fast delivery"/>
    <x v="2"/>
    <s v="Delivery Issues"/>
    <n v="60"/>
    <n v="50"/>
    <n v="10"/>
    <n v="59.166666666666664"/>
    <n v="0.16666666666666666"/>
  </r>
  <r>
    <n v="624"/>
    <s v="Evening Dress"/>
    <s v="Fashion"/>
    <x v="1"/>
    <x v="1"/>
    <x v="493"/>
    <n v="100"/>
    <n v="3"/>
    <s v="Asia Pacific"/>
    <s v="CUST1090"/>
    <s v="Retail"/>
    <s v="Retail"/>
    <s v="REP004"/>
    <n v="0"/>
    <n v="80"/>
    <n v="20"/>
    <x v="0"/>
    <x v="0"/>
    <s v="Out of Stock"/>
    <s v="Pending Return"/>
    <x v="0"/>
    <s v="Great product"/>
    <x v="2"/>
    <s v="Product Quality"/>
    <n v="300"/>
    <n v="240"/>
    <n v="60"/>
    <n v="299.2"/>
    <n v="0.2"/>
  </r>
  <r>
    <n v="1002"/>
    <s v="Baseball Glove"/>
    <s v="Sports &amp; Outdoors"/>
    <x v="3"/>
    <x v="3"/>
    <x v="356"/>
    <n v="30"/>
    <m/>
    <s v="Europe"/>
    <s v="CUST1090"/>
    <s v="Retail"/>
    <s v="Retail"/>
    <s v="REP004"/>
    <n v="0"/>
    <n v="25"/>
    <n v="5"/>
    <x v="3"/>
    <x v="3"/>
    <s v="Out of Stock"/>
    <s v="Pending Return"/>
    <x v="0"/>
    <s v="Terrible support"/>
    <x v="0"/>
    <s v="Customer Service"/>
    <n v="0"/>
    <n v="0"/>
    <n v="0"/>
    <n v="0"/>
    <n v="0"/>
  </r>
  <r>
    <n v="960"/>
    <s v="Webcam"/>
    <s v="Electronics"/>
    <x v="2"/>
    <x v="2"/>
    <x v="494"/>
    <n v="40"/>
    <n v="2"/>
    <s v="Latin America"/>
    <s v="CUST1090"/>
    <s v="Wholesale"/>
    <s v="Wholesale"/>
    <s v="REP010"/>
    <n v="0"/>
    <n v="30"/>
    <n v="10"/>
    <x v="3"/>
    <x v="3"/>
    <s v="Out of Stock"/>
    <s v="Returned"/>
    <x v="1"/>
    <s v="Item as described"/>
    <x v="1"/>
    <s v="Product Description Accuracy"/>
    <n v="80"/>
    <n v="60"/>
    <n v="20"/>
    <n v="79.25"/>
    <n v="0.25"/>
  </r>
  <r>
    <n v="402"/>
    <s v="Historical Fiction Book"/>
    <s v="Books &amp; Media"/>
    <x v="4"/>
    <x v="4"/>
    <x v="284"/>
    <n v="26"/>
    <n v="3"/>
    <s v="Latin America"/>
    <s v="CUST1090"/>
    <s v="Retail"/>
    <s v="Retail"/>
    <s v="REP002"/>
    <n v="0"/>
    <n v="20"/>
    <n v="6"/>
    <x v="3"/>
    <x v="3"/>
    <s v="Low Stock"/>
    <s v="Pending Return"/>
    <x v="0"/>
    <s v="Exceeds expectations"/>
    <x v="0"/>
    <s v="Experience with Purchase"/>
    <n v="78"/>
    <n v="60"/>
    <n v="18"/>
    <n v="77.230769230769226"/>
    <n v="0.23076923076923078"/>
  </r>
  <r>
    <n v="5"/>
    <s v="Treadmill"/>
    <s v="Sports &amp; Outdoors"/>
    <x v="3"/>
    <x v="3"/>
    <x v="495"/>
    <n v="390"/>
    <n v="2"/>
    <s v="Latin America"/>
    <s v="CUST1090"/>
    <s v="Subscription"/>
    <s v="Online Direct"/>
    <s v="REP001"/>
    <n v="0.08"/>
    <n v="300"/>
    <n v="90"/>
    <x v="0"/>
    <x v="0"/>
    <s v="Out of Stock"/>
    <s v="Pending Return"/>
    <x v="0"/>
    <s v="Returning this item"/>
    <x v="1"/>
    <s v="Customer Service"/>
    <n v="780"/>
    <n v="600"/>
    <n v="180"/>
    <n v="779.23076923076928"/>
    <n v="0.23076923076923078"/>
  </r>
  <r>
    <n v="525"/>
    <s v="Smart Speaker"/>
    <s v="Electronics"/>
    <x v="2"/>
    <x v="2"/>
    <x v="496"/>
    <n v="120"/>
    <n v="2"/>
    <s v="North America"/>
    <s v="CUST1090"/>
    <s v="Wholesale"/>
    <s v="Wholesale"/>
    <s v="REP009"/>
    <n v="0"/>
    <n v="80"/>
    <n v="40"/>
    <x v="0"/>
    <x v="0"/>
    <s v="Out of Stock"/>
    <s v="Pending Return"/>
    <x v="0"/>
    <s v="Quick shipping"/>
    <x v="2"/>
    <s v="Delivery Issues"/>
    <n v="240"/>
    <n v="160"/>
    <n v="80"/>
    <n v="239.33333333333334"/>
    <n v="0.33333333333333331"/>
  </r>
  <r>
    <n v="6"/>
    <s v="Wireless Earbuds"/>
    <s v="Electronics"/>
    <x v="2"/>
    <x v="2"/>
    <x v="311"/>
    <n v="32"/>
    <n v="4"/>
    <s v="North America"/>
    <s v="CUST1090"/>
    <s v="Retail"/>
    <s v="Retail"/>
    <s v="REP002"/>
    <n v="0.12"/>
    <n v="25"/>
    <n v="7"/>
    <x v="2"/>
    <x v="2"/>
    <s v="Out of Stock"/>
    <s v="Returned"/>
    <x v="1"/>
    <s v="Top notch"/>
    <x v="0"/>
    <s v="Product Quality"/>
    <n v="128"/>
    <n v="100"/>
    <n v="28"/>
    <n v="127.21875"/>
    <n v="0.21875"/>
  </r>
  <r>
    <n v="391"/>
    <s v="Sound System"/>
    <s v="Electronics"/>
    <x v="2"/>
    <x v="2"/>
    <x v="497"/>
    <n v="260"/>
    <n v="2"/>
    <s v="Asia Pacific"/>
    <s v="CUST1091"/>
    <s v="Online Direct"/>
    <s v="Online Direct"/>
    <s v="REP002"/>
    <n v="0"/>
    <n v="200"/>
    <n v="60"/>
    <x v="2"/>
    <x v="2"/>
    <s v="Out of Stock"/>
    <s v="Pending Return"/>
    <x v="0"/>
    <s v="Not as described"/>
    <x v="0"/>
    <s v="Value for Money"/>
    <n v="520"/>
    <n v="400"/>
    <n v="120"/>
    <n v="519.23076923076928"/>
    <n v="0.23076923076923078"/>
  </r>
  <r>
    <n v="882"/>
    <s v="Treadmill"/>
    <s v="Sports &amp; Outdoors"/>
    <x v="3"/>
    <x v="3"/>
    <x v="185"/>
    <n v="400"/>
    <n v="5"/>
    <s v="Europe"/>
    <s v="CUST1091"/>
    <s v="Retail"/>
    <s v="Retail"/>
    <s v="REP007"/>
    <n v="0.05"/>
    <n v="300"/>
    <n v="100"/>
    <x v="1"/>
    <x v="1"/>
    <s v="Low Stock"/>
    <s v="Pending Return"/>
    <x v="0"/>
    <s v="Will shop again"/>
    <x v="1"/>
    <s v="Experience with Purchase"/>
    <n v="2000"/>
    <n v="1500"/>
    <n v="500"/>
    <n v="1999.25"/>
    <n v="0.25"/>
  </r>
  <r>
    <n v="1"/>
    <s v="External Hard Drive"/>
    <s v="Electronics"/>
    <x v="2"/>
    <x v="2"/>
    <x v="2"/>
    <n v="195"/>
    <n v="3"/>
    <s v="Europe"/>
    <s v="CUST1091"/>
    <s v="Wholesale"/>
    <s v="Wholesale"/>
    <s v="REP003"/>
    <n v="0.2"/>
    <n v="150"/>
    <n v="45"/>
    <x v="2"/>
    <x v="2"/>
    <s v="Low Stock"/>
    <s v="Returned"/>
    <x v="1"/>
    <s v="Excellent quality"/>
    <x v="0"/>
    <s v="Product Quality"/>
    <n v="585"/>
    <n v="450"/>
    <n v="135"/>
    <n v="584.23076923076928"/>
    <n v="0.23076923076923078"/>
  </r>
  <r>
    <n v="12"/>
    <s v="Designer Handbag"/>
    <s v="Fashion"/>
    <x v="1"/>
    <x v="1"/>
    <x v="236"/>
    <n v="195"/>
    <n v="3"/>
    <s v="Europe"/>
    <s v="CUST1091"/>
    <s v="Wholesale"/>
    <s v="Wholesale"/>
    <s v="REP003"/>
    <n v="0.2"/>
    <n v="150"/>
    <n v="45"/>
    <x v="2"/>
    <x v="2"/>
    <s v="Low Stock"/>
    <s v="Returned"/>
    <x v="1"/>
    <s v="Excellent quality"/>
    <x v="0"/>
    <s v="Product Quality"/>
    <n v="585"/>
    <n v="450"/>
    <n v="135"/>
    <n v="584.23076923076928"/>
    <n v="0.23076923076923078"/>
  </r>
  <r>
    <n v="34"/>
    <s v="Electric Guitar"/>
    <s v="Musical Instruments"/>
    <x v="2"/>
    <x v="2"/>
    <x v="45"/>
    <n v="195"/>
    <n v="1"/>
    <s v="Latin America"/>
    <s v="CUST1091"/>
    <s v="Online Direct"/>
    <s v="Online Direct"/>
    <s v="REP007"/>
    <n v="0.12"/>
    <n v="150"/>
    <n v="45"/>
    <x v="3"/>
    <x v="3"/>
    <s v="In Stock"/>
    <s v="Pending Return"/>
    <x v="0"/>
    <s v="Terrible support"/>
    <x v="0"/>
    <s v="Customer Service"/>
    <n v="195"/>
    <n v="150"/>
    <n v="45"/>
    <n v="194.23076923076923"/>
    <n v="0.23076923076923078"/>
  </r>
  <r>
    <n v="145"/>
    <s v="Video Doorbell"/>
    <s v="Electronics"/>
    <x v="2"/>
    <x v="2"/>
    <x v="275"/>
    <n v="90"/>
    <n v="3"/>
    <s v="Latin America"/>
    <s v="CUST1091"/>
    <s v="Online Direct"/>
    <s v="Online Direct"/>
    <s v="REP007"/>
    <n v="0.1"/>
    <n v="70"/>
    <n v="20"/>
    <x v="2"/>
    <x v="2"/>
    <s v="In Stock"/>
    <s v="No Return"/>
    <x v="0"/>
    <s v="Very fast service"/>
    <x v="1"/>
    <s v="Experience with Purchase"/>
    <n v="270"/>
    <n v="210"/>
    <n v="60"/>
    <n v="269.22222222222223"/>
    <n v="0.22222222222222221"/>
  </r>
  <r>
    <n v="35"/>
    <s v="DSLR Camera"/>
    <s v="Electronics"/>
    <x v="2"/>
    <x v="2"/>
    <x v="359"/>
    <n v="780"/>
    <n v="5"/>
    <s v="Latin America"/>
    <s v="CUST1091"/>
    <s v="Wholesale"/>
    <s v="Wholesale"/>
    <s v="REP006"/>
    <n v="0.08"/>
    <n v="600"/>
    <n v="180"/>
    <x v="1"/>
    <x v="1"/>
    <s v="Low Stock"/>
    <s v="Returned"/>
    <x v="1"/>
    <s v="Very satisfied"/>
    <x v="1"/>
    <s v="Experience with Purchase"/>
    <n v="3900"/>
    <n v="3000"/>
    <n v="900"/>
    <n v="3899.2307692307691"/>
    <n v="0.23076923076923078"/>
  </r>
  <r>
    <n v="218"/>
    <s v="Printer"/>
    <s v="Office Supplies"/>
    <x v="7"/>
    <x v="4"/>
    <x v="479"/>
    <n v="160"/>
    <n v="1"/>
    <s v="Middle East &amp; Africa"/>
    <s v="CUST1091"/>
    <s v="Wholesale"/>
    <s v="Wholesale"/>
    <s v="REP007"/>
    <n v="0"/>
    <n v="120"/>
    <n v="40"/>
    <x v="0"/>
    <x v="0"/>
    <s v="In Stock"/>
    <s v="No Return"/>
    <x v="0"/>
    <s v="Very satisfied"/>
    <x v="1"/>
    <s v="Experience with Purchase"/>
    <n v="160"/>
    <n v="120"/>
    <n v="40"/>
    <n v="159.25"/>
    <n v="0.25"/>
  </r>
  <r>
    <n v="366"/>
    <s v="Swimming Goggles"/>
    <s v="Sports &amp; Outdoors"/>
    <x v="3"/>
    <x v="3"/>
    <x v="95"/>
    <n v="20"/>
    <n v="1"/>
    <s v="North America"/>
    <s v="CUST1091"/>
    <s v="Wholesale"/>
    <s v="Wholesale"/>
    <s v="REP002"/>
    <n v="0"/>
    <n v="15"/>
    <n v="5"/>
    <x v="3"/>
    <x v="3"/>
    <s v="In Stock"/>
    <s v="Returned"/>
    <x v="1"/>
    <s v="Item as described"/>
    <x v="1"/>
    <s v="Product Description Accuracy"/>
    <n v="20"/>
    <n v="15"/>
    <n v="5"/>
    <n v="19.25"/>
    <n v="0.25"/>
  </r>
  <r>
    <n v="23"/>
    <s v="Ergonomic Chair"/>
    <s v="Office Supplies"/>
    <x v="7"/>
    <x v="4"/>
    <x v="281"/>
    <n v="195"/>
    <n v="1"/>
    <m/>
    <s v="CUST1091"/>
    <s v="Retail"/>
    <s v="Retail"/>
    <s v="REP004"/>
    <n v="0.12"/>
    <n v="150"/>
    <n v="45"/>
    <x v="2"/>
    <x v="2"/>
    <s v="Out of Stock"/>
    <s v="No Return"/>
    <x v="0"/>
    <s v="Mislabelled"/>
    <x v="0"/>
    <s v="Product Quality"/>
    <n v="195"/>
    <n v="150"/>
    <n v="45"/>
    <n v="194.23076923076923"/>
    <n v="0.23076923076923078"/>
  </r>
  <r>
    <n v="1065"/>
    <s v="Jumpsuit"/>
    <s v="Fashion"/>
    <x v="1"/>
    <x v="1"/>
    <x v="397"/>
    <n v="70"/>
    <m/>
    <m/>
    <s v="CUST1091"/>
    <s v="Wholesale"/>
    <s v="Wholesale"/>
    <s v="REP010"/>
    <n v="0.1"/>
    <n v="50"/>
    <n v="20"/>
    <x v="3"/>
    <x v="3"/>
    <s v="In Stock"/>
    <s v="Returned"/>
    <x v="1"/>
    <s v="Excellent quality"/>
    <x v="1"/>
    <s v="Product Quality"/>
    <n v="0"/>
    <n v="0"/>
    <n v="0"/>
    <n v="0"/>
    <n v="0"/>
  </r>
  <r>
    <n v="175"/>
    <s v="Electric Shaver"/>
    <s v="Health &amp; Beauty"/>
    <x v="0"/>
    <x v="0"/>
    <x v="445"/>
    <n v="65"/>
    <n v="3"/>
    <s v="Asia Pacific"/>
    <s v="CUST1092"/>
    <s v="Online Direct"/>
    <s v="Online Direct"/>
    <s v="REP007"/>
    <n v="0"/>
    <n v="50"/>
    <n v="15"/>
    <x v="1"/>
    <x v="1"/>
    <s v="Out of Stock"/>
    <s v="Returned"/>
    <x v="1"/>
    <s v="Would buy again"/>
    <x v="0"/>
    <s v="Value for Money"/>
    <n v="195"/>
    <n v="150"/>
    <n v="45"/>
    <n v="194.23076923076923"/>
    <n v="0.23076923076923078"/>
  </r>
  <r>
    <n v="412"/>
    <s v="GPS Watch"/>
    <s v="Sports &amp; Outdoors"/>
    <x v="3"/>
    <x v="3"/>
    <x v="327"/>
    <n v="130"/>
    <n v="3"/>
    <s v="Europe"/>
    <s v="CUST1092"/>
    <s v="Wholesale"/>
    <s v="Wholesale"/>
    <s v="REP009"/>
    <n v="0"/>
    <n v="100"/>
    <n v="30"/>
    <x v="3"/>
    <x v="3"/>
    <s v="Out of Stock"/>
    <s v="No Return"/>
    <x v="0"/>
    <s v="Do not recommend"/>
    <x v="1"/>
    <s v="Value for Money"/>
    <n v="390"/>
    <n v="300"/>
    <n v="90"/>
    <n v="389.23076923076923"/>
    <n v="0.23076923076923078"/>
  </r>
  <r>
    <n v="557"/>
    <s v="Sandals"/>
    <s v="Fashion"/>
    <x v="1"/>
    <x v="1"/>
    <x v="482"/>
    <n v="25"/>
    <n v="2"/>
    <s v="Europe"/>
    <s v="CUST1092"/>
    <s v="Wholesale"/>
    <s v="Wholesale"/>
    <s v="REP009"/>
    <n v="0.1"/>
    <n v="20"/>
    <n v="5"/>
    <x v="1"/>
    <x v="1"/>
    <s v="In Stock"/>
    <s v="Pending Return"/>
    <x v="0"/>
    <s v="Missing accessories"/>
    <x v="2"/>
    <s v="Delivery Issues"/>
    <n v="50"/>
    <n v="40"/>
    <n v="10"/>
    <n v="49.2"/>
    <n v="0.2"/>
  </r>
  <r>
    <n v="39"/>
    <s v="Gaming Laptop"/>
    <s v="Electronics"/>
    <x v="2"/>
    <x v="2"/>
    <x v="448"/>
    <n v="1500"/>
    <n v="3"/>
    <s v="Europe"/>
    <s v="CUST1092"/>
    <s v="Retail"/>
    <s v="Retail"/>
    <s v="REP008"/>
    <n v="0.12"/>
    <n v="1200"/>
    <n v="300"/>
    <x v="1"/>
    <x v="1"/>
    <s v="In Stock"/>
    <s v="Pending Return"/>
    <x v="0"/>
    <s v="Excellent quality"/>
    <x v="0"/>
    <s v="Product Quality"/>
    <n v="4500"/>
    <n v="3600"/>
    <n v="900"/>
    <n v="4499.2"/>
    <n v="0.2"/>
  </r>
  <r>
    <n v="994"/>
    <s v="Bathrobe"/>
    <s v="Health &amp; Beauty"/>
    <x v="0"/>
    <x v="0"/>
    <x v="498"/>
    <n v="50"/>
    <n v="3"/>
    <s v="Latin America"/>
    <s v="CUST1092"/>
    <s v="Retail"/>
    <s v="Retail"/>
    <s v="REP008"/>
    <n v="0"/>
    <n v="40"/>
    <n v="10"/>
    <x v="3"/>
    <x v="3"/>
    <s v="Out of Stock"/>
    <s v="Pending Return"/>
    <x v="0"/>
    <s v="Very fast service"/>
    <x v="2"/>
    <s v="Experience with Purchase"/>
    <n v="150"/>
    <n v="120"/>
    <n v="30"/>
    <n v="149.19999999999999"/>
    <n v="0.2"/>
  </r>
  <r>
    <n v="1339"/>
    <s v="Denim Jacket"/>
    <s v="Fashion"/>
    <x v="1"/>
    <x v="1"/>
    <x v="499"/>
    <n v="90"/>
    <n v="5"/>
    <s v="Latin America"/>
    <s v="CUST1092"/>
    <s v="Online Direct"/>
    <s v="Online Direct"/>
    <s v="REP017"/>
    <n v="0"/>
    <n v="15"/>
    <n v="75"/>
    <x v="0"/>
    <x v="0"/>
    <s v="Out of Stock"/>
    <s v="No Return"/>
    <x v="0"/>
    <s v="Fantastic experience"/>
    <x v="2"/>
    <s v="Experience with Purchase"/>
    <n v="450"/>
    <n v="75"/>
    <n v="375"/>
    <n v="449.83333333333331"/>
    <n v="0.83333333333333337"/>
  </r>
  <r>
    <n v="532"/>
    <s v="External Hard Drive"/>
    <s v="Electronics"/>
    <x v="2"/>
    <x v="2"/>
    <x v="65"/>
    <n v="90"/>
    <n v="3"/>
    <s v="Latin America"/>
    <s v="CUST1092"/>
    <s v="Subscription"/>
    <s v="Online Direct"/>
    <s v="REP008"/>
    <n v="0.05"/>
    <n v="70"/>
    <n v="20"/>
    <x v="0"/>
    <x v="0"/>
    <s v="Low Stock"/>
    <s v="Pending Return"/>
    <x v="0"/>
    <s v="Satisfied with my purchase"/>
    <x v="2"/>
    <s v="Experience with Purchase"/>
    <n v="270"/>
    <n v="210"/>
    <n v="60"/>
    <n v="269.22222222222223"/>
    <n v="0.22222222222222221"/>
  </r>
  <r>
    <n v="928"/>
    <s v="Bathrobe"/>
    <s v="Health &amp; Beauty"/>
    <x v="0"/>
    <x v="0"/>
    <x v="317"/>
    <n v="50"/>
    <n v="1"/>
    <s v="Latin America"/>
    <s v="CUST1092"/>
    <s v="Wholesale"/>
    <s v="Wholesale"/>
    <s v="REP009"/>
    <n v="0"/>
    <n v="40"/>
    <n v="10"/>
    <x v="0"/>
    <x v="0"/>
    <s v="Out of Stock"/>
    <s v="Returned"/>
    <x v="1"/>
    <s v="Not as described"/>
    <x v="2"/>
    <s v="Value for Money"/>
    <n v="50"/>
    <n v="40"/>
    <n v="10"/>
    <n v="49.2"/>
    <n v="0.2"/>
  </r>
  <r>
    <n v="1201"/>
    <s v="Denim Jacket"/>
    <s v="Fashion"/>
    <x v="1"/>
    <x v="1"/>
    <x v="438"/>
    <n v="80"/>
    <n v="4"/>
    <s v="Latin America"/>
    <s v="CUST1092"/>
    <s v="Online Direct"/>
    <s v="Online Direct"/>
    <s v="REP018"/>
    <n v="0.05"/>
    <n v="15"/>
    <n v="65"/>
    <x v="0"/>
    <x v="0"/>
    <s v="Out of Stock"/>
    <s v="Pending Return"/>
    <x v="0"/>
    <s v="Poor packaging"/>
    <x v="1"/>
    <s v="Delivery Issues"/>
    <n v="320"/>
    <n v="60"/>
    <n v="260"/>
    <n v="319.8125"/>
    <n v="0.8125"/>
  </r>
  <r>
    <n v="641"/>
    <s v="Drone"/>
    <s v="Electronics"/>
    <x v="2"/>
    <x v="2"/>
    <x v="337"/>
    <n v="300"/>
    <n v="1"/>
    <s v="Middle East &amp; Africa"/>
    <s v="CUST1092"/>
    <s v="Retail"/>
    <s v="Retail"/>
    <s v="REP008"/>
    <n v="0"/>
    <n v="250"/>
    <n v="50"/>
    <x v="1"/>
    <x v="1"/>
    <s v="Out of Stock"/>
    <s v="Pending Return"/>
    <x v="0"/>
    <s v="Do not recommend"/>
    <x v="1"/>
    <s v="Value for Money"/>
    <n v="300"/>
    <n v="250"/>
    <n v="50"/>
    <n v="299.16666666666669"/>
    <n v="0.16666666666666666"/>
  </r>
  <r>
    <n v="600"/>
    <s v="Smart Plug"/>
    <s v="Electronics"/>
    <x v="2"/>
    <x v="2"/>
    <x v="361"/>
    <n v="20"/>
    <n v="1"/>
    <s v="Middle East &amp; Africa"/>
    <s v="CUST1092"/>
    <s v="Subscription"/>
    <s v="Online Direct"/>
    <s v="REP002"/>
    <n v="0.05"/>
    <n v="15"/>
    <n v="5"/>
    <x v="2"/>
    <x v="2"/>
    <s v="In Stock"/>
    <s v="Returned"/>
    <x v="1"/>
    <s v="Arrived late"/>
    <x v="0"/>
    <s v="Delivery Issues"/>
    <n v="20"/>
    <n v="15"/>
    <n v="5"/>
    <n v="19.25"/>
    <n v="0.25"/>
  </r>
  <r>
    <n v="1247"/>
    <s v="Romance Novel"/>
    <s v="Books &amp; Media"/>
    <x v="4"/>
    <x v="4"/>
    <x v="8"/>
    <n v="30"/>
    <n v="2"/>
    <s v="Middle East &amp; Africa"/>
    <s v="CUST1092"/>
    <s v="Retail"/>
    <s v="Retail"/>
    <s v="REP020"/>
    <n v="0"/>
    <n v="15"/>
    <n v="15"/>
    <x v="2"/>
    <x v="2"/>
    <s v="Low Stock"/>
    <s v="No Return"/>
    <x v="0"/>
    <s v="Will shop again"/>
    <x v="2"/>
    <s v="Experience with Purchase"/>
    <n v="60"/>
    <n v="30"/>
    <n v="30"/>
    <n v="59.5"/>
    <n v="0.5"/>
  </r>
  <r>
    <n v="246"/>
    <s v="Nail Care Set"/>
    <s v="Health &amp; Beauty"/>
    <x v="0"/>
    <x v="0"/>
    <x v="255"/>
    <n v="26"/>
    <n v="5"/>
    <s v="Middle East &amp; Africa"/>
    <s v="CUST1092"/>
    <s v="Online Direct"/>
    <s v="Online Direct"/>
    <s v="REP003"/>
    <n v="0"/>
    <n v="20"/>
    <n v="6"/>
    <x v="2"/>
    <x v="2"/>
    <s v="Low Stock"/>
    <s v="Pending Return"/>
    <x v="0"/>
    <s v="Exceeds expectations"/>
    <x v="2"/>
    <s v="Experience with Purchase"/>
    <n v="130"/>
    <n v="100"/>
    <n v="30"/>
    <n v="129.23076923076923"/>
    <n v="0.23076923076923078"/>
  </r>
  <r>
    <n v="321"/>
    <s v="Jumper"/>
    <s v="Fashion"/>
    <x v="1"/>
    <x v="1"/>
    <x v="494"/>
    <n v="52"/>
    <n v="5"/>
    <s v="Middle East &amp; Africa"/>
    <s v="CUST1092"/>
    <s v="Wholesale"/>
    <s v="Wholesale"/>
    <s v="REP003"/>
    <n v="0"/>
    <n v="40"/>
    <n v="12"/>
    <x v="3"/>
    <x v="3"/>
    <s v="In Stock"/>
    <s v="No Return"/>
    <x v="0"/>
    <s v="Poor packaging"/>
    <x v="1"/>
    <s v="Delivery Issues"/>
    <n v="260"/>
    <n v="200"/>
    <n v="60"/>
    <n v="259.23076923076923"/>
    <n v="0.23076923076923078"/>
  </r>
  <r>
    <n v="1109"/>
    <s v="Power Bank"/>
    <s v="Electronics"/>
    <x v="2"/>
    <x v="2"/>
    <x v="500"/>
    <n v="30"/>
    <m/>
    <s v="Middle East &amp; Africa"/>
    <s v="CUST1092"/>
    <s v="Retail Customers"/>
    <s v="Retail"/>
    <s v="REP006"/>
    <n v="0"/>
    <n v="20"/>
    <n v="10"/>
    <x v="3"/>
    <x v="3"/>
    <s v="Low Stock"/>
    <s v="No Return"/>
    <x v="0"/>
    <s v="Good value for money"/>
    <x v="1"/>
    <s v="Product Quality"/>
    <n v="0"/>
    <n v="0"/>
    <n v="0"/>
    <n v="0"/>
    <n v="0"/>
  </r>
  <r>
    <n v="894"/>
    <s v="Webcam"/>
    <s v="Electronics"/>
    <x v="2"/>
    <x v="2"/>
    <x v="14"/>
    <n v="40"/>
    <n v="3"/>
    <s v="North America"/>
    <s v="CUST1092"/>
    <s v="Retail"/>
    <s v="Retail"/>
    <s v="REP008"/>
    <n v="0"/>
    <n v="30"/>
    <n v="10"/>
    <x v="3"/>
    <x v="3"/>
    <s v="Low Stock"/>
    <s v="No Return"/>
    <x v="0"/>
    <s v="Quick shipping"/>
    <x v="1"/>
    <s v="Delivery Issues"/>
    <n v="120"/>
    <n v="90"/>
    <n v="30"/>
    <n v="119.25"/>
    <n v="0.25"/>
  </r>
  <r>
    <n v="1293"/>
    <s v="Throw Pillow"/>
    <s v="Home Décor"/>
    <x v="5"/>
    <x v="4"/>
    <x v="501"/>
    <n v="25"/>
    <n v="1"/>
    <s v="North America"/>
    <s v="CUST1092"/>
    <s v="Retail"/>
    <s v="Retail"/>
    <s v="REP012"/>
    <n v="0.05"/>
    <n v="15"/>
    <n v="10"/>
    <x v="3"/>
    <x v="3"/>
    <s v="Out of Stock"/>
    <s v="Pending Return"/>
    <x v="0"/>
    <s v="Quick shipping"/>
    <x v="0"/>
    <s v="Delivery Issues"/>
    <n v="25"/>
    <n v="15"/>
    <n v="10"/>
    <n v="24.4"/>
    <n v="0.4"/>
  </r>
  <r>
    <n v="1155"/>
    <s v="Bathrobe"/>
    <s v="Health &amp; Beauty"/>
    <x v="0"/>
    <x v="0"/>
    <x v="49"/>
    <n v="50"/>
    <n v="4"/>
    <s v="North America"/>
    <s v="CUST1092"/>
    <s v="Retail"/>
    <s v="Retail"/>
    <s v="REP014"/>
    <n v="0"/>
    <n v="15"/>
    <n v="35"/>
    <x v="0"/>
    <x v="0"/>
    <s v="Low Stock"/>
    <s v="Returned"/>
    <x v="1"/>
    <s v="Nice experience"/>
    <x v="1"/>
    <s v="Experience with Purchase"/>
    <n v="200"/>
    <n v="60"/>
    <n v="140"/>
    <n v="199.7"/>
    <n v="0.7"/>
  </r>
  <r>
    <n v="576"/>
    <s v="Baseball Bat"/>
    <s v="Sports &amp; Outdoors"/>
    <x v="3"/>
    <x v="3"/>
    <x v="502"/>
    <n v="40"/>
    <n v="3"/>
    <s v="North America"/>
    <s v="CUST1092"/>
    <s v="Wholesale"/>
    <s v="Wholesale"/>
    <s v="REP004"/>
    <n v="0"/>
    <n v="30"/>
    <n v="10"/>
    <x v="3"/>
    <x v="3"/>
    <s v="Out of Stock"/>
    <s v="Returned"/>
    <x v="1"/>
    <s v="Returning this item"/>
    <x v="2"/>
    <s v="Customer Service"/>
    <n v="120"/>
    <n v="90"/>
    <n v="30"/>
    <n v="119.25"/>
    <n v="0.25"/>
  </r>
  <r>
    <n v="782"/>
    <s v="Shaving Kit"/>
    <s v="Health &amp; Beauty"/>
    <x v="0"/>
    <x v="0"/>
    <x v="339"/>
    <n v="20"/>
    <n v="5"/>
    <m/>
    <s v="CUST1092"/>
    <s v="Online Direct"/>
    <s v="Online Direct"/>
    <s v="REP010"/>
    <n v="0"/>
    <n v="15"/>
    <n v="5"/>
    <x v="2"/>
    <x v="2"/>
    <s v="Out of Stock"/>
    <s v="Pending Return"/>
    <x v="0"/>
    <s v="Will return"/>
    <x v="0"/>
    <s v="Customer Service"/>
    <n v="100"/>
    <n v="75"/>
    <n v="25"/>
    <n v="99.25"/>
    <n v="0.25"/>
  </r>
  <r>
    <n v="645"/>
    <s v="Electric Kettle"/>
    <s v="Home Appliances"/>
    <x v="5"/>
    <x v="4"/>
    <x v="54"/>
    <n v="40"/>
    <n v="4"/>
    <s v="Europe"/>
    <s v="CUST1093"/>
    <s v="Retail"/>
    <s v="Retail"/>
    <s v="REP006"/>
    <n v="0.05"/>
    <n v="30"/>
    <n v="10"/>
    <x v="3"/>
    <x v="3"/>
    <s v="Low Stock"/>
    <s v="Pending Return"/>
    <x v="0"/>
    <s v="Quick shipping"/>
    <x v="2"/>
    <s v="Delivery Issues"/>
    <n v="160"/>
    <n v="120"/>
    <n v="40"/>
    <n v="159.25"/>
    <n v="0.25"/>
  </r>
  <r>
    <n v="644"/>
    <s v="Summer Dress"/>
    <s v="Fashion"/>
    <x v="1"/>
    <x v="1"/>
    <x v="501"/>
    <n v="50"/>
    <n v="3"/>
    <s v="Europe"/>
    <s v="CUST1093"/>
    <s v="Online Direct"/>
    <s v="Online Direct"/>
    <s v="REP002"/>
    <n v="0"/>
    <n v="40"/>
    <n v="10"/>
    <x v="3"/>
    <x v="3"/>
    <s v="Low Stock"/>
    <s v="Returned"/>
    <x v="1"/>
    <s v="Could be better"/>
    <x v="0"/>
    <s v="Experience with Purchase"/>
    <n v="150"/>
    <n v="120"/>
    <n v="30"/>
    <n v="149.19999999999999"/>
    <n v="0.2"/>
  </r>
  <r>
    <n v="407"/>
    <s v="Winter Coat"/>
    <s v="Fashion"/>
    <x v="1"/>
    <x v="1"/>
    <x v="503"/>
    <n v="195"/>
    <n v="5"/>
    <s v="Europe"/>
    <s v="CUST1093"/>
    <s v="Retail"/>
    <s v="Retail"/>
    <s v="REP009"/>
    <n v="0"/>
    <n v="150"/>
    <n v="45"/>
    <x v="3"/>
    <x v="3"/>
    <s v="Out of Stock"/>
    <s v="No Return"/>
    <x v="0"/>
    <s v="Mislabelled"/>
    <x v="1"/>
    <s v="Product Quality"/>
    <n v="975"/>
    <n v="750"/>
    <n v="225"/>
    <n v="974.23076923076928"/>
    <n v="0.23076923076923078"/>
  </r>
  <r>
    <n v="1056"/>
    <s v="Facial Serum"/>
    <s v="Health &amp; Beauty"/>
    <x v="0"/>
    <x v="0"/>
    <x v="105"/>
    <n v="30"/>
    <m/>
    <s v="Europe"/>
    <s v="CUST1093"/>
    <s v="High Income"/>
    <s v="Wholesale"/>
    <s v="REP010"/>
    <n v="0.05"/>
    <n v="20"/>
    <n v="10"/>
    <x v="2"/>
    <x v="2"/>
    <s v="In Stock"/>
    <s v="Returned"/>
    <x v="1"/>
    <s v="Damaged on arrival"/>
    <x v="1"/>
    <s v="Product Quality"/>
    <n v="0"/>
    <n v="0"/>
    <n v="0"/>
    <n v="0"/>
    <n v="0"/>
  </r>
  <r>
    <n v="350"/>
    <s v="HDMI Cable"/>
    <s v="Electronics"/>
    <x v="2"/>
    <x v="2"/>
    <x v="504"/>
    <n v="20"/>
    <n v="1"/>
    <s v="Latin America"/>
    <s v="CUST1093"/>
    <s v="Retail"/>
    <s v="Retail"/>
    <s v="REP003"/>
    <n v="0"/>
    <n v="15"/>
    <n v="5"/>
    <x v="3"/>
    <x v="3"/>
    <s v="In Stock"/>
    <s v="No Return"/>
    <x v="0"/>
    <s v="Quick shipping"/>
    <x v="1"/>
    <s v="Delivery Issues"/>
    <n v="20"/>
    <n v="15"/>
    <n v="5"/>
    <n v="19.25"/>
    <n v="0.25"/>
  </r>
  <r>
    <n v="642"/>
    <s v="Makeup Brush"/>
    <s v="Health &amp; Beauty"/>
    <x v="0"/>
    <x v="0"/>
    <x v="30"/>
    <n v="15"/>
    <n v="1"/>
    <s v="Middle East &amp; Africa"/>
    <s v="CUST1093"/>
    <s v="Wholesale"/>
    <s v="Wholesale"/>
    <s v="REP003"/>
    <n v="0.05"/>
    <n v="10"/>
    <n v="5"/>
    <x v="1"/>
    <x v="1"/>
    <s v="Out of Stock"/>
    <s v="No Return"/>
    <x v="0"/>
    <s v="Great product"/>
    <x v="2"/>
    <s v="Product Quality"/>
    <n v="15"/>
    <n v="10"/>
    <n v="5"/>
    <n v="14.333333333333334"/>
    <n v="0.33333333333333331"/>
  </r>
  <r>
    <n v="53"/>
    <s v="Noise-Canceling Headphones"/>
    <s v="Electronics"/>
    <x v="2"/>
    <x v="2"/>
    <x v="128"/>
    <n v="90"/>
    <n v="4"/>
    <s v="Middle East &amp; Africa"/>
    <s v="CUST1093"/>
    <s v="Online Direct"/>
    <s v="Online Direct"/>
    <s v="REP002"/>
    <n v="0.08"/>
    <n v="70"/>
    <n v="20"/>
    <x v="2"/>
    <x v="2"/>
    <s v="Low Stock"/>
    <s v="Returned"/>
    <x v="1"/>
    <s v="I love it"/>
    <x v="1"/>
    <s v="Experience with Purchase"/>
    <n v="360"/>
    <n v="280"/>
    <n v="80"/>
    <n v="359.22222222222223"/>
    <n v="0.22222222222222221"/>
  </r>
  <r>
    <n v="892"/>
    <s v="Food Processor"/>
    <s v="Home Appliances"/>
    <x v="5"/>
    <x v="4"/>
    <x v="269"/>
    <n v="120"/>
    <n v="3"/>
    <s v="North America"/>
    <s v="CUST1093"/>
    <s v="Wholesale"/>
    <s v="Wholesale"/>
    <s v="REP003"/>
    <n v="0"/>
    <n v="100"/>
    <n v="20"/>
    <x v="1"/>
    <x v="1"/>
    <s v="Low Stock"/>
    <s v="No Return"/>
    <x v="0"/>
    <s v="Will shop again"/>
    <x v="0"/>
    <s v="Experience with Purchase"/>
    <n v="360"/>
    <n v="300"/>
    <n v="60"/>
    <n v="359.16666666666669"/>
    <n v="0.16666666666666666"/>
  </r>
  <r>
    <n v="888"/>
    <s v="Power Bank"/>
    <s v="Electronics"/>
    <x v="2"/>
    <x v="2"/>
    <x v="366"/>
    <n v="30"/>
    <n v="4"/>
    <s v="North America"/>
    <s v="CUST1093"/>
    <s v="Retail"/>
    <s v="Retail"/>
    <s v="REP004"/>
    <n v="0"/>
    <n v="20"/>
    <n v="10"/>
    <x v="1"/>
    <x v="1"/>
    <s v="Out of Stock"/>
    <s v="Returned"/>
    <x v="1"/>
    <s v="Too expensive"/>
    <x v="2"/>
    <s v="Value for Money"/>
    <n v="120"/>
    <n v="80"/>
    <n v="40"/>
    <n v="119.33333333333333"/>
    <n v="0.33333333333333331"/>
  </r>
  <r>
    <n v="162"/>
    <s v="4K Ultra HD TV"/>
    <s v="Electronics"/>
    <x v="2"/>
    <x v="2"/>
    <x v="505"/>
    <n v="650"/>
    <n v="4"/>
    <m/>
    <s v="CUST1093"/>
    <s v="Wholesale"/>
    <s v="Wholesale"/>
    <s v="REP002"/>
    <n v="0"/>
    <n v="500"/>
    <n v="150"/>
    <x v="0"/>
    <x v="0"/>
    <s v="Low Stock"/>
    <s v="No Return"/>
    <x v="0"/>
    <s v="Could be better"/>
    <x v="2"/>
    <s v="Experience with Purchase"/>
    <n v="2600"/>
    <n v="2000"/>
    <n v="600"/>
    <n v="2599.2307692307691"/>
    <n v="0.23076923076923078"/>
  </r>
  <r>
    <n v="764"/>
    <s v="Camping Lantern"/>
    <s v="Sports &amp; Outdoors"/>
    <x v="3"/>
    <x v="3"/>
    <x v="351"/>
    <n v="35"/>
    <n v="2"/>
    <m/>
    <s v="CUST1093"/>
    <s v="Retail"/>
    <s v="Retail"/>
    <s v="REP004"/>
    <n v="0"/>
    <n v="25"/>
    <n v="10"/>
    <x v="0"/>
    <x v="0"/>
    <s v="In Stock"/>
    <s v="Pending Return"/>
    <x v="0"/>
    <s v="Top notch"/>
    <x v="1"/>
    <s v="Product Quality"/>
    <n v="70"/>
    <n v="50"/>
    <n v="20"/>
    <n v="69.285714285714292"/>
    <n v="0.2857142857142857"/>
  </r>
  <r>
    <n v="1020"/>
    <s v="Snowshoes"/>
    <s v="Sports &amp; Outdoors"/>
    <x v="3"/>
    <x v="3"/>
    <x v="148"/>
    <n v="90"/>
    <m/>
    <s v="Asia Pacific"/>
    <s v="CUST1094"/>
    <s v="Low Income"/>
    <s v="Retail"/>
    <s v="REP006"/>
    <n v="0"/>
    <n v="70"/>
    <n v="20"/>
    <x v="0"/>
    <x v="0"/>
    <s v="Low Stock"/>
    <s v="No Return"/>
    <x v="0"/>
    <s v="Arrived late"/>
    <x v="2"/>
    <s v="Delivery Issues"/>
    <n v="0"/>
    <n v="0"/>
    <n v="0"/>
    <n v="0"/>
    <n v="0"/>
  </r>
  <r>
    <n v="1358"/>
    <s v="Sweater Dress"/>
    <s v="Fashion"/>
    <x v="1"/>
    <x v="1"/>
    <x v="506"/>
    <n v="25"/>
    <n v="4"/>
    <s v="Asia Pacific"/>
    <s v="CUST1094"/>
    <s v="Wholesale"/>
    <s v="Wholesale"/>
    <s v="REP017"/>
    <n v="0"/>
    <n v="15"/>
    <n v="10"/>
    <x v="0"/>
    <x v="0"/>
    <s v="In Stock"/>
    <s v="Returned"/>
    <x v="1"/>
    <s v="Poor packaging"/>
    <x v="1"/>
    <s v="Delivery Issues"/>
    <n v="100"/>
    <n v="60"/>
    <n v="40"/>
    <n v="99.4"/>
    <n v="0.4"/>
  </r>
  <r>
    <n v="372"/>
    <s v="Graphic Novel"/>
    <s v="Books &amp; Media"/>
    <x v="4"/>
    <x v="4"/>
    <x v="43"/>
    <n v="32"/>
    <n v="4"/>
    <s v="Asia Pacific"/>
    <s v="CUST1094"/>
    <s v="Wholesale"/>
    <s v="Wholesale"/>
    <s v="REP008"/>
    <n v="0"/>
    <n v="25"/>
    <n v="7"/>
    <x v="0"/>
    <x v="0"/>
    <s v="Out of Stock"/>
    <s v="Returned"/>
    <x v="1"/>
    <s v="Too expensive"/>
    <x v="1"/>
    <s v="Value for Money"/>
    <n v="128"/>
    <n v="100"/>
    <n v="28"/>
    <n v="127.21875"/>
    <n v="0.21875"/>
  </r>
  <r>
    <n v="21"/>
    <s v="VR Headset"/>
    <s v="Wearables"/>
    <x v="1"/>
    <x v="1"/>
    <x v="266"/>
    <n v="260"/>
    <n v="1"/>
    <s v="Europe"/>
    <s v="CUST1094"/>
    <s v="Retail"/>
    <s v="Retail"/>
    <s v="REP002"/>
    <n v="0.08"/>
    <n v="200"/>
    <n v="60"/>
    <x v="2"/>
    <x v="2"/>
    <s v="Out of Stock"/>
    <s v="No Return"/>
    <x v="0"/>
    <s v="Very satisfied"/>
    <x v="0"/>
    <s v="Experience with Purchase"/>
    <n v="260"/>
    <n v="200"/>
    <n v="60"/>
    <n v="259.23076923076923"/>
    <n v="0.23076923076923078"/>
  </r>
  <r>
    <n v="1082"/>
    <s v="Sweater Dress"/>
    <s v="Fashion"/>
    <x v="1"/>
    <x v="1"/>
    <x v="262"/>
    <n v="70"/>
    <m/>
    <s v="Europe"/>
    <s v="CUST1094"/>
    <s v="High Income"/>
    <s v="Wholesale"/>
    <s v="REP004"/>
    <n v="0"/>
    <n v="50"/>
    <n v="20"/>
    <x v="2"/>
    <x v="2"/>
    <s v="In Stock"/>
    <s v="Returned"/>
    <x v="1"/>
    <s v="Perfect fit"/>
    <x v="2"/>
    <s v="Product Quality"/>
    <n v="0"/>
    <n v="0"/>
    <n v="0"/>
    <n v="0"/>
    <n v="0"/>
  </r>
  <r>
    <n v="178"/>
    <s v="Smart Refrigerator"/>
    <s v="Home Appliances"/>
    <x v="5"/>
    <x v="4"/>
    <x v="6"/>
    <n v="1040"/>
    <n v="2"/>
    <s v="Europe"/>
    <s v="CUST1094"/>
    <s v="Wholesale"/>
    <s v="Wholesale"/>
    <s v="REP002"/>
    <n v="0"/>
    <n v="800"/>
    <n v="240"/>
    <x v="1"/>
    <x v="1"/>
    <s v="Out of Stock"/>
    <s v="No Return"/>
    <x v="0"/>
    <s v="Too expensive"/>
    <x v="1"/>
    <s v="Value for Money"/>
    <n v="2080"/>
    <n v="1600"/>
    <n v="480"/>
    <n v="2079.2307692307691"/>
    <n v="0.23076923076923078"/>
  </r>
  <r>
    <n v="985"/>
    <s v="Jumpsuit"/>
    <s v="Fashion"/>
    <x v="1"/>
    <x v="1"/>
    <x v="193"/>
    <n v="70"/>
    <n v="1"/>
    <s v="Latin America"/>
    <s v="CUST1094"/>
    <s v="Retail"/>
    <s v="Retail"/>
    <s v="REP006"/>
    <n v="0.1"/>
    <n v="50"/>
    <n v="20"/>
    <x v="2"/>
    <x v="2"/>
    <s v="Out of Stock"/>
    <s v="Returned"/>
    <x v="1"/>
    <s v="Nice experience"/>
    <x v="0"/>
    <s v="Experience with Purchase"/>
    <n v="70"/>
    <n v="50"/>
    <n v="20"/>
    <n v="69.285714285714292"/>
    <n v="0.2857142857142857"/>
  </r>
  <r>
    <n v="1220"/>
    <s v="Bluetooth Speaker"/>
    <s v="Electronics"/>
    <x v="2"/>
    <x v="2"/>
    <x v="33"/>
    <n v="70"/>
    <n v="1"/>
    <s v="Latin America"/>
    <s v="CUST1094"/>
    <s v="Retail"/>
    <s v="Retail"/>
    <s v="REP018"/>
    <n v="0.1"/>
    <n v="15"/>
    <n v="55"/>
    <x v="2"/>
    <x v="2"/>
    <s v="In Stock"/>
    <s v="No Return"/>
    <x v="0"/>
    <s v="Very satisfied"/>
    <x v="0"/>
    <s v="Experience with Purchase"/>
    <n v="70"/>
    <n v="15"/>
    <n v="55"/>
    <n v="69.785714285714292"/>
    <n v="0.7857142857142857"/>
  </r>
  <r>
    <n v="1128"/>
    <s v="Science Fiction"/>
    <s v="Books &amp; Media"/>
    <x v="4"/>
    <x v="4"/>
    <x v="85"/>
    <n v="30"/>
    <m/>
    <s v="Latin America"/>
    <s v="CUST1094"/>
    <s v="Wholesale Customers"/>
    <s v="Wholesale"/>
    <s v="REP010"/>
    <n v="0.1"/>
    <n v="20"/>
    <n v="10"/>
    <x v="3"/>
    <x v="3"/>
    <s v="In Stock"/>
    <s v="Returned"/>
    <x v="1"/>
    <s v="Excellent quality"/>
    <x v="0"/>
    <s v="Product Quality"/>
    <n v="0"/>
    <n v="0"/>
    <n v="0"/>
    <n v="0"/>
    <n v="0"/>
  </r>
  <r>
    <n v="872"/>
    <s v="Webcam"/>
    <s v="Electronics"/>
    <x v="2"/>
    <x v="2"/>
    <x v="293"/>
    <n v="40"/>
    <n v="1"/>
    <s v="Latin America"/>
    <s v="CUST1094"/>
    <s v="Wholesale"/>
    <s v="Wholesale"/>
    <s v="REP004"/>
    <n v="0"/>
    <n v="30"/>
    <n v="10"/>
    <x v="0"/>
    <x v="0"/>
    <s v="Out of Stock"/>
    <s v="Pending Return"/>
    <x v="0"/>
    <s v="I love it"/>
    <x v="1"/>
    <s v="Experience with Purchase"/>
    <n v="40"/>
    <n v="30"/>
    <n v="10"/>
    <n v="39.25"/>
    <n v="0.25"/>
  </r>
  <r>
    <n v="1174"/>
    <s v="Sweater Dress"/>
    <s v="Fashion"/>
    <x v="1"/>
    <x v="1"/>
    <x v="350"/>
    <n v="70"/>
    <n v="4"/>
    <s v="Middle East &amp; Africa"/>
    <s v="CUST1094"/>
    <s v="Retail"/>
    <s v="Retail"/>
    <s v="REP017"/>
    <n v="0"/>
    <n v="15"/>
    <n v="55"/>
    <x v="1"/>
    <x v="1"/>
    <s v="Low Stock"/>
    <s v="Returned"/>
    <x v="1"/>
    <s v="Delays in delivery"/>
    <x v="2"/>
    <s v="Delivery Issues"/>
    <n v="280"/>
    <n v="60"/>
    <n v="220"/>
    <n v="279.78571428571428"/>
    <n v="0.7857142857142857"/>
  </r>
  <r>
    <n v="1266"/>
    <s v="Snowshoes"/>
    <s v="Sports &amp; Outdoors"/>
    <x v="3"/>
    <x v="3"/>
    <x v="8"/>
    <n v="37.617165443252702"/>
    <n v="1"/>
    <s v="Middle East &amp; Africa"/>
    <s v="CUST1094"/>
    <s v="Wholesale"/>
    <s v="Wholesale"/>
    <s v="REP020"/>
    <n v="0"/>
    <n v="15"/>
    <n v="22.617165443252702"/>
    <x v="2"/>
    <x v="2"/>
    <s v="Low Stock"/>
    <s v="Pending Return"/>
    <x v="0"/>
    <s v="Damaged on arrival"/>
    <x v="0"/>
    <s v="Product Quality"/>
    <n v="37.617165443252702"/>
    <n v="15"/>
    <n v="22.617165443252702"/>
    <n v="37.218411315363184"/>
    <n v="0.60124587211048053"/>
  </r>
  <r>
    <n v="334"/>
    <s v="Power Bank"/>
    <s v="Electronics"/>
    <x v="2"/>
    <x v="2"/>
    <x v="507"/>
    <n v="26"/>
    <n v="5"/>
    <s v="North America"/>
    <s v="CUST1094"/>
    <s v="Online Direct"/>
    <s v="Online Direct"/>
    <s v="REP008"/>
    <n v="0"/>
    <n v="20"/>
    <n v="6"/>
    <x v="0"/>
    <x v="0"/>
    <s v="Out of Stock"/>
    <s v="Returned"/>
    <x v="1"/>
    <s v="Would buy again"/>
    <x v="2"/>
    <s v="Value for Money"/>
    <n v="130"/>
    <n v="100"/>
    <n v="30"/>
    <n v="129.23076923076923"/>
    <n v="0.23076923076923078"/>
  </r>
  <r>
    <n v="1312"/>
    <s v="Sweater Dress"/>
    <s v="Fashion"/>
    <x v="1"/>
    <x v="1"/>
    <x v="391"/>
    <n v="30"/>
    <n v="4"/>
    <s v="North America"/>
    <s v="CUST1094"/>
    <s v="Online Direct"/>
    <s v="Online Direct"/>
    <s v="REP012"/>
    <n v="0.1"/>
    <n v="20"/>
    <n v="10"/>
    <x v="3"/>
    <x v="3"/>
    <s v="Out of Stock"/>
    <s v="Pending Return"/>
    <x v="0"/>
    <s v="Not as described"/>
    <x v="1"/>
    <s v="Value for Money"/>
    <n v="120"/>
    <n v="80"/>
    <n v="40"/>
    <n v="119.33333333333333"/>
    <n v="0.33333333333333331"/>
  </r>
  <r>
    <n v="510"/>
    <s v="Ski Jacket"/>
    <s v="Sports &amp; Outdoors"/>
    <x v="3"/>
    <x v="3"/>
    <x v="508"/>
    <n v="150"/>
    <n v="1"/>
    <s v="North America"/>
    <s v="CUST1094"/>
    <s v="Online Direct"/>
    <s v="Online Direct"/>
    <s v="REP006"/>
    <n v="0"/>
    <n v="100"/>
    <n v="50"/>
    <x v="2"/>
    <x v="2"/>
    <s v="Out of Stock"/>
    <s v="Pending Return"/>
    <x v="0"/>
    <s v="Good value for money"/>
    <x v="2"/>
    <s v="Product Quality"/>
    <n v="150"/>
    <n v="100"/>
    <n v="50"/>
    <n v="149.33333333333334"/>
    <n v="0.33333333333333331"/>
  </r>
  <r>
    <n v="151"/>
    <s v="Action Camera"/>
    <s v="Electronics"/>
    <x v="2"/>
    <x v="2"/>
    <x v="351"/>
    <n v="260"/>
    <n v="3"/>
    <s v="Asia Pacific"/>
    <s v="CUST1095"/>
    <s v="Subscription"/>
    <s v="Online Direct"/>
    <s v="REP005"/>
    <n v="0.1"/>
    <n v="200"/>
    <n v="60"/>
    <x v="0"/>
    <x v="0"/>
    <s v="In Stock"/>
    <s v="Pending Return"/>
    <x v="0"/>
    <s v="Great product"/>
    <x v="2"/>
    <s v="Product Quality"/>
    <n v="780"/>
    <n v="600"/>
    <n v="180"/>
    <n v="779.23076923076928"/>
    <n v="0.23076923076923078"/>
  </r>
  <r>
    <n v="368"/>
    <s v="Deodorant"/>
    <s v="Health &amp; Beauty"/>
    <x v="0"/>
    <x v="0"/>
    <x v="191"/>
    <n v="13"/>
    <n v="2"/>
    <s v="Asia Pacific"/>
    <s v="CUST1095"/>
    <s v="Retail"/>
    <s v="Retail"/>
    <s v="REP004"/>
    <n v="0"/>
    <n v="10"/>
    <n v="3"/>
    <x v="2"/>
    <x v="2"/>
    <s v="Low Stock"/>
    <s v="No Return"/>
    <x v="0"/>
    <s v="Top notch"/>
    <x v="1"/>
    <s v="Product Quality"/>
    <n v="26"/>
    <n v="20"/>
    <n v="6"/>
    <n v="25.23076923076923"/>
    <n v="0.23076923076923078"/>
  </r>
  <r>
    <n v="243"/>
    <s v="Desk Lamp"/>
    <s v="Office Supplies"/>
    <x v="7"/>
    <x v="4"/>
    <x v="194"/>
    <n v="50"/>
    <n v="2"/>
    <s v="Asia Pacific"/>
    <s v="CUST1095"/>
    <s v="Retail"/>
    <s v="Retail"/>
    <s v="REP005"/>
    <n v="0"/>
    <n v="40"/>
    <n v="10"/>
    <x v="0"/>
    <x v="0"/>
    <s v="In Stock"/>
    <s v="Pending Return"/>
    <x v="0"/>
    <s v="Not worth the money"/>
    <x v="0"/>
    <s v="Product Quality"/>
    <n v="100"/>
    <n v="80"/>
    <n v="20"/>
    <n v="99.2"/>
    <n v="0.2"/>
  </r>
  <r>
    <n v="1149"/>
    <s v="Digital Camera"/>
    <s v="Electronics"/>
    <x v="2"/>
    <x v="2"/>
    <x v="81"/>
    <n v="250"/>
    <n v="3"/>
    <s v="Europe"/>
    <s v="CUST1095"/>
    <s v="Online Direct"/>
    <s v="Online Direct"/>
    <s v="REP018"/>
    <n v="0.05"/>
    <n v="15"/>
    <n v="235"/>
    <x v="3"/>
    <x v="3"/>
    <s v="Low Stock"/>
    <s v="Pending Return"/>
    <x v="0"/>
    <s v="Arrived late"/>
    <x v="1"/>
    <s v="Delivery Issues"/>
    <n v="750"/>
    <n v="45"/>
    <n v="705"/>
    <n v="749.94"/>
    <n v="0.94"/>
  </r>
  <r>
    <n v="1333"/>
    <s v="Mystery Novel"/>
    <s v="Books &amp; Media"/>
    <x v="4"/>
    <x v="4"/>
    <x v="102"/>
    <n v="70"/>
    <n v="5"/>
    <s v="Europe"/>
    <s v="CUST1095"/>
    <s v="Wholesale"/>
    <s v="Wholesale"/>
    <s v="REP017"/>
    <n v="0"/>
    <n v="15"/>
    <n v="55"/>
    <x v="3"/>
    <x v="3"/>
    <s v="In Stock"/>
    <s v="Pending Return"/>
    <x v="0"/>
    <s v="Not as described"/>
    <x v="1"/>
    <s v="Value for Money"/>
    <n v="350"/>
    <n v="75"/>
    <n v="275"/>
    <n v="349.78571428571428"/>
    <n v="0.7857142857142857"/>
  </r>
  <r>
    <n v="1096"/>
    <s v="Digital Camera"/>
    <s v="Electronics"/>
    <x v="2"/>
    <x v="2"/>
    <x v="509"/>
    <n v="250"/>
    <m/>
    <s v="Europe"/>
    <s v="CUST1095"/>
    <s v="Premium Customers"/>
    <s v="Corporate"/>
    <s v="REP010"/>
    <n v="0"/>
    <n v="200"/>
    <n v="50"/>
    <x v="1"/>
    <x v="1"/>
    <s v="In Stock"/>
    <s v="No Return"/>
    <x v="0"/>
    <s v="Excellent quality"/>
    <x v="2"/>
    <s v="Product Quality"/>
    <n v="0"/>
    <n v="0"/>
    <n v="0"/>
    <n v="0"/>
    <n v="0"/>
  </r>
  <r>
    <n v="661"/>
    <s v="Satchel Bag"/>
    <s v="Fashion"/>
    <x v="1"/>
    <x v="1"/>
    <x v="33"/>
    <n v="50"/>
    <n v="2"/>
    <s v="Europe"/>
    <s v="CUST1095"/>
    <s v="Retail"/>
    <s v="Retail"/>
    <s v="REP008"/>
    <n v="0.1"/>
    <n v="40"/>
    <n v="10"/>
    <x v="3"/>
    <x v="3"/>
    <s v="In Stock"/>
    <s v="Returned"/>
    <x v="1"/>
    <s v="I love it"/>
    <x v="0"/>
    <s v="Experience with Purchase"/>
    <n v="100"/>
    <n v="80"/>
    <n v="20"/>
    <n v="99.2"/>
    <n v="0.2"/>
  </r>
  <r>
    <n v="1280"/>
    <s v="Science Fiction"/>
    <s v="Books &amp; Media"/>
    <x v="4"/>
    <x v="4"/>
    <x v="251"/>
    <n v="30"/>
    <n v="1"/>
    <s v="Latin America"/>
    <s v="CUST1095"/>
    <s v="Retail"/>
    <s v="Retail"/>
    <s v="REP011"/>
    <n v="0"/>
    <n v="15"/>
    <n v="15"/>
    <x v="0"/>
    <x v="0"/>
    <s v="Low Stock"/>
    <s v="Pending Return"/>
    <x v="0"/>
    <s v="Do not recommend"/>
    <x v="2"/>
    <s v="Value for Money"/>
    <n v="30"/>
    <n v="15"/>
    <n v="15"/>
    <n v="29.5"/>
    <n v="0.5"/>
  </r>
  <r>
    <n v="1142"/>
    <s v="Snowshoes"/>
    <s v="Sports &amp; Outdoors"/>
    <x v="3"/>
    <x v="3"/>
    <x v="78"/>
    <n v="90"/>
    <n v="3"/>
    <s v="Latin America"/>
    <s v="CUST1095"/>
    <s v="Wholesale"/>
    <s v="Wholesale"/>
    <s v="REP011"/>
    <n v="0.1"/>
    <n v="20"/>
    <n v="70"/>
    <x v="0"/>
    <x v="0"/>
    <s v="Out of Stock"/>
    <s v="Returned"/>
    <x v="1"/>
    <s v="Will shop again"/>
    <x v="1"/>
    <s v="Experience with Purchase"/>
    <n v="270"/>
    <n v="60"/>
    <n v="210"/>
    <n v="269.77777777777777"/>
    <n v="0.77777777777777779"/>
  </r>
  <r>
    <n v="1188"/>
    <s v="Lip Gloss"/>
    <s v="Health &amp; Beauty"/>
    <x v="0"/>
    <x v="0"/>
    <x v="60"/>
    <n v="12"/>
    <n v="4"/>
    <s v="Latin America"/>
    <s v="CUST1095"/>
    <s v="Online Direct"/>
    <s v="Online Direct"/>
    <s v="REP018"/>
    <n v="0"/>
    <n v="15"/>
    <n v="-3"/>
    <x v="0"/>
    <x v="0"/>
    <s v="Out of Stock"/>
    <s v="No Return"/>
    <x v="0"/>
    <s v="Color not as shown"/>
    <x v="1"/>
    <s v="Product Quality"/>
    <n v="48"/>
    <n v="60"/>
    <n v="-12"/>
    <n v="46.75"/>
    <n v="-0.25"/>
  </r>
  <r>
    <n v="1287"/>
    <s v="Food Processor"/>
    <s v="Home Appliances"/>
    <x v="5"/>
    <x v="4"/>
    <x v="510"/>
    <n v="130"/>
    <n v="5"/>
    <s v="Middle East &amp; Africa"/>
    <s v="CUST1095"/>
    <s v="Retail"/>
    <s v="Retail"/>
    <s v="REP012"/>
    <n v="0"/>
    <n v="15"/>
    <n v="115"/>
    <x v="2"/>
    <x v="2"/>
    <s v="Out of Stock"/>
    <s v="Pending Return"/>
    <x v="0"/>
    <s v="Fast delivery"/>
    <x v="1"/>
    <s v="Delivery Issues"/>
    <n v="650"/>
    <n v="75"/>
    <n v="575"/>
    <n v="649.88461538461536"/>
    <n v="0.88461538461538458"/>
  </r>
  <r>
    <n v="1326"/>
    <s v="Lip Gloss"/>
    <s v="Health &amp; Beauty"/>
    <x v="0"/>
    <x v="0"/>
    <x v="127"/>
    <n v="20"/>
    <n v="4"/>
    <s v="Middle East &amp; Africa"/>
    <s v="CUST1095"/>
    <s v="Wholesale"/>
    <s v="Wholesale"/>
    <s v="REP017"/>
    <n v="0.05"/>
    <n v="15"/>
    <n v="5"/>
    <x v="2"/>
    <x v="2"/>
    <s v="Low Stock"/>
    <s v="No Return"/>
    <x v="0"/>
    <s v="Satisfied with my purchase"/>
    <x v="0"/>
    <s v="Experience with Purchase"/>
    <n v="80"/>
    <n v="60"/>
    <n v="20"/>
    <n v="79.25"/>
    <n v="0.25"/>
  </r>
  <r>
    <n v="1234"/>
    <s v="Jumpsuit"/>
    <s v="Fashion"/>
    <x v="1"/>
    <x v="1"/>
    <x v="8"/>
    <n v="70"/>
    <n v="2"/>
    <s v="Middle East &amp; Africa"/>
    <s v="CUST1095"/>
    <s v="Online Direct"/>
    <s v="Online Direct"/>
    <s v="REP020"/>
    <n v="0.05"/>
    <n v="15"/>
    <n v="55"/>
    <x v="0"/>
    <x v="0"/>
    <s v="Out of Stock"/>
    <s v="No Return"/>
    <x v="0"/>
    <s v="Damaged on arrival"/>
    <x v="1"/>
    <s v="Product Quality"/>
    <n v="140"/>
    <n v="30"/>
    <n v="110"/>
    <n v="139.78571428571428"/>
    <n v="0.7857142857142857"/>
  </r>
  <r>
    <n v="556"/>
    <s v="Travel Guide"/>
    <s v="Books &amp; Media"/>
    <x v="4"/>
    <x v="4"/>
    <x v="279"/>
    <n v="20"/>
    <n v="2"/>
    <s v="Middle East &amp; Africa"/>
    <s v="CUST1095"/>
    <s v="Online Direct"/>
    <s v="Online Direct"/>
    <s v="REP002"/>
    <n v="0.05"/>
    <n v="15"/>
    <n v="5"/>
    <x v="1"/>
    <x v="1"/>
    <s v="Out of Stock"/>
    <s v="Pending Return"/>
    <x v="0"/>
    <s v="I love it"/>
    <x v="0"/>
    <s v="Experience with Purchase"/>
    <n v="40"/>
    <n v="30"/>
    <n v="10"/>
    <n v="39.25"/>
    <n v="0.25"/>
  </r>
  <r>
    <n v="1195"/>
    <s v="Mystery Novel"/>
    <s v="Books &amp; Media"/>
    <x v="4"/>
    <x v="4"/>
    <x v="33"/>
    <n v="20"/>
    <n v="4"/>
    <s v="Middle East &amp; Africa"/>
    <s v="CUST1095"/>
    <s v="Retail"/>
    <s v="Retail"/>
    <s v="REP019"/>
    <n v="0"/>
    <n v="15"/>
    <n v="5"/>
    <x v="3"/>
    <x v="3"/>
    <s v="Low Stock"/>
    <s v="Returned"/>
    <x v="1"/>
    <s v="I love it"/>
    <x v="2"/>
    <s v="Experience with Purchase"/>
    <n v="80"/>
    <n v="60"/>
    <n v="20"/>
    <n v="79.25"/>
    <n v="0.25"/>
  </r>
  <r>
    <n v="1103"/>
    <s v="Digital Camera"/>
    <s v="Electronics"/>
    <x v="2"/>
    <x v="2"/>
    <x v="397"/>
    <n v="250"/>
    <m/>
    <s v="Middle East &amp; Africa"/>
    <s v="CUST1095"/>
    <s v="High Income"/>
    <s v="Wholesale"/>
    <s v="REP009"/>
    <n v="0"/>
    <n v="200"/>
    <n v="50"/>
    <x v="0"/>
    <x v="0"/>
    <s v="Low Stock"/>
    <s v="No Return"/>
    <x v="0"/>
    <s v="Too expensive"/>
    <x v="1"/>
    <s v="Value for Money"/>
    <n v="0"/>
    <n v="0"/>
    <n v="0"/>
    <n v="0"/>
    <n v="0"/>
  </r>
  <r>
    <n v="103"/>
    <s v="Diamond Necklace"/>
    <s v="Jewelry"/>
    <x v="1"/>
    <x v="0"/>
    <x v="511"/>
    <n v="650"/>
    <n v="3"/>
    <s v="North America"/>
    <s v="CUST1095"/>
    <s v="Retail"/>
    <s v="Retail"/>
    <s v="REP010"/>
    <n v="0.12"/>
    <n v="500"/>
    <n v="150"/>
    <x v="3"/>
    <x v="3"/>
    <s v="Low Stock"/>
    <s v="Returned"/>
    <x v="1"/>
    <s v="Quick shipping"/>
    <x v="2"/>
    <s v="Delivery Issues"/>
    <n v="1950"/>
    <n v="1500"/>
    <n v="450"/>
    <n v="1949.2307692307693"/>
    <n v="0.23076923076923078"/>
  </r>
  <r>
    <n v="1241"/>
    <s v="Fiction Novel"/>
    <s v="Books &amp; Media"/>
    <x v="4"/>
    <x v="4"/>
    <x v="253"/>
    <n v="130"/>
    <n v="1"/>
    <s v="North America"/>
    <s v="CUST1095"/>
    <s v="Retail"/>
    <s v="Retail"/>
    <s v="REP020"/>
    <n v="0"/>
    <n v="15"/>
    <n v="115"/>
    <x v="0"/>
    <x v="0"/>
    <s v="Out of Stock"/>
    <s v="Returned"/>
    <x v="1"/>
    <s v="Quick shipping"/>
    <x v="1"/>
    <s v="Delivery Issues"/>
    <n v="130"/>
    <n v="15"/>
    <n v="115"/>
    <n v="129.88461538461539"/>
    <n v="0.88461538461538458"/>
  </r>
  <r>
    <n v="124"/>
    <s v="LED Lights"/>
    <s v="Home Décor"/>
    <x v="5"/>
    <x v="4"/>
    <x v="512"/>
    <n v="30"/>
    <n v="3"/>
    <s v="North America"/>
    <s v="CUST1095"/>
    <s v="Retail"/>
    <s v="Retail"/>
    <s v="REP005"/>
    <n v="0.15"/>
    <n v="25"/>
    <n v="5"/>
    <x v="1"/>
    <x v="1"/>
    <s v="Out of Stock"/>
    <s v="No Return"/>
    <x v="0"/>
    <s v="Not as described"/>
    <x v="1"/>
    <s v="Value for Money"/>
    <n v="90"/>
    <n v="75"/>
    <n v="15"/>
    <n v="89.166666666666671"/>
    <n v="0.16666666666666666"/>
  </r>
  <r>
    <n v="280"/>
    <s v="Floral Dress"/>
    <s v="Fashion"/>
    <x v="1"/>
    <x v="1"/>
    <x v="466"/>
    <n v="90"/>
    <n v="1"/>
    <s v="Asia Pacific"/>
    <s v="CUST1096"/>
    <s v="Retail"/>
    <s v="Retail"/>
    <s v="REP004"/>
    <n v="0"/>
    <n v="70"/>
    <n v="20"/>
    <x v="1"/>
    <x v="1"/>
    <s v="Out of Stock"/>
    <s v="Pending Return"/>
    <x v="0"/>
    <s v="Terrible support"/>
    <x v="1"/>
    <s v="Customer Service"/>
    <n v="90"/>
    <n v="70"/>
    <n v="20"/>
    <n v="89.222222222222229"/>
    <n v="0.22222222222222221"/>
  </r>
  <r>
    <n v="1077"/>
    <s v="Jumpsuit"/>
    <s v="Fashion"/>
    <x v="1"/>
    <x v="1"/>
    <x v="410"/>
    <n v="70"/>
    <m/>
    <s v="Asia Pacific"/>
    <s v="CUST1096"/>
    <s v="High Income"/>
    <s v="Wholesale"/>
    <s v="REP006"/>
    <n v="0.1"/>
    <n v="50"/>
    <n v="20"/>
    <x v="2"/>
    <x v="2"/>
    <s v="Low Stock"/>
    <s v="Pending Return"/>
    <x v="0"/>
    <s v="Damaged on arrival"/>
    <x v="0"/>
    <s v="Product Quality"/>
    <n v="0"/>
    <n v="0"/>
    <n v="0"/>
    <n v="0"/>
    <n v="0"/>
  </r>
  <r>
    <n v="898"/>
    <s v="Throw Pillow"/>
    <s v="Home Décor"/>
    <x v="5"/>
    <x v="4"/>
    <x v="60"/>
    <n v="25"/>
    <n v="1"/>
    <s v="Europe"/>
    <s v="CUST1096"/>
    <s v="Subscription"/>
    <s v="Online Direct"/>
    <s v="REP002"/>
    <n v="0"/>
    <n v="20"/>
    <n v="5"/>
    <x v="0"/>
    <x v="0"/>
    <s v="In Stock"/>
    <s v="No Return"/>
    <x v="0"/>
    <s v="Not as described"/>
    <x v="2"/>
    <s v="Value for Money"/>
    <n v="25"/>
    <n v="20"/>
    <n v="5"/>
    <n v="24.2"/>
    <n v="0.2"/>
  </r>
  <r>
    <n v="1123"/>
    <s v="Mystery Novel"/>
    <s v="Books &amp; Media"/>
    <x v="4"/>
    <x v="4"/>
    <x v="444"/>
    <n v="20"/>
    <m/>
    <s v="Europe"/>
    <s v="CUST1096"/>
    <s v="Institutional Customers"/>
    <s v="Government"/>
    <s v="REP008"/>
    <n v="0.05"/>
    <n v="15"/>
    <n v="5"/>
    <x v="3"/>
    <x v="3"/>
    <s v="Out of Stock"/>
    <s v="Pending Return"/>
    <x v="0"/>
    <s v="Not as described"/>
    <x v="0"/>
    <s v="Value for Money"/>
    <n v="0"/>
    <n v="0"/>
    <n v="0"/>
    <n v="0"/>
    <n v="0"/>
  </r>
  <r>
    <n v="531"/>
    <s v="Running Jacket"/>
    <s v="Sports &amp; Outdoors"/>
    <x v="3"/>
    <x v="3"/>
    <x v="225"/>
    <n v="60"/>
    <n v="1"/>
    <s v="Europe"/>
    <s v="CUST1096"/>
    <s v="Online Direct"/>
    <s v="Online Direct"/>
    <s v="REP001"/>
    <n v="0"/>
    <n v="50"/>
    <n v="10"/>
    <x v="1"/>
    <x v="1"/>
    <s v="In Stock"/>
    <s v="No Return"/>
    <x v="0"/>
    <s v="Perfect fit"/>
    <x v="1"/>
    <s v="Product Quality"/>
    <n v="60"/>
    <n v="50"/>
    <n v="10"/>
    <n v="59.166666666666664"/>
    <n v="0.16666666666666666"/>
  </r>
  <r>
    <n v="957"/>
    <s v="Sweater Dress"/>
    <s v="Fashion"/>
    <x v="1"/>
    <x v="1"/>
    <x v="271"/>
    <n v="70"/>
    <n v="3"/>
    <s v="Latin America"/>
    <s v="CUST1096"/>
    <s v="Online Direct"/>
    <s v="Online Direct"/>
    <s v="REP004"/>
    <n v="0"/>
    <n v="50"/>
    <n v="20"/>
    <x v="0"/>
    <x v="0"/>
    <s v="In Stock"/>
    <s v="Pending Return"/>
    <x v="0"/>
    <s v="Returning this item"/>
    <x v="1"/>
    <s v="Customer Service"/>
    <n v="210"/>
    <n v="150"/>
    <n v="60"/>
    <n v="209.28571428571428"/>
    <n v="0.2857142857142857"/>
  </r>
  <r>
    <n v="1261"/>
    <s v="Power Bank"/>
    <s v="Electronics"/>
    <x v="2"/>
    <x v="2"/>
    <x v="60"/>
    <n v="100"/>
    <n v="5"/>
    <s v="Latin America"/>
    <s v="CUST1096"/>
    <s v="Online Direct"/>
    <s v="Online Direct"/>
    <s v="REP011"/>
    <n v="0.1"/>
    <n v="20"/>
    <n v="80"/>
    <x v="0"/>
    <x v="0"/>
    <s v="Low Stock"/>
    <s v="No Return"/>
    <x v="0"/>
    <s v="Too expensive"/>
    <x v="2"/>
    <s v="Value for Money"/>
    <n v="500"/>
    <n v="100"/>
    <n v="400"/>
    <n v="499.8"/>
    <n v="0.8"/>
  </r>
  <r>
    <n v="822"/>
    <s v="Power Bank"/>
    <s v="Electronics"/>
    <x v="2"/>
    <x v="2"/>
    <x v="513"/>
    <n v="30"/>
    <n v="3"/>
    <s v="Middle East &amp; Africa"/>
    <s v="CUST1096"/>
    <s v="Retail"/>
    <s v="Retail"/>
    <s v="REP002"/>
    <n v="0"/>
    <n v="20"/>
    <n v="10"/>
    <x v="0"/>
    <x v="0"/>
    <s v="Low Stock"/>
    <s v="No Return"/>
    <x v="0"/>
    <s v="Do not recommend"/>
    <x v="2"/>
    <s v="Value for Money"/>
    <n v="90"/>
    <n v="60"/>
    <n v="30"/>
    <n v="89.333333333333329"/>
    <n v="0.33333333333333331"/>
  </r>
  <r>
    <n v="1307"/>
    <s v="Throw Pillow"/>
    <s v="Home Décor"/>
    <x v="5"/>
    <x v="4"/>
    <x v="200"/>
    <n v="25"/>
    <n v="1"/>
    <s v="Middle East &amp; Africa"/>
    <s v="CUST1096"/>
    <s v="Retail"/>
    <s v="Retail"/>
    <s v="REP017"/>
    <n v="0.05"/>
    <n v="15"/>
    <n v="10"/>
    <x v="1"/>
    <x v="1"/>
    <s v="Low Stock"/>
    <s v="No Return"/>
    <x v="0"/>
    <s v="Exceeds expectations"/>
    <x v="1"/>
    <s v="Experience with Purchase"/>
    <n v="25"/>
    <n v="15"/>
    <n v="10"/>
    <n v="24.4"/>
    <n v="0.4"/>
  </r>
  <r>
    <n v="1169"/>
    <s v="Throw Pillow"/>
    <s v="Home Décor"/>
    <x v="5"/>
    <x v="4"/>
    <x v="514"/>
    <n v="25"/>
    <n v="1"/>
    <s v="Middle East &amp; Africa"/>
    <s v="CUST1096"/>
    <s v="Wholesale"/>
    <s v="Wholesale"/>
    <s v="REP018"/>
    <n v="0"/>
    <n v="15"/>
    <n v="10"/>
    <x v="0"/>
    <x v="0"/>
    <s v="In Stock"/>
    <s v="Returned"/>
    <x v="1"/>
    <s v="Poor packaging"/>
    <x v="1"/>
    <s v="Delivery Issues"/>
    <n v="25"/>
    <n v="15"/>
    <n v="10"/>
    <n v="24.4"/>
    <n v="0.4"/>
  </r>
  <r>
    <n v="81"/>
    <s v="Treadmill"/>
    <s v="Sports &amp; Outdoors"/>
    <x v="3"/>
    <x v="3"/>
    <x v="194"/>
    <n v="390"/>
    <n v="1"/>
    <s v="North America"/>
    <s v="CUST1096"/>
    <s v="Subscription"/>
    <s v="Online Direct"/>
    <s v="REP009"/>
    <n v="0.12"/>
    <n v="300"/>
    <n v="90"/>
    <x v="0"/>
    <x v="0"/>
    <s v="Low Stock"/>
    <s v="Returned"/>
    <x v="1"/>
    <s v="Do not recommend"/>
    <x v="2"/>
    <s v="Value for Money"/>
    <n v="390"/>
    <n v="300"/>
    <n v="90"/>
    <n v="389.23076923076923"/>
    <n v="0.23076923076923078"/>
  </r>
  <r>
    <n v="655"/>
    <s v="Blazer"/>
    <s v="Fashion"/>
    <x v="1"/>
    <x v="1"/>
    <x v="313"/>
    <n v="80"/>
    <n v="3"/>
    <s v="North America"/>
    <s v="CUST1096"/>
    <s v="Retail"/>
    <s v="Retail"/>
    <s v="REP010"/>
    <n v="0"/>
    <n v="60"/>
    <n v="20"/>
    <x v="2"/>
    <x v="2"/>
    <s v="Out of Stock"/>
    <s v="Returned"/>
    <x v="1"/>
    <s v="Terrible support"/>
    <x v="0"/>
    <s v="Customer Service"/>
    <n v="240"/>
    <n v="180"/>
    <n v="60"/>
    <n v="239.25"/>
    <n v="0.25"/>
  </r>
  <r>
    <n v="1215"/>
    <s v="Digital Camera"/>
    <s v="Electronics"/>
    <x v="2"/>
    <x v="2"/>
    <x v="26"/>
    <n v="250"/>
    <n v="1"/>
    <s v="North America"/>
    <s v="CUST1096"/>
    <s v="Wholesale"/>
    <s v="Wholesale"/>
    <s v="REP020"/>
    <n v="0"/>
    <n v="15"/>
    <n v="235"/>
    <x v="1"/>
    <x v="1"/>
    <s v="Low Stock"/>
    <s v="No Return"/>
    <x v="0"/>
    <s v="Won't buy again"/>
    <x v="1"/>
    <s v="Value for Money"/>
    <n v="250"/>
    <n v="15"/>
    <n v="235"/>
    <n v="249.94"/>
    <n v="0.94"/>
  </r>
  <r>
    <n v="1353"/>
    <s v="Digital Camera"/>
    <s v="Electronics"/>
    <x v="2"/>
    <x v="2"/>
    <x v="515"/>
    <n v="90"/>
    <n v="3"/>
    <s v="North America"/>
    <s v="CUST1096"/>
    <s v="Wholesale"/>
    <s v="Wholesale"/>
    <s v="REP018"/>
    <n v="0.1"/>
    <n v="20"/>
    <n v="70"/>
    <x v="0"/>
    <x v="0"/>
    <s v="Out of Stock"/>
    <s v="Returned"/>
    <x v="1"/>
    <s v="Would buy again"/>
    <x v="1"/>
    <s v="Value for Money"/>
    <n v="270"/>
    <n v="60"/>
    <n v="210"/>
    <n v="269.77777777777777"/>
    <n v="0.77777777777777779"/>
  </r>
  <r>
    <n v="252"/>
    <s v="Wireless Charger"/>
    <s v="Electronics"/>
    <x v="2"/>
    <x v="2"/>
    <x v="134"/>
    <n v="38"/>
    <n v="4"/>
    <s v="Asia Pacific"/>
    <s v="CUST1097"/>
    <s v="Online Direct"/>
    <s v="Online Direct"/>
    <s v="REP003"/>
    <n v="0"/>
    <n v="30"/>
    <n v="8"/>
    <x v="3"/>
    <x v="3"/>
    <s v="Low Stock"/>
    <s v="No Return"/>
    <x v="0"/>
    <s v="Won't buy again"/>
    <x v="0"/>
    <s v="Value for Money"/>
    <n v="152"/>
    <n v="120"/>
    <n v="32"/>
    <n v="151.21052631578948"/>
    <n v="0.21052631578947367"/>
  </r>
  <r>
    <n v="357"/>
    <s v="Facial Moisturizer"/>
    <s v="Health &amp; Beauty"/>
    <x v="0"/>
    <x v="0"/>
    <x v="516"/>
    <n v="38"/>
    <n v="4"/>
    <s v="Latin America"/>
    <s v="CUST1097"/>
    <s v="Wholesale"/>
    <s v="Wholesale"/>
    <s v="REP003"/>
    <n v="0"/>
    <n v="30"/>
    <n v="8"/>
    <x v="0"/>
    <x v="0"/>
    <s v="Out of Stock"/>
    <s v="Pending Return"/>
    <x v="0"/>
    <s v="Won't buy again"/>
    <x v="1"/>
    <s v="Value for Money"/>
    <n v="152"/>
    <n v="120"/>
    <n v="32"/>
    <n v="151.21052631578948"/>
    <n v="0.21052631578947367"/>
  </r>
  <r>
    <n v="942"/>
    <s v="Throw Pillow"/>
    <s v="Home Décor"/>
    <x v="5"/>
    <x v="4"/>
    <x v="409"/>
    <n v="25"/>
    <n v="2"/>
    <s v="Latin America"/>
    <s v="CUST1097"/>
    <s v="Retail"/>
    <s v="Retail"/>
    <s v="REP009"/>
    <n v="0"/>
    <n v="20"/>
    <n v="5"/>
    <x v="3"/>
    <x v="3"/>
    <s v="In Stock"/>
    <s v="Returned"/>
    <x v="1"/>
    <s v="Color not as shown"/>
    <x v="2"/>
    <s v="Product Quality"/>
    <n v="50"/>
    <n v="40"/>
    <n v="10"/>
    <n v="49.2"/>
    <n v="0.2"/>
  </r>
  <r>
    <n v="656"/>
    <s v="Slow Cooker"/>
    <s v="Home Appliances"/>
    <x v="5"/>
    <x v="4"/>
    <x v="355"/>
    <n v="70"/>
    <n v="3"/>
    <s v="Middle East &amp; Africa"/>
    <s v="CUST1097"/>
    <s v="Online Direct"/>
    <s v="Online Direct"/>
    <s v="REP003"/>
    <n v="0.1"/>
    <n v="50"/>
    <n v="20"/>
    <x v="1"/>
    <x v="1"/>
    <s v="In Stock"/>
    <s v="Returned"/>
    <x v="1"/>
    <s v="Satisfied with my purchase"/>
    <x v="2"/>
    <s v="Experience with Purchase"/>
    <n v="210"/>
    <n v="150"/>
    <n v="60"/>
    <n v="209.28571428571428"/>
    <n v="0.2857142857142857"/>
  </r>
  <r>
    <n v="206"/>
    <s v="Noise-Canceling Headphones"/>
    <s v="Electronics"/>
    <x v="2"/>
    <x v="2"/>
    <x v="343"/>
    <n v="90"/>
    <n v="4"/>
    <s v="Middle East &amp; Africa"/>
    <s v="CUST1097"/>
    <s v="Online Direct"/>
    <s v="Online Direct"/>
    <s v="REP006"/>
    <n v="0"/>
    <n v="70"/>
    <n v="20"/>
    <x v="1"/>
    <x v="1"/>
    <s v="In Stock"/>
    <s v="Pending Return"/>
    <x v="0"/>
    <s v="Damaged on arrival"/>
    <x v="2"/>
    <s v="Product Quality"/>
    <n v="360"/>
    <n v="280"/>
    <n v="80"/>
    <n v="359.22222222222223"/>
    <n v="0.22222222222222221"/>
  </r>
  <r>
    <n v="1007"/>
    <s v="Ski Boots"/>
    <s v="Sports &amp; Outdoors"/>
    <x v="3"/>
    <x v="3"/>
    <x v="121"/>
    <n v="130"/>
    <m/>
    <s v="North America"/>
    <s v="CUST1097"/>
    <s v="Premium Customers"/>
    <s v="Corporate"/>
    <s v="REP009"/>
    <n v="0"/>
    <n v="100"/>
    <n v="30"/>
    <x v="2"/>
    <x v="2"/>
    <s v="In Stock"/>
    <s v="Returned"/>
    <x v="1"/>
    <s v="Quick shipping"/>
    <x v="0"/>
    <s v="Delivery Issues"/>
    <n v="0"/>
    <n v="0"/>
    <n v="0"/>
    <n v="0"/>
    <n v="0"/>
  </r>
  <r>
    <n v="292"/>
    <s v="Electric Kettle"/>
    <s v="Home Appliances"/>
    <x v="5"/>
    <x v="4"/>
    <x v="272"/>
    <n v="38"/>
    <n v="3"/>
    <s v="Asia Pacific"/>
    <s v="CUST1098"/>
    <s v="Retail"/>
    <s v="Retail"/>
    <s v="REP007"/>
    <n v="0"/>
    <n v="30"/>
    <n v="8"/>
    <x v="0"/>
    <x v="0"/>
    <s v="Low Stock"/>
    <s v="No Return"/>
    <x v="0"/>
    <s v="Delays in delivery"/>
    <x v="0"/>
    <s v="Delivery Issues"/>
    <n v="114"/>
    <n v="90"/>
    <n v="24"/>
    <n v="113.21052631578948"/>
    <n v="0.21052631578947367"/>
  </r>
  <r>
    <n v="543"/>
    <s v="Vacuum Cleaner"/>
    <s v="Home Appliances"/>
    <x v="5"/>
    <x v="4"/>
    <x v="13"/>
    <n v="120"/>
    <n v="1"/>
    <s v="Asia Pacific"/>
    <s v="CUST1098"/>
    <s v="Retail"/>
    <s v="Retail"/>
    <s v="REP003"/>
    <n v="0.1"/>
    <n v="100"/>
    <n v="20"/>
    <x v="0"/>
    <x v="0"/>
    <s v="Out of Stock"/>
    <s v="No Return"/>
    <x v="0"/>
    <s v="Fast delivery"/>
    <x v="2"/>
    <s v="Delivery Issues"/>
    <n v="120"/>
    <n v="100"/>
    <n v="20"/>
    <n v="119.16666666666667"/>
    <n v="0.16666666666666666"/>
  </r>
  <r>
    <n v="121"/>
    <s v="Organic Honey"/>
    <s v="Groceries"/>
    <x v="6"/>
    <x v="5"/>
    <x v="517"/>
    <n v="26"/>
    <n v="1"/>
    <s v="Latin America"/>
    <s v="CUST1098"/>
    <s v="Retail"/>
    <s v="Retail"/>
    <s v="REP002"/>
    <n v="0.12"/>
    <n v="20"/>
    <n v="6"/>
    <x v="3"/>
    <x v="3"/>
    <s v="Low Stock"/>
    <s v="Pending Return"/>
    <x v="0"/>
    <s v="Returning this item"/>
    <x v="1"/>
    <s v="Customer Service"/>
    <n v="26"/>
    <n v="20"/>
    <n v="6"/>
    <n v="25.23076923076923"/>
    <n v="0.23076923076923078"/>
  </r>
  <r>
    <n v="879"/>
    <s v="Facial Serum"/>
    <s v="Health &amp; Beauty"/>
    <x v="0"/>
    <x v="0"/>
    <x v="514"/>
    <n v="30"/>
    <n v="5"/>
    <s v="Latin America"/>
    <s v="CUST1098"/>
    <s v="Retail"/>
    <s v="Retail"/>
    <s v="REP010"/>
    <n v="0.05"/>
    <n v="20"/>
    <n v="10"/>
    <x v="1"/>
    <x v="1"/>
    <s v="Out of Stock"/>
    <s v="Pending Return"/>
    <x v="0"/>
    <s v="Too expensive"/>
    <x v="0"/>
    <s v="Value for Money"/>
    <n v="150"/>
    <n v="100"/>
    <n v="50"/>
    <n v="149.33333333333334"/>
    <n v="0.33333333333333331"/>
  </r>
  <r>
    <n v="389"/>
    <s v="Cardigan"/>
    <s v="Fashion"/>
    <x v="1"/>
    <x v="1"/>
    <x v="217"/>
    <n v="65"/>
    <n v="3"/>
    <s v="Middle East &amp; Africa"/>
    <s v="CUST1098"/>
    <s v="Retail"/>
    <s v="Retail"/>
    <s v="REP008"/>
    <n v="0"/>
    <n v="50"/>
    <n v="15"/>
    <x v="3"/>
    <x v="3"/>
    <s v="Out of Stock"/>
    <s v="Returned"/>
    <x v="1"/>
    <s v="Won't buy again"/>
    <x v="2"/>
    <s v="Value for Money"/>
    <n v="195"/>
    <n v="150"/>
    <n v="45"/>
    <n v="194.23076923076923"/>
    <n v="0.23076923076923078"/>
  </r>
  <r>
    <n v="588"/>
    <s v="Yoga Mat"/>
    <s v="Sports &amp; Outdoors"/>
    <x v="3"/>
    <x v="3"/>
    <x v="518"/>
    <n v="30"/>
    <n v="2"/>
    <s v="Middle East &amp; Africa"/>
    <s v="CUST1098"/>
    <s v="Wholesale"/>
    <s v="Wholesale"/>
    <s v="REP010"/>
    <n v="0"/>
    <n v="20"/>
    <n v="10"/>
    <x v="1"/>
    <x v="1"/>
    <s v="In Stock"/>
    <s v="No Return"/>
    <x v="0"/>
    <s v="Mislabelled"/>
    <x v="1"/>
    <s v="Product Quality"/>
    <n v="60"/>
    <n v="40"/>
    <n v="20"/>
    <n v="59.333333333333336"/>
    <n v="0.33333333333333331"/>
  </r>
  <r>
    <n v="597"/>
    <s v="Dress Shirt"/>
    <s v="Fashion"/>
    <x v="1"/>
    <x v="1"/>
    <x v="241"/>
    <n v="50"/>
    <n v="2"/>
    <s v="Middle East &amp; Africa"/>
    <s v="CUST1098"/>
    <s v="Wholesale"/>
    <s v="Wholesale"/>
    <s v="REP010"/>
    <n v="0"/>
    <n v="40"/>
    <n v="10"/>
    <x v="2"/>
    <x v="2"/>
    <s v="Low Stock"/>
    <s v="No Return"/>
    <x v="0"/>
    <s v="Top notch"/>
    <x v="1"/>
    <s v="Product Quality"/>
    <n v="100"/>
    <n v="80"/>
    <n v="20"/>
    <n v="99.2"/>
    <n v="0.2"/>
  </r>
  <r>
    <n v="249"/>
    <s v="Action Camera"/>
    <s v="Electronics"/>
    <x v="2"/>
    <x v="2"/>
    <x v="453"/>
    <n v="195"/>
    <n v="1"/>
    <s v="North America"/>
    <s v="CUST1098"/>
    <s v="Online Direct"/>
    <s v="Online Direct"/>
    <s v="REP007"/>
    <n v="0"/>
    <n v="150"/>
    <n v="45"/>
    <x v="3"/>
    <x v="3"/>
    <s v="In Stock"/>
    <s v="No Return"/>
    <x v="0"/>
    <s v="Will return"/>
    <x v="2"/>
    <s v="Customer Service"/>
    <n v="195"/>
    <n v="150"/>
    <n v="45"/>
    <n v="194.23076923076923"/>
    <n v="0.23076923076923078"/>
  </r>
  <r>
    <n v="636"/>
    <s v="Laptop Stand"/>
    <s v="Electronics"/>
    <x v="2"/>
    <x v="2"/>
    <x v="31"/>
    <n v="40"/>
    <n v="4"/>
    <s v="North America"/>
    <s v="CUST1098"/>
    <s v="Online Direct"/>
    <s v="Online Direct"/>
    <s v="REP004"/>
    <n v="0.1"/>
    <n v="30"/>
    <n v="10"/>
    <x v="0"/>
    <x v="0"/>
    <s v="In Stock"/>
    <s v="Pending Return"/>
    <x v="0"/>
    <s v="Very fast service"/>
    <x v="1"/>
    <s v="Experience with Purchase"/>
    <n v="160"/>
    <n v="120"/>
    <n v="40"/>
    <n v="159.25"/>
    <n v="0.25"/>
  </r>
  <r>
    <n v="829"/>
    <s v="Lip Gloss"/>
    <s v="Health &amp; Beauty"/>
    <x v="0"/>
    <x v="0"/>
    <x v="448"/>
    <n v="12"/>
    <n v="3"/>
    <s v="North America"/>
    <s v="CUST1098"/>
    <s v="Wholesale"/>
    <s v="Wholesale"/>
    <s v="REP005"/>
    <n v="0"/>
    <n v="10"/>
    <n v="2"/>
    <x v="0"/>
    <x v="0"/>
    <s v="Out of Stock"/>
    <s v="Pending Return"/>
    <x v="0"/>
    <s v="Very satisfied"/>
    <x v="2"/>
    <s v="Experience with Purchase"/>
    <n v="36"/>
    <n v="30"/>
    <n v="6"/>
    <n v="35.166666666666664"/>
    <n v="0.16666666666666666"/>
  </r>
  <r>
    <n v="523"/>
    <s v="Graphic Novel"/>
    <s v="Books &amp; Media"/>
    <x v="4"/>
    <x v="4"/>
    <x v="219"/>
    <n v="20"/>
    <n v="5"/>
    <s v="North America"/>
    <s v="CUST1098"/>
    <s v="Retail"/>
    <s v="Retail"/>
    <s v="REP006"/>
    <n v="0"/>
    <n v="12"/>
    <n v="8"/>
    <x v="3"/>
    <x v="3"/>
    <s v="Out of Stock"/>
    <s v="Pending Return"/>
    <x v="0"/>
    <s v="Not worth the money"/>
    <x v="0"/>
    <s v="Product Quality"/>
    <n v="100"/>
    <n v="60"/>
    <n v="40"/>
    <n v="99.4"/>
    <n v="0.4"/>
  </r>
  <r>
    <n v="58"/>
    <s v="Electric Toothbrush"/>
    <s v="Health &amp; Beauty"/>
    <x v="0"/>
    <x v="0"/>
    <x v="263"/>
    <n v="50"/>
    <n v="4"/>
    <m/>
    <s v="CUST1098"/>
    <s v="Retail"/>
    <s v="Retail"/>
    <s v="REP006"/>
    <n v="7.0000000000000007E-2"/>
    <n v="40"/>
    <n v="10"/>
    <x v="0"/>
    <x v="0"/>
    <s v="Low Stock"/>
    <s v="No Return"/>
    <x v="0"/>
    <s v="Nice experience"/>
    <x v="1"/>
    <s v="Experience with Purchase"/>
    <n v="200"/>
    <n v="160"/>
    <n v="40"/>
    <n v="199.2"/>
    <n v="0.2"/>
  </r>
  <r>
    <n v="967"/>
    <s v="Facial Serum"/>
    <s v="Health &amp; Beauty"/>
    <x v="0"/>
    <x v="0"/>
    <x v="432"/>
    <n v="30"/>
    <n v="5"/>
    <s v="Asia Pacific"/>
    <s v="CUST1099"/>
    <s v="Retail"/>
    <s v="Retail"/>
    <s v="REP007"/>
    <n v="0.05"/>
    <n v="20"/>
    <n v="10"/>
    <x v="0"/>
    <x v="0"/>
    <s v="In Stock"/>
    <s v="Returned"/>
    <x v="1"/>
    <s v="Will return"/>
    <x v="0"/>
    <s v="Customer Service"/>
    <n v="150"/>
    <n v="100"/>
    <n v="50"/>
    <n v="149.33333333333334"/>
    <n v="0.33333333333333331"/>
  </r>
  <r>
    <n v="1268"/>
    <s v="Lip Gloss"/>
    <s v="Health &amp; Beauty"/>
    <x v="0"/>
    <x v="0"/>
    <x v="152"/>
    <n v="28.893280632410701"/>
    <n v="4"/>
    <s v="Asia Pacific"/>
    <s v="CUST1099"/>
    <s v="Retail"/>
    <s v="Retail"/>
    <s v="REP012"/>
    <n v="0.1"/>
    <n v="20"/>
    <n v="8.8932806324107005"/>
    <x v="0"/>
    <x v="0"/>
    <s v="Out of Stock"/>
    <s v="Returned"/>
    <x v="1"/>
    <s v="Will shop again"/>
    <x v="1"/>
    <s v="Experience with Purchase"/>
    <n v="115.5731225296428"/>
    <n v="80"/>
    <n v="35.573122529642802"/>
    <n v="114.88092006726249"/>
    <n v="0.30779753761969025"/>
  </r>
  <r>
    <n v="993"/>
    <s v="Bluetooth Speaker"/>
    <s v="Electronics"/>
    <x v="2"/>
    <x v="2"/>
    <x v="291"/>
    <n v="70"/>
    <n v="5"/>
    <s v="Asia Pacific"/>
    <s v="CUST1099"/>
    <s v="Subscription"/>
    <s v="Online Direct"/>
    <s v="REP007"/>
    <n v="0"/>
    <n v="50"/>
    <n v="20"/>
    <x v="3"/>
    <x v="3"/>
    <s v="Low Stock"/>
    <s v="Pending Return"/>
    <x v="0"/>
    <s v="Top notch"/>
    <x v="1"/>
    <s v="Product Quality"/>
    <n v="350"/>
    <n v="250"/>
    <n v="100"/>
    <n v="349.28571428571428"/>
    <n v="0.2857142857142857"/>
  </r>
  <r>
    <n v="812"/>
    <s v="Action Camera"/>
    <s v="Electronics"/>
    <x v="2"/>
    <x v="2"/>
    <x v="227"/>
    <n v="250"/>
    <n v="1"/>
    <s v="Europe"/>
    <s v="CUST1099"/>
    <s v="Online Direct"/>
    <s v="Online Direct"/>
    <s v="REP001"/>
    <n v="0.05"/>
    <n v="200"/>
    <n v="50"/>
    <x v="1"/>
    <x v="1"/>
    <s v="In Stock"/>
    <s v="Returned"/>
    <x v="1"/>
    <s v="Mislabelled"/>
    <x v="1"/>
    <s v="Product Quality"/>
    <n v="250"/>
    <n v="200"/>
    <n v="50"/>
    <n v="249.2"/>
    <n v="0.2"/>
  </r>
  <r>
    <n v="988"/>
    <s v="Digital Camera"/>
    <s v="Electronics"/>
    <x v="2"/>
    <x v="2"/>
    <x v="185"/>
    <n v="250"/>
    <n v="2"/>
    <s v="Europe"/>
    <s v="CUST1099"/>
    <s v="Subscription"/>
    <s v="Online Direct"/>
    <s v="REP008"/>
    <n v="0"/>
    <n v="200"/>
    <n v="50"/>
    <x v="0"/>
    <x v="0"/>
    <s v="Out of Stock"/>
    <s v="Pending Return"/>
    <x v="0"/>
    <s v="Returning this item"/>
    <x v="1"/>
    <s v="Customer Service"/>
    <n v="500"/>
    <n v="400"/>
    <n v="100"/>
    <n v="499.2"/>
    <n v="0.2"/>
  </r>
  <r>
    <n v="1130"/>
    <s v="Romance Novel"/>
    <s v="Books &amp; Media"/>
    <x v="4"/>
    <x v="4"/>
    <x v="311"/>
    <n v="20"/>
    <m/>
    <s v="Latin America"/>
    <s v="CUST1099"/>
    <s v="Low Income"/>
    <s v="Retail"/>
    <s v="REP004"/>
    <n v="0"/>
    <n v="15"/>
    <n v="5"/>
    <x v="1"/>
    <x v="1"/>
    <s v="Low Stock"/>
    <s v="Pending Return"/>
    <x v="0"/>
    <s v="Fast delivery"/>
    <x v="2"/>
    <s v="Delivery Issues"/>
    <n v="0"/>
    <n v="0"/>
    <n v="0"/>
    <n v="0"/>
    <n v="0"/>
  </r>
  <r>
    <n v="711"/>
    <s v="Climbing Harness"/>
    <s v="Sports &amp; Outdoors"/>
    <x v="3"/>
    <x v="3"/>
    <x v="519"/>
    <n v="80"/>
    <n v="3"/>
    <s v="Latin America"/>
    <s v="CUST1099"/>
    <s v="Online Direct"/>
    <s v="Online Direct"/>
    <s v="REP010"/>
    <n v="0.05"/>
    <n v="60"/>
    <n v="20"/>
    <x v="0"/>
    <x v="0"/>
    <s v="Out of Stock"/>
    <s v="Pending Return"/>
    <x v="0"/>
    <s v="Not as described"/>
    <x v="2"/>
    <s v="Value for Money"/>
    <n v="240"/>
    <n v="180"/>
    <n v="60"/>
    <n v="239.25"/>
    <n v="0.25"/>
  </r>
  <r>
    <n v="1314"/>
    <s v="Bluetooth Speaker"/>
    <s v="Electronics"/>
    <x v="2"/>
    <x v="2"/>
    <x v="234"/>
    <n v="130"/>
    <n v="4"/>
    <s v="Latin America"/>
    <s v="CUST1099"/>
    <s v="Retail"/>
    <s v="Retail"/>
    <s v="REP017"/>
    <n v="0"/>
    <n v="15"/>
    <n v="115"/>
    <x v="0"/>
    <x v="0"/>
    <s v="Out of Stock"/>
    <s v="No Return"/>
    <x v="0"/>
    <s v="Color not as shown"/>
    <x v="1"/>
    <s v="Product Quality"/>
    <n v="520"/>
    <n v="60"/>
    <n v="460"/>
    <n v="519.88461538461536"/>
    <n v="0.88461538461538458"/>
  </r>
  <r>
    <n v="916"/>
    <s v="Webcam"/>
    <s v="Electronics"/>
    <x v="2"/>
    <x v="2"/>
    <x v="90"/>
    <n v="40"/>
    <n v="3"/>
    <s v="Latin America"/>
    <s v="CUST1099"/>
    <s v="Online Direct"/>
    <s v="Online Direct"/>
    <s v="REP004"/>
    <n v="0"/>
    <n v="30"/>
    <n v="10"/>
    <x v="2"/>
    <x v="2"/>
    <s v="In Stock"/>
    <s v="Returned"/>
    <x v="1"/>
    <s v="Damaged on arrival"/>
    <x v="1"/>
    <s v="Product Quality"/>
    <n v="120"/>
    <n v="90"/>
    <n v="30"/>
    <n v="119.25"/>
    <n v="0.25"/>
  </r>
  <r>
    <n v="105"/>
    <s v="Gaming Console"/>
    <s v="Electronics"/>
    <x v="2"/>
    <x v="2"/>
    <x v="388"/>
    <n v="390"/>
    <n v="5"/>
    <s v="Latin America"/>
    <s v="CUST1099"/>
    <s v="Subscription"/>
    <s v="Online Direct"/>
    <s v="REP005"/>
    <n v="0.1"/>
    <n v="300"/>
    <n v="90"/>
    <x v="3"/>
    <x v="3"/>
    <s v="Low Stock"/>
    <s v="No Return"/>
    <x v="0"/>
    <s v="Perfect fit"/>
    <x v="0"/>
    <s v="Product Quality"/>
    <n v="1950"/>
    <n v="1500"/>
    <n v="450"/>
    <n v="1949.2307692307693"/>
    <n v="0.23076923076923078"/>
  </r>
  <r>
    <n v="516"/>
    <s v="Travel Bag"/>
    <s v="Fashion"/>
    <x v="1"/>
    <x v="1"/>
    <x v="222"/>
    <n v="40"/>
    <n v="5"/>
    <s v="Latin America"/>
    <s v="CUST1099"/>
    <s v="Wholesale"/>
    <s v="Wholesale"/>
    <s v="REP009"/>
    <n v="0"/>
    <n v="25"/>
    <n v="15"/>
    <x v="0"/>
    <x v="0"/>
    <s v="Out of Stock"/>
    <s v="Returned"/>
    <x v="1"/>
    <s v="Good value for money"/>
    <x v="0"/>
    <s v="Product Quality"/>
    <n v="200"/>
    <n v="125"/>
    <n v="75"/>
    <n v="199.375"/>
    <n v="0.375"/>
  </r>
  <r>
    <n v="1084"/>
    <s v="Sweater Dress"/>
    <s v="Fashion"/>
    <x v="1"/>
    <x v="1"/>
    <x v="248"/>
    <n v="70"/>
    <m/>
    <s v="Middle East &amp; Africa"/>
    <s v="CUST1099"/>
    <s v="High Income"/>
    <s v="Wholesale"/>
    <s v="REP006"/>
    <n v="0"/>
    <n v="50"/>
    <n v="20"/>
    <x v="0"/>
    <x v="0"/>
    <s v="In Stock"/>
    <s v="Returned"/>
    <x v="1"/>
    <s v="Missing accessories"/>
    <x v="0"/>
    <s v="Delivery Issues"/>
    <n v="0"/>
    <n v="0"/>
    <n v="0"/>
    <n v="0"/>
    <n v="0"/>
  </r>
  <r>
    <n v="553"/>
    <s v="Shorts"/>
    <s v="Fashion"/>
    <x v="1"/>
    <x v="1"/>
    <x v="359"/>
    <n v="25"/>
    <n v="2"/>
    <s v="Middle East &amp; Africa"/>
    <s v="CUST1099"/>
    <s v="Online Direct"/>
    <s v="Online Direct"/>
    <s v="REP001"/>
    <n v="0"/>
    <n v="20"/>
    <n v="5"/>
    <x v="2"/>
    <x v="2"/>
    <s v="Low Stock"/>
    <s v="No Return"/>
    <x v="0"/>
    <s v="Color not as shown"/>
    <x v="1"/>
    <s v="Product Quality"/>
    <n v="50"/>
    <n v="40"/>
    <n v="10"/>
    <n v="49.2"/>
    <n v="0.2"/>
  </r>
  <r>
    <n v="442"/>
    <s v="Travel Bag"/>
    <s v="Fashion"/>
    <x v="1"/>
    <x v="1"/>
    <x v="197"/>
    <n v="52"/>
    <n v="4"/>
    <s v="Middle East &amp; Africa"/>
    <s v="CUST1099"/>
    <s v="Online Direct"/>
    <s v="Online Direct"/>
    <s v="REP008"/>
    <n v="0"/>
    <n v="40"/>
    <n v="12"/>
    <x v="1"/>
    <x v="1"/>
    <s v="Low Stock"/>
    <s v="Pending Return"/>
    <x v="0"/>
    <s v="Excellent quality"/>
    <x v="1"/>
    <s v="Product Quality"/>
    <n v="208"/>
    <n v="160"/>
    <n v="48"/>
    <n v="207.23076923076923"/>
    <n v="0.23076923076923078"/>
  </r>
  <r>
    <n v="1176"/>
    <s v="Bluetooth Speaker"/>
    <s v="Electronics"/>
    <x v="2"/>
    <x v="2"/>
    <x v="207"/>
    <n v="70"/>
    <n v="4"/>
    <s v="Middle East &amp; Africa"/>
    <s v="CUST1099"/>
    <s v="Online Direct"/>
    <s v="Online Direct"/>
    <s v="REP019"/>
    <n v="0.1"/>
    <n v="20"/>
    <n v="50"/>
    <x v="1"/>
    <x v="1"/>
    <s v="In Stock"/>
    <s v="Pending Return"/>
    <x v="0"/>
    <s v="Perfect fit"/>
    <x v="0"/>
    <s v="Product Quality"/>
    <n v="280"/>
    <n v="80"/>
    <n v="200"/>
    <n v="279.71428571428572"/>
    <n v="0.7142857142857143"/>
  </r>
  <r>
    <n v="1046"/>
    <s v="Facial Moisturizer"/>
    <s v="Health &amp; Beauty"/>
    <x v="0"/>
    <x v="0"/>
    <x v="118"/>
    <n v="30"/>
    <m/>
    <s v="North America"/>
    <s v="CUST1099"/>
    <s v="Wholesale Customers"/>
    <s v="Wholesale"/>
    <s v="REP001"/>
    <n v="0.05"/>
    <n v="25"/>
    <n v="5"/>
    <x v="3"/>
    <x v="3"/>
    <s v="Low Stock"/>
    <s v="Returned"/>
    <x v="1"/>
    <s v="Fast delivery"/>
    <x v="0"/>
    <s v="Delivery Issues"/>
    <n v="0"/>
    <n v="0"/>
    <n v="0"/>
    <n v="0"/>
    <n v="0"/>
  </r>
  <r>
    <n v="1222"/>
    <s v="Science Fiction"/>
    <s v="Books &amp; Media"/>
    <x v="4"/>
    <x v="4"/>
    <x v="78"/>
    <n v="30"/>
    <n v="4"/>
    <s v="North America"/>
    <s v="CUST1099"/>
    <s v="Online Direct"/>
    <s v="Online Direct"/>
    <s v="REP020"/>
    <n v="0.1"/>
    <n v="15"/>
    <n v="15"/>
    <x v="1"/>
    <x v="1"/>
    <s v="In Stock"/>
    <s v="No Return"/>
    <x v="0"/>
    <s v="Excellent quality"/>
    <x v="0"/>
    <s v="Product Quality"/>
    <n v="120"/>
    <n v="60"/>
    <n v="60"/>
    <n v="119.5"/>
    <n v="0.5"/>
  </r>
  <r>
    <n v="807"/>
    <s v="Wireless Earbuds"/>
    <s v="Electronics"/>
    <x v="2"/>
    <x v="2"/>
    <x v="513"/>
    <n v="70"/>
    <n v="4"/>
    <s v="North America"/>
    <s v="CUST1099"/>
    <s v="Retail"/>
    <s v="Retail"/>
    <s v="REP004"/>
    <n v="0"/>
    <n v="50"/>
    <n v="20"/>
    <x v="3"/>
    <x v="3"/>
    <s v="In Stock"/>
    <s v="Pending Return"/>
    <x v="0"/>
    <s v="Top notch"/>
    <x v="2"/>
    <s v="Product Quality"/>
    <n v="280"/>
    <n v="200"/>
    <n v="80"/>
    <n v="279.28571428571428"/>
    <n v="0.2857142857142857"/>
  </r>
  <r>
    <n v="953"/>
    <s v="Ski Boots"/>
    <s v="Sports &amp; Outdoors"/>
    <x v="3"/>
    <x v="3"/>
    <x v="520"/>
    <n v="130"/>
    <n v="1"/>
    <m/>
    <s v="CUST1099"/>
    <s v="Wholesale"/>
    <s v="Wholesale"/>
    <s v="REP006"/>
    <n v="0"/>
    <n v="100"/>
    <n v="30"/>
    <x v="2"/>
    <x v="2"/>
    <s v="Low Stock"/>
    <s v="Returned"/>
    <x v="1"/>
    <s v="Mislabelled"/>
    <x v="2"/>
    <s v="Product Quality"/>
    <n v="130"/>
    <n v="100"/>
    <n v="30"/>
    <n v="129.23076923076923"/>
    <n v="0.23076923076923078"/>
  </r>
  <r>
    <n v="449"/>
    <s v="Denim Jacket"/>
    <s v="Fashion"/>
    <x v="1"/>
    <x v="1"/>
    <x v="385"/>
    <n v="105"/>
    <n v="1"/>
    <s v="Europe"/>
    <s v="CUST1100"/>
    <s v="Retail"/>
    <s v="Retail"/>
    <s v="REP005"/>
    <n v="0"/>
    <n v="80"/>
    <n v="25"/>
    <x v="0"/>
    <x v="0"/>
    <s v="In Stock"/>
    <s v="Returned"/>
    <x v="1"/>
    <s v="Fast delivery"/>
    <x v="1"/>
    <s v="Delivery Issues"/>
    <n v="105"/>
    <n v="80"/>
    <n v="25"/>
    <n v="104.23809523809524"/>
    <n v="0.23809523809523808"/>
  </r>
  <r>
    <n v="42"/>
    <s v="Hair Dryer"/>
    <s v="Health &amp; Beauty"/>
    <x v="0"/>
    <x v="0"/>
    <x v="312"/>
    <n v="38"/>
    <n v="4"/>
    <s v="Europe"/>
    <s v="CUST1100"/>
    <s v="Retail"/>
    <s v="Retail"/>
    <s v="REP006"/>
    <n v="7.0000000000000007E-2"/>
    <n v="30"/>
    <n v="8"/>
    <x v="2"/>
    <x v="2"/>
    <s v="Low Stock"/>
    <s v="Returned"/>
    <x v="1"/>
    <s v="Very fast service"/>
    <x v="1"/>
    <s v="Experience with Purchase"/>
    <n v="152"/>
    <n v="120"/>
    <n v="32"/>
    <n v="151.21052631578948"/>
    <n v="0.21052631578947367"/>
  </r>
  <r>
    <n v="627"/>
    <s v="Hand Sanitizer"/>
    <s v="Health &amp; Beauty"/>
    <x v="0"/>
    <x v="0"/>
    <x v="521"/>
    <n v="7"/>
    <n v="4"/>
    <s v="Europe"/>
    <s v="CUST1100"/>
    <s v="Subscription"/>
    <s v="Online Direct"/>
    <s v="REP008"/>
    <n v="0.05"/>
    <n v="5"/>
    <n v="2"/>
    <x v="1"/>
    <x v="1"/>
    <s v="Low Stock"/>
    <s v="Returned"/>
    <x v="1"/>
    <s v="Very fast service"/>
    <x v="1"/>
    <s v="Experience with Purchase"/>
    <n v="28"/>
    <n v="20"/>
    <n v="8"/>
    <n v="27.285714285714285"/>
    <n v="0.2857142857142857"/>
  </r>
  <r>
    <n v="111"/>
    <s v="DSLR Camera"/>
    <s v="Electronics"/>
    <x v="2"/>
    <x v="2"/>
    <x v="152"/>
    <n v="780"/>
    <n v="1"/>
    <s v="Europe"/>
    <s v="CUST1100"/>
    <s v="Wholesale"/>
    <s v="Wholesale"/>
    <s v="REP002"/>
    <n v="0.1"/>
    <n v="600"/>
    <n v="180"/>
    <x v="1"/>
    <x v="1"/>
    <s v="In Stock"/>
    <s v="No Return"/>
    <x v="0"/>
    <s v="Color not as shown"/>
    <x v="0"/>
    <s v="Product Quality"/>
    <n v="780"/>
    <n v="600"/>
    <n v="180"/>
    <n v="779.23076923076928"/>
    <n v="0.23076923076923078"/>
  </r>
  <r>
    <n v="51"/>
    <s v="Fitness Tracker"/>
    <s v="Wearables"/>
    <x v="1"/>
    <x v="1"/>
    <x v="442"/>
    <n v="90"/>
    <n v="4"/>
    <s v="Europe"/>
    <s v="CUST1100"/>
    <s v="Retail"/>
    <s v="Retail"/>
    <s v="REP003"/>
    <n v="0.12"/>
    <n v="70"/>
    <n v="20"/>
    <x v="2"/>
    <x v="2"/>
    <s v="In Stock"/>
    <s v="Pending Return"/>
    <x v="0"/>
    <s v="Excellent quality"/>
    <x v="2"/>
    <s v="Product Quality"/>
    <n v="360"/>
    <n v="280"/>
    <n v="80"/>
    <n v="359.22222222222223"/>
    <n v="0.22222222222222221"/>
  </r>
  <r>
    <n v="731"/>
    <s v="Cardigan"/>
    <s v="Fashion"/>
    <x v="1"/>
    <x v="1"/>
    <x v="130"/>
    <n v="40"/>
    <n v="5"/>
    <s v="Europe"/>
    <s v="CUST1100"/>
    <s v="Retail"/>
    <s v="Retail"/>
    <s v="REP004"/>
    <n v="0"/>
    <n v="30"/>
    <n v="10"/>
    <x v="1"/>
    <x v="1"/>
    <s v="Low Stock"/>
    <s v="Returned"/>
    <x v="1"/>
    <s v="Perfect fit"/>
    <x v="1"/>
    <s v="Product Quality"/>
    <n v="200"/>
    <n v="150"/>
    <n v="50"/>
    <n v="199.25"/>
    <n v="0.25"/>
  </r>
  <r>
    <n v="141"/>
    <s v="Printer"/>
    <s v="Office Supplies"/>
    <x v="7"/>
    <x v="4"/>
    <x v="477"/>
    <n v="160"/>
    <n v="4"/>
    <s v="Latin America"/>
    <s v="CUST1100"/>
    <s v="Wholesale"/>
    <s v="Wholesale"/>
    <s v="REP004"/>
    <n v="0.1"/>
    <n v="120"/>
    <n v="40"/>
    <x v="0"/>
    <x v="0"/>
    <s v="In Stock"/>
    <s v="Pending Return"/>
    <x v="0"/>
    <s v="Nice experience"/>
    <x v="1"/>
    <s v="Experience with Purchase"/>
    <n v="640"/>
    <n v="480"/>
    <n v="160"/>
    <n v="639.25"/>
    <n v="0.25"/>
  </r>
  <r>
    <n v="434"/>
    <s v="Noise-Canceling Headphones"/>
    <s v="Electronics"/>
    <x v="2"/>
    <x v="2"/>
    <x v="124"/>
    <n v="100"/>
    <n v="5"/>
    <s v="Middle East &amp; Africa"/>
    <s v="CUST1100"/>
    <s v="Retail"/>
    <s v="Retail"/>
    <s v="REP010"/>
    <n v="0"/>
    <n v="80"/>
    <n v="20"/>
    <x v="0"/>
    <x v="0"/>
    <s v="Out of Stock"/>
    <s v="Returned"/>
    <x v="1"/>
    <s v="Will return"/>
    <x v="1"/>
    <s v="Customer Service"/>
    <n v="500"/>
    <n v="400"/>
    <n v="100"/>
    <n v="499.2"/>
    <n v="0.2"/>
  </r>
  <r>
    <n v="558"/>
    <s v="Mirror"/>
    <s v="Home Décor"/>
    <x v="5"/>
    <x v="4"/>
    <x v="274"/>
    <n v="40"/>
    <n v="2"/>
    <s v="Middle East &amp; Africa"/>
    <s v="CUST1100"/>
    <s v="Retail"/>
    <s v="Retail"/>
    <s v="REP002"/>
    <n v="0"/>
    <n v="30"/>
    <n v="10"/>
    <x v="2"/>
    <x v="2"/>
    <s v="In Stock"/>
    <s v="Returned"/>
    <x v="1"/>
    <s v="Fast delivery"/>
    <x v="2"/>
    <s v="Delivery Issues"/>
    <n v="80"/>
    <n v="60"/>
    <n v="20"/>
    <n v="79.25"/>
    <n v="0.25"/>
  </r>
  <r>
    <n v="512"/>
    <s v="Face Serum"/>
    <s v="Health &amp; Beauty"/>
    <x v="0"/>
    <x v="0"/>
    <x v="491"/>
    <n v="25"/>
    <n v="1"/>
    <s v="Middle East &amp; Africa"/>
    <s v="CUST1100"/>
    <s v="Wholesale"/>
    <s v="Wholesale"/>
    <s v="REP004"/>
    <n v="0"/>
    <n v="20"/>
    <n v="5"/>
    <x v="2"/>
    <x v="2"/>
    <s v="Out of Stock"/>
    <s v="Pending Return"/>
    <x v="0"/>
    <s v="Quick shipping"/>
    <x v="0"/>
    <s v="Delivery Issues"/>
    <n v="25"/>
    <n v="20"/>
    <n v="5"/>
    <n v="24.2"/>
    <n v="0.2"/>
  </r>
  <r>
    <n v="96"/>
    <s v="Hardcover Novel"/>
    <s v="Books &amp; Media"/>
    <x v="4"/>
    <x v="4"/>
    <x v="399"/>
    <n v="24"/>
    <n v="4"/>
    <s v="Middle East &amp; Africa"/>
    <s v="CUST1100"/>
    <s v="Wholesale"/>
    <s v="Wholesale"/>
    <s v="REP008"/>
    <n v="0.08"/>
    <n v="20"/>
    <n v="4"/>
    <x v="1"/>
    <x v="1"/>
    <s v="Out of Stock"/>
    <s v="Pending Return"/>
    <x v="0"/>
    <s v="Fantastic experience"/>
    <x v="2"/>
    <s v="Experience with Purchase"/>
    <n v="96"/>
    <n v="80"/>
    <n v="16"/>
    <n v="95.166666666666671"/>
    <n v="0.16666666666666666"/>
  </r>
  <r>
    <n v="370"/>
    <s v="Smart Speaker"/>
    <s v="Electronics"/>
    <x v="2"/>
    <x v="2"/>
    <x v="33"/>
    <n v="100"/>
    <n v="5"/>
    <s v="North America"/>
    <s v="CUST1100"/>
    <s v="Online Direct"/>
    <s v="Online Direct"/>
    <s v="REP002"/>
    <n v="0"/>
    <n v="80"/>
    <n v="20"/>
    <x v="1"/>
    <x v="1"/>
    <s v="Out of Stock"/>
    <s v="Returned"/>
    <x v="1"/>
    <s v="Damaged on arrival"/>
    <x v="2"/>
    <s v="Product Quality"/>
    <n v="500"/>
    <n v="400"/>
    <n v="100"/>
    <n v="499.2"/>
    <n v="0.2"/>
  </r>
  <r>
    <n v="300"/>
    <s v="Wool Hat"/>
    <s v="Fashion"/>
    <x v="1"/>
    <x v="1"/>
    <x v="522"/>
    <n v="32"/>
    <n v="3"/>
    <s v="North America"/>
    <s v="CUST1100"/>
    <s v="Online Direct"/>
    <s v="Online Direct"/>
    <s v="REP003"/>
    <n v="0"/>
    <n v="25"/>
    <n v="7"/>
    <x v="0"/>
    <x v="0"/>
    <s v="In Stock"/>
    <s v="No Return"/>
    <x v="0"/>
    <s v="Too expensive"/>
    <x v="1"/>
    <s v="Value for Money"/>
    <n v="96"/>
    <n v="75"/>
    <n v="21"/>
    <n v="95.21875"/>
    <n v="0.21875"/>
  </r>
  <r>
    <n v="573"/>
    <s v="Classic Literature"/>
    <s v="Books &amp; Media"/>
    <x v="4"/>
    <x v="4"/>
    <x v="494"/>
    <n v="20"/>
    <n v="5"/>
    <s v="North America"/>
    <s v="CUST1100"/>
    <s v="Online Direct"/>
    <s v="Online Direct"/>
    <s v="REP006"/>
    <n v="0"/>
    <n v="15"/>
    <n v="5"/>
    <x v="3"/>
    <x v="3"/>
    <s v="Out of Stock"/>
    <s v="Pending Return"/>
    <x v="0"/>
    <s v="Too expensive"/>
    <x v="0"/>
    <s v="Value for Money"/>
    <n v="100"/>
    <n v="75"/>
    <n v="25"/>
    <n v="99.25"/>
    <n v="0.25"/>
  </r>
  <r>
    <n v="13"/>
    <s v="Stroller"/>
    <s v="Baby Products"/>
    <x v="8"/>
    <x v="4"/>
    <x v="78"/>
    <n v="260"/>
    <n v="1"/>
    <m/>
    <m/>
    <s v="Retail"/>
    <s v="Retail"/>
    <s v="REP001"/>
    <n v="7.0000000000000007E-2"/>
    <n v="200"/>
    <n v="60"/>
    <x v="4"/>
    <x v="4"/>
    <m/>
    <m/>
    <x v="2"/>
    <s v="No Feedback"/>
    <x v="1"/>
    <s v="No Feeback"/>
    <n v="260"/>
    <n v="200"/>
    <n v="60"/>
    <n v="259.23076923076923"/>
    <n v="0.23076923076923078"/>
  </r>
  <r>
    <n v="15"/>
    <s v="Car Battery"/>
    <s v="Automotive"/>
    <x v="9"/>
    <x v="6"/>
    <x v="78"/>
    <n v="85"/>
    <n v="1"/>
    <m/>
    <m/>
    <s v="Retail"/>
    <s v="Retail"/>
    <s v="REP005"/>
    <n v="0.05"/>
    <n v="70"/>
    <n v="15"/>
    <x v="4"/>
    <x v="4"/>
    <m/>
    <m/>
    <x v="2"/>
    <s v="No Feedback"/>
    <x v="2"/>
    <s v="No Feeback"/>
    <n v="85"/>
    <n v="70"/>
    <n v="15"/>
    <n v="84.17647058823529"/>
    <n v="0.17647058823529413"/>
  </r>
  <r>
    <n v="24"/>
    <s v="Baby Monitor"/>
    <s v="Baby Products"/>
    <x v="8"/>
    <x v="4"/>
    <x v="78"/>
    <n v="105"/>
    <n v="5"/>
    <m/>
    <m/>
    <s v="Subscription"/>
    <s v="Online Direct"/>
    <s v="REP002"/>
    <n v="7.0000000000000007E-2"/>
    <n v="80"/>
    <n v="25"/>
    <x v="4"/>
    <x v="4"/>
    <m/>
    <m/>
    <x v="2"/>
    <s v="No Feedback"/>
    <x v="1"/>
    <s v="No Feeback"/>
    <n v="525"/>
    <n v="400"/>
    <n v="125"/>
    <n v="524.23809523809518"/>
    <n v="0.23809523809523808"/>
  </r>
  <r>
    <n v="28"/>
    <s v="Tire Set"/>
    <s v="Automotive"/>
    <x v="9"/>
    <x v="6"/>
    <x v="78"/>
    <n v="260"/>
    <n v="4"/>
    <m/>
    <m/>
    <s v="Online Direct"/>
    <s v="Online Direct"/>
    <s v="REP006"/>
    <n v="0.12"/>
    <n v="200"/>
    <n v="60"/>
    <x v="4"/>
    <x v="4"/>
    <m/>
    <m/>
    <x v="2"/>
    <s v="No Feedback"/>
    <x v="0"/>
    <s v="No Feeback"/>
    <n v="1040"/>
    <n v="800"/>
    <n v="240"/>
    <n v="1039.2307692307693"/>
    <n v="0.23076923076923078"/>
  </r>
  <r>
    <n v="44"/>
    <s v="Brake Pads"/>
    <s v="Automotive Parts"/>
    <x v="9"/>
    <x v="6"/>
    <x v="78"/>
    <n v="65"/>
    <n v="4"/>
    <m/>
    <m/>
    <s v="Online Direct"/>
    <s v="Online Direct"/>
    <s v="REP010"/>
    <n v="0.1"/>
    <n v="50"/>
    <n v="15"/>
    <x v="4"/>
    <x v="4"/>
    <m/>
    <m/>
    <x v="2"/>
    <s v="No Feedback"/>
    <x v="1"/>
    <s v="No Feeback"/>
    <n v="260"/>
    <n v="200"/>
    <n v="60"/>
    <n v="259.23076923076923"/>
    <n v="0.23076923076923078"/>
  </r>
  <r>
    <n v="54"/>
    <s v="Crib"/>
    <s v="Baby Products"/>
    <x v="8"/>
    <x v="4"/>
    <x v="78"/>
    <n v="325"/>
    <n v="5"/>
    <m/>
    <m/>
    <s v="Retail"/>
    <s v="Retail"/>
    <s v="REP008"/>
    <n v="0.05"/>
    <n v="250"/>
    <n v="75"/>
    <x v="4"/>
    <x v="4"/>
    <m/>
    <m/>
    <x v="2"/>
    <s v="No Feedback"/>
    <x v="0"/>
    <s v="No Feeback"/>
    <n v="1625"/>
    <n v="1250"/>
    <n v="375"/>
    <n v="1624.2307692307693"/>
    <n v="0.23076923076923078"/>
  </r>
  <r>
    <n v="55"/>
    <s v="Car Stereo"/>
    <s v="Automotive"/>
    <x v="9"/>
    <x v="6"/>
    <x v="78"/>
    <n v="200"/>
    <n v="5"/>
    <m/>
    <m/>
    <s v="Subscription"/>
    <s v="Online Direct"/>
    <s v="REP007"/>
    <n v="0.1"/>
    <n v="150"/>
    <n v="50"/>
    <x v="4"/>
    <x v="4"/>
    <m/>
    <m/>
    <x v="2"/>
    <s v="No Feedback"/>
    <x v="1"/>
    <s v="No Feeback"/>
    <n v="1000"/>
    <n v="750"/>
    <n v="250"/>
    <n v="999.25"/>
    <n v="0.25"/>
  </r>
  <r>
    <n v="73"/>
    <s v="High Chair"/>
    <s v="Baby Products"/>
    <x v="8"/>
    <x v="4"/>
    <x v="78"/>
    <n v="130"/>
    <n v="3"/>
    <m/>
    <m/>
    <s v="Online Direct"/>
    <s v="Online Direct"/>
    <s v="REP002"/>
    <n v="0.08"/>
    <n v="100"/>
    <n v="30"/>
    <x v="4"/>
    <x v="4"/>
    <m/>
    <m/>
    <x v="2"/>
    <s v="No Feedback"/>
    <x v="2"/>
    <s v="No Feeback"/>
    <n v="390"/>
    <n v="300"/>
    <n v="90"/>
    <n v="389.23076923076923"/>
    <n v="0.23076923076923078"/>
  </r>
  <r>
    <n v="89"/>
    <s v="Stroller"/>
    <s v="Baby Products"/>
    <x v="8"/>
    <x v="4"/>
    <x v="78"/>
    <n v="260"/>
    <n v="2"/>
    <m/>
    <m/>
    <s v="Retail"/>
    <s v="Retail"/>
    <s v="REP009"/>
    <n v="0.1"/>
    <n v="200"/>
    <n v="60"/>
    <x v="4"/>
    <x v="4"/>
    <m/>
    <m/>
    <x v="2"/>
    <s v="No Feedback"/>
    <x v="0"/>
    <s v="No Feeback"/>
    <n v="520"/>
    <n v="400"/>
    <n v="120"/>
    <n v="519.23076923076928"/>
    <n v="0.23076923076923078"/>
  </r>
  <r>
    <n v="91"/>
    <s v="Car Battery"/>
    <s v="Automotive"/>
    <x v="9"/>
    <x v="6"/>
    <x v="78"/>
    <n v="85"/>
    <n v="1"/>
    <m/>
    <m/>
    <s v="Retail"/>
    <s v="Retail"/>
    <s v="REP006"/>
    <n v="0.08"/>
    <n v="70"/>
    <n v="15"/>
    <x v="4"/>
    <x v="4"/>
    <m/>
    <m/>
    <x v="2"/>
    <s v="No Feedback"/>
    <x v="1"/>
    <s v="No Feeback"/>
    <n v="85"/>
    <n v="70"/>
    <n v="15"/>
    <n v="84.17647058823529"/>
    <n v="0.17647058823529413"/>
  </r>
  <r>
    <n v="100"/>
    <s v="Baby Monitor"/>
    <s v="Baby Products"/>
    <x v="8"/>
    <x v="4"/>
    <x v="78"/>
    <n v="105"/>
    <n v="3"/>
    <m/>
    <m/>
    <s v="Subscription"/>
    <s v="Online Direct"/>
    <s v="REP004"/>
    <n v="0.1"/>
    <n v="80"/>
    <n v="25"/>
    <x v="4"/>
    <x v="4"/>
    <m/>
    <m/>
    <x v="2"/>
    <s v="No Feedback"/>
    <x v="0"/>
    <s v="No Feeback"/>
    <n v="315"/>
    <n v="240"/>
    <n v="75"/>
    <n v="314.23809523809524"/>
    <n v="0.23809523809523808"/>
  </r>
  <r>
    <n v="104"/>
    <s v="Tire Set"/>
    <s v="Automotive"/>
    <x v="9"/>
    <x v="6"/>
    <x v="78"/>
    <n v="260"/>
    <n v="3"/>
    <m/>
    <m/>
    <s v="Online Direct"/>
    <s v="Online Direct"/>
    <s v="REP008"/>
    <n v="0.15"/>
    <n v="200"/>
    <n v="60"/>
    <x v="4"/>
    <x v="4"/>
    <m/>
    <m/>
    <x v="2"/>
    <s v="No Feedback"/>
    <x v="1"/>
    <s v="No Feeback"/>
    <n v="780"/>
    <n v="600"/>
    <n v="180"/>
    <n v="779.23076923076928"/>
    <n v="0.23076923076923078"/>
  </r>
  <r>
    <n v="120"/>
    <s v="Brake Pads"/>
    <s v="Automotive Parts"/>
    <x v="9"/>
    <x v="6"/>
    <x v="78"/>
    <n v="65"/>
    <n v="5"/>
    <m/>
    <m/>
    <s v="Online Direct"/>
    <s v="Online Direct"/>
    <s v="REP001"/>
    <n v="0.06"/>
    <n v="50"/>
    <n v="15"/>
    <x v="4"/>
    <x v="4"/>
    <m/>
    <m/>
    <x v="2"/>
    <s v="No Feedback"/>
    <x v="0"/>
    <s v="No Feeback"/>
    <n v="325"/>
    <n v="250"/>
    <n v="75"/>
    <n v="324.23076923076923"/>
    <n v="0.23076923076923078"/>
  </r>
  <r>
    <n v="130"/>
    <s v="Crib"/>
    <s v="Baby Products"/>
    <x v="8"/>
    <x v="4"/>
    <x v="78"/>
    <n v="325"/>
    <n v="4"/>
    <m/>
    <m/>
    <s v="Retail"/>
    <s v="Retail"/>
    <s v="REP008"/>
    <n v="0.1"/>
    <n v="250"/>
    <n v="75"/>
    <x v="4"/>
    <x v="4"/>
    <m/>
    <m/>
    <x v="2"/>
    <s v="No Feedback"/>
    <x v="1"/>
    <s v="No Feeback"/>
    <n v="1300"/>
    <n v="1000"/>
    <n v="300"/>
    <n v="1299.2307692307693"/>
    <n v="0.23076923076923078"/>
  </r>
  <r>
    <n v="131"/>
    <s v="Car Stereo"/>
    <s v="Automotive"/>
    <x v="9"/>
    <x v="6"/>
    <x v="78"/>
    <n v="200"/>
    <n v="4"/>
    <m/>
    <m/>
    <s v="Subscription"/>
    <s v="Online Direct"/>
    <s v="REP010"/>
    <n v="0.12"/>
    <n v="150"/>
    <n v="50"/>
    <x v="4"/>
    <x v="4"/>
    <m/>
    <m/>
    <x v="2"/>
    <s v="No Feedback"/>
    <x v="0"/>
    <s v="No Feeback"/>
    <n v="800"/>
    <n v="600"/>
    <n v="200"/>
    <n v="799.25"/>
    <n v="0.25"/>
  </r>
  <r>
    <n v="149"/>
    <s v="High Chair"/>
    <s v="Baby Products"/>
    <x v="8"/>
    <x v="4"/>
    <x v="78"/>
    <n v="130"/>
    <n v="5"/>
    <m/>
    <m/>
    <s v="Online Direct"/>
    <s v="Online Direct"/>
    <s v="REP008"/>
    <n v="0.05"/>
    <n v="100"/>
    <n v="30"/>
    <x v="4"/>
    <x v="4"/>
    <m/>
    <m/>
    <x v="2"/>
    <s v="No Feedback"/>
    <x v="0"/>
    <s v="No Feeback"/>
    <n v="650"/>
    <n v="500"/>
    <n v="150"/>
    <n v="649.23076923076928"/>
    <n v="0.23076923076923078"/>
  </r>
  <r>
    <n v="166"/>
    <s v="Stroller"/>
    <s v="Baby Products"/>
    <x v="8"/>
    <x v="4"/>
    <x v="78"/>
    <n v="260"/>
    <n v="1"/>
    <m/>
    <m/>
    <s v="Retail"/>
    <s v="Retail"/>
    <s v="REP009"/>
    <n v="0"/>
    <n v="200"/>
    <n v="60"/>
    <x v="4"/>
    <x v="4"/>
    <m/>
    <m/>
    <x v="2"/>
    <s v="No Feedback"/>
    <x v="0"/>
    <s v="No Feeback"/>
    <n v="260"/>
    <n v="200"/>
    <n v="60"/>
    <n v="259.23076923076923"/>
    <n v="0.23076923076923078"/>
  </r>
  <r>
    <n v="168"/>
    <s v="Car Battery"/>
    <s v="Automotive"/>
    <x v="9"/>
    <x v="6"/>
    <x v="78"/>
    <n v="85"/>
    <n v="5"/>
    <m/>
    <m/>
    <s v="Retail"/>
    <s v="Retail"/>
    <s v="REP001"/>
    <n v="0"/>
    <n v="70"/>
    <n v="15"/>
    <x v="4"/>
    <x v="4"/>
    <m/>
    <m/>
    <x v="2"/>
    <s v="No Feedback"/>
    <x v="1"/>
    <s v="No Feeback"/>
    <n v="425"/>
    <n v="350"/>
    <n v="75"/>
    <n v="424.1764705882353"/>
    <n v="0.17647058823529413"/>
  </r>
  <r>
    <n v="177"/>
    <s v="Baby Monitor"/>
    <s v="Baby Products"/>
    <x v="8"/>
    <x v="4"/>
    <x v="78"/>
    <n v="105"/>
    <n v="4"/>
    <m/>
    <m/>
    <s v="Subscription"/>
    <s v="Online Direct"/>
    <s v="REP009"/>
    <n v="0"/>
    <n v="80"/>
    <n v="25"/>
    <x v="4"/>
    <x v="4"/>
    <m/>
    <m/>
    <x v="2"/>
    <s v="No Feedback"/>
    <x v="0"/>
    <s v="No Feeback"/>
    <n v="420"/>
    <n v="320"/>
    <n v="100"/>
    <n v="419.23809523809524"/>
    <n v="0.23809523809523808"/>
  </r>
  <r>
    <n v="181"/>
    <s v="Tire Set"/>
    <s v="Automotive"/>
    <x v="9"/>
    <x v="6"/>
    <x v="78"/>
    <n v="260"/>
    <n v="1"/>
    <m/>
    <m/>
    <s v="Online Direct"/>
    <s v="Online Direct"/>
    <s v="REP010"/>
    <n v="0"/>
    <n v="200"/>
    <n v="60"/>
    <x v="4"/>
    <x v="4"/>
    <m/>
    <m/>
    <x v="2"/>
    <s v="No Feedback"/>
    <x v="1"/>
    <s v="No Feeback"/>
    <n v="260"/>
    <n v="200"/>
    <n v="60"/>
    <n v="259.23076923076923"/>
    <n v="0.23076923076923078"/>
  </r>
  <r>
    <n v="197"/>
    <s v="Brake Pads"/>
    <s v="Automotive Parts"/>
    <x v="9"/>
    <x v="6"/>
    <x v="78"/>
    <n v="65"/>
    <n v="5"/>
    <m/>
    <m/>
    <s v="Online Direct"/>
    <s v="Online Direct"/>
    <s v="REP002"/>
    <n v="0"/>
    <n v="50"/>
    <n v="15"/>
    <x v="4"/>
    <x v="4"/>
    <m/>
    <m/>
    <x v="2"/>
    <s v="No Feedback"/>
    <x v="0"/>
    <s v="No Feeback"/>
    <n v="325"/>
    <n v="250"/>
    <n v="75"/>
    <n v="324.23076923076923"/>
    <n v="0.23076923076923078"/>
  </r>
  <r>
    <n v="207"/>
    <s v="Crib"/>
    <s v="Baby Products"/>
    <x v="8"/>
    <x v="4"/>
    <x v="78"/>
    <n v="325"/>
    <n v="2"/>
    <m/>
    <m/>
    <s v="Retail"/>
    <s v="Retail"/>
    <s v="REP009"/>
    <n v="0"/>
    <n v="250"/>
    <n v="75"/>
    <x v="4"/>
    <x v="4"/>
    <m/>
    <m/>
    <x v="2"/>
    <s v="No Feedback"/>
    <x v="1"/>
    <s v="No Feeback"/>
    <n v="650"/>
    <n v="500"/>
    <n v="150"/>
    <n v="649.23076923076928"/>
    <n v="0.23076923076923078"/>
  </r>
  <r>
    <n v="208"/>
    <s v="Car Stereo"/>
    <s v="Automotive"/>
    <x v="9"/>
    <x v="6"/>
    <x v="78"/>
    <n v="200"/>
    <n v="3"/>
    <m/>
    <m/>
    <s v="Subscription"/>
    <s v="Online Direct"/>
    <s v="REP009"/>
    <n v="0"/>
    <n v="150"/>
    <n v="50"/>
    <x v="4"/>
    <x v="4"/>
    <m/>
    <m/>
    <x v="2"/>
    <s v="No Feedback"/>
    <x v="0"/>
    <s v="No Feeback"/>
    <n v="600"/>
    <n v="450"/>
    <n v="150"/>
    <n v="599.25"/>
    <n v="0.25"/>
  </r>
  <r>
    <n v="226"/>
    <s v="High Chair"/>
    <s v="Baby Products"/>
    <x v="8"/>
    <x v="4"/>
    <x v="78"/>
    <n v="130"/>
    <n v="4"/>
    <m/>
    <m/>
    <s v="Online Direct"/>
    <s v="Online Direct"/>
    <s v="REP009"/>
    <n v="0"/>
    <n v="100"/>
    <n v="30"/>
    <x v="4"/>
    <x v="4"/>
    <m/>
    <m/>
    <x v="2"/>
    <s v="No Feedback"/>
    <x v="0"/>
    <s v="No Feeback"/>
    <n v="520"/>
    <n v="400"/>
    <n v="120"/>
    <n v="519.23076923076928"/>
    <n v="0.23076923076923078"/>
  </r>
  <r>
    <n v="236"/>
    <s v="Diaper Bag"/>
    <s v="Baby Products"/>
    <x v="8"/>
    <x v="4"/>
    <x v="78"/>
    <n v="32"/>
    <n v="5"/>
    <m/>
    <m/>
    <s v="Online Direct"/>
    <s v="Online Direct"/>
    <s v="REP004"/>
    <n v="0"/>
    <n v="25"/>
    <n v="7"/>
    <x v="4"/>
    <x v="4"/>
    <m/>
    <m/>
    <x v="2"/>
    <s v="No Feedback"/>
    <x v="1"/>
    <s v="No Feeback"/>
    <n v="160"/>
    <n v="125"/>
    <n v="35"/>
    <n v="159.21875"/>
    <n v="0.21875"/>
  </r>
  <r>
    <n v="247"/>
    <s v="Baby Bathtub"/>
    <s v="Baby Products"/>
    <x v="8"/>
    <x v="4"/>
    <x v="78"/>
    <n v="40"/>
    <n v="1"/>
    <m/>
    <m/>
    <s v="Retail"/>
    <s v="Retail"/>
    <s v="REP005"/>
    <n v="0"/>
    <n v="30"/>
    <n v="10"/>
    <x v="4"/>
    <x v="4"/>
    <m/>
    <m/>
    <x v="2"/>
    <s v="No Feedback"/>
    <x v="1"/>
    <s v="No Feeback"/>
    <n v="40"/>
    <n v="30"/>
    <n v="10"/>
    <n v="39.25"/>
    <n v="0.25"/>
  </r>
  <r>
    <n v="261"/>
    <s v="Oil Filter"/>
    <s v="Automotive"/>
    <x v="9"/>
    <x v="6"/>
    <x v="78"/>
    <n v="13"/>
    <n v="4"/>
    <m/>
    <m/>
    <s v="Online Direct"/>
    <s v="Online Direct"/>
    <s v="REP009"/>
    <n v="0"/>
    <n v="10"/>
    <n v="3"/>
    <x v="4"/>
    <x v="4"/>
    <m/>
    <m/>
    <x v="2"/>
    <s v="No Feedback"/>
    <x v="2"/>
    <s v="No Feeback"/>
    <n v="52"/>
    <n v="40"/>
    <n v="12"/>
    <n v="51.230769230769234"/>
    <n v="0.23076923076923078"/>
  </r>
  <r>
    <n v="272"/>
    <s v="Baby Blanket"/>
    <s v="Baby Products"/>
    <x v="8"/>
    <x v="4"/>
    <x v="78"/>
    <n v="26"/>
    <n v="1"/>
    <m/>
    <m/>
    <s v="Online Direct"/>
    <s v="Online Direct"/>
    <s v="REP003"/>
    <n v="0"/>
    <n v="20"/>
    <n v="6"/>
    <x v="4"/>
    <x v="4"/>
    <m/>
    <m/>
    <x v="2"/>
    <s v="No Feedback"/>
    <x v="2"/>
    <s v="No Feeback"/>
    <n v="26"/>
    <n v="20"/>
    <n v="6"/>
    <n v="25.23076923076923"/>
    <n v="0.23076923076923078"/>
  </r>
  <r>
    <n v="289"/>
    <s v="Windshield Wipers"/>
    <s v="Automotive"/>
    <x v="9"/>
    <x v="6"/>
    <x v="78"/>
    <n v="26"/>
    <n v="3"/>
    <m/>
    <m/>
    <s v="Retail"/>
    <s v="Retail"/>
    <s v="REP002"/>
    <n v="0"/>
    <n v="20"/>
    <n v="6"/>
    <x v="4"/>
    <x v="4"/>
    <m/>
    <m/>
    <x v="2"/>
    <s v="No Feedback"/>
    <x v="1"/>
    <s v="No Feeback"/>
    <n v="78"/>
    <n v="60"/>
    <n v="18"/>
    <n v="77.230769230769226"/>
    <n v="0.23076923076923078"/>
  </r>
  <r>
    <n v="295"/>
    <s v="Baby Carrier"/>
    <s v="Baby Products"/>
    <x v="8"/>
    <x v="4"/>
    <x v="78"/>
    <n v="105"/>
    <n v="1"/>
    <m/>
    <m/>
    <s v="Retail"/>
    <s v="Retail"/>
    <s v="REP006"/>
    <n v="0"/>
    <n v="80"/>
    <n v="25"/>
    <x v="4"/>
    <x v="4"/>
    <m/>
    <m/>
    <x v="2"/>
    <s v="No Feedback"/>
    <x v="1"/>
    <s v="No Feeback"/>
    <n v="105"/>
    <n v="80"/>
    <n v="25"/>
    <n v="104.23809523809524"/>
    <n v="0.23809523809523808"/>
  </r>
  <r>
    <n v="311"/>
    <s v="Air Filter"/>
    <s v="Automotive"/>
    <x v="9"/>
    <x v="6"/>
    <x v="78"/>
    <n v="26"/>
    <n v="4"/>
    <m/>
    <m/>
    <s v="Wholesale"/>
    <s v="Wholesale"/>
    <s v="REP003"/>
    <n v="0"/>
    <n v="20"/>
    <n v="6"/>
    <x v="4"/>
    <x v="4"/>
    <m/>
    <m/>
    <x v="2"/>
    <s v="No Feedback"/>
    <x v="1"/>
    <s v="No Feeback"/>
    <n v="104"/>
    <n v="80"/>
    <n v="24"/>
    <n v="103.23076923076923"/>
    <n v="0.23076923076923078"/>
  </r>
  <r>
    <n v="317"/>
    <s v="Baby Cradle"/>
    <s v="Baby Products"/>
    <x v="8"/>
    <x v="4"/>
    <x v="78"/>
    <n v="105"/>
    <n v="3"/>
    <m/>
    <m/>
    <s v="Retail"/>
    <s v="Retail"/>
    <s v="REP007"/>
    <n v="0"/>
    <n v="80"/>
    <n v="25"/>
    <x v="4"/>
    <x v="4"/>
    <m/>
    <m/>
    <x v="2"/>
    <s v="No Feedback"/>
    <x v="1"/>
    <s v="No Feeback"/>
    <n v="315"/>
    <n v="240"/>
    <n v="75"/>
    <n v="314.23809523809524"/>
    <n v="0.23809523809523808"/>
  </r>
  <r>
    <n v="347"/>
    <s v="Pacifier"/>
    <s v="Baby Products"/>
    <x v="8"/>
    <x v="4"/>
    <x v="78"/>
    <n v="13"/>
    <n v="3"/>
    <m/>
    <m/>
    <s v="Retail"/>
    <s v="Retail"/>
    <s v="REP004"/>
    <n v="0"/>
    <n v="10"/>
    <n v="3"/>
    <x v="4"/>
    <x v="4"/>
    <m/>
    <m/>
    <x v="2"/>
    <s v="No Feedback"/>
    <x v="0"/>
    <s v="No Feeback"/>
    <n v="39"/>
    <n v="30"/>
    <n v="9"/>
    <n v="38.230769230769234"/>
    <n v="0.23076923076923078"/>
  </r>
  <r>
    <n v="359"/>
    <s v="Baby Bath"/>
    <s v="Baby Products"/>
    <x v="8"/>
    <x v="4"/>
    <x v="78"/>
    <n v="32"/>
    <n v="1"/>
    <m/>
    <m/>
    <s v="Retail"/>
    <s v="Retail"/>
    <s v="REP010"/>
    <n v="0"/>
    <n v="25"/>
    <n v="7"/>
    <x v="4"/>
    <x v="4"/>
    <m/>
    <m/>
    <x v="2"/>
    <s v="No Feedback"/>
    <x v="2"/>
    <s v="No Feeback"/>
    <n v="32"/>
    <n v="25"/>
    <n v="7"/>
    <n v="31.21875"/>
    <n v="0.21875"/>
  </r>
  <r>
    <n v="374"/>
    <s v="Diaper Cream"/>
    <s v="Baby Products"/>
    <x v="8"/>
    <x v="4"/>
    <x v="78"/>
    <n v="20"/>
    <n v="4"/>
    <m/>
    <m/>
    <s v="Retail"/>
    <s v="Retail"/>
    <s v="REP009"/>
    <n v="0"/>
    <n v="15"/>
    <n v="5"/>
    <x v="4"/>
    <x v="4"/>
    <m/>
    <m/>
    <x v="2"/>
    <s v="No Feedback"/>
    <x v="1"/>
    <s v="No Feeback"/>
    <n v="80"/>
    <n v="60"/>
    <n v="20"/>
    <n v="79.25"/>
    <n v="0.25"/>
  </r>
  <r>
    <n v="392"/>
    <s v="Baby Monitor"/>
    <s v="Baby Products"/>
    <x v="8"/>
    <x v="4"/>
    <x v="78"/>
    <n v="80"/>
    <n v="1"/>
    <m/>
    <m/>
    <s v="Retail"/>
    <s v="Retail"/>
    <s v="REP009"/>
    <n v="0"/>
    <n v="60"/>
    <n v="20"/>
    <x v="4"/>
    <x v="4"/>
    <m/>
    <m/>
    <x v="2"/>
    <s v="No Feedback"/>
    <x v="2"/>
    <s v="No Feeback"/>
    <n v="80"/>
    <n v="60"/>
    <n v="20"/>
    <n v="79.25"/>
    <n v="0.25"/>
  </r>
  <r>
    <n v="482"/>
    <s v="Baby Monitor"/>
    <s v="Baby Products"/>
    <x v="8"/>
    <x v="4"/>
    <x v="78"/>
    <n v="60"/>
    <n v="2"/>
    <m/>
    <m/>
    <s v="Retail"/>
    <s v="Retail"/>
    <s v="REP008"/>
    <n v="0"/>
    <n v="40"/>
    <n v="20"/>
    <x v="4"/>
    <x v="4"/>
    <m/>
    <m/>
    <x v="2"/>
    <s v="No Feedback"/>
    <x v="1"/>
    <s v="No Feeback"/>
    <n v="120"/>
    <n v="80"/>
    <n v="40"/>
    <n v="119.33333333333333"/>
    <n v="0.33333333333333331"/>
  </r>
  <r>
    <n v="596"/>
    <s v="Cookbook"/>
    <s v="Books &amp; Media"/>
    <x v="4"/>
    <x v="4"/>
    <x v="78"/>
    <n v="25"/>
    <n v="4"/>
    <m/>
    <m/>
    <s v="Retail"/>
    <s v="Retail"/>
    <s v="REP006"/>
    <n v="0.05"/>
    <n v="20"/>
    <n v="5"/>
    <x v="4"/>
    <x v="4"/>
    <m/>
    <m/>
    <x v="2"/>
    <s v="No Feedback"/>
    <x v="1"/>
    <s v="No Feeback"/>
    <n v="100"/>
    <n v="80"/>
    <n v="20"/>
    <n v="99.2"/>
    <n v="0.2"/>
  </r>
  <r>
    <n v="602"/>
    <s v="Graphic Novel"/>
    <s v="Books &amp; Media"/>
    <x v="4"/>
    <x v="4"/>
    <x v="78"/>
    <n v="18"/>
    <n v="5"/>
    <m/>
    <m/>
    <s v="Online Direct"/>
    <s v="Online Direct"/>
    <s v="REP009"/>
    <n v="0"/>
    <n v="12"/>
    <n v="6"/>
    <x v="4"/>
    <x v="4"/>
    <m/>
    <m/>
    <x v="2"/>
    <s v="No Feedback"/>
    <x v="2"/>
    <s v="No Feeback"/>
    <n v="90"/>
    <n v="60"/>
    <n v="30"/>
    <n v="89.333333333333329"/>
    <n v="0.33333333333333331"/>
  </r>
  <r>
    <n v="607"/>
    <s v="Travel Journal"/>
    <s v="Books &amp; Media"/>
    <x v="4"/>
    <x v="4"/>
    <x v="78"/>
    <n v="20"/>
    <n v="5"/>
    <m/>
    <m/>
    <s v="Online Direct"/>
    <s v="Online Direct"/>
    <s v="REP005"/>
    <n v="0"/>
    <n v="15"/>
    <n v="5"/>
    <x v="4"/>
    <x v="4"/>
    <m/>
    <m/>
    <x v="2"/>
    <s v="No Feedback"/>
    <x v="1"/>
    <s v="No Feeback"/>
    <n v="100"/>
    <n v="75"/>
    <n v="25"/>
    <n v="99.25"/>
    <n v="0.25"/>
  </r>
  <r>
    <n v="613"/>
    <s v="Mystery Novel"/>
    <s v="Books &amp; Media"/>
    <x v="4"/>
    <x v="4"/>
    <x v="78"/>
    <n v="20"/>
    <n v="2"/>
    <m/>
    <m/>
    <s v="Wholesale"/>
    <s v="Wholesale"/>
    <s v="REP002"/>
    <n v="0"/>
    <n v="15"/>
    <n v="5"/>
    <x v="4"/>
    <x v="4"/>
    <m/>
    <m/>
    <x v="2"/>
    <s v="No Feedback"/>
    <x v="2"/>
    <s v="No Feeback"/>
    <n v="40"/>
    <n v="30"/>
    <n v="10"/>
    <n v="39.25"/>
    <n v="0.25"/>
  </r>
  <r>
    <n v="618"/>
    <s v="Fantasy Novel"/>
    <s v="Books &amp; Media"/>
    <x v="4"/>
    <x v="4"/>
    <x v="78"/>
    <n v="25"/>
    <n v="4"/>
    <m/>
    <m/>
    <s v="Online Direct"/>
    <s v="Online Direct"/>
    <s v="REP005"/>
    <n v="0.1"/>
    <n v="20"/>
    <n v="5"/>
    <x v="4"/>
    <x v="4"/>
    <m/>
    <m/>
    <x v="2"/>
    <s v="No Feedback"/>
    <x v="1"/>
    <s v="No Feeback"/>
    <n v="100"/>
    <n v="80"/>
    <n v="20"/>
    <n v="99.2"/>
    <n v="0.2"/>
  </r>
  <r>
    <n v="623"/>
    <s v="Romance Novel"/>
    <s v="Books &amp; Media"/>
    <x v="4"/>
    <x v="4"/>
    <x v="78"/>
    <n v="20"/>
    <n v="3"/>
    <m/>
    <m/>
    <s v="Retail"/>
    <s v="Retail"/>
    <s v="REP004"/>
    <n v="0.05"/>
    <n v="15"/>
    <n v="5"/>
    <x v="4"/>
    <x v="4"/>
    <m/>
    <m/>
    <x v="2"/>
    <s v="No Feedback"/>
    <x v="2"/>
    <s v="No Feeback"/>
    <n v="60"/>
    <n v="45"/>
    <n v="15"/>
    <n v="59.25"/>
    <n v="0.25"/>
  </r>
  <r>
    <n v="628"/>
    <s v="Self-Help Book"/>
    <s v="Books &amp; Media"/>
    <x v="4"/>
    <x v="4"/>
    <x v="78"/>
    <n v="25"/>
    <n v="5"/>
    <m/>
    <m/>
    <s v="Retail"/>
    <s v="Retail"/>
    <s v="REP003"/>
    <n v="0.1"/>
    <n v="18"/>
    <n v="7"/>
    <x v="4"/>
    <x v="4"/>
    <m/>
    <m/>
    <x v="2"/>
    <s v="No Feedback"/>
    <x v="0"/>
    <s v="No Feeback"/>
    <n v="125"/>
    <n v="90"/>
    <n v="35"/>
    <n v="124.28"/>
    <n v="0.28000000000000003"/>
  </r>
  <r>
    <n v="633"/>
    <s v="Historical Fiction"/>
    <s v="Books &amp; Media"/>
    <x v="4"/>
    <x v="4"/>
    <x v="78"/>
    <n v="25"/>
    <n v="3"/>
    <m/>
    <m/>
    <s v="Online Direct"/>
    <s v="Online Direct"/>
    <s v="REP008"/>
    <n v="0.05"/>
    <n v="20"/>
    <n v="5"/>
    <x v="4"/>
    <x v="4"/>
    <m/>
    <m/>
    <x v="2"/>
    <s v="No Feedback"/>
    <x v="0"/>
    <s v="No Feeback"/>
    <n v="75"/>
    <n v="60"/>
    <n v="15"/>
    <n v="74.2"/>
    <n v="0.2"/>
  </r>
  <r>
    <n v="638"/>
    <s v="True Crime Book"/>
    <s v="Books &amp; Media"/>
    <x v="4"/>
    <x v="4"/>
    <x v="78"/>
    <n v="20"/>
    <n v="4"/>
    <m/>
    <m/>
    <s v="Wholesale"/>
    <s v="Wholesale"/>
    <s v="REP007"/>
    <n v="0"/>
    <n v="15"/>
    <n v="5"/>
    <x v="4"/>
    <x v="4"/>
    <m/>
    <m/>
    <x v="2"/>
    <s v="No Feedback"/>
    <x v="1"/>
    <s v="No Feeback"/>
    <n v="80"/>
    <n v="60"/>
    <n v="20"/>
    <n v="79.25"/>
    <n v="0.25"/>
  </r>
  <r>
    <n v="643"/>
    <s v="Cookbook"/>
    <s v="Books &amp; Media"/>
    <x v="4"/>
    <x v="4"/>
    <x v="78"/>
    <n v="25"/>
    <n v="1"/>
    <m/>
    <m/>
    <s v="Retail"/>
    <s v="Retail"/>
    <s v="REP001"/>
    <n v="0.1"/>
    <n v="20"/>
    <n v="5"/>
    <x v="4"/>
    <x v="4"/>
    <m/>
    <m/>
    <x v="2"/>
    <s v="No Feedback"/>
    <x v="1"/>
    <s v="No Feeback"/>
    <n v="25"/>
    <n v="20"/>
    <n v="5"/>
    <n v="24.2"/>
    <n v="0.2"/>
  </r>
  <r>
    <n v="649"/>
    <s v="Guide Book"/>
    <s v="Books &amp; Media"/>
    <x v="4"/>
    <x v="4"/>
    <x v="78"/>
    <n v="20"/>
    <n v="4"/>
    <m/>
    <m/>
    <s v="Retail"/>
    <s v="Retail"/>
    <s v="REP001"/>
    <n v="0"/>
    <n v="15"/>
    <n v="5"/>
    <x v="4"/>
    <x v="4"/>
    <m/>
    <m/>
    <x v="2"/>
    <s v="No Feedback"/>
    <x v="1"/>
    <s v="No Feeback"/>
    <n v="80"/>
    <n v="60"/>
    <n v="20"/>
    <n v="79.25"/>
    <n v="0.25"/>
  </r>
  <r>
    <n v="654"/>
    <s v="Biography"/>
    <s v="Books &amp; Media"/>
    <x v="4"/>
    <x v="4"/>
    <x v="78"/>
    <n v="25"/>
    <n v="2"/>
    <m/>
    <m/>
    <s v="Online Direct"/>
    <s v="Online Direct"/>
    <s v="REP006"/>
    <n v="0"/>
    <n v="20"/>
    <n v="5"/>
    <x v="4"/>
    <x v="4"/>
    <m/>
    <m/>
    <x v="2"/>
    <s v="No Feedback"/>
    <x v="1"/>
    <s v="No Feeback"/>
    <n v="50"/>
    <n v="40"/>
    <n v="10"/>
    <n v="49.2"/>
    <n v="0.2"/>
  </r>
  <r>
    <n v="660"/>
    <s v="Anthology"/>
    <s v="Books &amp; Media"/>
    <x v="4"/>
    <x v="4"/>
    <x v="78"/>
    <n v="20"/>
    <n v="3"/>
    <m/>
    <m/>
    <s v="Online Direct"/>
    <s v="Online Direct"/>
    <s v="REP008"/>
    <n v="0"/>
    <n v="15"/>
    <n v="5"/>
    <x v="4"/>
    <x v="4"/>
    <m/>
    <m/>
    <x v="2"/>
    <s v="No Feedback"/>
    <x v="1"/>
    <s v="No Feeback"/>
    <n v="60"/>
    <n v="45"/>
    <n v="15"/>
    <n v="59.25"/>
    <n v="0.25"/>
  </r>
  <r>
    <n v="666"/>
    <s v="Adventure Novel"/>
    <s v="Books &amp; Media"/>
    <x v="4"/>
    <x v="4"/>
    <x v="78"/>
    <n v="20"/>
    <n v="4"/>
    <m/>
    <m/>
    <s v="Online Direct"/>
    <s v="Online Direct"/>
    <s v="REP010"/>
    <n v="0.05"/>
    <n v="15"/>
    <n v="5"/>
    <x v="4"/>
    <x v="4"/>
    <m/>
    <m/>
    <x v="2"/>
    <s v="No Feedback"/>
    <x v="0"/>
    <s v="No Feeback"/>
    <n v="80"/>
    <n v="60"/>
    <n v="20"/>
    <n v="79.25"/>
    <n v="0.25"/>
  </r>
  <r>
    <n v="671"/>
    <s v="Children’s Storybook"/>
    <s v="Books &amp; Media"/>
    <x v="4"/>
    <x v="4"/>
    <x v="78"/>
    <n v="15"/>
    <n v="2"/>
    <m/>
    <m/>
    <s v="Subscription"/>
    <s v="Online Direct"/>
    <s v="REP010"/>
    <n v="0"/>
    <n v="10"/>
    <n v="5"/>
    <x v="4"/>
    <x v="4"/>
    <m/>
    <m/>
    <x v="2"/>
    <s v="No Feedback"/>
    <x v="1"/>
    <s v="No Feeback"/>
    <n v="30"/>
    <n v="20"/>
    <n v="10"/>
    <n v="29.333333333333332"/>
    <n v="0.33333333333333331"/>
  </r>
  <r>
    <n v="676"/>
    <s v="Classic Literature"/>
    <s v="Books &amp; Media"/>
    <x v="4"/>
    <x v="4"/>
    <x v="78"/>
    <n v="20"/>
    <n v="4"/>
    <m/>
    <m/>
    <s v="Retail"/>
    <s v="Retail"/>
    <s v="REP001"/>
    <n v="0"/>
    <n v="15"/>
    <n v="5"/>
    <x v="4"/>
    <x v="4"/>
    <m/>
    <m/>
    <x v="2"/>
    <s v="No Feedback"/>
    <x v="1"/>
    <s v="No Feeback"/>
    <n v="80"/>
    <n v="60"/>
    <n v="20"/>
    <n v="79.25"/>
    <n v="0.25"/>
  </r>
  <r>
    <n v="681"/>
    <s v="Literary Fiction"/>
    <s v="Books &amp; Media"/>
    <x v="4"/>
    <x v="4"/>
    <x v="78"/>
    <n v="25"/>
    <n v="3"/>
    <m/>
    <m/>
    <s v="Subscription"/>
    <s v="Online Direct"/>
    <s v="REP002"/>
    <n v="0.1"/>
    <n v="20"/>
    <n v="5"/>
    <x v="4"/>
    <x v="4"/>
    <m/>
    <m/>
    <x v="2"/>
    <s v="No Feedback"/>
    <x v="0"/>
    <s v="No Feeback"/>
    <n v="75"/>
    <n v="60"/>
    <n v="15"/>
    <n v="74.2"/>
    <n v="0.2"/>
  </r>
  <r>
    <n v="687"/>
    <s v="Romance Novel"/>
    <s v="Books &amp; Media"/>
    <x v="4"/>
    <x v="4"/>
    <x v="78"/>
    <n v="25"/>
    <n v="4"/>
    <m/>
    <m/>
    <s v="Wholesale"/>
    <s v="Wholesale"/>
    <s v="REP009"/>
    <n v="0.1"/>
    <n v="20"/>
    <n v="5"/>
    <x v="4"/>
    <x v="4"/>
    <m/>
    <m/>
    <x v="2"/>
    <s v="No Feedback"/>
    <x v="1"/>
    <s v="No Feeback"/>
    <n v="100"/>
    <n v="80"/>
    <n v="20"/>
    <n v="99.2"/>
    <n v="0.2"/>
  </r>
  <r>
    <n v="693"/>
    <s v="Sci-Fi Novel"/>
    <s v="Books &amp; Media"/>
    <x v="4"/>
    <x v="4"/>
    <x v="78"/>
    <n v="20"/>
    <n v="5"/>
    <m/>
    <m/>
    <s v="Retail"/>
    <s v="Retail"/>
    <s v="REP009"/>
    <n v="0"/>
    <n v="15"/>
    <n v="5"/>
    <x v="4"/>
    <x v="4"/>
    <m/>
    <m/>
    <x v="2"/>
    <s v="No Feedback"/>
    <x v="1"/>
    <s v="No Feeback"/>
    <n v="100"/>
    <n v="75"/>
    <n v="25"/>
    <n v="99.25"/>
    <n v="0.25"/>
  </r>
  <r>
    <n v="698"/>
    <s v="Thriller Novel"/>
    <s v="Books &amp; Media"/>
    <x v="4"/>
    <x v="4"/>
    <x v="78"/>
    <n v="20"/>
    <n v="1"/>
    <m/>
    <m/>
    <s v="Wholesale"/>
    <s v="Wholesale"/>
    <s v="REP010"/>
    <n v="0.1"/>
    <n v="15"/>
    <n v="5"/>
    <x v="4"/>
    <x v="4"/>
    <m/>
    <m/>
    <x v="2"/>
    <s v="No Feedback"/>
    <x v="1"/>
    <s v="No Feeback"/>
    <n v="20"/>
    <n v="15"/>
    <n v="5"/>
    <n v="19.25"/>
    <n v="0.25"/>
  </r>
  <r>
    <n v="704"/>
    <s v="Cookery Book"/>
    <s v="Books &amp; Media"/>
    <x v="4"/>
    <x v="4"/>
    <x v="78"/>
    <n v="30"/>
    <n v="4"/>
    <m/>
    <m/>
    <s v="Retail"/>
    <s v="Retail"/>
    <s v="REP002"/>
    <n v="0"/>
    <n v="20"/>
    <n v="10"/>
    <x v="4"/>
    <x v="4"/>
    <m/>
    <m/>
    <x v="2"/>
    <s v="No Feedback"/>
    <x v="1"/>
    <s v="No Feeback"/>
    <n v="120"/>
    <n v="80"/>
    <n v="40"/>
    <n v="119.33333333333333"/>
    <n v="0.33333333333333331"/>
  </r>
  <r>
    <n v="709"/>
    <s v="Historical Fiction"/>
    <s v="Books &amp; Media"/>
    <x v="4"/>
    <x v="4"/>
    <x v="78"/>
    <n v="25"/>
    <n v="3"/>
    <m/>
    <m/>
    <s v="Retail"/>
    <s v="Retail"/>
    <s v="REP009"/>
    <n v="0.05"/>
    <n v="20"/>
    <n v="5"/>
    <x v="4"/>
    <x v="4"/>
    <m/>
    <m/>
    <x v="2"/>
    <s v="No Feedback"/>
    <x v="1"/>
    <s v="No Feeback"/>
    <n v="75"/>
    <n v="60"/>
    <n v="15"/>
    <n v="74.2"/>
    <n v="0.2"/>
  </r>
  <r>
    <n v="714"/>
    <s v="Anthology"/>
    <s v="Books &amp; Media"/>
    <x v="4"/>
    <x v="4"/>
    <x v="78"/>
    <n v="20"/>
    <n v="2"/>
    <m/>
    <m/>
    <s v="Retail"/>
    <s v="Retail"/>
    <s v="REP005"/>
    <n v="0"/>
    <n v="15"/>
    <n v="5"/>
    <x v="4"/>
    <x v="4"/>
    <m/>
    <m/>
    <x v="2"/>
    <s v="No Feedback"/>
    <x v="0"/>
    <s v="No Feeback"/>
    <n v="40"/>
    <n v="30"/>
    <n v="10"/>
    <n v="39.25"/>
    <n v="0.25"/>
  </r>
  <r>
    <n v="719"/>
    <s v="Classic Literature"/>
    <s v="Books &amp; Media"/>
    <x v="4"/>
    <x v="4"/>
    <x v="78"/>
    <n v="20"/>
    <n v="5"/>
    <m/>
    <m/>
    <s v="Retail"/>
    <s v="Retail"/>
    <s v="REP009"/>
    <n v="0.05"/>
    <n v="15"/>
    <n v="5"/>
    <x v="4"/>
    <x v="4"/>
    <m/>
    <m/>
    <x v="2"/>
    <s v="No Feedback"/>
    <x v="2"/>
    <s v="No Feeback"/>
    <n v="100"/>
    <n v="75"/>
    <n v="25"/>
    <n v="99.25"/>
    <n v="0.25"/>
  </r>
  <r>
    <n v="725"/>
    <s v="Science Fiction"/>
    <s v="Books &amp; Media"/>
    <x v="4"/>
    <x v="4"/>
    <x v="78"/>
    <n v="30"/>
    <n v="4"/>
    <m/>
    <m/>
    <s v="Subscription"/>
    <s v="Online Direct"/>
    <s v="REP004"/>
    <n v="0.1"/>
    <n v="20"/>
    <n v="10"/>
    <x v="4"/>
    <x v="4"/>
    <m/>
    <m/>
    <x v="2"/>
    <s v="No Feedback"/>
    <x v="0"/>
    <s v="No Feeback"/>
    <n v="120"/>
    <n v="80"/>
    <n v="40"/>
    <n v="119.33333333333333"/>
    <n v="0.33333333333333331"/>
  </r>
  <r>
    <n v="730"/>
    <s v="Graphic Novel"/>
    <s v="Books &amp; Media"/>
    <x v="4"/>
    <x v="4"/>
    <x v="78"/>
    <n v="20"/>
    <n v="2"/>
    <m/>
    <m/>
    <s v="Online Direct"/>
    <s v="Online Direct"/>
    <s v="REP006"/>
    <n v="0"/>
    <n v="12"/>
    <n v="8"/>
    <x v="4"/>
    <x v="4"/>
    <m/>
    <m/>
    <x v="2"/>
    <s v="No Feedback"/>
    <x v="2"/>
    <s v="No Feeback"/>
    <n v="40"/>
    <n v="24"/>
    <n v="16"/>
    <n v="39.4"/>
    <n v="0.4"/>
  </r>
  <r>
    <n v="736"/>
    <s v="Self-Help Book"/>
    <s v="Books &amp; Media"/>
    <x v="4"/>
    <x v="4"/>
    <x v="78"/>
    <n v="25"/>
    <n v="5"/>
    <m/>
    <m/>
    <s v="Retail"/>
    <s v="Retail"/>
    <s v="REP010"/>
    <n v="0"/>
    <n v="18"/>
    <n v="7"/>
    <x v="4"/>
    <x v="4"/>
    <m/>
    <m/>
    <x v="2"/>
    <s v="No Feedback"/>
    <x v="0"/>
    <s v="No Feeback"/>
    <n v="125"/>
    <n v="90"/>
    <n v="35"/>
    <n v="124.28"/>
    <n v="0.28000000000000003"/>
  </r>
  <r>
    <n v="742"/>
    <s v="Anthology"/>
    <s v="Books &amp; Media"/>
    <x v="4"/>
    <x v="4"/>
    <x v="78"/>
    <n v="20"/>
    <n v="1"/>
    <m/>
    <m/>
    <s v="Retail"/>
    <s v="Retail"/>
    <s v="REP006"/>
    <n v="0.05"/>
    <n v="15"/>
    <n v="5"/>
    <x v="4"/>
    <x v="4"/>
    <m/>
    <m/>
    <x v="2"/>
    <s v="No Feedback"/>
    <x v="1"/>
    <s v="No Feeback"/>
    <n v="20"/>
    <n v="15"/>
    <n v="5"/>
    <n v="19.25"/>
    <n v="0.25"/>
  </r>
  <r>
    <n v="747"/>
    <s v="Fiction Novel"/>
    <s v="Books &amp; Media"/>
    <x v="4"/>
    <x v="4"/>
    <x v="78"/>
    <n v="20"/>
    <n v="3"/>
    <m/>
    <m/>
    <s v="Retail"/>
    <s v="Retail"/>
    <s v="REP008"/>
    <n v="0.1"/>
    <n v="15"/>
    <n v="5"/>
    <x v="4"/>
    <x v="4"/>
    <m/>
    <m/>
    <x v="2"/>
    <s v="No Feedback"/>
    <x v="0"/>
    <s v="No Feeback"/>
    <n v="60"/>
    <n v="45"/>
    <n v="15"/>
    <n v="59.25"/>
    <n v="0.25"/>
  </r>
  <r>
    <n v="752"/>
    <s v="Non-Fiction Book"/>
    <s v="Books &amp; Media"/>
    <x v="4"/>
    <x v="4"/>
    <x v="78"/>
    <n v="20"/>
    <n v="5"/>
    <m/>
    <m/>
    <s v="Retail"/>
    <s v="Retail"/>
    <s v="REP010"/>
    <n v="0.05"/>
    <n v="15"/>
    <n v="5"/>
    <x v="4"/>
    <x v="4"/>
    <m/>
    <m/>
    <x v="2"/>
    <s v="No Feedback"/>
    <x v="2"/>
    <s v="No Feeback"/>
    <n v="100"/>
    <n v="75"/>
    <n v="25"/>
    <n v="99.25"/>
    <n v="0.25"/>
  </r>
  <r>
    <n v="757"/>
    <s v="True Crime Book"/>
    <s v="Books &amp; Media"/>
    <x v="4"/>
    <x v="4"/>
    <x v="78"/>
    <n v="20"/>
    <n v="2"/>
    <m/>
    <m/>
    <s v="Online Direct"/>
    <s v="Online Direct"/>
    <s v="REP008"/>
    <n v="0.1"/>
    <n v="15"/>
    <n v="5"/>
    <x v="4"/>
    <x v="4"/>
    <m/>
    <m/>
    <x v="2"/>
    <s v="No Feedback"/>
    <x v="1"/>
    <s v="No Feeback"/>
    <n v="40"/>
    <n v="30"/>
    <n v="10"/>
    <n v="39.25"/>
    <n v="0.25"/>
  </r>
  <r>
    <n v="762"/>
    <s v="Graphic Novel"/>
    <s v="Books &amp; Media"/>
    <x v="4"/>
    <x v="4"/>
    <x v="78"/>
    <n v="18"/>
    <n v="3"/>
    <m/>
    <m/>
    <s v="Wholesale"/>
    <s v="Wholesale"/>
    <s v="REP004"/>
    <n v="0"/>
    <n v="12"/>
    <n v="6"/>
    <x v="4"/>
    <x v="4"/>
    <m/>
    <m/>
    <x v="2"/>
    <s v="No Feedback"/>
    <x v="1"/>
    <s v="No Feeback"/>
    <n v="54"/>
    <n v="36"/>
    <n v="18"/>
    <n v="53.333333333333336"/>
    <n v="0.33333333333333331"/>
  </r>
  <r>
    <n v="767"/>
    <s v="Literary Fiction"/>
    <s v="Books &amp; Media"/>
    <x v="4"/>
    <x v="4"/>
    <x v="78"/>
    <n v="25"/>
    <n v="3"/>
    <m/>
    <m/>
    <s v="Retail"/>
    <s v="Retail"/>
    <s v="REP009"/>
    <n v="0"/>
    <n v="20"/>
    <n v="5"/>
    <x v="4"/>
    <x v="4"/>
    <m/>
    <m/>
    <x v="2"/>
    <s v="No Feedback"/>
    <x v="2"/>
    <s v="No Feeback"/>
    <n v="75"/>
    <n v="60"/>
    <n v="15"/>
    <n v="74.2"/>
    <n v="0.2"/>
  </r>
  <r>
    <n v="773"/>
    <s v="Romance Novel"/>
    <s v="Books &amp; Media"/>
    <x v="4"/>
    <x v="4"/>
    <x v="78"/>
    <n v="25"/>
    <n v="3"/>
    <m/>
    <m/>
    <s v="Retail"/>
    <s v="Retail"/>
    <s v="REP005"/>
    <n v="0"/>
    <n v="20"/>
    <n v="5"/>
    <x v="4"/>
    <x v="4"/>
    <m/>
    <m/>
    <x v="2"/>
    <s v="No Feedback"/>
    <x v="1"/>
    <s v="No Feeback"/>
    <n v="75"/>
    <n v="60"/>
    <n v="15"/>
    <n v="74.2"/>
    <n v="0.2"/>
  </r>
  <r>
    <n v="778"/>
    <s v="Travel Journal"/>
    <s v="Books &amp; Media"/>
    <x v="4"/>
    <x v="4"/>
    <x v="78"/>
    <n v="20"/>
    <n v="3"/>
    <m/>
    <m/>
    <s v="Online Direct"/>
    <s v="Online Direct"/>
    <s v="REP004"/>
    <n v="0"/>
    <n v="15"/>
    <n v="5"/>
    <x v="4"/>
    <x v="4"/>
    <m/>
    <m/>
    <x v="2"/>
    <s v="No Feedback"/>
    <x v="2"/>
    <s v="No Feeback"/>
    <n v="60"/>
    <n v="45"/>
    <n v="15"/>
    <n v="59.25"/>
    <n v="0.25"/>
  </r>
  <r>
    <n v="783"/>
    <s v="Fantasy Novel"/>
    <s v="Books &amp; Media"/>
    <x v="4"/>
    <x v="4"/>
    <x v="78"/>
    <n v="25"/>
    <n v="5"/>
    <m/>
    <m/>
    <s v="Retail"/>
    <s v="Retail"/>
    <s v="REP008"/>
    <n v="0.05"/>
    <n v="20"/>
    <n v="5"/>
    <x v="4"/>
    <x v="4"/>
    <m/>
    <m/>
    <x v="2"/>
    <s v="No Feedback"/>
    <x v="1"/>
    <s v="No Feeback"/>
    <n v="125"/>
    <n v="100"/>
    <n v="25"/>
    <n v="124.2"/>
    <n v="0.2"/>
  </r>
  <r>
    <n v="788"/>
    <s v="Science Fiction"/>
    <s v="Books &amp; Media"/>
    <x v="4"/>
    <x v="4"/>
    <x v="78"/>
    <n v="25"/>
    <n v="5"/>
    <m/>
    <m/>
    <s v="Online Direct"/>
    <s v="Online Direct"/>
    <s v="REP008"/>
    <n v="0.05"/>
    <n v="20"/>
    <n v="5"/>
    <x v="4"/>
    <x v="4"/>
    <m/>
    <m/>
    <x v="2"/>
    <s v="No Feedback"/>
    <x v="2"/>
    <s v="No Feeback"/>
    <n v="125"/>
    <n v="100"/>
    <n v="25"/>
    <n v="124.2"/>
    <n v="0.2"/>
  </r>
  <r>
    <n v="793"/>
    <s v="Anthology"/>
    <s v="Books &amp; Media"/>
    <x v="4"/>
    <x v="4"/>
    <x v="78"/>
    <n v="20"/>
    <n v="1"/>
    <m/>
    <m/>
    <s v="Wholesale"/>
    <s v="Wholesale"/>
    <s v="REP005"/>
    <n v="0.1"/>
    <n v="15"/>
    <n v="5"/>
    <x v="4"/>
    <x v="4"/>
    <m/>
    <m/>
    <x v="2"/>
    <s v="No Feedback"/>
    <x v="0"/>
    <s v="No Feeback"/>
    <n v="20"/>
    <n v="15"/>
    <n v="5"/>
    <n v="19.25"/>
    <n v="0.25"/>
  </r>
  <r>
    <n v="798"/>
    <s v="Mystery Novel"/>
    <s v="Books &amp; Media"/>
    <x v="4"/>
    <x v="4"/>
    <x v="78"/>
    <n v="20"/>
    <n v="1"/>
    <m/>
    <m/>
    <s v="Retail"/>
    <s v="Retail"/>
    <s v="REP003"/>
    <n v="0.05"/>
    <n v="15"/>
    <n v="5"/>
    <x v="4"/>
    <x v="4"/>
    <m/>
    <m/>
    <x v="2"/>
    <s v="No Feedback"/>
    <x v="0"/>
    <s v="No Feeback"/>
    <n v="20"/>
    <n v="15"/>
    <n v="5"/>
    <n v="19.25"/>
    <n v="0.25"/>
  </r>
  <r>
    <n v="803"/>
    <s v="True Crime Book"/>
    <s v="Books &amp; Media"/>
    <x v="4"/>
    <x v="4"/>
    <x v="78"/>
    <n v="20"/>
    <n v="1"/>
    <m/>
    <m/>
    <s v="Online Direct"/>
    <s v="Online Direct"/>
    <s v="REP004"/>
    <n v="0.05"/>
    <n v="15"/>
    <n v="5"/>
    <x v="4"/>
    <x v="4"/>
    <m/>
    <m/>
    <x v="2"/>
    <s v="No Feedback"/>
    <x v="1"/>
    <s v="No Feeback"/>
    <n v="20"/>
    <n v="15"/>
    <n v="5"/>
    <n v="19.25"/>
    <n v="0.25"/>
  </r>
  <r>
    <n v="809"/>
    <s v="Travel Journal"/>
    <s v="Books &amp; Media"/>
    <x v="4"/>
    <x v="4"/>
    <x v="78"/>
    <n v="20"/>
    <n v="5"/>
    <m/>
    <m/>
    <s v="Online Direct"/>
    <s v="Online Direct"/>
    <s v="REP009"/>
    <n v="0.1"/>
    <n v="15"/>
    <n v="5"/>
    <x v="4"/>
    <x v="4"/>
    <m/>
    <m/>
    <x v="2"/>
    <s v="No Feedback"/>
    <x v="0"/>
    <s v="No Feeback"/>
    <n v="100"/>
    <n v="75"/>
    <n v="25"/>
    <n v="99.25"/>
    <n v="0.25"/>
  </r>
  <r>
    <n v="814"/>
    <s v="Self-Help Book"/>
    <s v="Books &amp; Media"/>
    <x v="4"/>
    <x v="4"/>
    <x v="78"/>
    <n v="25"/>
    <n v="2"/>
    <m/>
    <m/>
    <s v="Wholesale"/>
    <s v="Wholesale"/>
    <s v="REP002"/>
    <n v="0.1"/>
    <n v="18"/>
    <n v="7"/>
    <x v="4"/>
    <x v="4"/>
    <m/>
    <m/>
    <x v="2"/>
    <s v="No Feedback"/>
    <x v="1"/>
    <s v="No Feeback"/>
    <n v="50"/>
    <n v="36"/>
    <n v="14"/>
    <n v="49.28"/>
    <n v="0.28000000000000003"/>
  </r>
  <r>
    <n v="819"/>
    <s v="Mystery Novel"/>
    <s v="Books &amp; Media"/>
    <x v="4"/>
    <x v="4"/>
    <x v="78"/>
    <n v="20"/>
    <n v="2"/>
    <m/>
    <m/>
    <s v="Retail"/>
    <s v="Retail"/>
    <s v="REP001"/>
    <n v="0.1"/>
    <n v="15"/>
    <n v="5"/>
    <x v="4"/>
    <x v="4"/>
    <m/>
    <m/>
    <x v="2"/>
    <s v="No Feedback"/>
    <x v="1"/>
    <s v="No Feeback"/>
    <n v="40"/>
    <n v="30"/>
    <n v="10"/>
    <n v="39.25"/>
    <n v="0.25"/>
  </r>
  <r>
    <n v="824"/>
    <s v="Fiction Novel"/>
    <s v="Books &amp; Media"/>
    <x v="4"/>
    <x v="4"/>
    <x v="78"/>
    <n v="20"/>
    <n v="1"/>
    <m/>
    <m/>
    <s v="Online Direct"/>
    <s v="Online Direct"/>
    <s v="REP006"/>
    <n v="0"/>
    <n v="15"/>
    <n v="5"/>
    <x v="4"/>
    <x v="4"/>
    <m/>
    <m/>
    <x v="2"/>
    <s v="No Feedback"/>
    <x v="0"/>
    <s v="No Feeback"/>
    <n v="20"/>
    <n v="15"/>
    <n v="5"/>
    <n v="19.25"/>
    <n v="0.25"/>
  </r>
  <r>
    <n v="830"/>
    <s v="Romance Novel"/>
    <s v="Books &amp; Media"/>
    <x v="4"/>
    <x v="4"/>
    <x v="78"/>
    <n v="20"/>
    <n v="3"/>
    <m/>
    <m/>
    <s v="Online Direct"/>
    <s v="Online Direct"/>
    <s v="REP006"/>
    <n v="0"/>
    <n v="15"/>
    <n v="5"/>
    <x v="4"/>
    <x v="4"/>
    <m/>
    <m/>
    <x v="2"/>
    <s v="No Feedback"/>
    <x v="1"/>
    <s v="No Feeback"/>
    <n v="60"/>
    <n v="45"/>
    <n v="15"/>
    <n v="59.25"/>
    <n v="0.25"/>
  </r>
  <r>
    <n v="836"/>
    <s v="Mystery Novel"/>
    <s v="Books &amp; Media"/>
    <x v="4"/>
    <x v="4"/>
    <x v="78"/>
    <n v="20"/>
    <n v="1"/>
    <m/>
    <m/>
    <s v="Online Direct"/>
    <s v="Online Direct"/>
    <s v="REP007"/>
    <n v="0.05"/>
    <n v="15"/>
    <n v="5"/>
    <x v="4"/>
    <x v="4"/>
    <m/>
    <m/>
    <x v="2"/>
    <s v="No Feedback"/>
    <x v="1"/>
    <s v="No Feeback"/>
    <n v="20"/>
    <n v="15"/>
    <n v="5"/>
    <n v="19.25"/>
    <n v="0.25"/>
  </r>
  <r>
    <n v="841"/>
    <s v="Science Fiction"/>
    <s v="Books &amp; Media"/>
    <x v="4"/>
    <x v="4"/>
    <x v="78"/>
    <n v="30"/>
    <n v="3"/>
    <m/>
    <m/>
    <s v="Wholesale"/>
    <s v="Wholesale"/>
    <s v="REP007"/>
    <n v="0.1"/>
    <n v="20"/>
    <n v="10"/>
    <x v="4"/>
    <x v="4"/>
    <m/>
    <m/>
    <x v="2"/>
    <s v="No Feedback"/>
    <x v="1"/>
    <s v="No Feeback"/>
    <n v="90"/>
    <n v="60"/>
    <n v="30"/>
    <n v="89.333333333333329"/>
    <n v="0.33333333333333331"/>
  </r>
  <r>
    <n v="846"/>
    <s v="Fiction Novel"/>
    <s v="Books &amp; Media"/>
    <x v="4"/>
    <x v="4"/>
    <x v="78"/>
    <n v="20"/>
    <n v="1"/>
    <m/>
    <m/>
    <s v="Retail"/>
    <s v="Retail"/>
    <s v="REP010"/>
    <n v="0"/>
    <n v="15"/>
    <n v="5"/>
    <x v="4"/>
    <x v="4"/>
    <m/>
    <m/>
    <x v="2"/>
    <s v="No Feedback"/>
    <x v="0"/>
    <s v="No Feeback"/>
    <n v="20"/>
    <n v="15"/>
    <n v="5"/>
    <n v="19.25"/>
    <n v="0.25"/>
  </r>
  <r>
    <n v="852"/>
    <s v="Romance Novel"/>
    <s v="Books &amp; Media"/>
    <x v="4"/>
    <x v="4"/>
    <x v="78"/>
    <n v="20"/>
    <n v="2"/>
    <m/>
    <m/>
    <s v="Retail"/>
    <s v="Retail"/>
    <s v="REP004"/>
    <n v="0"/>
    <n v="15"/>
    <n v="5"/>
    <x v="4"/>
    <x v="4"/>
    <m/>
    <m/>
    <x v="2"/>
    <s v="No Feedback"/>
    <x v="1"/>
    <s v="No Feeback"/>
    <n v="40"/>
    <n v="30"/>
    <n v="10"/>
    <n v="39.25"/>
    <n v="0.25"/>
  </r>
  <r>
    <n v="858"/>
    <s v="Mystery Novel"/>
    <s v="Books &amp; Media"/>
    <x v="4"/>
    <x v="4"/>
    <x v="78"/>
    <n v="20"/>
    <n v="2"/>
    <m/>
    <m/>
    <s v="Retail"/>
    <s v="Retail"/>
    <s v="REP003"/>
    <n v="0.05"/>
    <n v="15"/>
    <n v="5"/>
    <x v="4"/>
    <x v="4"/>
    <m/>
    <m/>
    <x v="2"/>
    <s v="No Feedback"/>
    <x v="1"/>
    <s v="No Feeback"/>
    <n v="40"/>
    <n v="30"/>
    <n v="10"/>
    <n v="39.25"/>
    <n v="0.25"/>
  </r>
  <r>
    <n v="863"/>
    <s v="Science Fiction"/>
    <s v="Books &amp; Media"/>
    <x v="4"/>
    <x v="4"/>
    <x v="78"/>
    <n v="30"/>
    <n v="5"/>
    <m/>
    <m/>
    <s v="Online Direct"/>
    <s v="Online Direct"/>
    <s v="REP003"/>
    <n v="0.1"/>
    <n v="20"/>
    <n v="10"/>
    <x v="4"/>
    <x v="4"/>
    <m/>
    <m/>
    <x v="2"/>
    <s v="No Feedback"/>
    <x v="1"/>
    <s v="No Feeback"/>
    <n v="150"/>
    <n v="100"/>
    <n v="50"/>
    <n v="149.33333333333334"/>
    <n v="0.33333333333333331"/>
  </r>
  <r>
    <n v="868"/>
    <s v="Fiction Novel"/>
    <s v="Books &amp; Media"/>
    <x v="4"/>
    <x v="4"/>
    <x v="78"/>
    <n v="20"/>
    <n v="5"/>
    <m/>
    <m/>
    <s v="Retail"/>
    <s v="Retail"/>
    <s v="REP006"/>
    <n v="0"/>
    <n v="15"/>
    <n v="5"/>
    <x v="4"/>
    <x v="4"/>
    <m/>
    <m/>
    <x v="2"/>
    <s v="No Feedback"/>
    <x v="0"/>
    <s v="No Feeback"/>
    <n v="100"/>
    <n v="75"/>
    <n v="25"/>
    <n v="99.25"/>
    <n v="0.25"/>
  </r>
  <r>
    <n v="874"/>
    <s v="Romance Novel"/>
    <s v="Books &amp; Media"/>
    <x v="4"/>
    <x v="4"/>
    <x v="78"/>
    <n v="20"/>
    <n v="3"/>
    <m/>
    <m/>
    <s v="Retail"/>
    <s v="Retail"/>
    <s v="REP001"/>
    <n v="0"/>
    <n v="15"/>
    <n v="5"/>
    <x v="4"/>
    <x v="4"/>
    <m/>
    <m/>
    <x v="2"/>
    <s v="No Feedback"/>
    <x v="1"/>
    <s v="No Feeback"/>
    <n v="60"/>
    <n v="45"/>
    <n v="15"/>
    <n v="59.25"/>
    <n v="0.25"/>
  </r>
  <r>
    <n v="880"/>
    <s v="Mystery Novel"/>
    <s v="Books &amp; Media"/>
    <x v="4"/>
    <x v="4"/>
    <x v="78"/>
    <n v="20"/>
    <n v="4"/>
    <m/>
    <m/>
    <s v="Online Direct"/>
    <s v="Online Direct"/>
    <s v="REP010"/>
    <n v="0.05"/>
    <n v="15"/>
    <n v="5"/>
    <x v="4"/>
    <x v="4"/>
    <m/>
    <m/>
    <x v="2"/>
    <s v="No Feedback"/>
    <x v="1"/>
    <s v="No Feeback"/>
    <n v="80"/>
    <n v="60"/>
    <n v="20"/>
    <n v="79.25"/>
    <n v="0.25"/>
  </r>
  <r>
    <n v="885"/>
    <s v="Science Fiction"/>
    <s v="Books &amp; Media"/>
    <x v="4"/>
    <x v="4"/>
    <x v="78"/>
    <n v="30"/>
    <n v="2"/>
    <m/>
    <m/>
    <s v="Wholesale"/>
    <s v="Wholesale"/>
    <s v="REP001"/>
    <n v="0.1"/>
    <n v="20"/>
    <n v="10"/>
    <x v="4"/>
    <x v="4"/>
    <m/>
    <m/>
    <x v="2"/>
    <s v="No Feedback"/>
    <x v="1"/>
    <s v="No Feeback"/>
    <n v="60"/>
    <n v="40"/>
    <n v="20"/>
    <n v="59.333333333333336"/>
    <n v="0.33333333333333331"/>
  </r>
  <r>
    <n v="890"/>
    <s v="Fiction Novel"/>
    <s v="Books &amp; Media"/>
    <x v="4"/>
    <x v="4"/>
    <x v="78"/>
    <n v="20"/>
    <n v="5"/>
    <m/>
    <m/>
    <s v="Retail"/>
    <s v="Retail"/>
    <s v="REP010"/>
    <n v="0"/>
    <n v="15"/>
    <n v="5"/>
    <x v="4"/>
    <x v="4"/>
    <m/>
    <m/>
    <x v="2"/>
    <s v="No Feedback"/>
    <x v="0"/>
    <s v="No Feeback"/>
    <n v="100"/>
    <n v="75"/>
    <n v="25"/>
    <n v="99.25"/>
    <n v="0.25"/>
  </r>
  <r>
    <n v="896"/>
    <s v="Romance Novel"/>
    <s v="Books &amp; Media"/>
    <x v="4"/>
    <x v="4"/>
    <x v="78"/>
    <n v="20"/>
    <n v="2"/>
    <m/>
    <m/>
    <s v="Online Direct"/>
    <s v="Online Direct"/>
    <s v="REP010"/>
    <n v="0"/>
    <n v="15"/>
    <n v="5"/>
    <x v="4"/>
    <x v="4"/>
    <m/>
    <m/>
    <x v="2"/>
    <s v="No Feedback"/>
    <x v="1"/>
    <s v="No Feeback"/>
    <n v="40"/>
    <n v="30"/>
    <n v="10"/>
    <n v="39.25"/>
    <n v="0.25"/>
  </r>
  <r>
    <n v="902"/>
    <s v="Mystery Novel"/>
    <s v="Books &amp; Media"/>
    <x v="4"/>
    <x v="4"/>
    <x v="78"/>
    <n v="20"/>
    <n v="5"/>
    <m/>
    <m/>
    <s v="Online Direct"/>
    <s v="Online Direct"/>
    <s v="REP006"/>
    <n v="0.05"/>
    <n v="15"/>
    <n v="5"/>
    <x v="4"/>
    <x v="4"/>
    <m/>
    <m/>
    <x v="2"/>
    <s v="No Feedback"/>
    <x v="1"/>
    <s v="No Feeback"/>
    <n v="100"/>
    <n v="75"/>
    <n v="25"/>
    <n v="99.25"/>
    <n v="0.25"/>
  </r>
  <r>
    <n v="907"/>
    <s v="Science Fiction"/>
    <s v="Books &amp; Media"/>
    <x v="4"/>
    <x v="4"/>
    <x v="78"/>
    <n v="30"/>
    <n v="4"/>
    <m/>
    <m/>
    <s v="Retail"/>
    <s v="Retail"/>
    <s v="REP001"/>
    <n v="0.1"/>
    <n v="20"/>
    <n v="10"/>
    <x v="4"/>
    <x v="4"/>
    <m/>
    <m/>
    <x v="2"/>
    <s v="No Feedback"/>
    <x v="1"/>
    <s v="No Feeback"/>
    <n v="120"/>
    <n v="80"/>
    <n v="40"/>
    <n v="119.33333333333333"/>
    <n v="0.33333333333333331"/>
  </r>
  <r>
    <n v="912"/>
    <s v="Fiction Novel"/>
    <s v="Books &amp; Media"/>
    <x v="4"/>
    <x v="4"/>
    <x v="78"/>
    <n v="20"/>
    <n v="3"/>
    <m/>
    <m/>
    <s v="Subscription"/>
    <s v="Online Direct"/>
    <s v="REP005"/>
    <n v="0"/>
    <n v="15"/>
    <n v="5"/>
    <x v="4"/>
    <x v="4"/>
    <m/>
    <m/>
    <x v="2"/>
    <s v="No Feedback"/>
    <x v="0"/>
    <s v="No Feeback"/>
    <n v="60"/>
    <n v="45"/>
    <n v="15"/>
    <n v="59.25"/>
    <n v="0.25"/>
  </r>
  <r>
    <n v="918"/>
    <s v="Romance Novel"/>
    <s v="Books &amp; Media"/>
    <x v="4"/>
    <x v="4"/>
    <x v="78"/>
    <n v="20"/>
    <n v="1"/>
    <m/>
    <m/>
    <s v="Retail"/>
    <s v="Retail"/>
    <s v="REP004"/>
    <n v="0"/>
    <n v="15"/>
    <n v="5"/>
    <x v="4"/>
    <x v="4"/>
    <m/>
    <m/>
    <x v="2"/>
    <s v="No Feedback"/>
    <x v="1"/>
    <s v="No Feeback"/>
    <n v="20"/>
    <n v="15"/>
    <n v="5"/>
    <n v="19.25"/>
    <n v="0.25"/>
  </r>
  <r>
    <n v="924"/>
    <s v="Mystery Novel"/>
    <s v="Books &amp; Media"/>
    <x v="4"/>
    <x v="4"/>
    <x v="78"/>
    <n v="20"/>
    <n v="1"/>
    <m/>
    <m/>
    <s v="Subscription"/>
    <s v="Online Direct"/>
    <s v="REP004"/>
    <n v="0.05"/>
    <n v="15"/>
    <n v="5"/>
    <x v="4"/>
    <x v="4"/>
    <m/>
    <m/>
    <x v="2"/>
    <s v="No Feedback"/>
    <x v="1"/>
    <s v="No Feeback"/>
    <n v="20"/>
    <n v="15"/>
    <n v="5"/>
    <n v="19.25"/>
    <n v="0.25"/>
  </r>
  <r>
    <n v="929"/>
    <s v="Science Fiction"/>
    <s v="Books &amp; Media"/>
    <x v="4"/>
    <x v="4"/>
    <x v="78"/>
    <n v="30"/>
    <n v="1"/>
    <m/>
    <m/>
    <s v="Online Direct"/>
    <s v="Online Direct"/>
    <s v="REP004"/>
    <n v="0.1"/>
    <n v="20"/>
    <n v="10"/>
    <x v="4"/>
    <x v="4"/>
    <m/>
    <m/>
    <x v="2"/>
    <s v="No Feedback"/>
    <x v="1"/>
    <s v="No Feeback"/>
    <n v="30"/>
    <n v="20"/>
    <n v="10"/>
    <n v="29.333333333333332"/>
    <n v="0.33333333333333331"/>
  </r>
  <r>
    <n v="934"/>
    <s v="Fiction Novel"/>
    <s v="Books &amp; Media"/>
    <x v="4"/>
    <x v="4"/>
    <x v="78"/>
    <n v="20"/>
    <n v="3"/>
    <m/>
    <m/>
    <s v="Online Direct"/>
    <s v="Online Direct"/>
    <s v="REP003"/>
    <n v="0"/>
    <n v="15"/>
    <n v="5"/>
    <x v="4"/>
    <x v="4"/>
    <m/>
    <m/>
    <x v="2"/>
    <s v="No Feedback"/>
    <x v="0"/>
    <s v="No Feeback"/>
    <n v="60"/>
    <n v="45"/>
    <n v="15"/>
    <n v="59.25"/>
    <n v="0.25"/>
  </r>
  <r>
    <n v="940"/>
    <s v="Romance Novel"/>
    <s v="Books &amp; Media"/>
    <x v="4"/>
    <x v="4"/>
    <x v="78"/>
    <n v="20"/>
    <n v="1"/>
    <m/>
    <m/>
    <s v="Wholesale"/>
    <s v="Wholesale"/>
    <s v="REP006"/>
    <n v="0"/>
    <n v="15"/>
    <n v="5"/>
    <x v="4"/>
    <x v="4"/>
    <m/>
    <m/>
    <x v="2"/>
    <s v="No Feedback"/>
    <x v="1"/>
    <s v="No Feeback"/>
    <n v="20"/>
    <n v="15"/>
    <n v="5"/>
    <n v="19.25"/>
    <n v="0.25"/>
  </r>
  <r>
    <n v="946"/>
    <s v="Mystery Novel"/>
    <s v="Books &amp; Media"/>
    <x v="4"/>
    <x v="4"/>
    <x v="78"/>
    <n v="20"/>
    <n v="3"/>
    <m/>
    <m/>
    <s v="Retail"/>
    <s v="Retail"/>
    <s v="REP010"/>
    <n v="0.05"/>
    <n v="15"/>
    <n v="5"/>
    <x v="4"/>
    <x v="4"/>
    <m/>
    <m/>
    <x v="2"/>
    <s v="No Feedback"/>
    <x v="1"/>
    <s v="No Feeback"/>
    <n v="60"/>
    <n v="45"/>
    <n v="15"/>
    <n v="59.25"/>
    <n v="0.25"/>
  </r>
  <r>
    <n v="951"/>
    <s v="Science Fiction"/>
    <s v="Books &amp; Media"/>
    <x v="4"/>
    <x v="4"/>
    <x v="78"/>
    <n v="30"/>
    <n v="2"/>
    <m/>
    <m/>
    <s v="Subscription"/>
    <s v="Online Direct"/>
    <s v="REP001"/>
    <n v="0.1"/>
    <n v="20"/>
    <n v="10"/>
    <x v="4"/>
    <x v="4"/>
    <m/>
    <m/>
    <x v="2"/>
    <s v="No Feedback"/>
    <x v="1"/>
    <s v="No Feeback"/>
    <n v="60"/>
    <n v="40"/>
    <n v="20"/>
    <n v="59.333333333333336"/>
    <n v="0.33333333333333331"/>
  </r>
  <r>
    <n v="956"/>
    <s v="Fiction Novel"/>
    <s v="Books &amp; Media"/>
    <x v="4"/>
    <x v="4"/>
    <x v="78"/>
    <n v="20"/>
    <n v="1"/>
    <m/>
    <m/>
    <s v="Wholesale"/>
    <s v="Wholesale"/>
    <s v="REP010"/>
    <n v="0"/>
    <n v="15"/>
    <n v="5"/>
    <x v="4"/>
    <x v="4"/>
    <m/>
    <m/>
    <x v="2"/>
    <s v="No Feedback"/>
    <x v="0"/>
    <s v="No Feeback"/>
    <n v="20"/>
    <n v="15"/>
    <n v="5"/>
    <n v="19.25"/>
    <n v="0.25"/>
  </r>
  <r>
    <n v="962"/>
    <s v="Romance Novel"/>
    <s v="Books &amp; Media"/>
    <x v="4"/>
    <x v="4"/>
    <x v="78"/>
    <n v="20"/>
    <n v="1"/>
    <m/>
    <m/>
    <s v="Retail"/>
    <s v="Retail"/>
    <s v="REP006"/>
    <n v="0"/>
    <n v="15"/>
    <n v="5"/>
    <x v="4"/>
    <x v="4"/>
    <m/>
    <m/>
    <x v="2"/>
    <s v="No Feedback"/>
    <x v="1"/>
    <s v="No Feeback"/>
    <n v="20"/>
    <n v="15"/>
    <n v="5"/>
    <n v="19.25"/>
    <n v="0.25"/>
  </r>
  <r>
    <n v="968"/>
    <s v="Mystery Novel"/>
    <s v="Books &amp; Media"/>
    <x v="4"/>
    <x v="4"/>
    <x v="78"/>
    <n v="20"/>
    <n v="1"/>
    <m/>
    <m/>
    <s v="Wholesale"/>
    <s v="Wholesale"/>
    <s v="REP002"/>
    <n v="0.05"/>
    <n v="15"/>
    <n v="5"/>
    <x v="4"/>
    <x v="4"/>
    <m/>
    <m/>
    <x v="2"/>
    <s v="No Feedback"/>
    <x v="1"/>
    <s v="No Feeback"/>
    <n v="20"/>
    <n v="15"/>
    <n v="5"/>
    <n v="19.25"/>
    <n v="0.25"/>
  </r>
  <r>
    <n v="973"/>
    <s v="Science Fiction"/>
    <s v="Books &amp; Media"/>
    <x v="4"/>
    <x v="4"/>
    <x v="78"/>
    <n v="30"/>
    <n v="4"/>
    <m/>
    <m/>
    <s v="Wholesale"/>
    <s v="Wholesale"/>
    <s v="REP008"/>
    <n v="0.1"/>
    <n v="20"/>
    <n v="10"/>
    <x v="4"/>
    <x v="4"/>
    <m/>
    <m/>
    <x v="2"/>
    <s v="No Feedback"/>
    <x v="1"/>
    <s v="No Feeback"/>
    <n v="120"/>
    <n v="80"/>
    <n v="40"/>
    <n v="119.33333333333333"/>
    <n v="0.33333333333333331"/>
  </r>
  <r>
    <n v="978"/>
    <s v="Fiction Novel"/>
    <s v="Books &amp; Media"/>
    <x v="4"/>
    <x v="4"/>
    <x v="78"/>
    <n v="20"/>
    <n v="5"/>
    <m/>
    <m/>
    <s v="Online Direct"/>
    <s v="Online Direct"/>
    <s v="REP005"/>
    <n v="0"/>
    <n v="15"/>
    <n v="5"/>
    <x v="4"/>
    <x v="4"/>
    <m/>
    <m/>
    <x v="2"/>
    <s v="No Feedback"/>
    <x v="0"/>
    <s v="No Feeback"/>
    <n v="100"/>
    <n v="75"/>
    <n v="25"/>
    <n v="99.25"/>
    <n v="0.25"/>
  </r>
  <r>
    <n v="984"/>
    <s v="Romance Novel"/>
    <s v="Books &amp; Media"/>
    <x v="4"/>
    <x v="4"/>
    <x v="78"/>
    <n v="20"/>
    <n v="5"/>
    <m/>
    <m/>
    <s v="Wholesale"/>
    <s v="Wholesale"/>
    <s v="REP007"/>
    <n v="0"/>
    <n v="15"/>
    <n v="5"/>
    <x v="4"/>
    <x v="4"/>
    <m/>
    <m/>
    <x v="2"/>
    <s v="No Feedback"/>
    <x v="1"/>
    <s v="No Feeback"/>
    <n v="100"/>
    <n v="75"/>
    <n v="25"/>
    <n v="99.25"/>
    <n v="0.25"/>
  </r>
  <r>
    <n v="990"/>
    <s v="Mystery Novel"/>
    <s v="Books &amp; Media"/>
    <x v="4"/>
    <x v="4"/>
    <x v="78"/>
    <n v="20"/>
    <n v="5"/>
    <m/>
    <m/>
    <s v="Online Direct"/>
    <s v="Online Direct"/>
    <s v="REP003"/>
    <n v="0.05"/>
    <n v="15"/>
    <n v="5"/>
    <x v="4"/>
    <x v="4"/>
    <m/>
    <m/>
    <x v="2"/>
    <s v="No Feedback"/>
    <x v="1"/>
    <s v="No Feeback"/>
    <n v="100"/>
    <n v="75"/>
    <n v="25"/>
    <n v="99.25"/>
    <n v="0.25"/>
  </r>
  <r>
    <n v="995"/>
    <s v="Science Fiction"/>
    <s v="Books &amp; Media"/>
    <x v="4"/>
    <x v="4"/>
    <x v="78"/>
    <n v="30"/>
    <n v="2"/>
    <m/>
    <m/>
    <s v="Wholesale"/>
    <s v="Wholesale"/>
    <s v="REP005"/>
    <n v="0.1"/>
    <n v="20"/>
    <n v="10"/>
    <x v="4"/>
    <x v="4"/>
    <m/>
    <m/>
    <x v="2"/>
    <s v="No Feedback"/>
    <x v="1"/>
    <s v="No Feeback"/>
    <n v="60"/>
    <n v="40"/>
    <n v="20"/>
    <n v="59.333333333333336"/>
    <n v="0.33333333333333331"/>
  </r>
  <r>
    <n v="1000"/>
    <s v="Fiction Novel"/>
    <s v="Books &amp; Media"/>
    <x v="4"/>
    <x v="4"/>
    <x v="78"/>
    <n v="20"/>
    <n v="1"/>
    <m/>
    <m/>
    <s v="Subscription"/>
    <s v="Online Direct"/>
    <s v="REP001"/>
    <n v="0"/>
    <n v="15"/>
    <n v="5"/>
    <x v="4"/>
    <x v="4"/>
    <m/>
    <m/>
    <x v="2"/>
    <s v="No Feedback"/>
    <x v="0"/>
    <s v="No Feeback"/>
    <n v="20"/>
    <n v="15"/>
    <n v="5"/>
    <n v="19.25"/>
    <n v="0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7F9D38-DAFA-4CB1-83DD-4A1DE1BB8309}" name="PivotTable2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compact="0" compactData="0" multipleFieldFilters="0" chartFormat="34">
  <location ref="A3:B11" firstHeaderRow="1" firstDataRow="1" firstDataCol="1"/>
  <pivotFields count="2">
    <pivotField axis="axisRow" compact="0" allDrilled="1" outline="0" subtotalTop="0" showAll="0" sortType="ascending" defaultAttributeDrillState="1">
      <items count="8">
        <item x="0"/>
        <item x="1"/>
        <item x="2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/>
  </pivotFields>
  <rowFields count="1">
    <field x="0"/>
  </rowFields>
  <rowItems count="8">
    <i>
      <x v="4"/>
    </i>
    <i>
      <x/>
    </i>
    <i>
      <x v="3"/>
    </i>
    <i>
      <x v="6"/>
    </i>
    <i>
      <x v="1"/>
    </i>
    <i>
      <x v="5"/>
    </i>
    <i>
      <x v="2"/>
    </i>
    <i t="grand">
      <x/>
    </i>
  </rowItems>
  <colItems count="1">
    <i/>
  </colItems>
  <dataFields count="1">
    <dataField name="Frequency" fld="1" subtotal="count" baseField="0" baseItem="2"/>
  </dataFields>
  <chartFormats count="9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7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7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7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7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7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7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Frequency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 for Sales Analysis v2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77725A-D730-40E2-93F6-3E00AC56B6FE}" name="PivotTable9" cacheId="1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compact="0" compactData="0" multipleFieldFilters="0" chartFormat="11">
  <location ref="B61:E66" firstHeaderRow="1" firstDataRow="2" firstDataCol="1"/>
  <pivotFields count="3">
    <pivotField axis="axisRow" compact="0" allDrilled="1" outline="0" subtotalTop="0" showAll="0" dataSourceSort="1" defaultAttributeDrillState="1">
      <items count="4">
        <item x="0"/>
        <item x="1"/>
        <item x="2"/>
        <item t="default"/>
      </items>
    </pivotField>
    <pivotField axis="axisCol" compact="0" allDrilled="1" outline="0" subtotalTop="0" showAll="0" dataSourceSort="1" defaultAttributeDrillState="1">
      <items count="3">
        <item s="1" x="0"/>
        <item s="1" x="1"/>
        <item t="default"/>
      </items>
    </pivotField>
    <pivotField dataField="1" compact="0" outline="0" subtotalTop="0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Total Number" fld="2" subtotal="count" baseField="0" baseItem="0"/>
  </dataFields>
  <chartFormats count="2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Total Number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 for Sales Analysis v2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A399C9-E530-460A-9DBC-5E8801FD383A}" name="PivotTable8" cacheId="1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compact="0" compactData="0" multipleFieldFilters="0" chartFormat="5">
  <location ref="B49:C55" firstHeaderRow="1" firstDataRow="1" firstDataCol="1"/>
  <pivotFields count="2">
    <pivotField axis="axisRow" compact="0" allDrilled="1" outline="0" subtotalTop="0" showAll="0" sortType="descending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/>
  </pivotFields>
  <rowFields count="1">
    <field x="0"/>
  </rowFields>
  <rowItems count="6">
    <i>
      <x v="3"/>
    </i>
    <i>
      <x v="2"/>
    </i>
    <i>
      <x v="4"/>
    </i>
    <i>
      <x/>
    </i>
    <i>
      <x v="1"/>
    </i>
    <i t="grand">
      <x/>
    </i>
  </rowItems>
  <colItems count="1">
    <i/>
  </colItems>
  <dataFields count="1">
    <dataField name="Frenquwncy" fld="1" subtotal="count" baseField="0" baseItem="1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Frenquwncy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 for Sales Analysis v2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6C51A6-D6ED-49D1-9776-0F846CD835EF}" name="PivotTable12" cacheId="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compact="0" compactData="0" multipleFieldFilters="0" chartFormat="10">
  <location ref="E49:G55" firstHeaderRow="0" firstDataRow="1" firstDataCol="1"/>
  <pivotFields count="3">
    <pivotField axis="axisRow" compact="0" allDrilled="1" outline="0" subtotalTop="0" showAll="0" defaultAttributeDrillState="1">
      <items count="6">
        <item x="0"/>
        <item x="1"/>
        <item x="2"/>
        <item x="3"/>
        <item x="4"/>
        <item t="default"/>
      </items>
    </pivotField>
    <pivotField dataField="1" compact="0" outline="0" subtotalTop="0" showAl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Frequency" fld="1" subtotal="count" baseField="0" baseItem="3"/>
    <dataField name="Percentage" fld="2" subtotal="count" showDataAs="percentOfTotal" baseField="0" baseItem="0" numFmtId="10">
      <extLst>
        <ext xmlns:x14="http://schemas.microsoft.com/office/spreadsheetml/2009/9/main" uri="{E15A36E0-9728-4e99-A89B-3F7291B0FE68}">
          <x14:dataField sourceField="1" uniqueName="[__Xl2].[Measures].[Count of Cust segmentation theme]"/>
        </ext>
      </extLst>
    </dataField>
  </dataFields>
  <chartFormats count="1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</chart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Percentag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 for Sales Analysis v2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FB468C-6096-4445-92D0-97E1D78ABF0D}" name="PivotTable3" cacheId="8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compact="0" compactData="0" multipleFieldFilters="0" chartFormat="13">
  <location ref="B220:D226" firstHeaderRow="0" firstDataRow="1" firstDataCol="1"/>
  <pivotFields count="4">
    <pivotField compact="0" allDrilled="1" outline="0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efaultSubtotal="0" defaultAttributeDrillState="1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Frequency" fld="2" subtotal="count" baseField="1" baseItem="0"/>
    <dataField name="Percentage" fld="3" subtotal="count" showDataAs="percentOfTotal" baseField="1" baseItem="0" numFmtId="10">
      <extLst>
        <ext xmlns:x14="http://schemas.microsoft.com/office/spreadsheetml/2009/9/main" uri="{E15A36E0-9728-4e99-A89B-3F7291B0FE68}">
          <x14:dataField sourceField="2" uniqueName="[__Xl2].[Measures].[Count of Region]"/>
        </ext>
      </extLst>
    </dataField>
  </dataField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Percentage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filters count="1">
    <filter fld="0" type="count" id="1" iMeasureHier="36">
      <autoFilter ref="A1">
        <filterColumn colId="0">
          <top10 val="10" filterVal="10"/>
        </filterColumn>
      </autoFilter>
    </filter>
  </filters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 sourceDataName="WorksheetConnection_Data for Sales Analysis v2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6AF016-9A27-4E62-A04F-5AFA69F1422C}" name="PivotTable11" cacheId="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compact="0" compactData="0" multipleFieldFilters="0" chartFormat="36">
  <location ref="B242:I249" firstHeaderRow="1" firstDataRow="2" firstDataCol="1"/>
  <pivotFields count="4">
    <pivotField compact="0" allDrilled="1" outline="0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efaultSubtotal="0" defaultAttributeDrillState="1">
      <items count="5">
        <item s="1" x="0"/>
        <item s="1" x="1"/>
        <item s="1" x="2"/>
        <item s="1" x="3"/>
        <item s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ubtotalTop="0" showAll="0" dataSourceSort="1" defaultSubtotal="0" defaultAttributeDrillState="1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Feedback theme" fld="3" subtotal="count" baseField="0" baseItem="0"/>
  </dataFields>
  <chartFormats count="6"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Percentage of Total Sales Amount"/>
    <pivotHierarchy dragToData="1"/>
    <pivotHierarchy dragToData="1"/>
    <pivotHierarchy dragToData="1"/>
    <pivotHierarchy dragToData="1"/>
    <pivotHierarchy dragToData="1"/>
    <pivotHierarchy dragToData="1"/>
    <pivotHierarchy dragToData="1" caption="Percentage"/>
    <pivotHierarchy dragToData="1" caption="Average Amount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36">
      <autoFilter ref="A1">
        <filterColumn colId="0">
          <top10 val="10" filterVal="10"/>
        </filterColumn>
      </autoFilter>
    </filter>
  </filters>
  <rowHierarchiesUsage count="1">
    <rowHierarchyUsage hierarchyUsage="8"/>
  </rowHierarchiesUsage>
  <colHierarchiesUsage count="1">
    <colHierarchyUsage hierarchyUsage="23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 sourceDataName="WorksheetConnection_Data for Sales Analysis v2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24FE1B-7BF3-4BF1-B762-BCD7B61C662D}" name="PivotTable10" cacheId="1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compact="0" compactData="0" multipleFieldFilters="0" chartFormat="5">
  <location ref="B72:C79" firstHeaderRow="1" firstDataRow="1" firstDataCol="1"/>
  <pivotFields count="2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ustomer assessment of Sales Rep" fld="0" subtotal="count" baseField="0" baseItem="0"/>
  </dataField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 sourceDataName="WorksheetConnection_Data for Sales Analysis v2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5BDA02-8A17-4AA4-ACE2-8964E1179851}" name="PivotTable14" cacheId="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compact="0" compactData="0" multipleFieldFilters="0" chartFormat="13">
  <location ref="B128:E201" firstHeaderRow="0" firstDataRow="1" firstDataCol="2"/>
  <pivotFields count="4">
    <pivotField axis="axisRow" compact="0" allDrilled="1" outline="0" subtotalTop="0" showAll="0" sortType="ascending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4">
        <item s="1" x="0"/>
        <item s="1" x="1"/>
        <item s="1" x="2"/>
        <item s="1"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2">
    <field x="0"/>
    <field x="1"/>
  </rowFields>
  <rowItems count="73">
    <i>
      <x/>
      <x v="1"/>
    </i>
    <i r="1">
      <x v="2"/>
    </i>
    <i r="1">
      <x/>
    </i>
    <i r="1">
      <x v="3"/>
    </i>
    <i>
      <x v="1"/>
      <x v="1"/>
    </i>
    <i r="1">
      <x v="3"/>
    </i>
    <i r="1">
      <x/>
    </i>
    <i r="1">
      <x v="2"/>
    </i>
    <i>
      <x v="2"/>
      <x/>
    </i>
    <i r="1">
      <x v="2"/>
    </i>
    <i r="1">
      <x v="1"/>
    </i>
    <i r="1">
      <x v="3"/>
    </i>
    <i>
      <x v="3"/>
      <x v="1"/>
    </i>
    <i r="1">
      <x v="3"/>
    </i>
    <i r="1">
      <x v="2"/>
    </i>
    <i r="1">
      <x/>
    </i>
    <i>
      <x v="4"/>
      <x v="3"/>
    </i>
    <i r="1">
      <x v="1"/>
    </i>
    <i r="1">
      <x v="2"/>
    </i>
    <i r="1">
      <x/>
    </i>
    <i>
      <x v="5"/>
      <x v="2"/>
    </i>
    <i r="1">
      <x/>
    </i>
    <i r="1">
      <x v="1"/>
    </i>
    <i r="1">
      <x v="3"/>
    </i>
    <i>
      <x v="6"/>
      <x/>
    </i>
    <i r="1">
      <x v="1"/>
    </i>
    <i r="1">
      <x v="2"/>
    </i>
    <i r="1">
      <x v="3"/>
    </i>
    <i>
      <x v="7"/>
      <x v="2"/>
    </i>
    <i r="1">
      <x/>
    </i>
    <i r="1">
      <x v="1"/>
    </i>
    <i r="1">
      <x v="3"/>
    </i>
    <i>
      <x v="8"/>
      <x v="2"/>
    </i>
    <i r="1">
      <x/>
    </i>
    <i r="1">
      <x v="3"/>
    </i>
    <i r="1">
      <x v="1"/>
    </i>
    <i>
      <x v="9"/>
      <x v="1"/>
    </i>
    <i r="1">
      <x/>
    </i>
    <i r="1">
      <x v="3"/>
    </i>
    <i r="1">
      <x v="2"/>
    </i>
    <i>
      <x v="10"/>
      <x/>
    </i>
    <i r="1">
      <x v="2"/>
    </i>
    <i r="1">
      <x v="1"/>
    </i>
    <i r="1">
      <x v="3"/>
    </i>
    <i>
      <x v="11"/>
      <x v="3"/>
    </i>
    <i r="1">
      <x/>
    </i>
    <i r="1">
      <x v="2"/>
    </i>
    <i r="1">
      <x v="1"/>
    </i>
    <i>
      <x v="12"/>
      <x v="2"/>
    </i>
    <i r="1">
      <x/>
    </i>
    <i>
      <x v="13"/>
      <x v="1"/>
    </i>
    <i r="1">
      <x/>
    </i>
    <i>
      <x v="14"/>
      <x v="2"/>
    </i>
    <i r="1">
      <x v="1"/>
    </i>
    <i>
      <x v="15"/>
      <x v="1"/>
    </i>
    <i r="1">
      <x/>
    </i>
    <i>
      <x v="16"/>
      <x v="3"/>
    </i>
    <i r="1">
      <x/>
    </i>
    <i r="1">
      <x v="1"/>
    </i>
    <i r="1">
      <x v="2"/>
    </i>
    <i>
      <x v="17"/>
      <x v="2"/>
    </i>
    <i r="1">
      <x/>
    </i>
    <i r="1">
      <x v="1"/>
    </i>
    <i r="1">
      <x v="3"/>
    </i>
    <i>
      <x v="18"/>
      <x v="1"/>
    </i>
    <i r="1">
      <x v="2"/>
    </i>
    <i r="1">
      <x v="3"/>
    </i>
    <i r="1">
      <x/>
    </i>
    <i>
      <x v="19"/>
      <x v="1"/>
    </i>
    <i r="1">
      <x v="3"/>
    </i>
    <i r="1">
      <x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Frequency" fld="2" subtotal="count" baseField="1" baseItem="0"/>
    <dataField name="Percentage" fld="3" subtotal="count" showDataAs="percentOfTotal" baseField="1" baseItem="0" numFmtId="10">
      <extLst>
        <ext xmlns:x14="http://schemas.microsoft.com/office/spreadsheetml/2009/9/main" uri="{E15A36E0-9728-4e99-A89B-3F7291B0FE68}">
          <x14:dataField sourceField="2" uniqueName="[__Xl2].[Measures].[Count of Sales Channel Seg]"/>
        </ext>
      </extLst>
    </dataField>
  </dataField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Total Amoun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Percentage"/>
    <pivotHierarchy dragToData="1" caption="Percentage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2">
    <rowHierarchyUsage hierarchyUsage="12"/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 sourceDataName="WorksheetConnection_Data for Sales Analysis v2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2691A2-C84B-44BF-9AB0-4BA3D0EA3836}" name="PivotTable13" cacheId="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compact="0" compactData="0" multipleFieldFilters="0" chartFormat="15">
  <location ref="I49:Q56" firstHeaderRow="1" firstDataRow="2" firstDataCol="1"/>
  <pivotFields count="3">
    <pivotField axis="axisRow" compact="0" allDrilled="1" outline="0" subtotalTop="0" showAll="0" defaultAttributeDrillState="1">
      <items count="6">
        <item x="0"/>
        <item x="1"/>
        <item x="2"/>
        <item x="3"/>
        <item x="4"/>
        <item t="default"/>
      </items>
    </pivotField>
    <pivotField axis="axisCol" compact="0" allDrilled="1" outline="0" subtotalTop="0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dataField="1" compact="0" outline="0" subtotalTop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Feedback theme" fld="2" subtotal="count" baseField="0" baseItem="0"/>
  </dataFields>
  <chartFormats count="7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Percentag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2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 for Sales Analysis v2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8CD9AA-2E64-42FB-8ED5-288E96D9D20A}" name="PivotTable7" cacheId="1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46" rowHeaderCaption="Customer Seg">
  <location ref="B37:D43" firstHeaderRow="0" firstDataRow="1" firstDataCol="1"/>
  <pivotFields count="6">
    <pivotField allDrilled="1" showAll="0" dataSourceSort="1" defaultAttributeDrillState="1">
      <items count="3">
        <item s="1" x="0"/>
        <item s="1" x="1"/>
        <item t="default"/>
      </items>
    </pivotField>
    <pivotField allDrilled="1" subtotalTop="0" showAll="0" sortType="descending" defaultAttributeDrillState="1">
      <items count="8">
        <item x="6"/>
        <item x="5"/>
        <item x="4"/>
        <item x="3"/>
        <item x="2"/>
        <item x="1"/>
        <item x="0"/>
        <item t="default"/>
      </items>
    </pivotField>
    <pivotField allDrilled="1" subtotalTop="0" showAll="0" dataSourceSort="1" defaultAttributeDrillState="1">
      <items count="5">
        <item s="1" x="0"/>
        <item s="1" x="1"/>
        <item s="1" x="2"/>
        <item s="1" x="3"/>
        <item t="default"/>
      </items>
    </pivotField>
    <pivotField dataField="1" subtotalTop="0" showAll="0"/>
    <pivotField dataField="1" subtotalTop="0" showAll="0"/>
    <pivotField axis="axisRow" allDrilled="1" subtotalTop="0" showAll="0" dataSourceSort="1" defaultAttributeDrillState="1">
      <items count="6">
        <item x="0"/>
        <item x="1"/>
        <item x="2"/>
        <item x="3"/>
        <item x="4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Inflow" fld="3" baseField="2" baseItem="0" numFmtId="165"/>
    <dataField name="Profit" fld="4" baseField="2" baseItem="0" numFmtId="165"/>
  </dataFields>
  <chartFormats count="8"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2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2" format="10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42" format="11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Total Inflow"/>
    <pivotHierarchy dragToData="1" caption="Profi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 for Sales Analysis v2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F9BA69-2662-4F71-A891-5B51278DC288}" name="PivotTable27" cacheId="1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compact="0" compactData="0" multipleFieldFilters="0">
  <location ref="A3:D14" firstHeaderRow="0" firstDataRow="1" firstDataCol="1"/>
  <pivotFields count="4">
    <pivotField axis="axisRow" compact="0" allDrilled="1" outline="0" subtotalTop="0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outline="0" subtotalTop="0" showAll="0"/>
    <pivotField dataField="1" compact="0" outline="0" subtotalTop="0" showAll="0"/>
    <pivotField dataField="1" compact="0" outline="0" subtotalTop="0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st Price" fld="1" baseField="0" baseItem="0" numFmtId="166"/>
    <dataField name="Selling Price" fld="2" baseField="0" baseItem="0" numFmtId="164"/>
    <dataField name="Profit Margin " fld="3" baseField="0" baseItem="0"/>
  </dataField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Selling Pric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st Price"/>
    <pivotHierarchy dragToData="1"/>
    <pivotHierarchy dragToData="1" caption="Profit Margin 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 for Sales Analysis v2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ABD9BE-4C14-4A53-8880-7947FD5F01DB}" name="PivotTable1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compact="0" compactData="0" multipleFieldFilters="0" chartFormat="27">
  <location ref="K3:M11" firstHeaderRow="0" firstDataRow="1" firstDataCol="1"/>
  <pivotFields count="3">
    <pivotField axis="axisRow" compact="0" allDrilled="1" outline="0" subtotalTop="0" showAll="0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dataField="1" compact="0" outline="0" subtotalTop="0" showAl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Frequency" fld="1" subtotal="count" baseField="0" baseItem="2"/>
    <dataField name="percentage" fld="2" subtotal="count" showDataAs="percentOfTotal" baseField="0" baseItem="0" numFmtId="10">
      <extLst>
        <ext xmlns:x14="http://schemas.microsoft.com/office/spreadsheetml/2009/9/main" uri="{E15A36E0-9728-4e99-A89B-3F7291B0FE68}">
          <x14:dataField sourceField="1" uniqueName="[__Xl2].[Measures].[Count of Feedback theme]"/>
        </ext>
      </extLst>
    </dataField>
  </dataFields>
  <chartFormats count="9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7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7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7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7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7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7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percentag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2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 for Sales Analysis v2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CD04BD-14B1-486D-B6F1-B44FD705023B}" name="PivotTable2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4">
  <location ref="B103:F107" firstHeaderRow="1" firstDataRow="2" firstDataCol="1"/>
  <pivotFields count="32">
    <pivotField compact="0" outline="0" showAll="0"/>
    <pivotField compact="0" outline="0" showAll="0"/>
    <pivotField compact="0" outline="0" showAll="0"/>
    <pivotField compact="0" outline="0" showAll="0"/>
    <pivotField name="Product Category " compact="0" outline="0" showAll="0"/>
    <pivotField compact="0" outline="0" showAll="0">
      <items count="524">
        <item x="244"/>
        <item x="309"/>
        <item x="39"/>
        <item x="13"/>
        <item x="507"/>
        <item x="390"/>
        <item x="404"/>
        <item x="89"/>
        <item x="238"/>
        <item x="417"/>
        <item x="403"/>
        <item x="53"/>
        <item x="452"/>
        <item x="383"/>
        <item x="15"/>
        <item x="217"/>
        <item x="367"/>
        <item x="387"/>
        <item x="129"/>
        <item x="253"/>
        <item x="419"/>
        <item x="19"/>
        <item x="446"/>
        <item x="60"/>
        <item x="324"/>
        <item x="240"/>
        <item x="30"/>
        <item x="17"/>
        <item x="226"/>
        <item x="478"/>
        <item x="235"/>
        <item x="321"/>
        <item x="328"/>
        <item x="498"/>
        <item x="193"/>
        <item x="219"/>
        <item x="131"/>
        <item x="466"/>
        <item x="50"/>
        <item x="161"/>
        <item x="256"/>
        <item x="301"/>
        <item x="374"/>
        <item x="135"/>
        <item x="458"/>
        <item x="394"/>
        <item x="462"/>
        <item x="141"/>
        <item x="64"/>
        <item x="143"/>
        <item x="306"/>
        <item x="156"/>
        <item x="119"/>
        <item x="71"/>
        <item x="209"/>
        <item x="381"/>
        <item x="46"/>
        <item x="169"/>
        <item x="357"/>
        <item x="260"/>
        <item x="99"/>
        <item x="175"/>
        <item x="138"/>
        <item x="83"/>
        <item x="166"/>
        <item x="171"/>
        <item x="519"/>
        <item x="150"/>
        <item x="274"/>
        <item x="492"/>
        <item x="58"/>
        <item x="204"/>
        <item x="364"/>
        <item x="120"/>
        <item x="1"/>
        <item x="136"/>
        <item x="295"/>
        <item x="347"/>
        <item x="157"/>
        <item x="110"/>
        <item x="237"/>
        <item x="481"/>
        <item x="377"/>
        <item x="475"/>
        <item x="293"/>
        <item x="497"/>
        <item x="318"/>
        <item x="334"/>
        <item x="113"/>
        <item x="310"/>
        <item x="173"/>
        <item x="178"/>
        <item x="490"/>
        <item x="433"/>
        <item x="320"/>
        <item x="323"/>
        <item x="382"/>
        <item x="153"/>
        <item x="326"/>
        <item x="86"/>
        <item x="379"/>
        <item x="90"/>
        <item x="366"/>
        <item x="2"/>
        <item x="395"/>
        <item x="133"/>
        <item x="258"/>
        <item x="211"/>
        <item x="331"/>
        <item x="116"/>
        <item x="402"/>
        <item x="225"/>
        <item x="264"/>
        <item x="359"/>
        <item x="52"/>
        <item x="241"/>
        <item x="427"/>
        <item x="271"/>
        <item x="505"/>
        <item x="132"/>
        <item x="302"/>
        <item x="317"/>
        <item x="294"/>
        <item x="245"/>
        <item x="373"/>
        <item x="137"/>
        <item x="307"/>
        <item x="164"/>
        <item x="121"/>
        <item x="476"/>
        <item x="43"/>
        <item x="158"/>
        <item x="319"/>
        <item x="146"/>
        <item x="180"/>
        <item x="227"/>
        <item x="375"/>
        <item x="265"/>
        <item x="11"/>
        <item x="343"/>
        <item x="422"/>
        <item x="335"/>
        <item x="160"/>
        <item x="151"/>
        <item x="341"/>
        <item x="431"/>
        <item x="268"/>
        <item x="496"/>
        <item x="360"/>
        <item x="448"/>
        <item x="93"/>
        <item x="353"/>
        <item x="101"/>
        <item x="29"/>
        <item x="487"/>
        <item x="81"/>
        <item x="398"/>
        <item x="22"/>
        <item x="184"/>
        <item x="389"/>
        <item x="75"/>
        <item x="203"/>
        <item x="311"/>
        <item x="54"/>
        <item x="222"/>
        <item x="438"/>
        <item x="520"/>
        <item x="474"/>
        <item x="511"/>
        <item x="185"/>
        <item x="288"/>
        <item x="5"/>
        <item x="365"/>
        <item x="236"/>
        <item x="149"/>
        <item x="220"/>
        <item x="463"/>
        <item x="480"/>
        <item x="282"/>
        <item x="521"/>
        <item x="305"/>
        <item x="449"/>
        <item x="456"/>
        <item x="358"/>
        <item x="221"/>
        <item x="188"/>
        <item x="429"/>
        <item x="276"/>
        <item x="134"/>
        <item x="368"/>
        <item x="284"/>
        <item x="468"/>
        <item x="399"/>
        <item x="174"/>
        <item x="49"/>
        <item x="384"/>
        <item x="370"/>
        <item x="336"/>
        <item x="170"/>
        <item x="223"/>
        <item x="201"/>
        <item x="465"/>
        <item x="45"/>
        <item x="314"/>
        <item x="494"/>
        <item x="212"/>
        <item x="232"/>
        <item x="229"/>
        <item x="249"/>
        <item x="34"/>
        <item x="333"/>
        <item x="308"/>
        <item x="247"/>
        <item x="425"/>
        <item x="297"/>
        <item x="508"/>
        <item x="114"/>
        <item x="435"/>
        <item x="76"/>
        <item x="104"/>
        <item x="23"/>
        <item x="281"/>
        <item x="37"/>
        <item x="31"/>
        <item x="406"/>
        <item x="351"/>
        <item x="441"/>
        <item x="130"/>
        <item x="159"/>
        <item x="213"/>
        <item x="6"/>
        <item x="313"/>
        <item x="4"/>
        <item x="181"/>
        <item x="199"/>
        <item x="471"/>
        <item x="286"/>
        <item x="108"/>
        <item x="407"/>
        <item x="8"/>
        <item x="338"/>
        <item x="152"/>
        <item x="189"/>
        <item x="369"/>
        <item x="154"/>
        <item x="479"/>
        <item x="100"/>
        <item x="272"/>
        <item x="147"/>
        <item x="250"/>
        <item x="205"/>
        <item x="231"/>
        <item x="378"/>
        <item x="251"/>
        <item x="55"/>
        <item x="464"/>
        <item x="35"/>
        <item x="252"/>
        <item x="372"/>
        <item x="304"/>
        <item x="510"/>
        <item x="416"/>
        <item x="208"/>
        <item x="233"/>
        <item x="275"/>
        <item x="63"/>
        <item x="501"/>
        <item x="255"/>
        <item x="87"/>
        <item x="80"/>
        <item x="179"/>
        <item x="84"/>
        <item x="405"/>
        <item x="437"/>
        <item x="163"/>
        <item x="430"/>
        <item x="447"/>
        <item x="262"/>
        <item x="20"/>
        <item x="444"/>
        <item x="200"/>
        <item x="361"/>
        <item x="278"/>
        <item x="196"/>
        <item x="303"/>
        <item x="391"/>
        <item x="214"/>
        <item x="234"/>
        <item x="70"/>
        <item x="371"/>
        <item x="239"/>
        <item x="117"/>
        <item x="103"/>
        <item x="273"/>
        <item x="440"/>
        <item x="61"/>
        <item x="451"/>
        <item x="9"/>
        <item x="267"/>
        <item x="127"/>
        <item x="56"/>
        <item x="283"/>
        <item x="27"/>
        <item x="315"/>
        <item x="40"/>
        <item x="94"/>
        <item x="102"/>
        <item x="418"/>
        <item x="210"/>
        <item x="421"/>
        <item x="345"/>
        <item x="434"/>
        <item x="499"/>
        <item x="453"/>
        <item x="248"/>
        <item x="82"/>
        <item x="57"/>
        <item x="88"/>
        <item x="408"/>
        <item x="472"/>
        <item x="162"/>
        <item x="477"/>
        <item x="65"/>
        <item x="62"/>
        <item x="14"/>
        <item x="356"/>
        <item x="515"/>
        <item x="167"/>
        <item x="339"/>
        <item x="51"/>
        <item x="414"/>
        <item x="506"/>
        <item x="482"/>
        <item x="228"/>
        <item x="28"/>
        <item x="106"/>
        <item x="344"/>
        <item x="393"/>
        <item x="79"/>
        <item x="503"/>
        <item x="354"/>
        <item x="292"/>
        <item x="145"/>
        <item x="92"/>
        <item x="115"/>
        <item x="182"/>
        <item x="473"/>
        <item x="168"/>
        <item x="488"/>
        <item x="254"/>
        <item x="139"/>
        <item x="522"/>
        <item x="270"/>
        <item x="16"/>
        <item x="269"/>
        <item x="207"/>
        <item x="128"/>
        <item x="47"/>
        <item x="124"/>
        <item x="125"/>
        <item x="467"/>
        <item x="183"/>
        <item x="401"/>
        <item x="259"/>
        <item x="388"/>
        <item x="457"/>
        <item x="7"/>
        <item x="424"/>
        <item x="346"/>
        <item x="77"/>
        <item x="461"/>
        <item x="493"/>
        <item x="59"/>
        <item x="410"/>
        <item x="277"/>
        <item x="91"/>
        <item x="96"/>
        <item x="350"/>
        <item x="504"/>
        <item x="509"/>
        <item x="191"/>
        <item x="3"/>
        <item x="263"/>
        <item x="486"/>
        <item x="74"/>
        <item x="242"/>
        <item x="68"/>
        <item x="36"/>
        <item x="455"/>
        <item x="340"/>
        <item x="289"/>
        <item x="197"/>
        <item x="300"/>
        <item x="187"/>
        <item x="413"/>
        <item x="376"/>
        <item x="279"/>
        <item x="123"/>
        <item x="109"/>
        <item x="349"/>
        <item x="291"/>
        <item x="327"/>
        <item x="491"/>
        <item x="140"/>
        <item x="18"/>
        <item x="287"/>
        <item x="380"/>
        <item x="415"/>
        <item x="337"/>
        <item x="502"/>
        <item x="460"/>
        <item x="186"/>
        <item x="111"/>
        <item x="412"/>
        <item x="285"/>
        <item x="95"/>
        <item x="122"/>
        <item x="355"/>
        <item x="514"/>
        <item x="224"/>
        <item x="194"/>
        <item x="469"/>
        <item x="172"/>
        <item x="385"/>
        <item x="516"/>
        <item x="261"/>
        <item x="298"/>
        <item x="518"/>
        <item x="198"/>
        <item x="0"/>
        <item x="332"/>
        <item x="246"/>
        <item x="500"/>
        <item x="126"/>
        <item x="316"/>
        <item x="470"/>
        <item x="348"/>
        <item x="41"/>
        <item x="105"/>
        <item x="257"/>
        <item x="489"/>
        <item x="215"/>
        <item x="426"/>
        <item x="32"/>
        <item x="517"/>
        <item x="342"/>
        <item x="483"/>
        <item x="420"/>
        <item x="73"/>
        <item x="97"/>
        <item x="454"/>
        <item x="26"/>
        <item x="432"/>
        <item x="195"/>
        <item x="107"/>
        <item x="44"/>
        <item x="155"/>
        <item x="177"/>
        <item x="72"/>
        <item x="513"/>
        <item x="352"/>
        <item x="386"/>
        <item x="280"/>
        <item x="512"/>
        <item x="443"/>
        <item x="296"/>
        <item x="400"/>
        <item x="450"/>
        <item x="202"/>
        <item x="85"/>
        <item x="69"/>
        <item x="66"/>
        <item x="329"/>
        <item x="144"/>
        <item x="148"/>
        <item x="439"/>
        <item x="312"/>
        <item x="216"/>
        <item x="25"/>
        <item x="230"/>
        <item x="445"/>
        <item x="266"/>
        <item x="21"/>
        <item x="363"/>
        <item x="165"/>
        <item x="396"/>
        <item x="33"/>
        <item x="459"/>
        <item x="436"/>
        <item x="392"/>
        <item x="325"/>
        <item x="397"/>
        <item x="67"/>
        <item x="290"/>
        <item x="192"/>
        <item x="112"/>
        <item x="484"/>
        <item x="10"/>
        <item x="24"/>
        <item x="362"/>
        <item x="330"/>
        <item x="495"/>
        <item x="411"/>
        <item x="423"/>
        <item x="243"/>
        <item x="442"/>
        <item x="322"/>
        <item x="206"/>
        <item x="98"/>
        <item x="428"/>
        <item x="218"/>
        <item x="485"/>
        <item x="299"/>
        <item x="142"/>
        <item x="12"/>
        <item x="38"/>
        <item x="118"/>
        <item x="48"/>
        <item x="190"/>
        <item x="42"/>
        <item x="176"/>
        <item x="409"/>
        <item x="78"/>
        <item t="default"/>
      </items>
    </pivotField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6" outline="0" showAll="0"/>
    <pivotField compact="0" numFmtId="6" outline="0" showAll="0"/>
    <pivotField compact="0" outline="0" showAll="0"/>
    <pivotField compact="0" outline="0" showAll="0"/>
    <pivotField compact="0" outline="0" showAll="0"/>
    <pivotField compact="0" outline="0" showAll="0"/>
    <pivotField name="Return Status " axis="axisRow" dataField="1" compact="0" outline="0" showAll="0">
      <items count="4">
        <item x="0"/>
        <item x="1"/>
        <item h="1" x="2"/>
        <item t="default"/>
      </items>
    </pivotField>
    <pivotField compact="0" outline="0" showAll="0"/>
    <pivotField name="Feedback" axis="axisCol" compact="0" outline="0" showAll="0">
      <items count="4">
        <item x="0"/>
        <item x="2"/>
        <item x="1"/>
        <item t="default"/>
      </items>
    </pivotField>
    <pivotField compact="0" outline="0" showAll="0"/>
    <pivotField compact="0" numFmtId="164" outline="0" showAll="0"/>
    <pivotField compact="0" numFmtId="6" outline="0" subtotalTop="0" showAll="0"/>
    <pivotField compact="0" numFmtId="6" outline="0" subtotalTop="0" showAll="0"/>
    <pivotField compact="0" numFmtId="164" outline="0" subtotalTop="0" showAll="0"/>
    <pivotField compact="0" numFmtId="9" outline="0" subtotalTop="0" showAll="0"/>
    <pivotField compact="0" outline="0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ubtotalTop="0" showAll="0">
      <items count="7">
        <item x="0"/>
        <item x="1"/>
        <item x="2"/>
        <item x="3"/>
        <item x="4"/>
        <item x="5"/>
        <item t="default"/>
      </items>
    </pivotField>
    <pivotField compact="0" outline="0" subtotalTop="0" showAll="0">
      <items count="5">
        <item x="0"/>
        <item x="1"/>
        <item x="2"/>
        <item x="3"/>
        <item t="default"/>
      </items>
    </pivotField>
  </pivotFields>
  <rowFields count="1">
    <field x="20"/>
  </rowFields>
  <rowItems count="3">
    <i>
      <x/>
    </i>
    <i>
      <x v="1"/>
    </i>
    <i t="grand">
      <x/>
    </i>
  </rowItems>
  <colFields count="1">
    <field x="22"/>
  </colFields>
  <colItems count="4">
    <i>
      <x/>
    </i>
    <i>
      <x v="1"/>
    </i>
    <i>
      <x v="2"/>
    </i>
    <i t="grand">
      <x/>
    </i>
  </colItems>
  <dataFields count="1">
    <dataField name="Frequency" fld="20" subtotal="count" baseField="20" baseItem="0"/>
  </dataFields>
  <chartFormats count="6"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2"/>
          </reference>
        </references>
      </pivotArea>
    </chartFormat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68063D-6A4D-4CE8-B658-AD1B827A3B4B}" name="PivotTable2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1">
  <location ref="B147:C158" firstHeaderRow="1" firstDataRow="1" firstDataCol="1"/>
  <pivotFields count="32">
    <pivotField compact="0" outline="0" showAll="0"/>
    <pivotField compact="0" outline="0" showAll="0"/>
    <pivotField compact="0" outline="0" showAll="0"/>
    <pivotField name="Product Name " axis="axisRow" compact="0" outline="0" showAll="0" sortType="ascending">
      <items count="11">
        <item x="2"/>
        <item x="1"/>
        <item x="3"/>
        <item x="0"/>
        <item x="4"/>
        <item x="5"/>
        <item x="9"/>
        <item x="8"/>
        <item x="7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ame="Product Category " compact="0" outline="0" showAll="0"/>
    <pivotField compact="0" outline="0" showAll="0">
      <items count="524">
        <item x="244"/>
        <item x="309"/>
        <item x="39"/>
        <item x="13"/>
        <item x="507"/>
        <item x="390"/>
        <item x="404"/>
        <item x="89"/>
        <item x="238"/>
        <item x="417"/>
        <item x="403"/>
        <item x="53"/>
        <item x="452"/>
        <item x="383"/>
        <item x="15"/>
        <item x="217"/>
        <item x="367"/>
        <item x="387"/>
        <item x="129"/>
        <item x="253"/>
        <item x="419"/>
        <item x="19"/>
        <item x="446"/>
        <item x="60"/>
        <item x="324"/>
        <item x="240"/>
        <item x="30"/>
        <item x="17"/>
        <item x="226"/>
        <item x="478"/>
        <item x="235"/>
        <item x="321"/>
        <item x="328"/>
        <item x="498"/>
        <item x="193"/>
        <item x="219"/>
        <item x="131"/>
        <item x="466"/>
        <item x="50"/>
        <item x="161"/>
        <item x="256"/>
        <item x="301"/>
        <item x="374"/>
        <item x="135"/>
        <item x="458"/>
        <item x="394"/>
        <item x="462"/>
        <item x="141"/>
        <item x="64"/>
        <item x="143"/>
        <item x="306"/>
        <item x="156"/>
        <item x="119"/>
        <item x="71"/>
        <item x="209"/>
        <item x="381"/>
        <item x="46"/>
        <item x="169"/>
        <item x="357"/>
        <item x="260"/>
        <item x="99"/>
        <item x="175"/>
        <item x="138"/>
        <item x="83"/>
        <item x="166"/>
        <item x="171"/>
        <item x="519"/>
        <item x="150"/>
        <item x="274"/>
        <item x="492"/>
        <item x="58"/>
        <item x="204"/>
        <item x="364"/>
        <item x="120"/>
        <item x="1"/>
        <item x="136"/>
        <item x="295"/>
        <item x="347"/>
        <item x="157"/>
        <item x="110"/>
        <item x="237"/>
        <item x="481"/>
        <item x="377"/>
        <item x="475"/>
        <item x="293"/>
        <item x="497"/>
        <item x="318"/>
        <item x="334"/>
        <item x="113"/>
        <item x="310"/>
        <item x="173"/>
        <item x="178"/>
        <item x="490"/>
        <item x="433"/>
        <item x="320"/>
        <item x="323"/>
        <item x="382"/>
        <item x="153"/>
        <item x="326"/>
        <item x="86"/>
        <item x="379"/>
        <item x="90"/>
        <item x="366"/>
        <item x="2"/>
        <item x="395"/>
        <item x="133"/>
        <item x="258"/>
        <item x="211"/>
        <item x="331"/>
        <item x="116"/>
        <item x="402"/>
        <item x="225"/>
        <item x="264"/>
        <item x="359"/>
        <item x="52"/>
        <item x="241"/>
        <item x="427"/>
        <item x="271"/>
        <item x="505"/>
        <item x="132"/>
        <item x="302"/>
        <item x="317"/>
        <item x="294"/>
        <item x="245"/>
        <item x="373"/>
        <item x="137"/>
        <item x="307"/>
        <item x="164"/>
        <item x="121"/>
        <item x="476"/>
        <item x="43"/>
        <item x="158"/>
        <item x="319"/>
        <item x="146"/>
        <item x="180"/>
        <item x="227"/>
        <item x="375"/>
        <item x="265"/>
        <item x="11"/>
        <item x="343"/>
        <item x="422"/>
        <item x="335"/>
        <item x="160"/>
        <item x="151"/>
        <item x="341"/>
        <item x="431"/>
        <item x="268"/>
        <item x="496"/>
        <item x="360"/>
        <item x="448"/>
        <item x="93"/>
        <item x="353"/>
        <item x="101"/>
        <item x="29"/>
        <item x="487"/>
        <item x="81"/>
        <item x="398"/>
        <item x="22"/>
        <item x="184"/>
        <item x="389"/>
        <item x="75"/>
        <item x="203"/>
        <item x="311"/>
        <item x="54"/>
        <item x="222"/>
        <item x="438"/>
        <item x="520"/>
        <item x="474"/>
        <item x="511"/>
        <item x="185"/>
        <item x="288"/>
        <item x="5"/>
        <item x="365"/>
        <item x="236"/>
        <item x="149"/>
        <item x="220"/>
        <item x="463"/>
        <item x="480"/>
        <item x="282"/>
        <item x="521"/>
        <item x="305"/>
        <item x="449"/>
        <item x="456"/>
        <item x="358"/>
        <item x="221"/>
        <item x="188"/>
        <item x="429"/>
        <item x="276"/>
        <item x="134"/>
        <item x="368"/>
        <item x="284"/>
        <item x="468"/>
        <item x="399"/>
        <item x="174"/>
        <item x="49"/>
        <item x="384"/>
        <item x="370"/>
        <item x="336"/>
        <item x="170"/>
        <item x="223"/>
        <item x="201"/>
        <item x="465"/>
        <item x="45"/>
        <item x="314"/>
        <item x="494"/>
        <item x="212"/>
        <item x="232"/>
        <item x="229"/>
        <item x="249"/>
        <item x="34"/>
        <item x="333"/>
        <item x="308"/>
        <item x="247"/>
        <item x="425"/>
        <item x="297"/>
        <item x="508"/>
        <item x="114"/>
        <item x="435"/>
        <item x="76"/>
        <item x="104"/>
        <item x="23"/>
        <item x="281"/>
        <item x="37"/>
        <item x="31"/>
        <item x="406"/>
        <item x="351"/>
        <item x="441"/>
        <item x="130"/>
        <item x="159"/>
        <item x="213"/>
        <item x="6"/>
        <item x="313"/>
        <item x="4"/>
        <item x="181"/>
        <item x="199"/>
        <item x="471"/>
        <item x="286"/>
        <item x="108"/>
        <item x="407"/>
        <item x="8"/>
        <item x="338"/>
        <item x="152"/>
        <item x="189"/>
        <item x="369"/>
        <item x="154"/>
        <item x="479"/>
        <item x="100"/>
        <item x="272"/>
        <item x="147"/>
        <item x="250"/>
        <item x="205"/>
        <item x="231"/>
        <item x="378"/>
        <item x="251"/>
        <item x="55"/>
        <item x="464"/>
        <item x="35"/>
        <item x="252"/>
        <item x="372"/>
        <item x="304"/>
        <item x="510"/>
        <item x="416"/>
        <item x="208"/>
        <item x="233"/>
        <item x="275"/>
        <item x="63"/>
        <item x="501"/>
        <item x="255"/>
        <item x="87"/>
        <item x="80"/>
        <item x="179"/>
        <item x="84"/>
        <item x="405"/>
        <item x="437"/>
        <item x="163"/>
        <item x="430"/>
        <item x="447"/>
        <item x="262"/>
        <item x="20"/>
        <item x="444"/>
        <item x="200"/>
        <item x="361"/>
        <item x="278"/>
        <item x="196"/>
        <item x="303"/>
        <item x="391"/>
        <item x="214"/>
        <item x="234"/>
        <item x="70"/>
        <item x="371"/>
        <item x="239"/>
        <item x="117"/>
        <item x="103"/>
        <item x="273"/>
        <item x="440"/>
        <item x="61"/>
        <item x="451"/>
        <item x="9"/>
        <item x="267"/>
        <item x="127"/>
        <item x="56"/>
        <item x="283"/>
        <item x="27"/>
        <item x="315"/>
        <item x="40"/>
        <item x="94"/>
        <item x="102"/>
        <item x="418"/>
        <item x="210"/>
        <item x="421"/>
        <item x="345"/>
        <item x="434"/>
        <item x="499"/>
        <item x="453"/>
        <item x="248"/>
        <item x="82"/>
        <item x="57"/>
        <item x="88"/>
        <item x="408"/>
        <item x="472"/>
        <item x="162"/>
        <item x="477"/>
        <item x="65"/>
        <item x="62"/>
        <item x="14"/>
        <item x="356"/>
        <item x="515"/>
        <item x="167"/>
        <item x="339"/>
        <item x="51"/>
        <item x="414"/>
        <item x="506"/>
        <item x="482"/>
        <item x="228"/>
        <item x="28"/>
        <item x="106"/>
        <item x="344"/>
        <item x="393"/>
        <item x="79"/>
        <item x="503"/>
        <item x="354"/>
        <item x="292"/>
        <item x="145"/>
        <item x="92"/>
        <item x="115"/>
        <item x="182"/>
        <item x="473"/>
        <item x="168"/>
        <item x="488"/>
        <item x="254"/>
        <item x="139"/>
        <item x="522"/>
        <item x="270"/>
        <item x="16"/>
        <item x="269"/>
        <item x="207"/>
        <item x="128"/>
        <item x="47"/>
        <item x="124"/>
        <item x="125"/>
        <item x="467"/>
        <item x="183"/>
        <item x="401"/>
        <item x="259"/>
        <item x="388"/>
        <item x="457"/>
        <item x="7"/>
        <item x="424"/>
        <item x="346"/>
        <item x="77"/>
        <item x="461"/>
        <item x="493"/>
        <item x="59"/>
        <item x="410"/>
        <item x="277"/>
        <item x="91"/>
        <item x="96"/>
        <item x="350"/>
        <item x="504"/>
        <item x="509"/>
        <item x="191"/>
        <item x="3"/>
        <item x="263"/>
        <item x="486"/>
        <item x="74"/>
        <item x="242"/>
        <item x="68"/>
        <item x="36"/>
        <item x="455"/>
        <item x="340"/>
        <item x="289"/>
        <item x="197"/>
        <item x="300"/>
        <item x="187"/>
        <item x="413"/>
        <item x="376"/>
        <item x="279"/>
        <item x="123"/>
        <item x="109"/>
        <item x="349"/>
        <item x="291"/>
        <item x="327"/>
        <item x="491"/>
        <item x="140"/>
        <item x="18"/>
        <item x="287"/>
        <item x="380"/>
        <item x="415"/>
        <item x="337"/>
        <item x="502"/>
        <item x="460"/>
        <item x="186"/>
        <item x="111"/>
        <item x="412"/>
        <item x="285"/>
        <item x="95"/>
        <item x="122"/>
        <item x="355"/>
        <item x="514"/>
        <item x="224"/>
        <item x="194"/>
        <item x="469"/>
        <item x="172"/>
        <item x="385"/>
        <item x="516"/>
        <item x="261"/>
        <item x="298"/>
        <item x="518"/>
        <item x="198"/>
        <item x="0"/>
        <item x="332"/>
        <item x="246"/>
        <item x="500"/>
        <item x="126"/>
        <item x="316"/>
        <item x="470"/>
        <item x="348"/>
        <item x="41"/>
        <item x="105"/>
        <item x="257"/>
        <item x="489"/>
        <item x="215"/>
        <item x="426"/>
        <item x="32"/>
        <item x="517"/>
        <item x="342"/>
        <item x="483"/>
        <item x="420"/>
        <item x="73"/>
        <item x="97"/>
        <item x="454"/>
        <item x="26"/>
        <item x="432"/>
        <item x="195"/>
        <item x="107"/>
        <item x="44"/>
        <item x="155"/>
        <item x="177"/>
        <item x="72"/>
        <item x="513"/>
        <item x="352"/>
        <item x="386"/>
        <item x="280"/>
        <item x="512"/>
        <item x="443"/>
        <item x="296"/>
        <item x="400"/>
        <item x="450"/>
        <item x="202"/>
        <item x="85"/>
        <item x="69"/>
        <item x="66"/>
        <item x="329"/>
        <item x="144"/>
        <item x="148"/>
        <item x="439"/>
        <item x="312"/>
        <item x="216"/>
        <item x="25"/>
        <item x="230"/>
        <item x="445"/>
        <item x="266"/>
        <item x="21"/>
        <item x="363"/>
        <item x="165"/>
        <item x="396"/>
        <item x="33"/>
        <item x="459"/>
        <item x="436"/>
        <item x="392"/>
        <item x="325"/>
        <item x="397"/>
        <item x="67"/>
        <item x="290"/>
        <item x="192"/>
        <item x="112"/>
        <item x="484"/>
        <item x="10"/>
        <item x="24"/>
        <item x="362"/>
        <item x="330"/>
        <item x="495"/>
        <item x="411"/>
        <item x="423"/>
        <item x="243"/>
        <item x="442"/>
        <item x="322"/>
        <item x="206"/>
        <item x="98"/>
        <item x="428"/>
        <item x="218"/>
        <item x="485"/>
        <item x="299"/>
        <item x="142"/>
        <item x="12"/>
        <item x="38"/>
        <item x="118"/>
        <item x="48"/>
        <item x="190"/>
        <item x="42"/>
        <item x="176"/>
        <item x="409"/>
        <item x="78"/>
        <item t="default"/>
      </items>
    </pivotField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numFmtId="6" outline="0" showAll="0"/>
    <pivotField compact="0" numFmtId="6" outline="0" showAll="0"/>
    <pivotField compact="0" outline="0" showAll="0"/>
    <pivotField compact="0" outline="0" showAll="0"/>
    <pivotField compact="0" outline="0" showAll="0"/>
    <pivotField compact="0" outline="0" showAll="0"/>
    <pivotField name="Return Status " compact="0" outline="0" showAll="0"/>
    <pivotField compact="0" outline="0" showAll="0"/>
    <pivotField name="Feedback" compact="0" outline="0" showAll="0"/>
    <pivotField compact="0" outline="0" showAll="0"/>
    <pivotField compact="0" numFmtId="164" outline="0" showAll="0"/>
    <pivotField compact="0" numFmtId="6" outline="0" subtotalTop="0" showAll="0"/>
    <pivotField compact="0" numFmtId="6" outline="0" subtotalTop="0" showAll="0"/>
    <pivotField compact="0" numFmtId="164" outline="0" subtotalTop="0" showAll="0"/>
    <pivotField compact="0" numFmtId="9" outline="0" subtotalTop="0" showAll="0"/>
    <pivotField compact="0" outline="0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ubtotalTop="0" showAll="0">
      <items count="7">
        <item x="0"/>
        <item x="1"/>
        <item x="2"/>
        <item x="3"/>
        <item x="4"/>
        <item x="5"/>
        <item t="default"/>
      </items>
    </pivotField>
    <pivotField compact="0" outline="0" subtotalTop="0"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11">
    <i>
      <x v="8"/>
    </i>
    <i>
      <x v="9"/>
    </i>
    <i>
      <x v="7"/>
    </i>
    <i>
      <x v="6"/>
    </i>
    <i>
      <x v="2"/>
    </i>
    <i>
      <x v="5"/>
    </i>
    <i>
      <x v="3"/>
    </i>
    <i>
      <x v="4"/>
    </i>
    <i>
      <x/>
    </i>
    <i>
      <x v="1"/>
    </i>
    <i t="grand">
      <x/>
    </i>
  </rowItems>
  <colItems count="1">
    <i/>
  </colItems>
  <dataFields count="1">
    <dataField name="Discount Rate" fld="13" baseField="3" baseItem="0"/>
  </dataFields>
  <chartFormats count="1"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BE32C6-6547-4944-AEEE-21B28366AFCD}" name="PivotTable15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2:D10" firstHeaderRow="0" firstDataRow="1" firstDataCol="1"/>
  <pivotFields count="32">
    <pivotField compact="0" outline="0" showAll="0"/>
    <pivotField compact="0" outline="0" showAll="0"/>
    <pivotField compact="0" outline="0" showAll="0"/>
    <pivotField compact="0" outline="0" showAll="0"/>
    <pivotField name="Product Category " axis="axisRow" dataField="1" compact="0" outline="0" showAll="0">
      <items count="8">
        <item x="6"/>
        <item x="0"/>
        <item x="1"/>
        <item x="2"/>
        <item x="5"/>
        <item x="4"/>
        <item x="3"/>
        <item t="default"/>
      </items>
    </pivotField>
    <pivotField compact="0" outline="0" showAll="0">
      <items count="524">
        <item x="244"/>
        <item x="309"/>
        <item x="39"/>
        <item x="13"/>
        <item x="507"/>
        <item x="390"/>
        <item x="404"/>
        <item x="89"/>
        <item x="238"/>
        <item x="417"/>
        <item x="403"/>
        <item x="53"/>
        <item x="452"/>
        <item x="383"/>
        <item x="15"/>
        <item x="217"/>
        <item x="367"/>
        <item x="387"/>
        <item x="129"/>
        <item x="253"/>
        <item x="419"/>
        <item x="19"/>
        <item x="446"/>
        <item x="60"/>
        <item x="324"/>
        <item x="240"/>
        <item x="30"/>
        <item x="17"/>
        <item x="226"/>
        <item x="478"/>
        <item x="235"/>
        <item x="321"/>
        <item x="328"/>
        <item x="498"/>
        <item x="193"/>
        <item x="219"/>
        <item x="131"/>
        <item x="466"/>
        <item x="50"/>
        <item x="161"/>
        <item x="256"/>
        <item x="301"/>
        <item x="374"/>
        <item x="135"/>
        <item x="458"/>
        <item x="394"/>
        <item x="462"/>
        <item x="141"/>
        <item x="64"/>
        <item x="143"/>
        <item x="306"/>
        <item x="156"/>
        <item x="119"/>
        <item x="71"/>
        <item x="209"/>
        <item x="381"/>
        <item x="46"/>
        <item x="169"/>
        <item x="357"/>
        <item x="260"/>
        <item x="99"/>
        <item x="175"/>
        <item x="138"/>
        <item x="83"/>
        <item x="166"/>
        <item x="171"/>
        <item x="519"/>
        <item x="150"/>
        <item x="274"/>
        <item x="492"/>
        <item x="58"/>
        <item x="204"/>
        <item x="364"/>
        <item x="120"/>
        <item x="1"/>
        <item x="136"/>
        <item x="295"/>
        <item x="347"/>
        <item x="157"/>
        <item x="110"/>
        <item x="237"/>
        <item x="481"/>
        <item x="377"/>
        <item x="475"/>
        <item x="293"/>
        <item x="497"/>
        <item x="318"/>
        <item x="334"/>
        <item x="113"/>
        <item x="310"/>
        <item x="173"/>
        <item x="178"/>
        <item x="490"/>
        <item x="433"/>
        <item x="320"/>
        <item x="323"/>
        <item x="382"/>
        <item x="153"/>
        <item x="326"/>
        <item x="86"/>
        <item x="379"/>
        <item x="90"/>
        <item x="366"/>
        <item x="2"/>
        <item x="395"/>
        <item x="133"/>
        <item x="258"/>
        <item x="211"/>
        <item x="331"/>
        <item x="116"/>
        <item x="402"/>
        <item x="225"/>
        <item x="264"/>
        <item x="359"/>
        <item x="52"/>
        <item x="241"/>
        <item x="427"/>
        <item x="271"/>
        <item x="505"/>
        <item x="132"/>
        <item x="302"/>
        <item x="317"/>
        <item x="294"/>
        <item x="245"/>
        <item x="373"/>
        <item x="137"/>
        <item x="307"/>
        <item x="164"/>
        <item x="121"/>
        <item x="476"/>
        <item x="43"/>
        <item x="158"/>
        <item x="319"/>
        <item x="146"/>
        <item x="180"/>
        <item x="227"/>
        <item x="375"/>
        <item x="265"/>
        <item x="11"/>
        <item x="343"/>
        <item x="422"/>
        <item x="335"/>
        <item x="160"/>
        <item x="151"/>
        <item x="341"/>
        <item x="431"/>
        <item x="268"/>
        <item x="496"/>
        <item x="360"/>
        <item x="448"/>
        <item x="93"/>
        <item x="353"/>
        <item x="101"/>
        <item x="29"/>
        <item x="487"/>
        <item x="81"/>
        <item x="398"/>
        <item x="22"/>
        <item x="184"/>
        <item x="389"/>
        <item x="75"/>
        <item x="203"/>
        <item x="311"/>
        <item x="54"/>
        <item x="222"/>
        <item x="438"/>
        <item x="520"/>
        <item x="474"/>
        <item x="511"/>
        <item x="185"/>
        <item x="288"/>
        <item x="5"/>
        <item x="365"/>
        <item x="236"/>
        <item x="149"/>
        <item x="220"/>
        <item x="463"/>
        <item x="480"/>
        <item x="282"/>
        <item x="521"/>
        <item x="305"/>
        <item x="449"/>
        <item x="456"/>
        <item x="358"/>
        <item x="221"/>
        <item x="188"/>
        <item x="429"/>
        <item x="276"/>
        <item x="134"/>
        <item x="368"/>
        <item x="284"/>
        <item x="468"/>
        <item x="399"/>
        <item x="174"/>
        <item x="49"/>
        <item x="384"/>
        <item x="370"/>
        <item x="336"/>
        <item x="170"/>
        <item x="223"/>
        <item x="201"/>
        <item x="465"/>
        <item x="45"/>
        <item x="314"/>
        <item x="494"/>
        <item x="212"/>
        <item x="232"/>
        <item x="229"/>
        <item x="249"/>
        <item x="34"/>
        <item x="333"/>
        <item x="308"/>
        <item x="247"/>
        <item x="425"/>
        <item x="297"/>
        <item x="508"/>
        <item x="114"/>
        <item x="435"/>
        <item x="76"/>
        <item x="104"/>
        <item x="23"/>
        <item x="281"/>
        <item x="37"/>
        <item x="31"/>
        <item x="406"/>
        <item x="351"/>
        <item x="441"/>
        <item x="130"/>
        <item x="159"/>
        <item x="213"/>
        <item x="6"/>
        <item x="313"/>
        <item x="4"/>
        <item x="181"/>
        <item x="199"/>
        <item x="471"/>
        <item x="286"/>
        <item x="108"/>
        <item x="407"/>
        <item x="8"/>
        <item x="338"/>
        <item x="152"/>
        <item x="189"/>
        <item x="369"/>
        <item x="154"/>
        <item x="479"/>
        <item x="100"/>
        <item x="272"/>
        <item x="147"/>
        <item x="250"/>
        <item x="205"/>
        <item x="231"/>
        <item x="378"/>
        <item x="251"/>
        <item x="55"/>
        <item x="464"/>
        <item x="35"/>
        <item x="252"/>
        <item x="372"/>
        <item x="304"/>
        <item x="510"/>
        <item x="416"/>
        <item x="208"/>
        <item x="233"/>
        <item x="275"/>
        <item x="63"/>
        <item x="501"/>
        <item x="255"/>
        <item x="87"/>
        <item x="80"/>
        <item x="179"/>
        <item x="84"/>
        <item x="405"/>
        <item x="437"/>
        <item x="163"/>
        <item x="430"/>
        <item x="447"/>
        <item x="262"/>
        <item x="20"/>
        <item x="444"/>
        <item x="200"/>
        <item x="361"/>
        <item x="278"/>
        <item x="196"/>
        <item x="303"/>
        <item x="391"/>
        <item x="214"/>
        <item x="234"/>
        <item x="70"/>
        <item x="371"/>
        <item x="239"/>
        <item x="117"/>
        <item x="103"/>
        <item x="273"/>
        <item x="440"/>
        <item x="61"/>
        <item x="451"/>
        <item x="9"/>
        <item x="267"/>
        <item x="127"/>
        <item x="56"/>
        <item x="283"/>
        <item x="27"/>
        <item x="315"/>
        <item x="40"/>
        <item x="94"/>
        <item x="102"/>
        <item x="418"/>
        <item x="210"/>
        <item x="421"/>
        <item x="345"/>
        <item x="434"/>
        <item x="499"/>
        <item x="453"/>
        <item x="248"/>
        <item x="82"/>
        <item x="57"/>
        <item x="88"/>
        <item x="408"/>
        <item x="472"/>
        <item x="162"/>
        <item x="477"/>
        <item x="65"/>
        <item x="62"/>
        <item x="14"/>
        <item x="356"/>
        <item x="515"/>
        <item x="167"/>
        <item x="339"/>
        <item x="51"/>
        <item x="414"/>
        <item x="506"/>
        <item x="482"/>
        <item x="228"/>
        <item x="28"/>
        <item x="106"/>
        <item x="344"/>
        <item x="393"/>
        <item x="79"/>
        <item x="503"/>
        <item x="354"/>
        <item x="292"/>
        <item x="145"/>
        <item x="92"/>
        <item x="115"/>
        <item x="182"/>
        <item x="473"/>
        <item x="168"/>
        <item x="488"/>
        <item x="254"/>
        <item x="139"/>
        <item x="522"/>
        <item x="270"/>
        <item x="16"/>
        <item x="269"/>
        <item x="207"/>
        <item x="128"/>
        <item x="47"/>
        <item x="124"/>
        <item x="125"/>
        <item x="467"/>
        <item x="183"/>
        <item x="401"/>
        <item x="259"/>
        <item x="388"/>
        <item x="457"/>
        <item x="7"/>
        <item x="424"/>
        <item x="346"/>
        <item x="77"/>
        <item x="461"/>
        <item x="493"/>
        <item x="59"/>
        <item x="410"/>
        <item x="277"/>
        <item x="91"/>
        <item x="96"/>
        <item x="350"/>
        <item x="504"/>
        <item x="509"/>
        <item x="191"/>
        <item x="3"/>
        <item x="263"/>
        <item x="486"/>
        <item x="74"/>
        <item x="242"/>
        <item x="68"/>
        <item x="36"/>
        <item x="455"/>
        <item x="340"/>
        <item x="289"/>
        <item x="197"/>
        <item x="300"/>
        <item x="187"/>
        <item x="413"/>
        <item x="376"/>
        <item x="279"/>
        <item x="123"/>
        <item x="109"/>
        <item x="349"/>
        <item x="291"/>
        <item x="327"/>
        <item x="491"/>
        <item x="140"/>
        <item x="18"/>
        <item x="287"/>
        <item x="380"/>
        <item x="415"/>
        <item x="337"/>
        <item x="502"/>
        <item x="460"/>
        <item x="186"/>
        <item x="111"/>
        <item x="412"/>
        <item x="285"/>
        <item x="95"/>
        <item x="122"/>
        <item x="355"/>
        <item x="514"/>
        <item x="224"/>
        <item x="194"/>
        <item x="469"/>
        <item x="172"/>
        <item x="385"/>
        <item x="516"/>
        <item x="261"/>
        <item x="298"/>
        <item x="518"/>
        <item x="198"/>
        <item x="0"/>
        <item x="332"/>
        <item x="246"/>
        <item x="500"/>
        <item x="126"/>
        <item x="316"/>
        <item x="470"/>
        <item x="348"/>
        <item x="41"/>
        <item x="105"/>
        <item x="257"/>
        <item x="489"/>
        <item x="215"/>
        <item x="426"/>
        <item x="32"/>
        <item x="517"/>
        <item x="342"/>
        <item x="483"/>
        <item x="420"/>
        <item x="73"/>
        <item x="97"/>
        <item x="454"/>
        <item x="26"/>
        <item x="432"/>
        <item x="195"/>
        <item x="107"/>
        <item x="44"/>
        <item x="155"/>
        <item x="177"/>
        <item x="72"/>
        <item x="513"/>
        <item x="352"/>
        <item x="386"/>
        <item x="280"/>
        <item x="512"/>
        <item x="443"/>
        <item x="296"/>
        <item x="400"/>
        <item x="450"/>
        <item x="202"/>
        <item x="85"/>
        <item x="69"/>
        <item x="66"/>
        <item x="329"/>
        <item x="144"/>
        <item x="148"/>
        <item x="439"/>
        <item x="312"/>
        <item x="216"/>
        <item x="25"/>
        <item x="230"/>
        <item x="445"/>
        <item x="266"/>
        <item x="21"/>
        <item x="363"/>
        <item x="165"/>
        <item x="396"/>
        <item x="33"/>
        <item x="459"/>
        <item x="436"/>
        <item x="392"/>
        <item x="325"/>
        <item x="397"/>
        <item x="67"/>
        <item x="290"/>
        <item x="192"/>
        <item x="112"/>
        <item x="484"/>
        <item x="10"/>
        <item x="24"/>
        <item x="362"/>
        <item x="330"/>
        <item x="495"/>
        <item x="411"/>
        <item x="423"/>
        <item x="243"/>
        <item x="442"/>
        <item x="322"/>
        <item x="206"/>
        <item x="98"/>
        <item x="428"/>
        <item x="218"/>
        <item x="485"/>
        <item x="299"/>
        <item x="142"/>
        <item x="12"/>
        <item x="38"/>
        <item x="118"/>
        <item x="48"/>
        <item x="190"/>
        <item x="42"/>
        <item x="176"/>
        <item x="409"/>
        <item x="78"/>
        <item t="default"/>
      </items>
    </pivotField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6" outline="0" showAll="0"/>
    <pivotField compact="0" numFmtId="6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numFmtId="6" outline="0" subtotalTop="0" showAll="0"/>
    <pivotField compact="0" numFmtId="6" outline="0" subtotalTop="0" showAll="0"/>
    <pivotField compact="0" numFmtId="164" outline="0" subtotalTop="0" showAll="0"/>
    <pivotField compact="0" numFmtId="9" outline="0" subtotalTop="0" showAll="0"/>
    <pivotField compact="0" outline="0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ubtotalTop="0" showAll="0">
      <items count="7">
        <item x="0"/>
        <item x="1"/>
        <item x="2"/>
        <item x="3"/>
        <item x="4"/>
        <item x="5"/>
        <item t="default"/>
      </items>
    </pivotField>
    <pivotField compact="0" outline="0" subtotalTop="0"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Frequency" fld="4" subtotal="count" baseField="4" baseItem="0"/>
    <dataField name="Percentage" fld="4" subtotal="count" showDataAs="percentOfTotal" baseField="4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0CD1BB-7D06-434B-A3EE-C24B4130A02F}" name="PivotTable18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6">
  <location ref="B68:C73" firstHeaderRow="1" firstDataRow="1" firstDataCol="1"/>
  <pivotFields count="32">
    <pivotField compact="0" outline="0" showAll="0"/>
    <pivotField compact="0" outline="0" showAll="0"/>
    <pivotField compact="0" outline="0" showAll="0"/>
    <pivotField dataField="1" compact="0" outline="0" showAll="0" sortType="a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ame="Product Category " compact="0" outline="0" showAll="0"/>
    <pivotField compact="0" outline="0" showAll="0">
      <items count="524">
        <item x="244"/>
        <item x="309"/>
        <item x="39"/>
        <item x="13"/>
        <item x="507"/>
        <item x="390"/>
        <item x="404"/>
        <item x="89"/>
        <item x="238"/>
        <item x="417"/>
        <item x="403"/>
        <item x="53"/>
        <item x="452"/>
        <item x="383"/>
        <item x="15"/>
        <item x="217"/>
        <item x="367"/>
        <item x="387"/>
        <item x="129"/>
        <item x="253"/>
        <item x="419"/>
        <item x="19"/>
        <item x="446"/>
        <item x="60"/>
        <item x="324"/>
        <item x="240"/>
        <item x="30"/>
        <item x="17"/>
        <item x="226"/>
        <item x="478"/>
        <item x="235"/>
        <item x="321"/>
        <item x="328"/>
        <item x="498"/>
        <item x="193"/>
        <item x="219"/>
        <item x="131"/>
        <item x="466"/>
        <item x="50"/>
        <item x="161"/>
        <item x="256"/>
        <item x="301"/>
        <item x="374"/>
        <item x="135"/>
        <item x="458"/>
        <item x="394"/>
        <item x="462"/>
        <item x="141"/>
        <item x="64"/>
        <item x="143"/>
        <item x="306"/>
        <item x="156"/>
        <item x="119"/>
        <item x="71"/>
        <item x="209"/>
        <item x="381"/>
        <item x="46"/>
        <item x="169"/>
        <item x="357"/>
        <item x="260"/>
        <item x="99"/>
        <item x="175"/>
        <item x="138"/>
        <item x="83"/>
        <item x="166"/>
        <item x="171"/>
        <item x="519"/>
        <item x="150"/>
        <item x="274"/>
        <item x="492"/>
        <item x="58"/>
        <item x="204"/>
        <item x="364"/>
        <item x="120"/>
        <item x="1"/>
        <item x="136"/>
        <item x="295"/>
        <item x="347"/>
        <item x="157"/>
        <item x="110"/>
        <item x="237"/>
        <item x="481"/>
        <item x="377"/>
        <item x="475"/>
        <item x="293"/>
        <item x="497"/>
        <item x="318"/>
        <item x="334"/>
        <item x="113"/>
        <item x="310"/>
        <item x="173"/>
        <item x="178"/>
        <item x="490"/>
        <item x="433"/>
        <item x="320"/>
        <item x="323"/>
        <item x="382"/>
        <item x="153"/>
        <item x="326"/>
        <item x="86"/>
        <item x="379"/>
        <item x="90"/>
        <item x="366"/>
        <item x="2"/>
        <item x="395"/>
        <item x="133"/>
        <item x="258"/>
        <item x="211"/>
        <item x="331"/>
        <item x="116"/>
        <item x="402"/>
        <item x="225"/>
        <item x="264"/>
        <item x="359"/>
        <item x="52"/>
        <item x="241"/>
        <item x="427"/>
        <item x="271"/>
        <item x="505"/>
        <item x="132"/>
        <item x="302"/>
        <item x="317"/>
        <item x="294"/>
        <item x="245"/>
        <item x="373"/>
        <item x="137"/>
        <item x="307"/>
        <item x="164"/>
        <item x="121"/>
        <item x="476"/>
        <item x="43"/>
        <item x="158"/>
        <item x="319"/>
        <item x="146"/>
        <item x="180"/>
        <item x="227"/>
        <item x="375"/>
        <item x="265"/>
        <item x="11"/>
        <item x="343"/>
        <item x="422"/>
        <item x="335"/>
        <item x="160"/>
        <item x="151"/>
        <item x="341"/>
        <item x="431"/>
        <item x="268"/>
        <item x="496"/>
        <item x="360"/>
        <item x="448"/>
        <item x="93"/>
        <item x="353"/>
        <item x="101"/>
        <item x="29"/>
        <item x="487"/>
        <item x="81"/>
        <item x="398"/>
        <item x="22"/>
        <item x="184"/>
        <item x="389"/>
        <item x="75"/>
        <item x="203"/>
        <item x="311"/>
        <item x="54"/>
        <item x="222"/>
        <item x="438"/>
        <item x="520"/>
        <item x="474"/>
        <item x="511"/>
        <item x="185"/>
        <item x="288"/>
        <item x="5"/>
        <item x="365"/>
        <item x="236"/>
        <item x="149"/>
        <item x="220"/>
        <item x="463"/>
        <item x="480"/>
        <item x="282"/>
        <item x="521"/>
        <item x="305"/>
        <item x="449"/>
        <item x="456"/>
        <item x="358"/>
        <item x="221"/>
        <item x="188"/>
        <item x="429"/>
        <item x="276"/>
        <item x="134"/>
        <item x="368"/>
        <item x="284"/>
        <item x="468"/>
        <item x="399"/>
        <item x="174"/>
        <item x="49"/>
        <item x="384"/>
        <item x="370"/>
        <item x="336"/>
        <item x="170"/>
        <item x="223"/>
        <item x="201"/>
        <item x="465"/>
        <item x="45"/>
        <item x="314"/>
        <item x="494"/>
        <item x="212"/>
        <item x="232"/>
        <item x="229"/>
        <item x="249"/>
        <item x="34"/>
        <item x="333"/>
        <item x="308"/>
        <item x="247"/>
        <item x="425"/>
        <item x="297"/>
        <item x="508"/>
        <item x="114"/>
        <item x="435"/>
        <item x="76"/>
        <item x="104"/>
        <item x="23"/>
        <item x="281"/>
        <item x="37"/>
        <item x="31"/>
        <item x="406"/>
        <item x="351"/>
        <item x="441"/>
        <item x="130"/>
        <item x="159"/>
        <item x="213"/>
        <item x="6"/>
        <item x="313"/>
        <item x="4"/>
        <item x="181"/>
        <item x="199"/>
        <item x="471"/>
        <item x="286"/>
        <item x="108"/>
        <item x="407"/>
        <item x="8"/>
        <item x="338"/>
        <item x="152"/>
        <item x="189"/>
        <item x="369"/>
        <item x="154"/>
        <item x="479"/>
        <item x="100"/>
        <item x="272"/>
        <item x="147"/>
        <item x="250"/>
        <item x="205"/>
        <item x="231"/>
        <item x="378"/>
        <item x="251"/>
        <item x="55"/>
        <item x="464"/>
        <item x="35"/>
        <item x="252"/>
        <item x="372"/>
        <item x="304"/>
        <item x="510"/>
        <item x="416"/>
        <item x="208"/>
        <item x="233"/>
        <item x="275"/>
        <item x="63"/>
        <item x="501"/>
        <item x="255"/>
        <item x="87"/>
        <item x="80"/>
        <item x="179"/>
        <item x="84"/>
        <item x="405"/>
        <item x="437"/>
        <item x="163"/>
        <item x="430"/>
        <item x="447"/>
        <item x="262"/>
        <item x="20"/>
        <item x="444"/>
        <item x="200"/>
        <item x="361"/>
        <item x="278"/>
        <item x="196"/>
        <item x="303"/>
        <item x="391"/>
        <item x="214"/>
        <item x="234"/>
        <item x="70"/>
        <item x="371"/>
        <item x="239"/>
        <item x="117"/>
        <item x="103"/>
        <item x="273"/>
        <item x="440"/>
        <item x="61"/>
        <item x="451"/>
        <item x="9"/>
        <item x="267"/>
        <item x="127"/>
        <item x="56"/>
        <item x="283"/>
        <item x="27"/>
        <item x="315"/>
        <item x="40"/>
        <item x="94"/>
        <item x="102"/>
        <item x="418"/>
        <item x="210"/>
        <item x="421"/>
        <item x="345"/>
        <item x="434"/>
        <item x="499"/>
        <item x="453"/>
        <item x="248"/>
        <item x="82"/>
        <item x="57"/>
        <item x="88"/>
        <item x="408"/>
        <item x="472"/>
        <item x="162"/>
        <item x="477"/>
        <item x="65"/>
        <item x="62"/>
        <item x="14"/>
        <item x="356"/>
        <item x="515"/>
        <item x="167"/>
        <item x="339"/>
        <item x="51"/>
        <item x="414"/>
        <item x="506"/>
        <item x="482"/>
        <item x="228"/>
        <item x="28"/>
        <item x="106"/>
        <item x="344"/>
        <item x="393"/>
        <item x="79"/>
        <item x="503"/>
        <item x="354"/>
        <item x="292"/>
        <item x="145"/>
        <item x="92"/>
        <item x="115"/>
        <item x="182"/>
        <item x="473"/>
        <item x="168"/>
        <item x="488"/>
        <item x="254"/>
        <item x="139"/>
        <item x="522"/>
        <item x="270"/>
        <item x="16"/>
        <item x="269"/>
        <item x="207"/>
        <item x="128"/>
        <item x="47"/>
        <item x="124"/>
        <item x="125"/>
        <item x="467"/>
        <item x="183"/>
        <item x="401"/>
        <item x="259"/>
        <item x="388"/>
        <item x="457"/>
        <item x="7"/>
        <item x="424"/>
        <item x="346"/>
        <item x="77"/>
        <item x="461"/>
        <item x="493"/>
        <item x="59"/>
        <item x="410"/>
        <item x="277"/>
        <item x="91"/>
        <item x="96"/>
        <item x="350"/>
        <item x="504"/>
        <item x="509"/>
        <item x="191"/>
        <item x="3"/>
        <item x="263"/>
        <item x="486"/>
        <item x="74"/>
        <item x="242"/>
        <item x="68"/>
        <item x="36"/>
        <item x="455"/>
        <item x="340"/>
        <item x="289"/>
        <item x="197"/>
        <item x="300"/>
        <item x="187"/>
        <item x="413"/>
        <item x="376"/>
        <item x="279"/>
        <item x="123"/>
        <item x="109"/>
        <item x="349"/>
        <item x="291"/>
        <item x="327"/>
        <item x="491"/>
        <item x="140"/>
        <item x="18"/>
        <item x="287"/>
        <item x="380"/>
        <item x="415"/>
        <item x="337"/>
        <item x="502"/>
        <item x="460"/>
        <item x="186"/>
        <item x="111"/>
        <item x="412"/>
        <item x="285"/>
        <item x="95"/>
        <item x="122"/>
        <item x="355"/>
        <item x="514"/>
        <item x="224"/>
        <item x="194"/>
        <item x="469"/>
        <item x="172"/>
        <item x="385"/>
        <item x="516"/>
        <item x="261"/>
        <item x="298"/>
        <item x="518"/>
        <item x="198"/>
        <item x="0"/>
        <item x="332"/>
        <item x="246"/>
        <item x="500"/>
        <item x="126"/>
        <item x="316"/>
        <item x="470"/>
        <item x="348"/>
        <item x="41"/>
        <item x="105"/>
        <item x="257"/>
        <item x="489"/>
        <item x="215"/>
        <item x="426"/>
        <item x="32"/>
        <item x="517"/>
        <item x="342"/>
        <item x="483"/>
        <item x="420"/>
        <item x="73"/>
        <item x="97"/>
        <item x="454"/>
        <item x="26"/>
        <item x="432"/>
        <item x="195"/>
        <item x="107"/>
        <item x="44"/>
        <item x="155"/>
        <item x="177"/>
        <item x="72"/>
        <item x="513"/>
        <item x="352"/>
        <item x="386"/>
        <item x="280"/>
        <item x="512"/>
        <item x="443"/>
        <item x="296"/>
        <item x="400"/>
        <item x="450"/>
        <item x="202"/>
        <item x="85"/>
        <item x="69"/>
        <item x="66"/>
        <item x="329"/>
        <item x="144"/>
        <item x="148"/>
        <item x="439"/>
        <item x="312"/>
        <item x="216"/>
        <item x="25"/>
        <item x="230"/>
        <item x="445"/>
        <item x="266"/>
        <item x="21"/>
        <item x="363"/>
        <item x="165"/>
        <item x="396"/>
        <item x="33"/>
        <item x="459"/>
        <item x="436"/>
        <item x="392"/>
        <item x="325"/>
        <item x="397"/>
        <item x="67"/>
        <item x="290"/>
        <item x="192"/>
        <item x="112"/>
        <item x="484"/>
        <item x="10"/>
        <item x="24"/>
        <item x="362"/>
        <item x="330"/>
        <item x="495"/>
        <item x="411"/>
        <item x="423"/>
        <item x="243"/>
        <item x="442"/>
        <item x="322"/>
        <item x="206"/>
        <item x="98"/>
        <item x="428"/>
        <item x="218"/>
        <item x="485"/>
        <item x="299"/>
        <item x="142"/>
        <item x="12"/>
        <item x="38"/>
        <item x="118"/>
        <item x="48"/>
        <item x="190"/>
        <item x="42"/>
        <item x="176"/>
        <item x="409"/>
        <item x="78"/>
        <item t="default"/>
      </items>
    </pivotField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6" outline="0" showAll="0"/>
    <pivotField compact="0" numFmtId="6" outline="0" showAll="0"/>
    <pivotField compact="0" outline="0" showAll="0"/>
    <pivotField axis="axisRow" compact="0" outline="0" showAll="0">
      <items count="6">
        <item x="0"/>
        <item x="2"/>
        <item x="3"/>
        <item x="1"/>
        <item h="1"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numFmtId="6" outline="0" subtotalTop="0" showAll="0"/>
    <pivotField compact="0" numFmtId="6" outline="0" subtotalTop="0" showAll="0"/>
    <pivotField compact="0" numFmtId="164" outline="0" subtotalTop="0" showAll="0"/>
    <pivotField compact="0" numFmtId="9" outline="0" subtotalTop="0" showAll="0"/>
    <pivotField compact="0" outline="0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ubtotalTop="0" showAll="0">
      <items count="7">
        <item x="0"/>
        <item x="1"/>
        <item x="2"/>
        <item x="3"/>
        <item x="4"/>
        <item x="5"/>
        <item t="default"/>
      </items>
    </pivotField>
    <pivotField compact="0" outline="0" subtotalTop="0" showAll="0">
      <items count="5">
        <item x="0"/>
        <item x="1"/>
        <item x="2"/>
        <item x="3"/>
        <item t="default"/>
      </items>
    </pivotField>
  </pivotFields>
  <rowFields count="1">
    <field x="1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Frequency" fld="3" subtotal="count" baseField="17" baseItem="0"/>
  </dataFields>
  <chartFormats count="7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12" format="2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12" format="3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12" format="4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02DBE6-F328-4C24-94D2-A824EE07C1D6}" name="PivotTable20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8">
  <location ref="B93:J98" firstHeaderRow="1" firstDataRow="3" firstDataCol="1"/>
  <pivotFields count="32">
    <pivotField compact="0" outline="0" showAll="0"/>
    <pivotField compact="0" outline="0" showAll="0"/>
    <pivotField compact="0" outline="0" showAll="0"/>
    <pivotField compact="0" outline="0" showAll="0"/>
    <pivotField name="Product Category " compact="0" outline="0" showAll="0"/>
    <pivotField compact="0" outline="0" showAll="0">
      <items count="524">
        <item x="244"/>
        <item x="309"/>
        <item x="39"/>
        <item x="13"/>
        <item x="507"/>
        <item x="390"/>
        <item x="404"/>
        <item x="89"/>
        <item x="238"/>
        <item x="417"/>
        <item x="403"/>
        <item x="53"/>
        <item x="452"/>
        <item x="383"/>
        <item x="15"/>
        <item x="217"/>
        <item x="367"/>
        <item x="387"/>
        <item x="129"/>
        <item x="253"/>
        <item x="419"/>
        <item x="19"/>
        <item x="446"/>
        <item x="60"/>
        <item x="324"/>
        <item x="240"/>
        <item x="30"/>
        <item x="17"/>
        <item x="226"/>
        <item x="478"/>
        <item x="235"/>
        <item x="321"/>
        <item x="328"/>
        <item x="498"/>
        <item x="193"/>
        <item x="219"/>
        <item x="131"/>
        <item x="466"/>
        <item x="50"/>
        <item x="161"/>
        <item x="256"/>
        <item x="301"/>
        <item x="374"/>
        <item x="135"/>
        <item x="458"/>
        <item x="394"/>
        <item x="462"/>
        <item x="141"/>
        <item x="64"/>
        <item x="143"/>
        <item x="306"/>
        <item x="156"/>
        <item x="119"/>
        <item x="71"/>
        <item x="209"/>
        <item x="381"/>
        <item x="46"/>
        <item x="169"/>
        <item x="357"/>
        <item x="260"/>
        <item x="99"/>
        <item x="175"/>
        <item x="138"/>
        <item x="83"/>
        <item x="166"/>
        <item x="171"/>
        <item x="519"/>
        <item x="150"/>
        <item x="274"/>
        <item x="492"/>
        <item x="58"/>
        <item x="204"/>
        <item x="364"/>
        <item x="120"/>
        <item x="1"/>
        <item x="136"/>
        <item x="295"/>
        <item x="347"/>
        <item x="157"/>
        <item x="110"/>
        <item x="237"/>
        <item x="481"/>
        <item x="377"/>
        <item x="475"/>
        <item x="293"/>
        <item x="497"/>
        <item x="318"/>
        <item x="334"/>
        <item x="113"/>
        <item x="310"/>
        <item x="173"/>
        <item x="178"/>
        <item x="490"/>
        <item x="433"/>
        <item x="320"/>
        <item x="323"/>
        <item x="382"/>
        <item x="153"/>
        <item x="326"/>
        <item x="86"/>
        <item x="379"/>
        <item x="90"/>
        <item x="366"/>
        <item x="2"/>
        <item x="395"/>
        <item x="133"/>
        <item x="258"/>
        <item x="211"/>
        <item x="331"/>
        <item x="116"/>
        <item x="402"/>
        <item x="225"/>
        <item x="264"/>
        <item x="359"/>
        <item x="52"/>
        <item x="241"/>
        <item x="427"/>
        <item x="271"/>
        <item x="505"/>
        <item x="132"/>
        <item x="302"/>
        <item x="317"/>
        <item x="294"/>
        <item x="245"/>
        <item x="373"/>
        <item x="137"/>
        <item x="307"/>
        <item x="164"/>
        <item x="121"/>
        <item x="476"/>
        <item x="43"/>
        <item x="158"/>
        <item x="319"/>
        <item x="146"/>
        <item x="180"/>
        <item x="227"/>
        <item x="375"/>
        <item x="265"/>
        <item x="11"/>
        <item x="343"/>
        <item x="422"/>
        <item x="335"/>
        <item x="160"/>
        <item x="151"/>
        <item x="341"/>
        <item x="431"/>
        <item x="268"/>
        <item x="496"/>
        <item x="360"/>
        <item x="448"/>
        <item x="93"/>
        <item x="353"/>
        <item x="101"/>
        <item x="29"/>
        <item x="487"/>
        <item x="81"/>
        <item x="398"/>
        <item x="22"/>
        <item x="184"/>
        <item x="389"/>
        <item x="75"/>
        <item x="203"/>
        <item x="311"/>
        <item x="54"/>
        <item x="222"/>
        <item x="438"/>
        <item x="520"/>
        <item x="474"/>
        <item x="511"/>
        <item x="185"/>
        <item x="288"/>
        <item x="5"/>
        <item x="365"/>
        <item x="236"/>
        <item x="149"/>
        <item x="220"/>
        <item x="463"/>
        <item x="480"/>
        <item x="282"/>
        <item x="521"/>
        <item x="305"/>
        <item x="449"/>
        <item x="456"/>
        <item x="358"/>
        <item x="221"/>
        <item x="188"/>
        <item x="429"/>
        <item x="276"/>
        <item x="134"/>
        <item x="368"/>
        <item x="284"/>
        <item x="468"/>
        <item x="399"/>
        <item x="174"/>
        <item x="49"/>
        <item x="384"/>
        <item x="370"/>
        <item x="336"/>
        <item x="170"/>
        <item x="223"/>
        <item x="201"/>
        <item x="465"/>
        <item x="45"/>
        <item x="314"/>
        <item x="494"/>
        <item x="212"/>
        <item x="232"/>
        <item x="229"/>
        <item x="249"/>
        <item x="34"/>
        <item x="333"/>
        <item x="308"/>
        <item x="247"/>
        <item x="425"/>
        <item x="297"/>
        <item x="508"/>
        <item x="114"/>
        <item x="435"/>
        <item x="76"/>
        <item x="104"/>
        <item x="23"/>
        <item x="281"/>
        <item x="37"/>
        <item x="31"/>
        <item x="406"/>
        <item x="351"/>
        <item x="441"/>
        <item x="130"/>
        <item x="159"/>
        <item x="213"/>
        <item x="6"/>
        <item x="313"/>
        <item x="4"/>
        <item x="181"/>
        <item x="199"/>
        <item x="471"/>
        <item x="286"/>
        <item x="108"/>
        <item x="407"/>
        <item x="8"/>
        <item x="338"/>
        <item x="152"/>
        <item x="189"/>
        <item x="369"/>
        <item x="154"/>
        <item x="479"/>
        <item x="100"/>
        <item x="272"/>
        <item x="147"/>
        <item x="250"/>
        <item x="205"/>
        <item x="231"/>
        <item x="378"/>
        <item x="251"/>
        <item x="55"/>
        <item x="464"/>
        <item x="35"/>
        <item x="252"/>
        <item x="372"/>
        <item x="304"/>
        <item x="510"/>
        <item x="416"/>
        <item x="208"/>
        <item x="233"/>
        <item x="275"/>
        <item x="63"/>
        <item x="501"/>
        <item x="255"/>
        <item x="87"/>
        <item x="80"/>
        <item x="179"/>
        <item x="84"/>
        <item x="405"/>
        <item x="437"/>
        <item x="163"/>
        <item x="430"/>
        <item x="447"/>
        <item x="262"/>
        <item x="20"/>
        <item x="444"/>
        <item x="200"/>
        <item x="361"/>
        <item x="278"/>
        <item x="196"/>
        <item x="303"/>
        <item x="391"/>
        <item x="214"/>
        <item x="234"/>
        <item x="70"/>
        <item x="371"/>
        <item x="239"/>
        <item x="117"/>
        <item x="103"/>
        <item x="273"/>
        <item x="440"/>
        <item x="61"/>
        <item x="451"/>
        <item x="9"/>
        <item x="267"/>
        <item x="127"/>
        <item x="56"/>
        <item x="283"/>
        <item x="27"/>
        <item x="315"/>
        <item x="40"/>
        <item x="94"/>
        <item x="102"/>
        <item x="418"/>
        <item x="210"/>
        <item x="421"/>
        <item x="345"/>
        <item x="434"/>
        <item x="499"/>
        <item x="453"/>
        <item x="248"/>
        <item x="82"/>
        <item x="57"/>
        <item x="88"/>
        <item x="408"/>
        <item x="472"/>
        <item x="162"/>
        <item x="477"/>
        <item x="65"/>
        <item x="62"/>
        <item x="14"/>
        <item x="356"/>
        <item x="515"/>
        <item x="167"/>
        <item x="339"/>
        <item x="51"/>
        <item x="414"/>
        <item x="506"/>
        <item x="482"/>
        <item x="228"/>
        <item x="28"/>
        <item x="106"/>
        <item x="344"/>
        <item x="393"/>
        <item x="79"/>
        <item x="503"/>
        <item x="354"/>
        <item x="292"/>
        <item x="145"/>
        <item x="92"/>
        <item x="115"/>
        <item x="182"/>
        <item x="473"/>
        <item x="168"/>
        <item x="488"/>
        <item x="254"/>
        <item x="139"/>
        <item x="522"/>
        <item x="270"/>
        <item x="16"/>
        <item x="269"/>
        <item x="207"/>
        <item x="128"/>
        <item x="47"/>
        <item x="124"/>
        <item x="125"/>
        <item x="467"/>
        <item x="183"/>
        <item x="401"/>
        <item x="259"/>
        <item x="388"/>
        <item x="457"/>
        <item x="7"/>
        <item x="424"/>
        <item x="346"/>
        <item x="77"/>
        <item x="461"/>
        <item x="493"/>
        <item x="59"/>
        <item x="410"/>
        <item x="277"/>
        <item x="91"/>
        <item x="96"/>
        <item x="350"/>
        <item x="504"/>
        <item x="509"/>
        <item x="191"/>
        <item x="3"/>
        <item x="263"/>
        <item x="486"/>
        <item x="74"/>
        <item x="242"/>
        <item x="68"/>
        <item x="36"/>
        <item x="455"/>
        <item x="340"/>
        <item x="289"/>
        <item x="197"/>
        <item x="300"/>
        <item x="187"/>
        <item x="413"/>
        <item x="376"/>
        <item x="279"/>
        <item x="123"/>
        <item x="109"/>
        <item x="349"/>
        <item x="291"/>
        <item x="327"/>
        <item x="491"/>
        <item x="140"/>
        <item x="18"/>
        <item x="287"/>
        <item x="380"/>
        <item x="415"/>
        <item x="337"/>
        <item x="502"/>
        <item x="460"/>
        <item x="186"/>
        <item x="111"/>
        <item x="412"/>
        <item x="285"/>
        <item x="95"/>
        <item x="122"/>
        <item x="355"/>
        <item x="514"/>
        <item x="224"/>
        <item x="194"/>
        <item x="469"/>
        <item x="172"/>
        <item x="385"/>
        <item x="516"/>
        <item x="261"/>
        <item x="298"/>
        <item x="518"/>
        <item x="198"/>
        <item x="0"/>
        <item x="332"/>
        <item x="246"/>
        <item x="500"/>
        <item x="126"/>
        <item x="316"/>
        <item x="470"/>
        <item x="348"/>
        <item x="41"/>
        <item x="105"/>
        <item x="257"/>
        <item x="489"/>
        <item x="215"/>
        <item x="426"/>
        <item x="32"/>
        <item x="517"/>
        <item x="342"/>
        <item x="483"/>
        <item x="420"/>
        <item x="73"/>
        <item x="97"/>
        <item x="454"/>
        <item x="26"/>
        <item x="432"/>
        <item x="195"/>
        <item x="107"/>
        <item x="44"/>
        <item x="155"/>
        <item x="177"/>
        <item x="72"/>
        <item x="513"/>
        <item x="352"/>
        <item x="386"/>
        <item x="280"/>
        <item x="512"/>
        <item x="443"/>
        <item x="296"/>
        <item x="400"/>
        <item x="450"/>
        <item x="202"/>
        <item x="85"/>
        <item x="69"/>
        <item x="66"/>
        <item x="329"/>
        <item x="144"/>
        <item x="148"/>
        <item x="439"/>
        <item x="312"/>
        <item x="216"/>
        <item x="25"/>
        <item x="230"/>
        <item x="445"/>
        <item x="266"/>
        <item x="21"/>
        <item x="363"/>
        <item x="165"/>
        <item x="396"/>
        <item x="33"/>
        <item x="459"/>
        <item x="436"/>
        <item x="392"/>
        <item x="325"/>
        <item x="397"/>
        <item x="67"/>
        <item x="290"/>
        <item x="192"/>
        <item x="112"/>
        <item x="484"/>
        <item x="10"/>
        <item x="24"/>
        <item x="362"/>
        <item x="330"/>
        <item x="495"/>
        <item x="411"/>
        <item x="423"/>
        <item x="243"/>
        <item x="442"/>
        <item x="322"/>
        <item x="206"/>
        <item x="98"/>
        <item x="428"/>
        <item x="218"/>
        <item x="485"/>
        <item x="299"/>
        <item x="142"/>
        <item x="12"/>
        <item x="38"/>
        <item x="118"/>
        <item x="48"/>
        <item x="190"/>
        <item x="42"/>
        <item x="176"/>
        <item x="409"/>
        <item x="78"/>
        <item t="default"/>
      </items>
    </pivotField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6" outline="0" showAll="0"/>
    <pivotField compact="0" numFmtId="6" outline="0" showAll="0"/>
    <pivotField compact="0" outline="0" showAll="0"/>
    <pivotField compact="0" outline="0" showAll="0"/>
    <pivotField compact="0" outline="0" showAll="0"/>
    <pivotField compact="0" outline="0" showAll="0"/>
    <pivotField name="Return Status " axis="axisRow" dataField="1" compact="0" outline="0" showAll="0">
      <items count="4">
        <item x="0"/>
        <item x="1"/>
        <item h="1" x="2"/>
        <item t="default"/>
      </items>
    </pivotField>
    <pivotField compact="0" outline="0" showAll="0"/>
    <pivotField name="Feedback" axis="axisCol" compact="0" outline="0" showAll="0">
      <items count="4">
        <item x="0"/>
        <item x="2"/>
        <item x="1"/>
        <item t="default"/>
      </items>
    </pivotField>
    <pivotField compact="0" outline="0" showAll="0"/>
    <pivotField compact="0" numFmtId="164" outline="0" showAll="0"/>
    <pivotField compact="0" numFmtId="6" outline="0" subtotalTop="0" showAll="0"/>
    <pivotField compact="0" numFmtId="6" outline="0" subtotalTop="0" showAll="0"/>
    <pivotField compact="0" numFmtId="164" outline="0" subtotalTop="0" showAll="0"/>
    <pivotField compact="0" numFmtId="9" outline="0" subtotalTop="0" showAll="0"/>
    <pivotField compact="0" outline="0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ubtotalTop="0" showAll="0">
      <items count="7">
        <item x="0"/>
        <item x="1"/>
        <item x="2"/>
        <item x="3"/>
        <item x="4"/>
        <item x="5"/>
        <item t="default"/>
      </items>
    </pivotField>
    <pivotField compact="0" outline="0" subtotalTop="0" showAll="0">
      <items count="5">
        <item x="0"/>
        <item x="1"/>
        <item x="2"/>
        <item x="3"/>
        <item t="default"/>
      </items>
    </pivotField>
  </pivotFields>
  <rowFields count="1">
    <field x="20"/>
  </rowFields>
  <rowItems count="3">
    <i>
      <x/>
    </i>
    <i>
      <x v="1"/>
    </i>
    <i t="grand">
      <x/>
    </i>
  </rowItems>
  <colFields count="2">
    <field x="-2"/>
    <field x="22"/>
  </colFields>
  <col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 i="1">
      <x/>
    </i>
  </colItems>
  <dataFields count="2">
    <dataField name="Frequency" fld="20" subtotal="count" baseField="20" baseItem="0"/>
    <dataField name="Percentage" fld="20" subtotal="count" showDataAs="percentOfTotal" baseField="2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F7580F-2B0A-43D9-8F6A-DC043824B51B}" name="PivotTable17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B52:C63" firstHeaderRow="1" firstDataRow="1" firstDataCol="1"/>
  <pivotFields count="32">
    <pivotField compact="0" outline="0" showAll="0"/>
    <pivotField compact="0" outline="0" showAll="0"/>
    <pivotField compact="0" outline="0" showAll="0"/>
    <pivotField axis="axisRow" dataField="1" compact="0" outline="0" showAll="0" sortType="ascending">
      <items count="11">
        <item x="2"/>
        <item x="1"/>
        <item x="3"/>
        <item x="0"/>
        <item x="4"/>
        <item x="5"/>
        <item x="9"/>
        <item x="8"/>
        <item x="7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ame="Product Category " compact="0" outline="0" showAll="0"/>
    <pivotField compact="0" outline="0" showAll="0">
      <items count="524">
        <item x="244"/>
        <item x="309"/>
        <item x="39"/>
        <item x="13"/>
        <item x="507"/>
        <item x="390"/>
        <item x="404"/>
        <item x="89"/>
        <item x="238"/>
        <item x="417"/>
        <item x="403"/>
        <item x="53"/>
        <item x="452"/>
        <item x="383"/>
        <item x="15"/>
        <item x="217"/>
        <item x="367"/>
        <item x="387"/>
        <item x="129"/>
        <item x="253"/>
        <item x="419"/>
        <item x="19"/>
        <item x="446"/>
        <item x="60"/>
        <item x="324"/>
        <item x="240"/>
        <item x="30"/>
        <item x="17"/>
        <item x="226"/>
        <item x="478"/>
        <item x="235"/>
        <item x="321"/>
        <item x="328"/>
        <item x="498"/>
        <item x="193"/>
        <item x="219"/>
        <item x="131"/>
        <item x="466"/>
        <item x="50"/>
        <item x="161"/>
        <item x="256"/>
        <item x="301"/>
        <item x="374"/>
        <item x="135"/>
        <item x="458"/>
        <item x="394"/>
        <item x="462"/>
        <item x="141"/>
        <item x="64"/>
        <item x="143"/>
        <item x="306"/>
        <item x="156"/>
        <item x="119"/>
        <item x="71"/>
        <item x="209"/>
        <item x="381"/>
        <item x="46"/>
        <item x="169"/>
        <item x="357"/>
        <item x="260"/>
        <item x="99"/>
        <item x="175"/>
        <item x="138"/>
        <item x="83"/>
        <item x="166"/>
        <item x="171"/>
        <item x="519"/>
        <item x="150"/>
        <item x="274"/>
        <item x="492"/>
        <item x="58"/>
        <item x="204"/>
        <item x="364"/>
        <item x="120"/>
        <item x="1"/>
        <item x="136"/>
        <item x="295"/>
        <item x="347"/>
        <item x="157"/>
        <item x="110"/>
        <item x="237"/>
        <item x="481"/>
        <item x="377"/>
        <item x="475"/>
        <item x="293"/>
        <item x="497"/>
        <item x="318"/>
        <item x="334"/>
        <item x="113"/>
        <item x="310"/>
        <item x="173"/>
        <item x="178"/>
        <item x="490"/>
        <item x="433"/>
        <item x="320"/>
        <item x="323"/>
        <item x="382"/>
        <item x="153"/>
        <item x="326"/>
        <item x="86"/>
        <item x="379"/>
        <item x="90"/>
        <item x="366"/>
        <item x="2"/>
        <item x="395"/>
        <item x="133"/>
        <item x="258"/>
        <item x="211"/>
        <item x="331"/>
        <item x="116"/>
        <item x="402"/>
        <item x="225"/>
        <item x="264"/>
        <item x="359"/>
        <item x="52"/>
        <item x="241"/>
        <item x="427"/>
        <item x="271"/>
        <item x="505"/>
        <item x="132"/>
        <item x="302"/>
        <item x="317"/>
        <item x="294"/>
        <item x="245"/>
        <item x="373"/>
        <item x="137"/>
        <item x="307"/>
        <item x="164"/>
        <item x="121"/>
        <item x="476"/>
        <item x="43"/>
        <item x="158"/>
        <item x="319"/>
        <item x="146"/>
        <item x="180"/>
        <item x="227"/>
        <item x="375"/>
        <item x="265"/>
        <item x="11"/>
        <item x="343"/>
        <item x="422"/>
        <item x="335"/>
        <item x="160"/>
        <item x="151"/>
        <item x="341"/>
        <item x="431"/>
        <item x="268"/>
        <item x="496"/>
        <item x="360"/>
        <item x="448"/>
        <item x="93"/>
        <item x="353"/>
        <item x="101"/>
        <item x="29"/>
        <item x="487"/>
        <item x="81"/>
        <item x="398"/>
        <item x="22"/>
        <item x="184"/>
        <item x="389"/>
        <item x="75"/>
        <item x="203"/>
        <item x="311"/>
        <item x="54"/>
        <item x="222"/>
        <item x="438"/>
        <item x="520"/>
        <item x="474"/>
        <item x="511"/>
        <item x="185"/>
        <item x="288"/>
        <item x="5"/>
        <item x="365"/>
        <item x="236"/>
        <item x="149"/>
        <item x="220"/>
        <item x="463"/>
        <item x="480"/>
        <item x="282"/>
        <item x="521"/>
        <item x="305"/>
        <item x="449"/>
        <item x="456"/>
        <item x="358"/>
        <item x="221"/>
        <item x="188"/>
        <item x="429"/>
        <item x="276"/>
        <item x="134"/>
        <item x="368"/>
        <item x="284"/>
        <item x="468"/>
        <item x="399"/>
        <item x="174"/>
        <item x="49"/>
        <item x="384"/>
        <item x="370"/>
        <item x="336"/>
        <item x="170"/>
        <item x="223"/>
        <item x="201"/>
        <item x="465"/>
        <item x="45"/>
        <item x="314"/>
        <item x="494"/>
        <item x="212"/>
        <item x="232"/>
        <item x="229"/>
        <item x="249"/>
        <item x="34"/>
        <item x="333"/>
        <item x="308"/>
        <item x="247"/>
        <item x="425"/>
        <item x="297"/>
        <item x="508"/>
        <item x="114"/>
        <item x="435"/>
        <item x="76"/>
        <item x="104"/>
        <item x="23"/>
        <item x="281"/>
        <item x="37"/>
        <item x="31"/>
        <item x="406"/>
        <item x="351"/>
        <item x="441"/>
        <item x="130"/>
        <item x="159"/>
        <item x="213"/>
        <item x="6"/>
        <item x="313"/>
        <item x="4"/>
        <item x="181"/>
        <item x="199"/>
        <item x="471"/>
        <item x="286"/>
        <item x="108"/>
        <item x="407"/>
        <item x="8"/>
        <item x="338"/>
        <item x="152"/>
        <item x="189"/>
        <item x="369"/>
        <item x="154"/>
        <item x="479"/>
        <item x="100"/>
        <item x="272"/>
        <item x="147"/>
        <item x="250"/>
        <item x="205"/>
        <item x="231"/>
        <item x="378"/>
        <item x="251"/>
        <item x="55"/>
        <item x="464"/>
        <item x="35"/>
        <item x="252"/>
        <item x="372"/>
        <item x="304"/>
        <item x="510"/>
        <item x="416"/>
        <item x="208"/>
        <item x="233"/>
        <item x="275"/>
        <item x="63"/>
        <item x="501"/>
        <item x="255"/>
        <item x="87"/>
        <item x="80"/>
        <item x="179"/>
        <item x="84"/>
        <item x="405"/>
        <item x="437"/>
        <item x="163"/>
        <item x="430"/>
        <item x="447"/>
        <item x="262"/>
        <item x="20"/>
        <item x="444"/>
        <item x="200"/>
        <item x="361"/>
        <item x="278"/>
        <item x="196"/>
        <item x="303"/>
        <item x="391"/>
        <item x="214"/>
        <item x="234"/>
        <item x="70"/>
        <item x="371"/>
        <item x="239"/>
        <item x="117"/>
        <item x="103"/>
        <item x="273"/>
        <item x="440"/>
        <item x="61"/>
        <item x="451"/>
        <item x="9"/>
        <item x="267"/>
        <item x="127"/>
        <item x="56"/>
        <item x="283"/>
        <item x="27"/>
        <item x="315"/>
        <item x="40"/>
        <item x="94"/>
        <item x="102"/>
        <item x="418"/>
        <item x="210"/>
        <item x="421"/>
        <item x="345"/>
        <item x="434"/>
        <item x="499"/>
        <item x="453"/>
        <item x="248"/>
        <item x="82"/>
        <item x="57"/>
        <item x="88"/>
        <item x="408"/>
        <item x="472"/>
        <item x="162"/>
        <item x="477"/>
        <item x="65"/>
        <item x="62"/>
        <item x="14"/>
        <item x="356"/>
        <item x="515"/>
        <item x="167"/>
        <item x="339"/>
        <item x="51"/>
        <item x="414"/>
        <item x="506"/>
        <item x="482"/>
        <item x="228"/>
        <item x="28"/>
        <item x="106"/>
        <item x="344"/>
        <item x="393"/>
        <item x="79"/>
        <item x="503"/>
        <item x="354"/>
        <item x="292"/>
        <item x="145"/>
        <item x="92"/>
        <item x="115"/>
        <item x="182"/>
        <item x="473"/>
        <item x="168"/>
        <item x="488"/>
        <item x="254"/>
        <item x="139"/>
        <item x="522"/>
        <item x="270"/>
        <item x="16"/>
        <item x="269"/>
        <item x="207"/>
        <item x="128"/>
        <item x="47"/>
        <item x="124"/>
        <item x="125"/>
        <item x="467"/>
        <item x="183"/>
        <item x="401"/>
        <item x="259"/>
        <item x="388"/>
        <item x="457"/>
        <item x="7"/>
        <item x="424"/>
        <item x="346"/>
        <item x="77"/>
        <item x="461"/>
        <item x="493"/>
        <item x="59"/>
        <item x="410"/>
        <item x="277"/>
        <item x="91"/>
        <item x="96"/>
        <item x="350"/>
        <item x="504"/>
        <item x="509"/>
        <item x="191"/>
        <item x="3"/>
        <item x="263"/>
        <item x="486"/>
        <item x="74"/>
        <item x="242"/>
        <item x="68"/>
        <item x="36"/>
        <item x="455"/>
        <item x="340"/>
        <item x="289"/>
        <item x="197"/>
        <item x="300"/>
        <item x="187"/>
        <item x="413"/>
        <item x="376"/>
        <item x="279"/>
        <item x="123"/>
        <item x="109"/>
        <item x="349"/>
        <item x="291"/>
        <item x="327"/>
        <item x="491"/>
        <item x="140"/>
        <item x="18"/>
        <item x="287"/>
        <item x="380"/>
        <item x="415"/>
        <item x="337"/>
        <item x="502"/>
        <item x="460"/>
        <item x="186"/>
        <item x="111"/>
        <item x="412"/>
        <item x="285"/>
        <item x="95"/>
        <item x="122"/>
        <item x="355"/>
        <item x="514"/>
        <item x="224"/>
        <item x="194"/>
        <item x="469"/>
        <item x="172"/>
        <item x="385"/>
        <item x="516"/>
        <item x="261"/>
        <item x="298"/>
        <item x="518"/>
        <item x="198"/>
        <item x="0"/>
        <item x="332"/>
        <item x="246"/>
        <item x="500"/>
        <item x="126"/>
        <item x="316"/>
        <item x="470"/>
        <item x="348"/>
        <item x="41"/>
        <item x="105"/>
        <item x="257"/>
        <item x="489"/>
        <item x="215"/>
        <item x="426"/>
        <item x="32"/>
        <item x="517"/>
        <item x="342"/>
        <item x="483"/>
        <item x="420"/>
        <item x="73"/>
        <item x="97"/>
        <item x="454"/>
        <item x="26"/>
        <item x="432"/>
        <item x="195"/>
        <item x="107"/>
        <item x="44"/>
        <item x="155"/>
        <item x="177"/>
        <item x="72"/>
        <item x="513"/>
        <item x="352"/>
        <item x="386"/>
        <item x="280"/>
        <item x="512"/>
        <item x="443"/>
        <item x="296"/>
        <item x="400"/>
        <item x="450"/>
        <item x="202"/>
        <item x="85"/>
        <item x="69"/>
        <item x="66"/>
        <item x="329"/>
        <item x="144"/>
        <item x="148"/>
        <item x="439"/>
        <item x="312"/>
        <item x="216"/>
        <item x="25"/>
        <item x="230"/>
        <item x="445"/>
        <item x="266"/>
        <item x="21"/>
        <item x="363"/>
        <item x="165"/>
        <item x="396"/>
        <item x="33"/>
        <item x="459"/>
        <item x="436"/>
        <item x="392"/>
        <item x="325"/>
        <item x="397"/>
        <item x="67"/>
        <item x="290"/>
        <item x="192"/>
        <item x="112"/>
        <item x="484"/>
        <item x="10"/>
        <item x="24"/>
        <item x="362"/>
        <item x="330"/>
        <item x="495"/>
        <item x="411"/>
        <item x="423"/>
        <item x="243"/>
        <item x="442"/>
        <item x="322"/>
        <item x="206"/>
        <item x="98"/>
        <item x="428"/>
        <item x="218"/>
        <item x="485"/>
        <item x="299"/>
        <item x="142"/>
        <item x="12"/>
        <item x="38"/>
        <item x="118"/>
        <item x="48"/>
        <item x="190"/>
        <item x="42"/>
        <item x="176"/>
        <item x="409"/>
        <item x="78"/>
        <item t="default"/>
      </items>
    </pivotField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6" outline="0" showAll="0"/>
    <pivotField compact="0" numFmtId="6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numFmtId="6" outline="0" subtotalTop="0" showAll="0"/>
    <pivotField compact="0" numFmtId="6" outline="0" subtotalTop="0" showAll="0"/>
    <pivotField compact="0" numFmtId="164" outline="0" subtotalTop="0" showAll="0"/>
    <pivotField compact="0" numFmtId="9" outline="0" subtotalTop="0" showAll="0"/>
    <pivotField compact="0" outline="0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ubtotalTop="0" showAll="0">
      <items count="7">
        <item x="0"/>
        <item x="1"/>
        <item x="2"/>
        <item x="3"/>
        <item x="4"/>
        <item x="5"/>
        <item t="default"/>
      </items>
    </pivotField>
    <pivotField compact="0" outline="0" subtotalTop="0"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11">
    <i>
      <x v="8"/>
    </i>
    <i>
      <x v="9"/>
    </i>
    <i>
      <x v="6"/>
    </i>
    <i>
      <x v="7"/>
    </i>
    <i>
      <x v="5"/>
    </i>
    <i>
      <x v="4"/>
    </i>
    <i>
      <x v="3"/>
    </i>
    <i>
      <x v="2"/>
    </i>
    <i>
      <x v="1"/>
    </i>
    <i>
      <x/>
    </i>
    <i t="grand">
      <x/>
    </i>
  </rowItems>
  <colItems count="1">
    <i/>
  </colItems>
  <dataFields count="1">
    <dataField name="Count of Product Name widgets" fld="3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C13265-A99D-4A59-B5DD-AC7FF56A4C66}" name="PivotTable2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188:D199" firstHeaderRow="0" firstDataRow="1" firstDataCol="1"/>
  <pivotFields count="32">
    <pivotField compact="0" outline="0" showAll="0"/>
    <pivotField compact="0" outline="0" showAll="0"/>
    <pivotField compact="0" outline="0" showAll="0"/>
    <pivotField axis="axisRow" compact="0" outline="0" showAll="0">
      <items count="11">
        <item x="2"/>
        <item x="1"/>
        <item x="3"/>
        <item x="0"/>
        <item x="4"/>
        <item x="5"/>
        <item x="9"/>
        <item x="8"/>
        <item x="7"/>
        <item x="6"/>
        <item t="default"/>
      </items>
    </pivotField>
    <pivotField compact="0" outline="0" showAll="0"/>
    <pivotField compact="0" outline="0" showAll="0">
      <items count="524">
        <item x="244"/>
        <item x="309"/>
        <item x="39"/>
        <item x="13"/>
        <item x="507"/>
        <item x="390"/>
        <item x="404"/>
        <item x="89"/>
        <item x="238"/>
        <item x="417"/>
        <item x="403"/>
        <item x="53"/>
        <item x="452"/>
        <item x="383"/>
        <item x="15"/>
        <item x="217"/>
        <item x="367"/>
        <item x="387"/>
        <item x="129"/>
        <item x="253"/>
        <item x="419"/>
        <item x="19"/>
        <item x="446"/>
        <item x="60"/>
        <item x="324"/>
        <item x="240"/>
        <item x="30"/>
        <item x="17"/>
        <item x="226"/>
        <item x="478"/>
        <item x="235"/>
        <item x="321"/>
        <item x="328"/>
        <item x="498"/>
        <item x="193"/>
        <item x="219"/>
        <item x="131"/>
        <item x="466"/>
        <item x="50"/>
        <item x="161"/>
        <item x="256"/>
        <item x="301"/>
        <item x="374"/>
        <item x="135"/>
        <item x="458"/>
        <item x="394"/>
        <item x="462"/>
        <item x="141"/>
        <item x="64"/>
        <item x="143"/>
        <item x="306"/>
        <item x="156"/>
        <item x="119"/>
        <item x="71"/>
        <item x="209"/>
        <item x="381"/>
        <item x="46"/>
        <item x="169"/>
        <item x="357"/>
        <item x="260"/>
        <item x="99"/>
        <item x="175"/>
        <item x="138"/>
        <item x="83"/>
        <item x="166"/>
        <item x="171"/>
        <item x="519"/>
        <item x="150"/>
        <item x="274"/>
        <item x="492"/>
        <item x="58"/>
        <item x="204"/>
        <item x="364"/>
        <item x="120"/>
        <item x="1"/>
        <item x="136"/>
        <item x="295"/>
        <item x="347"/>
        <item x="157"/>
        <item x="110"/>
        <item x="237"/>
        <item x="481"/>
        <item x="377"/>
        <item x="475"/>
        <item x="293"/>
        <item x="497"/>
        <item x="318"/>
        <item x="334"/>
        <item x="113"/>
        <item x="310"/>
        <item x="173"/>
        <item x="178"/>
        <item x="490"/>
        <item x="433"/>
        <item x="320"/>
        <item x="323"/>
        <item x="382"/>
        <item x="153"/>
        <item x="326"/>
        <item x="86"/>
        <item x="379"/>
        <item x="90"/>
        <item x="366"/>
        <item x="2"/>
        <item x="395"/>
        <item x="133"/>
        <item x="258"/>
        <item x="211"/>
        <item x="331"/>
        <item x="116"/>
        <item x="402"/>
        <item x="225"/>
        <item x="264"/>
        <item x="359"/>
        <item x="52"/>
        <item x="241"/>
        <item x="427"/>
        <item x="271"/>
        <item x="505"/>
        <item x="132"/>
        <item x="302"/>
        <item x="317"/>
        <item x="294"/>
        <item x="245"/>
        <item x="373"/>
        <item x="137"/>
        <item x="307"/>
        <item x="164"/>
        <item x="121"/>
        <item x="476"/>
        <item x="43"/>
        <item x="158"/>
        <item x="319"/>
        <item x="146"/>
        <item x="180"/>
        <item x="227"/>
        <item x="375"/>
        <item x="265"/>
        <item x="11"/>
        <item x="343"/>
        <item x="422"/>
        <item x="335"/>
        <item x="160"/>
        <item x="151"/>
        <item x="341"/>
        <item x="431"/>
        <item x="268"/>
        <item x="496"/>
        <item x="360"/>
        <item x="448"/>
        <item x="93"/>
        <item x="353"/>
        <item x="101"/>
        <item x="29"/>
        <item x="487"/>
        <item x="81"/>
        <item x="398"/>
        <item x="22"/>
        <item x="184"/>
        <item x="389"/>
        <item x="75"/>
        <item x="203"/>
        <item x="311"/>
        <item x="54"/>
        <item x="222"/>
        <item x="438"/>
        <item x="520"/>
        <item x="474"/>
        <item x="511"/>
        <item x="185"/>
        <item x="288"/>
        <item x="5"/>
        <item x="365"/>
        <item x="236"/>
        <item x="149"/>
        <item x="220"/>
        <item x="463"/>
        <item x="480"/>
        <item x="282"/>
        <item x="521"/>
        <item x="305"/>
        <item x="449"/>
        <item x="456"/>
        <item x="358"/>
        <item x="221"/>
        <item x="188"/>
        <item x="429"/>
        <item x="276"/>
        <item x="134"/>
        <item x="368"/>
        <item x="284"/>
        <item x="468"/>
        <item x="399"/>
        <item x="174"/>
        <item x="49"/>
        <item x="384"/>
        <item x="370"/>
        <item x="336"/>
        <item x="170"/>
        <item x="223"/>
        <item x="201"/>
        <item x="465"/>
        <item x="45"/>
        <item x="314"/>
        <item x="494"/>
        <item x="212"/>
        <item x="232"/>
        <item x="229"/>
        <item x="249"/>
        <item x="34"/>
        <item x="333"/>
        <item x="308"/>
        <item x="247"/>
        <item x="425"/>
        <item x="297"/>
        <item x="508"/>
        <item x="114"/>
        <item x="435"/>
        <item x="76"/>
        <item x="104"/>
        <item x="23"/>
        <item x="281"/>
        <item x="37"/>
        <item x="31"/>
        <item x="406"/>
        <item x="351"/>
        <item x="441"/>
        <item x="130"/>
        <item x="159"/>
        <item x="213"/>
        <item x="6"/>
        <item x="313"/>
        <item x="4"/>
        <item x="181"/>
        <item x="199"/>
        <item x="471"/>
        <item x="286"/>
        <item x="108"/>
        <item x="407"/>
        <item x="8"/>
        <item x="338"/>
        <item x="152"/>
        <item x="189"/>
        <item x="369"/>
        <item x="154"/>
        <item x="479"/>
        <item x="100"/>
        <item x="272"/>
        <item x="147"/>
        <item x="250"/>
        <item x="205"/>
        <item x="231"/>
        <item x="378"/>
        <item x="251"/>
        <item x="55"/>
        <item x="464"/>
        <item x="35"/>
        <item x="252"/>
        <item x="372"/>
        <item x="304"/>
        <item x="510"/>
        <item x="416"/>
        <item x="208"/>
        <item x="233"/>
        <item x="275"/>
        <item x="63"/>
        <item x="501"/>
        <item x="255"/>
        <item x="87"/>
        <item x="80"/>
        <item x="179"/>
        <item x="84"/>
        <item x="405"/>
        <item x="437"/>
        <item x="163"/>
        <item x="430"/>
        <item x="447"/>
        <item x="262"/>
        <item x="20"/>
        <item x="444"/>
        <item x="200"/>
        <item x="361"/>
        <item x="278"/>
        <item x="196"/>
        <item x="303"/>
        <item x="391"/>
        <item x="214"/>
        <item x="234"/>
        <item x="70"/>
        <item x="371"/>
        <item x="239"/>
        <item x="117"/>
        <item x="103"/>
        <item x="273"/>
        <item x="440"/>
        <item x="61"/>
        <item x="451"/>
        <item x="9"/>
        <item x="267"/>
        <item x="127"/>
        <item x="56"/>
        <item x="283"/>
        <item x="27"/>
        <item x="315"/>
        <item x="40"/>
        <item x="94"/>
        <item x="102"/>
        <item x="418"/>
        <item x="210"/>
        <item x="421"/>
        <item x="345"/>
        <item x="434"/>
        <item x="499"/>
        <item x="453"/>
        <item x="248"/>
        <item x="82"/>
        <item x="57"/>
        <item x="88"/>
        <item x="408"/>
        <item x="472"/>
        <item x="162"/>
        <item x="477"/>
        <item x="65"/>
        <item x="62"/>
        <item x="14"/>
        <item x="356"/>
        <item x="515"/>
        <item x="167"/>
        <item x="339"/>
        <item x="51"/>
        <item x="414"/>
        <item x="506"/>
        <item x="482"/>
        <item x="228"/>
        <item x="28"/>
        <item x="106"/>
        <item x="344"/>
        <item x="393"/>
        <item x="79"/>
        <item x="503"/>
        <item x="354"/>
        <item x="292"/>
        <item x="145"/>
        <item x="92"/>
        <item x="115"/>
        <item x="182"/>
        <item x="473"/>
        <item x="168"/>
        <item x="488"/>
        <item x="254"/>
        <item x="139"/>
        <item x="522"/>
        <item x="270"/>
        <item x="16"/>
        <item x="269"/>
        <item x="207"/>
        <item x="128"/>
        <item x="47"/>
        <item x="124"/>
        <item x="125"/>
        <item x="467"/>
        <item x="183"/>
        <item x="401"/>
        <item x="259"/>
        <item x="388"/>
        <item x="457"/>
        <item x="7"/>
        <item x="424"/>
        <item x="346"/>
        <item x="77"/>
        <item x="461"/>
        <item x="493"/>
        <item x="59"/>
        <item x="410"/>
        <item x="277"/>
        <item x="91"/>
        <item x="96"/>
        <item x="350"/>
        <item x="504"/>
        <item x="509"/>
        <item x="191"/>
        <item x="3"/>
        <item x="263"/>
        <item x="486"/>
        <item x="74"/>
        <item x="242"/>
        <item x="68"/>
        <item x="36"/>
        <item x="455"/>
        <item x="340"/>
        <item x="289"/>
        <item x="197"/>
        <item x="300"/>
        <item x="187"/>
        <item x="413"/>
        <item x="376"/>
        <item x="279"/>
        <item x="123"/>
        <item x="109"/>
        <item x="349"/>
        <item x="291"/>
        <item x="327"/>
        <item x="491"/>
        <item x="140"/>
        <item x="18"/>
        <item x="287"/>
        <item x="380"/>
        <item x="415"/>
        <item x="337"/>
        <item x="502"/>
        <item x="460"/>
        <item x="186"/>
        <item x="111"/>
        <item x="412"/>
        <item x="285"/>
        <item x="95"/>
        <item x="122"/>
        <item x="355"/>
        <item x="514"/>
        <item x="224"/>
        <item x="194"/>
        <item x="469"/>
        <item x="172"/>
        <item x="385"/>
        <item x="516"/>
        <item x="261"/>
        <item x="298"/>
        <item x="518"/>
        <item x="198"/>
        <item x="0"/>
        <item x="332"/>
        <item x="246"/>
        <item x="500"/>
        <item x="126"/>
        <item x="316"/>
        <item x="470"/>
        <item x="348"/>
        <item x="41"/>
        <item x="105"/>
        <item x="257"/>
        <item x="489"/>
        <item x="215"/>
        <item x="426"/>
        <item x="32"/>
        <item x="517"/>
        <item x="342"/>
        <item x="483"/>
        <item x="420"/>
        <item x="73"/>
        <item x="97"/>
        <item x="454"/>
        <item x="26"/>
        <item x="432"/>
        <item x="195"/>
        <item x="107"/>
        <item x="44"/>
        <item x="155"/>
        <item x="177"/>
        <item x="72"/>
        <item x="513"/>
        <item x="352"/>
        <item x="386"/>
        <item x="280"/>
        <item x="512"/>
        <item x="443"/>
        <item x="296"/>
        <item x="400"/>
        <item x="450"/>
        <item x="202"/>
        <item x="85"/>
        <item x="69"/>
        <item x="66"/>
        <item x="329"/>
        <item x="144"/>
        <item x="148"/>
        <item x="439"/>
        <item x="312"/>
        <item x="216"/>
        <item x="25"/>
        <item x="230"/>
        <item x="445"/>
        <item x="266"/>
        <item x="21"/>
        <item x="363"/>
        <item x="165"/>
        <item x="396"/>
        <item x="33"/>
        <item x="459"/>
        <item x="436"/>
        <item x="392"/>
        <item x="325"/>
        <item x="397"/>
        <item x="67"/>
        <item x="290"/>
        <item x="192"/>
        <item x="112"/>
        <item x="484"/>
        <item x="10"/>
        <item x="24"/>
        <item x="362"/>
        <item x="330"/>
        <item x="495"/>
        <item x="411"/>
        <item x="423"/>
        <item x="243"/>
        <item x="442"/>
        <item x="322"/>
        <item x="206"/>
        <item x="98"/>
        <item x="428"/>
        <item x="218"/>
        <item x="485"/>
        <item x="299"/>
        <item x="142"/>
        <item x="12"/>
        <item x="38"/>
        <item x="118"/>
        <item x="48"/>
        <item x="190"/>
        <item x="42"/>
        <item x="176"/>
        <item x="409"/>
        <item x="78"/>
        <item t="default"/>
      </items>
    </pivotField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6" outline="0" showAll="0"/>
    <pivotField compact="0" numFmtId="6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numFmtId="164" outline="0" showAll="0"/>
    <pivotField compact="0" numFmtId="6" outline="0" subtotalTop="0" showAll="0"/>
    <pivotField compact="0" numFmtId="6" outline="0" subtotalTop="0" showAll="0"/>
    <pivotField compact="0" numFmtId="164" outline="0" subtotalTop="0" showAll="0"/>
    <pivotField dataField="1" compact="0" numFmtId="9" outline="0" subtotalTop="0" showAll="0"/>
    <pivotField compact="0" outline="0" showAll="0"/>
    <pivotField compact="0" outline="0" showAll="0"/>
    <pivotField compact="0" outline="0"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Feedback" fld="22" subtotal="count" baseField="3" baseItem="0"/>
    <dataField name="Margin" fld="28" baseField="3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0B9529-2CA0-4497-8BAC-807882C9E308}" name="PivotTable2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6">
  <location ref="B163:D184" firstHeaderRow="1" firstDataRow="1" firstDataCol="2"/>
  <pivotFields count="32">
    <pivotField compact="0" outline="0" showAll="0" defaultSubtotal="0"/>
    <pivotField compact="0" outline="0" showAll="0" defaultSubtotal="0"/>
    <pivotField compact="0" outline="0" showAll="0" defaultSubtotal="0"/>
    <pivotField name="Product Name " compact="0" outline="0" showAll="0" defaultSubtotal="0"/>
    <pivotField name="Product Category " compact="0" outline="0" showAll="0" defaultSubtotal="0"/>
    <pivotField compact="0" outline="0" showAll="0" defaultSubtotal="0">
      <items count="523">
        <item x="244"/>
        <item x="309"/>
        <item x="39"/>
        <item x="13"/>
        <item x="507"/>
        <item x="390"/>
        <item x="404"/>
        <item x="89"/>
        <item x="238"/>
        <item x="417"/>
        <item x="403"/>
        <item x="53"/>
        <item x="452"/>
        <item x="383"/>
        <item x="15"/>
        <item x="217"/>
        <item x="367"/>
        <item x="387"/>
        <item x="129"/>
        <item x="253"/>
        <item x="419"/>
        <item x="19"/>
        <item x="446"/>
        <item x="60"/>
        <item x="324"/>
        <item x="240"/>
        <item x="30"/>
        <item x="17"/>
        <item x="226"/>
        <item x="478"/>
        <item x="235"/>
        <item x="321"/>
        <item x="328"/>
        <item x="498"/>
        <item x="193"/>
        <item x="219"/>
        <item x="131"/>
        <item x="466"/>
        <item x="50"/>
        <item x="161"/>
        <item x="256"/>
        <item x="301"/>
        <item x="374"/>
        <item x="135"/>
        <item x="458"/>
        <item x="394"/>
        <item x="462"/>
        <item x="141"/>
        <item x="64"/>
        <item x="143"/>
        <item x="306"/>
        <item x="156"/>
        <item x="119"/>
        <item x="71"/>
        <item x="209"/>
        <item x="381"/>
        <item x="46"/>
        <item x="169"/>
        <item x="357"/>
        <item x="260"/>
        <item x="99"/>
        <item x="175"/>
        <item x="138"/>
        <item x="83"/>
        <item x="166"/>
        <item x="171"/>
        <item x="519"/>
        <item x="150"/>
        <item x="274"/>
        <item x="492"/>
        <item x="58"/>
        <item x="204"/>
        <item x="364"/>
        <item x="120"/>
        <item x="1"/>
        <item x="136"/>
        <item x="295"/>
        <item x="347"/>
        <item x="157"/>
        <item x="110"/>
        <item x="237"/>
        <item x="481"/>
        <item x="377"/>
        <item x="475"/>
        <item x="293"/>
        <item x="497"/>
        <item x="318"/>
        <item x="334"/>
        <item x="113"/>
        <item x="310"/>
        <item x="173"/>
        <item x="178"/>
        <item x="490"/>
        <item x="433"/>
        <item x="320"/>
        <item x="323"/>
        <item x="382"/>
        <item x="153"/>
        <item x="326"/>
        <item x="86"/>
        <item x="379"/>
        <item x="90"/>
        <item x="366"/>
        <item x="2"/>
        <item x="395"/>
        <item x="133"/>
        <item x="258"/>
        <item x="211"/>
        <item x="331"/>
        <item x="116"/>
        <item x="402"/>
        <item x="225"/>
        <item x="264"/>
        <item x="359"/>
        <item x="52"/>
        <item x="241"/>
        <item x="427"/>
        <item x="271"/>
        <item x="505"/>
        <item x="132"/>
        <item x="302"/>
        <item x="317"/>
        <item x="294"/>
        <item x="245"/>
        <item x="373"/>
        <item x="137"/>
        <item x="307"/>
        <item x="164"/>
        <item x="121"/>
        <item x="476"/>
        <item x="43"/>
        <item x="158"/>
        <item x="319"/>
        <item x="146"/>
        <item x="180"/>
        <item x="227"/>
        <item x="375"/>
        <item x="265"/>
        <item x="11"/>
        <item x="343"/>
        <item x="422"/>
        <item x="335"/>
        <item x="160"/>
        <item x="151"/>
        <item x="341"/>
        <item x="431"/>
        <item x="268"/>
        <item x="496"/>
        <item x="360"/>
        <item x="448"/>
        <item x="93"/>
        <item x="353"/>
        <item x="101"/>
        <item x="29"/>
        <item x="487"/>
        <item x="81"/>
        <item x="398"/>
        <item x="22"/>
        <item x="184"/>
        <item x="389"/>
        <item x="75"/>
        <item x="203"/>
        <item x="311"/>
        <item x="54"/>
        <item x="222"/>
        <item x="438"/>
        <item x="520"/>
        <item x="474"/>
        <item x="511"/>
        <item x="185"/>
        <item x="288"/>
        <item x="5"/>
        <item x="365"/>
        <item x="236"/>
        <item x="149"/>
        <item x="220"/>
        <item x="463"/>
        <item x="480"/>
        <item x="282"/>
        <item x="521"/>
        <item x="305"/>
        <item x="449"/>
        <item x="456"/>
        <item x="358"/>
        <item x="221"/>
        <item x="188"/>
        <item x="429"/>
        <item x="276"/>
        <item x="134"/>
        <item x="368"/>
        <item x="284"/>
        <item x="468"/>
        <item x="399"/>
        <item x="174"/>
        <item x="49"/>
        <item x="384"/>
        <item x="370"/>
        <item x="336"/>
        <item x="170"/>
        <item x="223"/>
        <item x="201"/>
        <item x="465"/>
        <item x="45"/>
        <item x="314"/>
        <item x="494"/>
        <item x="212"/>
        <item x="232"/>
        <item x="229"/>
        <item x="249"/>
        <item x="34"/>
        <item x="333"/>
        <item x="308"/>
        <item x="247"/>
        <item x="425"/>
        <item x="297"/>
        <item x="508"/>
        <item x="114"/>
        <item x="435"/>
        <item x="76"/>
        <item x="104"/>
        <item x="23"/>
        <item x="281"/>
        <item x="37"/>
        <item x="31"/>
        <item x="406"/>
        <item x="351"/>
        <item x="441"/>
        <item x="130"/>
        <item x="159"/>
        <item x="213"/>
        <item x="6"/>
        <item x="313"/>
        <item x="4"/>
        <item x="181"/>
        <item x="199"/>
        <item x="471"/>
        <item x="286"/>
        <item x="108"/>
        <item x="407"/>
        <item x="8"/>
        <item x="338"/>
        <item x="152"/>
        <item x="189"/>
        <item x="369"/>
        <item x="154"/>
        <item x="479"/>
        <item x="100"/>
        <item x="272"/>
        <item x="147"/>
        <item x="250"/>
        <item x="205"/>
        <item x="231"/>
        <item x="378"/>
        <item x="251"/>
        <item x="55"/>
        <item x="464"/>
        <item x="35"/>
        <item x="252"/>
        <item x="372"/>
        <item x="304"/>
        <item x="510"/>
        <item x="416"/>
        <item x="208"/>
        <item x="233"/>
        <item x="275"/>
        <item x="63"/>
        <item x="501"/>
        <item x="255"/>
        <item x="87"/>
        <item x="80"/>
        <item x="179"/>
        <item x="84"/>
        <item x="405"/>
        <item x="437"/>
        <item x="163"/>
        <item x="430"/>
        <item x="447"/>
        <item x="262"/>
        <item x="20"/>
        <item x="444"/>
        <item x="200"/>
        <item x="361"/>
        <item x="278"/>
        <item x="196"/>
        <item x="303"/>
        <item x="391"/>
        <item x="214"/>
        <item x="234"/>
        <item x="70"/>
        <item x="371"/>
        <item x="239"/>
        <item x="117"/>
        <item x="103"/>
        <item x="273"/>
        <item x="440"/>
        <item x="61"/>
        <item x="451"/>
        <item x="9"/>
        <item x="267"/>
        <item x="127"/>
        <item x="56"/>
        <item x="283"/>
        <item x="27"/>
        <item x="315"/>
        <item x="40"/>
        <item x="94"/>
        <item x="102"/>
        <item x="418"/>
        <item x="210"/>
        <item x="421"/>
        <item x="345"/>
        <item x="434"/>
        <item x="499"/>
        <item x="453"/>
        <item x="248"/>
        <item x="82"/>
        <item x="57"/>
        <item x="88"/>
        <item x="408"/>
        <item x="472"/>
        <item x="162"/>
        <item x="477"/>
        <item x="65"/>
        <item x="62"/>
        <item x="14"/>
        <item x="356"/>
        <item x="515"/>
        <item x="167"/>
        <item x="339"/>
        <item x="51"/>
        <item x="414"/>
        <item x="506"/>
        <item x="482"/>
        <item x="228"/>
        <item x="28"/>
        <item x="106"/>
        <item x="344"/>
        <item x="393"/>
        <item x="79"/>
        <item x="503"/>
        <item x="354"/>
        <item x="292"/>
        <item x="145"/>
        <item x="92"/>
        <item x="115"/>
        <item x="182"/>
        <item x="473"/>
        <item x="168"/>
        <item x="488"/>
        <item x="254"/>
        <item x="139"/>
        <item x="522"/>
        <item x="270"/>
        <item x="16"/>
        <item x="269"/>
        <item x="207"/>
        <item x="128"/>
        <item x="47"/>
        <item x="124"/>
        <item x="125"/>
        <item x="467"/>
        <item x="183"/>
        <item x="401"/>
        <item x="259"/>
        <item x="388"/>
        <item x="457"/>
        <item x="7"/>
        <item x="424"/>
        <item x="346"/>
        <item x="77"/>
        <item x="461"/>
        <item x="493"/>
        <item x="59"/>
        <item x="410"/>
        <item x="277"/>
        <item x="91"/>
        <item x="96"/>
        <item x="350"/>
        <item x="504"/>
        <item x="509"/>
        <item x="191"/>
        <item x="3"/>
        <item x="263"/>
        <item x="486"/>
        <item x="74"/>
        <item x="242"/>
        <item x="68"/>
        <item x="36"/>
        <item x="455"/>
        <item x="340"/>
        <item x="289"/>
        <item x="197"/>
        <item x="300"/>
        <item x="187"/>
        <item x="413"/>
        <item x="376"/>
        <item x="279"/>
        <item x="123"/>
        <item x="109"/>
        <item x="349"/>
        <item x="291"/>
        <item x="327"/>
        <item x="491"/>
        <item x="140"/>
        <item x="18"/>
        <item x="287"/>
        <item x="380"/>
        <item x="415"/>
        <item x="337"/>
        <item x="502"/>
        <item x="460"/>
        <item x="186"/>
        <item x="111"/>
        <item x="412"/>
        <item x="285"/>
        <item x="95"/>
        <item x="122"/>
        <item x="355"/>
        <item x="514"/>
        <item x="224"/>
        <item x="194"/>
        <item x="469"/>
        <item x="172"/>
        <item x="385"/>
        <item x="516"/>
        <item x="261"/>
        <item x="298"/>
        <item x="518"/>
        <item x="198"/>
        <item x="0"/>
        <item x="332"/>
        <item x="246"/>
        <item x="500"/>
        <item x="126"/>
        <item x="316"/>
        <item x="470"/>
        <item x="348"/>
        <item x="41"/>
        <item x="105"/>
        <item x="257"/>
        <item x="489"/>
        <item x="215"/>
        <item x="426"/>
        <item x="32"/>
        <item x="517"/>
        <item x="342"/>
        <item x="483"/>
        <item x="420"/>
        <item x="73"/>
        <item x="97"/>
        <item x="454"/>
        <item x="26"/>
        <item x="432"/>
        <item x="195"/>
        <item x="107"/>
        <item x="44"/>
        <item x="155"/>
        <item x="177"/>
        <item x="72"/>
        <item x="513"/>
        <item x="352"/>
        <item x="386"/>
        <item x="280"/>
        <item x="512"/>
        <item x="443"/>
        <item x="296"/>
        <item x="400"/>
        <item x="450"/>
        <item x="202"/>
        <item x="85"/>
        <item x="69"/>
        <item x="66"/>
        <item x="329"/>
        <item x="144"/>
        <item x="148"/>
        <item x="439"/>
        <item x="312"/>
        <item x="216"/>
        <item x="25"/>
        <item x="230"/>
        <item x="445"/>
        <item x="266"/>
        <item x="21"/>
        <item x="363"/>
        <item x="165"/>
        <item x="396"/>
        <item x="33"/>
        <item x="459"/>
        <item x="436"/>
        <item x="392"/>
        <item x="325"/>
        <item x="397"/>
        <item x="67"/>
        <item x="290"/>
        <item x="192"/>
        <item x="112"/>
        <item x="484"/>
        <item x="10"/>
        <item x="24"/>
        <item x="362"/>
        <item x="330"/>
        <item x="495"/>
        <item x="411"/>
        <item x="423"/>
        <item x="243"/>
        <item x="442"/>
        <item x="322"/>
        <item x="206"/>
        <item x="98"/>
        <item x="428"/>
        <item x="218"/>
        <item x="485"/>
        <item x="299"/>
        <item x="142"/>
        <item x="12"/>
        <item x="38"/>
        <item x="118"/>
        <item x="48"/>
        <item x="190"/>
        <item x="42"/>
        <item x="176"/>
        <item x="409"/>
        <item x="78"/>
      </items>
    </pivotField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numFmtId="6" outline="0" showAll="0" defaultSubtotal="0"/>
    <pivotField compact="0" numFmtId="6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name="Return Status " compact="0" outline="0" showAll="0" defaultSubtotal="0"/>
    <pivotField compact="0" outline="0" showAll="0" defaultSubtotal="0"/>
    <pivotField name="Feedback" compact="0" outline="0" showAll="0" defaultSubtotal="0"/>
    <pivotField compact="0" outline="0" showAll="0" defaultSubtotal="0"/>
    <pivotField compact="0" numFmtId="164" outline="0" showAll="0" defaultSubtotal="0"/>
    <pivotField compact="0" numFmtId="6" outline="0" subtotalTop="0" showAll="0" defaultSubtotal="0"/>
    <pivotField compact="0" numFmtId="6" outline="0" subtotalTop="0" showAll="0" defaultSubtotal="0"/>
    <pivotField compact="0" numFmtId="164" outline="0" subtotalTop="0" showAll="0" defaultSubtotal="0"/>
    <pivotField compact="0" numFmtId="9" outline="0" subtotalTop="0" showAll="0" defaultSubtotal="0"/>
    <pivotField axis="axisRow" compact="0" outline="0" subtotalTop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x="7"/>
        <item sd="0" x="8"/>
        <item sd="0" x="9"/>
        <item sd="0" x="10"/>
        <item sd="0" x="11"/>
        <item sd="0" x="12"/>
        <item sd="0" x="13"/>
      </items>
    </pivotField>
    <pivotField compact="0" outline="0" subtotalTop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compact="0" outline="0" subtotalTop="0" showAll="0" defaultSubtotal="0">
      <items count="4">
        <item h="1" sd="0" x="0"/>
        <item x="1"/>
        <item x="2"/>
        <item sd="0" x="3"/>
      </items>
    </pivotField>
  </pivotFields>
  <rowFields count="2">
    <field x="31"/>
    <field x="29"/>
  </rowFields>
  <rowItems count="21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Sum of Discount Applied" fld="13" baseField="0" baseItem="0"/>
  </dataFields>
  <chartFormats count="14">
    <chartFormat chart="32" format="0" series="1">
      <pivotArea type="data" outline="0" fieldPosition="0">
        <references count="3">
          <reference field="4294967294" count="1" selected="0">
            <x v="0"/>
          </reference>
          <reference field="29" count="1" selected="0">
            <x v="1"/>
          </reference>
          <reference field="31" count="1" selected="0">
            <x v="1"/>
          </reference>
        </references>
      </pivotArea>
    </chartFormat>
    <chartFormat chart="32" format="1" series="1">
      <pivotArea type="data" outline="0" fieldPosition="0">
        <references count="3">
          <reference field="4294967294" count="1" selected="0">
            <x v="0"/>
          </reference>
          <reference field="29" count="1" selected="0">
            <x v="2"/>
          </reference>
          <reference field="31" count="1" selected="0">
            <x v="1"/>
          </reference>
        </references>
      </pivotArea>
    </chartFormat>
    <chartFormat chart="32" format="2" series="1">
      <pivotArea type="data" outline="0" fieldPosition="0">
        <references count="3">
          <reference field="4294967294" count="1" selected="0">
            <x v="0"/>
          </reference>
          <reference field="29" count="1" selected="0">
            <x v="3"/>
          </reference>
          <reference field="31" count="1" selected="0">
            <x v="1"/>
          </reference>
        </references>
      </pivotArea>
    </chartFormat>
    <chartFormat chart="32" format="3" series="1">
      <pivotArea type="data" outline="0" fieldPosition="0">
        <references count="3">
          <reference field="4294967294" count="1" selected="0">
            <x v="0"/>
          </reference>
          <reference field="29" count="1" selected="0">
            <x v="4"/>
          </reference>
          <reference field="31" count="1" selected="0">
            <x v="1"/>
          </reference>
        </references>
      </pivotArea>
    </chartFormat>
    <chartFormat chart="32" format="4" series="1">
      <pivotArea type="data" outline="0" fieldPosition="0">
        <references count="3">
          <reference field="4294967294" count="1" selected="0">
            <x v="0"/>
          </reference>
          <reference field="29" count="1" selected="0">
            <x v="5"/>
          </reference>
          <reference field="31" count="1" selected="0">
            <x v="1"/>
          </reference>
        </references>
      </pivotArea>
    </chartFormat>
    <chartFormat chart="32" format="5" series="1">
      <pivotArea type="data" outline="0" fieldPosition="0">
        <references count="3">
          <reference field="4294967294" count="1" selected="0">
            <x v="0"/>
          </reference>
          <reference field="29" count="1" selected="0">
            <x v="6"/>
          </reference>
          <reference field="31" count="1" selected="0">
            <x v="1"/>
          </reference>
        </references>
      </pivotArea>
    </chartFormat>
    <chartFormat chart="32" format="6" series="1">
      <pivotArea type="data" outline="0" fieldPosition="0">
        <references count="3">
          <reference field="4294967294" count="1" selected="0">
            <x v="0"/>
          </reference>
          <reference field="29" count="1" selected="0">
            <x v="7"/>
          </reference>
          <reference field="31" count="1" selected="0">
            <x v="1"/>
          </reference>
        </references>
      </pivotArea>
    </chartFormat>
    <chartFormat chart="32" format="7" series="1">
      <pivotArea type="data" outline="0" fieldPosition="0">
        <references count="3">
          <reference field="4294967294" count="1" selected="0">
            <x v="0"/>
          </reference>
          <reference field="29" count="1" selected="0">
            <x v="8"/>
          </reference>
          <reference field="31" count="1" selected="0">
            <x v="1"/>
          </reference>
        </references>
      </pivotArea>
    </chartFormat>
    <chartFormat chart="32" format="8" series="1">
      <pivotArea type="data" outline="0" fieldPosition="0">
        <references count="3">
          <reference field="4294967294" count="1" selected="0">
            <x v="0"/>
          </reference>
          <reference field="29" count="1" selected="0">
            <x v="9"/>
          </reference>
          <reference field="31" count="1" selected="0">
            <x v="1"/>
          </reference>
        </references>
      </pivotArea>
    </chartFormat>
    <chartFormat chart="32" format="9" series="1">
      <pivotArea type="data" outline="0" fieldPosition="0">
        <references count="3">
          <reference field="4294967294" count="1" selected="0">
            <x v="0"/>
          </reference>
          <reference field="29" count="1" selected="0">
            <x v="10"/>
          </reference>
          <reference field="31" count="1" selected="0">
            <x v="1"/>
          </reference>
        </references>
      </pivotArea>
    </chartFormat>
    <chartFormat chart="32" format="10" series="1">
      <pivotArea type="data" outline="0" fieldPosition="0">
        <references count="3">
          <reference field="4294967294" count="1" selected="0">
            <x v="0"/>
          </reference>
          <reference field="29" count="1" selected="0">
            <x v="11"/>
          </reference>
          <reference field="31" count="1" selected="0">
            <x v="1"/>
          </reference>
        </references>
      </pivotArea>
    </chartFormat>
    <chartFormat chart="32" format="11" series="1">
      <pivotArea type="data" outline="0" fieldPosition="0">
        <references count="3">
          <reference field="4294967294" count="1" selected="0">
            <x v="0"/>
          </reference>
          <reference field="29" count="1" selected="0">
            <x v="12"/>
          </reference>
          <reference field="31" count="1" selected="0">
            <x v="1"/>
          </reference>
        </references>
      </pivotArea>
    </chartFormat>
    <chartFormat chart="32" format="12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2"/>
          </reference>
        </references>
      </pivotArea>
    </chartFormat>
    <chartFormat chart="32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0318E8-D9EC-48BC-9958-2A0B146E933F}" name="PivotTable2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6">
  <location ref="B116:E127" firstHeaderRow="0" firstDataRow="1" firstDataCol="1"/>
  <pivotFields count="32">
    <pivotField compact="0" outline="0" showAll="0"/>
    <pivotField compact="0" outline="0" showAll="0"/>
    <pivotField compact="0" outline="0" showAll="0"/>
    <pivotField name="Product Name " axis="axisRow" compact="0" outline="0" showAll="0">
      <items count="11">
        <item x="2"/>
        <item x="1"/>
        <item x="3"/>
        <item x="0"/>
        <item x="4"/>
        <item x="5"/>
        <item x="9"/>
        <item x="8"/>
        <item x="7"/>
        <item x="6"/>
        <item t="default"/>
      </items>
    </pivotField>
    <pivotField name="Product Category " compact="0" outline="0" showAll="0"/>
    <pivotField compact="0" outline="0" showAll="0">
      <items count="524">
        <item x="244"/>
        <item x="309"/>
        <item x="39"/>
        <item x="13"/>
        <item x="507"/>
        <item x="390"/>
        <item x="404"/>
        <item x="89"/>
        <item x="238"/>
        <item x="417"/>
        <item x="403"/>
        <item x="53"/>
        <item x="452"/>
        <item x="383"/>
        <item x="15"/>
        <item x="217"/>
        <item x="367"/>
        <item x="387"/>
        <item x="129"/>
        <item x="253"/>
        <item x="419"/>
        <item x="19"/>
        <item x="446"/>
        <item x="60"/>
        <item x="324"/>
        <item x="240"/>
        <item x="30"/>
        <item x="17"/>
        <item x="226"/>
        <item x="478"/>
        <item x="235"/>
        <item x="321"/>
        <item x="328"/>
        <item x="498"/>
        <item x="193"/>
        <item x="219"/>
        <item x="131"/>
        <item x="466"/>
        <item x="50"/>
        <item x="161"/>
        <item x="256"/>
        <item x="301"/>
        <item x="374"/>
        <item x="135"/>
        <item x="458"/>
        <item x="394"/>
        <item x="462"/>
        <item x="141"/>
        <item x="64"/>
        <item x="143"/>
        <item x="306"/>
        <item x="156"/>
        <item x="119"/>
        <item x="71"/>
        <item x="209"/>
        <item x="381"/>
        <item x="46"/>
        <item x="169"/>
        <item x="357"/>
        <item x="260"/>
        <item x="99"/>
        <item x="175"/>
        <item x="138"/>
        <item x="83"/>
        <item x="166"/>
        <item x="171"/>
        <item x="519"/>
        <item x="150"/>
        <item x="274"/>
        <item x="492"/>
        <item x="58"/>
        <item x="204"/>
        <item x="364"/>
        <item x="120"/>
        <item x="1"/>
        <item x="136"/>
        <item x="295"/>
        <item x="347"/>
        <item x="157"/>
        <item x="110"/>
        <item x="237"/>
        <item x="481"/>
        <item x="377"/>
        <item x="475"/>
        <item x="293"/>
        <item x="497"/>
        <item x="318"/>
        <item x="334"/>
        <item x="113"/>
        <item x="310"/>
        <item x="173"/>
        <item x="178"/>
        <item x="490"/>
        <item x="433"/>
        <item x="320"/>
        <item x="323"/>
        <item x="382"/>
        <item x="153"/>
        <item x="326"/>
        <item x="86"/>
        <item x="379"/>
        <item x="90"/>
        <item x="366"/>
        <item x="2"/>
        <item x="395"/>
        <item x="133"/>
        <item x="258"/>
        <item x="211"/>
        <item x="331"/>
        <item x="116"/>
        <item x="402"/>
        <item x="225"/>
        <item x="264"/>
        <item x="359"/>
        <item x="52"/>
        <item x="241"/>
        <item x="427"/>
        <item x="271"/>
        <item x="505"/>
        <item x="132"/>
        <item x="302"/>
        <item x="317"/>
        <item x="294"/>
        <item x="245"/>
        <item x="373"/>
        <item x="137"/>
        <item x="307"/>
        <item x="164"/>
        <item x="121"/>
        <item x="476"/>
        <item x="43"/>
        <item x="158"/>
        <item x="319"/>
        <item x="146"/>
        <item x="180"/>
        <item x="227"/>
        <item x="375"/>
        <item x="265"/>
        <item x="11"/>
        <item x="343"/>
        <item x="422"/>
        <item x="335"/>
        <item x="160"/>
        <item x="151"/>
        <item x="341"/>
        <item x="431"/>
        <item x="268"/>
        <item x="496"/>
        <item x="360"/>
        <item x="448"/>
        <item x="93"/>
        <item x="353"/>
        <item x="101"/>
        <item x="29"/>
        <item x="487"/>
        <item x="81"/>
        <item x="398"/>
        <item x="22"/>
        <item x="184"/>
        <item x="389"/>
        <item x="75"/>
        <item x="203"/>
        <item x="311"/>
        <item x="54"/>
        <item x="222"/>
        <item x="438"/>
        <item x="520"/>
        <item x="474"/>
        <item x="511"/>
        <item x="185"/>
        <item x="288"/>
        <item x="5"/>
        <item x="365"/>
        <item x="236"/>
        <item x="149"/>
        <item x="220"/>
        <item x="463"/>
        <item x="480"/>
        <item x="282"/>
        <item x="521"/>
        <item x="305"/>
        <item x="449"/>
        <item x="456"/>
        <item x="358"/>
        <item x="221"/>
        <item x="188"/>
        <item x="429"/>
        <item x="276"/>
        <item x="134"/>
        <item x="368"/>
        <item x="284"/>
        <item x="468"/>
        <item x="399"/>
        <item x="174"/>
        <item x="49"/>
        <item x="384"/>
        <item x="370"/>
        <item x="336"/>
        <item x="170"/>
        <item x="223"/>
        <item x="201"/>
        <item x="465"/>
        <item x="45"/>
        <item x="314"/>
        <item x="494"/>
        <item x="212"/>
        <item x="232"/>
        <item x="229"/>
        <item x="249"/>
        <item x="34"/>
        <item x="333"/>
        <item x="308"/>
        <item x="247"/>
        <item x="425"/>
        <item x="297"/>
        <item x="508"/>
        <item x="114"/>
        <item x="435"/>
        <item x="76"/>
        <item x="104"/>
        <item x="23"/>
        <item x="281"/>
        <item x="37"/>
        <item x="31"/>
        <item x="406"/>
        <item x="351"/>
        <item x="441"/>
        <item x="130"/>
        <item x="159"/>
        <item x="213"/>
        <item x="6"/>
        <item x="313"/>
        <item x="4"/>
        <item x="181"/>
        <item x="199"/>
        <item x="471"/>
        <item x="286"/>
        <item x="108"/>
        <item x="407"/>
        <item x="8"/>
        <item x="338"/>
        <item x="152"/>
        <item x="189"/>
        <item x="369"/>
        <item x="154"/>
        <item x="479"/>
        <item x="100"/>
        <item x="272"/>
        <item x="147"/>
        <item x="250"/>
        <item x="205"/>
        <item x="231"/>
        <item x="378"/>
        <item x="251"/>
        <item x="55"/>
        <item x="464"/>
        <item x="35"/>
        <item x="252"/>
        <item x="372"/>
        <item x="304"/>
        <item x="510"/>
        <item x="416"/>
        <item x="208"/>
        <item x="233"/>
        <item x="275"/>
        <item x="63"/>
        <item x="501"/>
        <item x="255"/>
        <item x="87"/>
        <item x="80"/>
        <item x="179"/>
        <item x="84"/>
        <item x="405"/>
        <item x="437"/>
        <item x="163"/>
        <item x="430"/>
        <item x="447"/>
        <item x="262"/>
        <item x="20"/>
        <item x="444"/>
        <item x="200"/>
        <item x="361"/>
        <item x="278"/>
        <item x="196"/>
        <item x="303"/>
        <item x="391"/>
        <item x="214"/>
        <item x="234"/>
        <item x="70"/>
        <item x="371"/>
        <item x="239"/>
        <item x="117"/>
        <item x="103"/>
        <item x="273"/>
        <item x="440"/>
        <item x="61"/>
        <item x="451"/>
        <item x="9"/>
        <item x="267"/>
        <item x="127"/>
        <item x="56"/>
        <item x="283"/>
        <item x="27"/>
        <item x="315"/>
        <item x="40"/>
        <item x="94"/>
        <item x="102"/>
        <item x="418"/>
        <item x="210"/>
        <item x="421"/>
        <item x="345"/>
        <item x="434"/>
        <item x="499"/>
        <item x="453"/>
        <item x="248"/>
        <item x="82"/>
        <item x="57"/>
        <item x="88"/>
        <item x="408"/>
        <item x="472"/>
        <item x="162"/>
        <item x="477"/>
        <item x="65"/>
        <item x="62"/>
        <item x="14"/>
        <item x="356"/>
        <item x="515"/>
        <item x="167"/>
        <item x="339"/>
        <item x="51"/>
        <item x="414"/>
        <item x="506"/>
        <item x="482"/>
        <item x="228"/>
        <item x="28"/>
        <item x="106"/>
        <item x="344"/>
        <item x="393"/>
        <item x="79"/>
        <item x="503"/>
        <item x="354"/>
        <item x="292"/>
        <item x="145"/>
        <item x="92"/>
        <item x="115"/>
        <item x="182"/>
        <item x="473"/>
        <item x="168"/>
        <item x="488"/>
        <item x="254"/>
        <item x="139"/>
        <item x="522"/>
        <item x="270"/>
        <item x="16"/>
        <item x="269"/>
        <item x="207"/>
        <item x="128"/>
        <item x="47"/>
        <item x="124"/>
        <item x="125"/>
        <item x="467"/>
        <item x="183"/>
        <item x="401"/>
        <item x="259"/>
        <item x="388"/>
        <item x="457"/>
        <item x="7"/>
        <item x="424"/>
        <item x="346"/>
        <item x="77"/>
        <item x="461"/>
        <item x="493"/>
        <item x="59"/>
        <item x="410"/>
        <item x="277"/>
        <item x="91"/>
        <item x="96"/>
        <item x="350"/>
        <item x="504"/>
        <item x="509"/>
        <item x="191"/>
        <item x="3"/>
        <item x="263"/>
        <item x="486"/>
        <item x="74"/>
        <item x="242"/>
        <item x="68"/>
        <item x="36"/>
        <item x="455"/>
        <item x="340"/>
        <item x="289"/>
        <item x="197"/>
        <item x="300"/>
        <item x="187"/>
        <item x="413"/>
        <item x="376"/>
        <item x="279"/>
        <item x="123"/>
        <item x="109"/>
        <item x="349"/>
        <item x="291"/>
        <item x="327"/>
        <item x="491"/>
        <item x="140"/>
        <item x="18"/>
        <item x="287"/>
        <item x="380"/>
        <item x="415"/>
        <item x="337"/>
        <item x="502"/>
        <item x="460"/>
        <item x="186"/>
        <item x="111"/>
        <item x="412"/>
        <item x="285"/>
        <item x="95"/>
        <item x="122"/>
        <item x="355"/>
        <item x="514"/>
        <item x="224"/>
        <item x="194"/>
        <item x="469"/>
        <item x="172"/>
        <item x="385"/>
        <item x="516"/>
        <item x="261"/>
        <item x="298"/>
        <item x="518"/>
        <item x="198"/>
        <item x="0"/>
        <item x="332"/>
        <item x="246"/>
        <item x="500"/>
        <item x="126"/>
        <item x="316"/>
        <item x="470"/>
        <item x="348"/>
        <item x="41"/>
        <item x="105"/>
        <item x="257"/>
        <item x="489"/>
        <item x="215"/>
        <item x="426"/>
        <item x="32"/>
        <item x="517"/>
        <item x="342"/>
        <item x="483"/>
        <item x="420"/>
        <item x="73"/>
        <item x="97"/>
        <item x="454"/>
        <item x="26"/>
        <item x="432"/>
        <item x="195"/>
        <item x="107"/>
        <item x="44"/>
        <item x="155"/>
        <item x="177"/>
        <item x="72"/>
        <item x="513"/>
        <item x="352"/>
        <item x="386"/>
        <item x="280"/>
        <item x="512"/>
        <item x="443"/>
        <item x="296"/>
        <item x="400"/>
        <item x="450"/>
        <item x="202"/>
        <item x="85"/>
        <item x="69"/>
        <item x="66"/>
        <item x="329"/>
        <item x="144"/>
        <item x="148"/>
        <item x="439"/>
        <item x="312"/>
        <item x="216"/>
        <item x="25"/>
        <item x="230"/>
        <item x="445"/>
        <item x="266"/>
        <item x="21"/>
        <item x="363"/>
        <item x="165"/>
        <item x="396"/>
        <item x="33"/>
        <item x="459"/>
        <item x="436"/>
        <item x="392"/>
        <item x="325"/>
        <item x="397"/>
        <item x="67"/>
        <item x="290"/>
        <item x="192"/>
        <item x="112"/>
        <item x="484"/>
        <item x="10"/>
        <item x="24"/>
        <item x="362"/>
        <item x="330"/>
        <item x="495"/>
        <item x="411"/>
        <item x="423"/>
        <item x="243"/>
        <item x="442"/>
        <item x="322"/>
        <item x="206"/>
        <item x="98"/>
        <item x="428"/>
        <item x="218"/>
        <item x="485"/>
        <item x="299"/>
        <item x="142"/>
        <item x="12"/>
        <item x="38"/>
        <item x="118"/>
        <item x="48"/>
        <item x="190"/>
        <item x="42"/>
        <item x="176"/>
        <item x="409"/>
        <item x="78"/>
        <item t="default"/>
      </items>
    </pivotField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6" outline="0" showAll="0"/>
    <pivotField compact="0" numFmtId="6" outline="0" showAll="0"/>
    <pivotField compact="0" outline="0" showAll="0"/>
    <pivotField compact="0" outline="0" showAll="0"/>
    <pivotField compact="0" outline="0" showAll="0"/>
    <pivotField compact="0" outline="0" showAll="0"/>
    <pivotField name="Return Status " compact="0" outline="0" showAll="0"/>
    <pivotField compact="0" outline="0" showAll="0"/>
    <pivotField name="Feedback" compact="0" outline="0" showAll="0"/>
    <pivotField compact="0" outline="0" showAll="0"/>
    <pivotField dataField="1" compact="0" numFmtId="164" outline="0" showAll="0"/>
    <pivotField compact="0" numFmtId="6" outline="0" subtotalTop="0" showAll="0"/>
    <pivotField compact="0" numFmtId="6" outline="0" subtotalTop="0" showAll="0"/>
    <pivotField compact="0" numFmtId="164" outline="0" subtotalTop="0" showAll="0"/>
    <pivotField compact="0" numFmtId="9" outline="0" subtotalTop="0" showAll="0"/>
    <pivotField compact="0" outline="0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ubtotalTop="0" showAll="0">
      <items count="7">
        <item x="0"/>
        <item x="1"/>
        <item x="2"/>
        <item x="3"/>
        <item x="4"/>
        <item x="5"/>
        <item t="default"/>
      </items>
    </pivotField>
    <pivotField compact="0" outline="0" subtotalTop="0"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Price" fld="24" subtotal="average" baseField="3" baseItem="0" numFmtId="164"/>
    <dataField name="Highest Price" fld="24" subtotal="max" baseField="3" baseItem="0" numFmtId="166"/>
    <dataField name="Lowest Price" fld="24" subtotal="min" baseField="3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BEAEA5-D8C3-4063-B302-47BCD5026120}" name="PivotTable19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B79:J86" firstHeaderRow="1" firstDataRow="3" firstDataCol="1"/>
  <pivotFields count="32">
    <pivotField compact="0" outline="0" showAll="0"/>
    <pivotField compact="0" outline="0" showAll="0"/>
    <pivotField compact="0" outline="0" showAll="0"/>
    <pivotField dataField="1" compact="0" outline="0" showAll="0" sortType="a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ame="Product Category " compact="0" outline="0" showAll="0"/>
    <pivotField compact="0" outline="0" showAll="0">
      <items count="524">
        <item x="244"/>
        <item x="309"/>
        <item x="39"/>
        <item x="13"/>
        <item x="507"/>
        <item x="390"/>
        <item x="404"/>
        <item x="89"/>
        <item x="238"/>
        <item x="417"/>
        <item x="403"/>
        <item x="53"/>
        <item x="452"/>
        <item x="383"/>
        <item x="15"/>
        <item x="217"/>
        <item x="367"/>
        <item x="387"/>
        <item x="129"/>
        <item x="253"/>
        <item x="419"/>
        <item x="19"/>
        <item x="446"/>
        <item x="60"/>
        <item x="324"/>
        <item x="240"/>
        <item x="30"/>
        <item x="17"/>
        <item x="226"/>
        <item x="478"/>
        <item x="235"/>
        <item x="321"/>
        <item x="328"/>
        <item x="498"/>
        <item x="193"/>
        <item x="219"/>
        <item x="131"/>
        <item x="466"/>
        <item x="50"/>
        <item x="161"/>
        <item x="256"/>
        <item x="301"/>
        <item x="374"/>
        <item x="135"/>
        <item x="458"/>
        <item x="394"/>
        <item x="462"/>
        <item x="141"/>
        <item x="64"/>
        <item x="143"/>
        <item x="306"/>
        <item x="156"/>
        <item x="119"/>
        <item x="71"/>
        <item x="209"/>
        <item x="381"/>
        <item x="46"/>
        <item x="169"/>
        <item x="357"/>
        <item x="260"/>
        <item x="99"/>
        <item x="175"/>
        <item x="138"/>
        <item x="83"/>
        <item x="166"/>
        <item x="171"/>
        <item x="519"/>
        <item x="150"/>
        <item x="274"/>
        <item x="492"/>
        <item x="58"/>
        <item x="204"/>
        <item x="364"/>
        <item x="120"/>
        <item x="1"/>
        <item x="136"/>
        <item x="295"/>
        <item x="347"/>
        <item x="157"/>
        <item x="110"/>
        <item x="237"/>
        <item x="481"/>
        <item x="377"/>
        <item x="475"/>
        <item x="293"/>
        <item x="497"/>
        <item x="318"/>
        <item x="334"/>
        <item x="113"/>
        <item x="310"/>
        <item x="173"/>
        <item x="178"/>
        <item x="490"/>
        <item x="433"/>
        <item x="320"/>
        <item x="323"/>
        <item x="382"/>
        <item x="153"/>
        <item x="326"/>
        <item x="86"/>
        <item x="379"/>
        <item x="90"/>
        <item x="366"/>
        <item x="2"/>
        <item x="395"/>
        <item x="133"/>
        <item x="258"/>
        <item x="211"/>
        <item x="331"/>
        <item x="116"/>
        <item x="402"/>
        <item x="225"/>
        <item x="264"/>
        <item x="359"/>
        <item x="52"/>
        <item x="241"/>
        <item x="427"/>
        <item x="271"/>
        <item x="505"/>
        <item x="132"/>
        <item x="302"/>
        <item x="317"/>
        <item x="294"/>
        <item x="245"/>
        <item x="373"/>
        <item x="137"/>
        <item x="307"/>
        <item x="164"/>
        <item x="121"/>
        <item x="476"/>
        <item x="43"/>
        <item x="158"/>
        <item x="319"/>
        <item x="146"/>
        <item x="180"/>
        <item x="227"/>
        <item x="375"/>
        <item x="265"/>
        <item x="11"/>
        <item x="343"/>
        <item x="422"/>
        <item x="335"/>
        <item x="160"/>
        <item x="151"/>
        <item x="341"/>
        <item x="431"/>
        <item x="268"/>
        <item x="496"/>
        <item x="360"/>
        <item x="448"/>
        <item x="93"/>
        <item x="353"/>
        <item x="101"/>
        <item x="29"/>
        <item x="487"/>
        <item x="81"/>
        <item x="398"/>
        <item x="22"/>
        <item x="184"/>
        <item x="389"/>
        <item x="75"/>
        <item x="203"/>
        <item x="311"/>
        <item x="54"/>
        <item x="222"/>
        <item x="438"/>
        <item x="520"/>
        <item x="474"/>
        <item x="511"/>
        <item x="185"/>
        <item x="288"/>
        <item x="5"/>
        <item x="365"/>
        <item x="236"/>
        <item x="149"/>
        <item x="220"/>
        <item x="463"/>
        <item x="480"/>
        <item x="282"/>
        <item x="521"/>
        <item x="305"/>
        <item x="449"/>
        <item x="456"/>
        <item x="358"/>
        <item x="221"/>
        <item x="188"/>
        <item x="429"/>
        <item x="276"/>
        <item x="134"/>
        <item x="368"/>
        <item x="284"/>
        <item x="468"/>
        <item x="399"/>
        <item x="174"/>
        <item x="49"/>
        <item x="384"/>
        <item x="370"/>
        <item x="336"/>
        <item x="170"/>
        <item x="223"/>
        <item x="201"/>
        <item x="465"/>
        <item x="45"/>
        <item x="314"/>
        <item x="494"/>
        <item x="212"/>
        <item x="232"/>
        <item x="229"/>
        <item x="249"/>
        <item x="34"/>
        <item x="333"/>
        <item x="308"/>
        <item x="247"/>
        <item x="425"/>
        <item x="297"/>
        <item x="508"/>
        <item x="114"/>
        <item x="435"/>
        <item x="76"/>
        <item x="104"/>
        <item x="23"/>
        <item x="281"/>
        <item x="37"/>
        <item x="31"/>
        <item x="406"/>
        <item x="351"/>
        <item x="441"/>
        <item x="130"/>
        <item x="159"/>
        <item x="213"/>
        <item x="6"/>
        <item x="313"/>
        <item x="4"/>
        <item x="181"/>
        <item x="199"/>
        <item x="471"/>
        <item x="286"/>
        <item x="108"/>
        <item x="407"/>
        <item x="8"/>
        <item x="338"/>
        <item x="152"/>
        <item x="189"/>
        <item x="369"/>
        <item x="154"/>
        <item x="479"/>
        <item x="100"/>
        <item x="272"/>
        <item x="147"/>
        <item x="250"/>
        <item x="205"/>
        <item x="231"/>
        <item x="378"/>
        <item x="251"/>
        <item x="55"/>
        <item x="464"/>
        <item x="35"/>
        <item x="252"/>
        <item x="372"/>
        <item x="304"/>
        <item x="510"/>
        <item x="416"/>
        <item x="208"/>
        <item x="233"/>
        <item x="275"/>
        <item x="63"/>
        <item x="501"/>
        <item x="255"/>
        <item x="87"/>
        <item x="80"/>
        <item x="179"/>
        <item x="84"/>
        <item x="405"/>
        <item x="437"/>
        <item x="163"/>
        <item x="430"/>
        <item x="447"/>
        <item x="262"/>
        <item x="20"/>
        <item x="444"/>
        <item x="200"/>
        <item x="361"/>
        <item x="278"/>
        <item x="196"/>
        <item x="303"/>
        <item x="391"/>
        <item x="214"/>
        <item x="234"/>
        <item x="70"/>
        <item x="371"/>
        <item x="239"/>
        <item x="117"/>
        <item x="103"/>
        <item x="273"/>
        <item x="440"/>
        <item x="61"/>
        <item x="451"/>
        <item x="9"/>
        <item x="267"/>
        <item x="127"/>
        <item x="56"/>
        <item x="283"/>
        <item x="27"/>
        <item x="315"/>
        <item x="40"/>
        <item x="94"/>
        <item x="102"/>
        <item x="418"/>
        <item x="210"/>
        <item x="421"/>
        <item x="345"/>
        <item x="434"/>
        <item x="499"/>
        <item x="453"/>
        <item x="248"/>
        <item x="82"/>
        <item x="57"/>
        <item x="88"/>
        <item x="408"/>
        <item x="472"/>
        <item x="162"/>
        <item x="477"/>
        <item x="65"/>
        <item x="62"/>
        <item x="14"/>
        <item x="356"/>
        <item x="515"/>
        <item x="167"/>
        <item x="339"/>
        <item x="51"/>
        <item x="414"/>
        <item x="506"/>
        <item x="482"/>
        <item x="228"/>
        <item x="28"/>
        <item x="106"/>
        <item x="344"/>
        <item x="393"/>
        <item x="79"/>
        <item x="503"/>
        <item x="354"/>
        <item x="292"/>
        <item x="145"/>
        <item x="92"/>
        <item x="115"/>
        <item x="182"/>
        <item x="473"/>
        <item x="168"/>
        <item x="488"/>
        <item x="254"/>
        <item x="139"/>
        <item x="522"/>
        <item x="270"/>
        <item x="16"/>
        <item x="269"/>
        <item x="207"/>
        <item x="128"/>
        <item x="47"/>
        <item x="124"/>
        <item x="125"/>
        <item x="467"/>
        <item x="183"/>
        <item x="401"/>
        <item x="259"/>
        <item x="388"/>
        <item x="457"/>
        <item x="7"/>
        <item x="424"/>
        <item x="346"/>
        <item x="77"/>
        <item x="461"/>
        <item x="493"/>
        <item x="59"/>
        <item x="410"/>
        <item x="277"/>
        <item x="91"/>
        <item x="96"/>
        <item x="350"/>
        <item x="504"/>
        <item x="509"/>
        <item x="191"/>
        <item x="3"/>
        <item x="263"/>
        <item x="486"/>
        <item x="74"/>
        <item x="242"/>
        <item x="68"/>
        <item x="36"/>
        <item x="455"/>
        <item x="340"/>
        <item x="289"/>
        <item x="197"/>
        <item x="300"/>
        <item x="187"/>
        <item x="413"/>
        <item x="376"/>
        <item x="279"/>
        <item x="123"/>
        <item x="109"/>
        <item x="349"/>
        <item x="291"/>
        <item x="327"/>
        <item x="491"/>
        <item x="140"/>
        <item x="18"/>
        <item x="287"/>
        <item x="380"/>
        <item x="415"/>
        <item x="337"/>
        <item x="502"/>
        <item x="460"/>
        <item x="186"/>
        <item x="111"/>
        <item x="412"/>
        <item x="285"/>
        <item x="95"/>
        <item x="122"/>
        <item x="355"/>
        <item x="514"/>
        <item x="224"/>
        <item x="194"/>
        <item x="469"/>
        <item x="172"/>
        <item x="385"/>
        <item x="516"/>
        <item x="261"/>
        <item x="298"/>
        <item x="518"/>
        <item x="198"/>
        <item x="0"/>
        <item x="332"/>
        <item x="246"/>
        <item x="500"/>
        <item x="126"/>
        <item x="316"/>
        <item x="470"/>
        <item x="348"/>
        <item x="41"/>
        <item x="105"/>
        <item x="257"/>
        <item x="489"/>
        <item x="215"/>
        <item x="426"/>
        <item x="32"/>
        <item x="517"/>
        <item x="342"/>
        <item x="483"/>
        <item x="420"/>
        <item x="73"/>
        <item x="97"/>
        <item x="454"/>
        <item x="26"/>
        <item x="432"/>
        <item x="195"/>
        <item x="107"/>
        <item x="44"/>
        <item x="155"/>
        <item x="177"/>
        <item x="72"/>
        <item x="513"/>
        <item x="352"/>
        <item x="386"/>
        <item x="280"/>
        <item x="512"/>
        <item x="443"/>
        <item x="296"/>
        <item x="400"/>
        <item x="450"/>
        <item x="202"/>
        <item x="85"/>
        <item x="69"/>
        <item x="66"/>
        <item x="329"/>
        <item x="144"/>
        <item x="148"/>
        <item x="439"/>
        <item x="312"/>
        <item x="216"/>
        <item x="25"/>
        <item x="230"/>
        <item x="445"/>
        <item x="266"/>
        <item x="21"/>
        <item x="363"/>
        <item x="165"/>
        <item x="396"/>
        <item x="33"/>
        <item x="459"/>
        <item x="436"/>
        <item x="392"/>
        <item x="325"/>
        <item x="397"/>
        <item x="67"/>
        <item x="290"/>
        <item x="192"/>
        <item x="112"/>
        <item x="484"/>
        <item x="10"/>
        <item x="24"/>
        <item x="362"/>
        <item x="330"/>
        <item x="495"/>
        <item x="411"/>
        <item x="423"/>
        <item x="243"/>
        <item x="442"/>
        <item x="322"/>
        <item x="206"/>
        <item x="98"/>
        <item x="428"/>
        <item x="218"/>
        <item x="485"/>
        <item x="299"/>
        <item x="142"/>
        <item x="12"/>
        <item x="38"/>
        <item x="118"/>
        <item x="48"/>
        <item x="190"/>
        <item x="42"/>
        <item x="176"/>
        <item x="409"/>
        <item x="78"/>
        <item t="default"/>
      </items>
    </pivotField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6" outline="0" showAll="0"/>
    <pivotField compact="0" numFmtId="6" outline="0" showAll="0"/>
    <pivotField compact="0" outline="0" showAll="0"/>
    <pivotField axis="axisRow" dataField="1" compact="0" outline="0" showAll="0">
      <items count="6">
        <item x="0"/>
        <item x="2"/>
        <item x="3"/>
        <item x="1"/>
        <item h="1"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4">
        <item x="0"/>
        <item x="2"/>
        <item x="1"/>
        <item t="default"/>
      </items>
    </pivotField>
    <pivotField compact="0" outline="0" showAll="0"/>
    <pivotField compact="0" numFmtId="164" outline="0" showAll="0"/>
    <pivotField compact="0" numFmtId="6" outline="0" subtotalTop="0" showAll="0"/>
    <pivotField compact="0" numFmtId="6" outline="0" subtotalTop="0" showAll="0"/>
    <pivotField compact="0" numFmtId="164" outline="0" subtotalTop="0" showAll="0"/>
    <pivotField compact="0" numFmtId="9" outline="0" subtotalTop="0" showAll="0"/>
    <pivotField compact="0" outline="0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ubtotalTop="0" showAll="0">
      <items count="7">
        <item x="0"/>
        <item x="1"/>
        <item x="2"/>
        <item x="3"/>
        <item x="4"/>
        <item x="5"/>
        <item t="default"/>
      </items>
    </pivotField>
    <pivotField compact="0" outline="0" subtotalTop="0" showAll="0">
      <items count="5">
        <item x="0"/>
        <item x="1"/>
        <item x="2"/>
        <item x="3"/>
        <item t="default"/>
      </items>
    </pivotField>
  </pivotFields>
  <rowFields count="1">
    <field x="17"/>
  </rowFields>
  <rowItems count="5">
    <i>
      <x/>
    </i>
    <i>
      <x v="1"/>
    </i>
    <i>
      <x v="2"/>
    </i>
    <i>
      <x v="3"/>
    </i>
    <i t="grand">
      <x/>
    </i>
  </rowItems>
  <colFields count="2">
    <field x="-2"/>
    <field x="22"/>
  </colFields>
  <col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 i="1">
      <x/>
    </i>
  </colItems>
  <dataFields count="2">
    <dataField name="Frequency" fld="3" subtotal="count" baseField="17" baseItem="0"/>
    <dataField name="precentage" fld="17" subtotal="count" showDataAs="percentOfTotal" baseField="17" baseItem="0" numFmtId="1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73177E-0A29-4D13-A99B-944A90F72154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K2:M6" firstHeaderRow="0" firstDataRow="1" firstDataCol="1"/>
  <pivotFields count="32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24">
        <item x="244"/>
        <item x="309"/>
        <item x="39"/>
        <item x="13"/>
        <item x="507"/>
        <item x="390"/>
        <item x="404"/>
        <item x="89"/>
        <item x="238"/>
        <item x="417"/>
        <item x="403"/>
        <item x="53"/>
        <item x="452"/>
        <item x="383"/>
        <item x="15"/>
        <item x="217"/>
        <item x="367"/>
        <item x="387"/>
        <item x="129"/>
        <item x="253"/>
        <item x="419"/>
        <item x="19"/>
        <item x="446"/>
        <item x="60"/>
        <item x="324"/>
        <item x="240"/>
        <item x="30"/>
        <item x="17"/>
        <item x="226"/>
        <item x="478"/>
        <item x="235"/>
        <item x="321"/>
        <item x="328"/>
        <item x="498"/>
        <item x="193"/>
        <item x="219"/>
        <item x="131"/>
        <item x="466"/>
        <item x="50"/>
        <item x="161"/>
        <item x="256"/>
        <item x="301"/>
        <item x="374"/>
        <item x="135"/>
        <item x="458"/>
        <item x="394"/>
        <item x="462"/>
        <item x="141"/>
        <item x="64"/>
        <item x="143"/>
        <item x="306"/>
        <item x="156"/>
        <item x="119"/>
        <item x="71"/>
        <item x="209"/>
        <item x="381"/>
        <item x="46"/>
        <item x="169"/>
        <item x="357"/>
        <item x="260"/>
        <item x="99"/>
        <item x="175"/>
        <item x="138"/>
        <item x="83"/>
        <item x="166"/>
        <item x="171"/>
        <item x="519"/>
        <item x="150"/>
        <item x="274"/>
        <item x="492"/>
        <item x="58"/>
        <item x="204"/>
        <item x="364"/>
        <item x="120"/>
        <item x="1"/>
        <item x="136"/>
        <item x="295"/>
        <item x="347"/>
        <item x="157"/>
        <item x="110"/>
        <item x="237"/>
        <item x="481"/>
        <item x="377"/>
        <item x="475"/>
        <item x="293"/>
        <item x="497"/>
        <item x="318"/>
        <item x="334"/>
        <item x="113"/>
        <item x="310"/>
        <item x="173"/>
        <item x="178"/>
        <item x="490"/>
        <item x="433"/>
        <item x="320"/>
        <item x="323"/>
        <item x="382"/>
        <item x="153"/>
        <item x="326"/>
        <item x="86"/>
        <item x="379"/>
        <item x="90"/>
        <item x="366"/>
        <item x="2"/>
        <item x="395"/>
        <item x="133"/>
        <item x="258"/>
        <item x="211"/>
        <item x="331"/>
        <item x="116"/>
        <item x="402"/>
        <item x="225"/>
        <item x="264"/>
        <item x="359"/>
        <item x="52"/>
        <item x="241"/>
        <item x="427"/>
        <item x="271"/>
        <item x="505"/>
        <item x="132"/>
        <item x="302"/>
        <item x="317"/>
        <item x="294"/>
        <item x="245"/>
        <item x="373"/>
        <item x="137"/>
        <item x="307"/>
        <item x="164"/>
        <item x="121"/>
        <item x="476"/>
        <item x="43"/>
        <item x="158"/>
        <item x="319"/>
        <item x="146"/>
        <item x="180"/>
        <item x="227"/>
        <item x="375"/>
        <item x="265"/>
        <item x="11"/>
        <item x="343"/>
        <item x="422"/>
        <item x="335"/>
        <item x="160"/>
        <item x="151"/>
        <item x="341"/>
        <item x="431"/>
        <item x="268"/>
        <item x="496"/>
        <item x="360"/>
        <item x="448"/>
        <item x="93"/>
        <item x="353"/>
        <item x="101"/>
        <item x="29"/>
        <item x="487"/>
        <item x="81"/>
        <item x="398"/>
        <item x="22"/>
        <item x="184"/>
        <item x="389"/>
        <item x="75"/>
        <item x="203"/>
        <item x="311"/>
        <item x="54"/>
        <item x="222"/>
        <item x="438"/>
        <item x="520"/>
        <item x="474"/>
        <item x="511"/>
        <item x="185"/>
        <item x="288"/>
        <item x="5"/>
        <item x="365"/>
        <item x="236"/>
        <item x="149"/>
        <item x="220"/>
        <item x="463"/>
        <item x="480"/>
        <item x="282"/>
        <item x="521"/>
        <item x="305"/>
        <item x="449"/>
        <item x="456"/>
        <item x="358"/>
        <item x="221"/>
        <item x="188"/>
        <item x="429"/>
        <item x="276"/>
        <item x="134"/>
        <item x="368"/>
        <item x="284"/>
        <item x="468"/>
        <item x="399"/>
        <item x="174"/>
        <item x="49"/>
        <item x="384"/>
        <item x="370"/>
        <item x="336"/>
        <item x="170"/>
        <item x="223"/>
        <item x="201"/>
        <item x="465"/>
        <item x="45"/>
        <item x="314"/>
        <item x="494"/>
        <item x="212"/>
        <item x="232"/>
        <item x="229"/>
        <item x="249"/>
        <item x="34"/>
        <item x="333"/>
        <item x="308"/>
        <item x="247"/>
        <item x="425"/>
        <item x="297"/>
        <item x="508"/>
        <item x="114"/>
        <item x="435"/>
        <item x="76"/>
        <item x="104"/>
        <item x="23"/>
        <item x="281"/>
        <item x="37"/>
        <item x="31"/>
        <item x="406"/>
        <item x="351"/>
        <item x="441"/>
        <item x="130"/>
        <item x="159"/>
        <item x="213"/>
        <item x="6"/>
        <item x="313"/>
        <item x="4"/>
        <item x="181"/>
        <item x="199"/>
        <item x="471"/>
        <item x="286"/>
        <item x="108"/>
        <item x="407"/>
        <item x="8"/>
        <item x="338"/>
        <item x="152"/>
        <item x="189"/>
        <item x="369"/>
        <item x="154"/>
        <item x="479"/>
        <item x="100"/>
        <item x="272"/>
        <item x="147"/>
        <item x="250"/>
        <item x="205"/>
        <item x="231"/>
        <item x="378"/>
        <item x="251"/>
        <item x="55"/>
        <item x="464"/>
        <item x="35"/>
        <item x="252"/>
        <item x="372"/>
        <item x="304"/>
        <item x="510"/>
        <item x="416"/>
        <item x="208"/>
        <item x="233"/>
        <item x="275"/>
        <item x="63"/>
        <item x="501"/>
        <item x="255"/>
        <item x="87"/>
        <item x="80"/>
        <item x="179"/>
        <item x="84"/>
        <item x="405"/>
        <item x="437"/>
        <item x="163"/>
        <item x="430"/>
        <item x="447"/>
        <item x="262"/>
        <item x="20"/>
        <item x="444"/>
        <item x="200"/>
        <item x="361"/>
        <item x="278"/>
        <item x="196"/>
        <item x="303"/>
        <item x="391"/>
        <item x="214"/>
        <item x="234"/>
        <item x="70"/>
        <item x="371"/>
        <item x="239"/>
        <item x="117"/>
        <item x="103"/>
        <item x="273"/>
        <item x="440"/>
        <item x="61"/>
        <item x="451"/>
        <item x="9"/>
        <item x="267"/>
        <item x="127"/>
        <item x="56"/>
        <item x="283"/>
        <item x="27"/>
        <item x="315"/>
        <item x="40"/>
        <item x="94"/>
        <item x="102"/>
        <item x="418"/>
        <item x="210"/>
        <item x="421"/>
        <item x="345"/>
        <item x="434"/>
        <item x="499"/>
        <item x="453"/>
        <item x="248"/>
        <item x="82"/>
        <item x="57"/>
        <item x="88"/>
        <item x="408"/>
        <item x="472"/>
        <item x="162"/>
        <item x="477"/>
        <item x="65"/>
        <item x="62"/>
        <item x="14"/>
        <item x="356"/>
        <item x="515"/>
        <item x="167"/>
        <item x="339"/>
        <item x="51"/>
        <item x="414"/>
        <item x="506"/>
        <item x="482"/>
        <item x="228"/>
        <item x="28"/>
        <item x="106"/>
        <item x="344"/>
        <item x="393"/>
        <item x="79"/>
        <item x="503"/>
        <item x="354"/>
        <item x="292"/>
        <item x="145"/>
        <item x="92"/>
        <item x="115"/>
        <item x="182"/>
        <item x="473"/>
        <item x="168"/>
        <item x="488"/>
        <item x="254"/>
        <item x="139"/>
        <item x="522"/>
        <item x="270"/>
        <item x="16"/>
        <item x="269"/>
        <item x="207"/>
        <item x="128"/>
        <item x="47"/>
        <item x="124"/>
        <item x="125"/>
        <item x="467"/>
        <item x="183"/>
        <item x="401"/>
        <item x="259"/>
        <item x="388"/>
        <item x="457"/>
        <item x="7"/>
        <item x="424"/>
        <item x="346"/>
        <item x="77"/>
        <item x="461"/>
        <item x="493"/>
        <item x="59"/>
        <item x="410"/>
        <item x="277"/>
        <item x="91"/>
        <item x="96"/>
        <item x="350"/>
        <item x="504"/>
        <item x="509"/>
        <item x="191"/>
        <item x="3"/>
        <item x="263"/>
        <item x="486"/>
        <item x="74"/>
        <item x="242"/>
        <item x="68"/>
        <item x="36"/>
        <item x="455"/>
        <item x="340"/>
        <item x="289"/>
        <item x="197"/>
        <item x="300"/>
        <item x="187"/>
        <item x="413"/>
        <item x="376"/>
        <item x="279"/>
        <item x="123"/>
        <item x="109"/>
        <item x="349"/>
        <item x="291"/>
        <item x="327"/>
        <item x="491"/>
        <item x="140"/>
        <item x="18"/>
        <item x="287"/>
        <item x="380"/>
        <item x="415"/>
        <item x="337"/>
        <item x="502"/>
        <item x="460"/>
        <item x="186"/>
        <item x="111"/>
        <item x="412"/>
        <item x="285"/>
        <item x="95"/>
        <item x="122"/>
        <item x="355"/>
        <item x="514"/>
        <item x="224"/>
        <item x="194"/>
        <item x="469"/>
        <item x="172"/>
        <item x="385"/>
        <item x="516"/>
        <item x="261"/>
        <item x="298"/>
        <item x="518"/>
        <item x="198"/>
        <item x="0"/>
        <item x="332"/>
        <item x="246"/>
        <item x="500"/>
        <item x="126"/>
        <item x="316"/>
        <item x="470"/>
        <item x="348"/>
        <item x="41"/>
        <item x="105"/>
        <item x="257"/>
        <item x="489"/>
        <item x="215"/>
        <item x="426"/>
        <item x="32"/>
        <item x="517"/>
        <item x="342"/>
        <item x="483"/>
        <item x="420"/>
        <item x="73"/>
        <item x="97"/>
        <item x="454"/>
        <item x="26"/>
        <item x="432"/>
        <item x="195"/>
        <item x="107"/>
        <item x="44"/>
        <item x="155"/>
        <item x="177"/>
        <item x="72"/>
        <item x="513"/>
        <item x="352"/>
        <item x="386"/>
        <item x="280"/>
        <item x="512"/>
        <item x="443"/>
        <item x="296"/>
        <item x="400"/>
        <item x="450"/>
        <item x="202"/>
        <item x="85"/>
        <item x="69"/>
        <item x="66"/>
        <item x="329"/>
        <item x="144"/>
        <item x="148"/>
        <item x="439"/>
        <item x="312"/>
        <item x="216"/>
        <item x="25"/>
        <item x="230"/>
        <item x="445"/>
        <item x="266"/>
        <item x="21"/>
        <item x="363"/>
        <item x="165"/>
        <item x="396"/>
        <item x="33"/>
        <item x="459"/>
        <item x="436"/>
        <item x="392"/>
        <item x="325"/>
        <item x="397"/>
        <item x="67"/>
        <item x="290"/>
        <item x="192"/>
        <item x="112"/>
        <item x="484"/>
        <item x="10"/>
        <item x="24"/>
        <item x="362"/>
        <item x="330"/>
        <item x="495"/>
        <item x="411"/>
        <item x="423"/>
        <item x="243"/>
        <item x="442"/>
        <item x="322"/>
        <item x="206"/>
        <item x="98"/>
        <item x="428"/>
        <item x="218"/>
        <item x="485"/>
        <item x="299"/>
        <item x="142"/>
        <item x="12"/>
        <item x="38"/>
        <item x="118"/>
        <item x="48"/>
        <item x="190"/>
        <item x="42"/>
        <item x="176"/>
        <item x="409"/>
        <item x="78"/>
        <item t="default"/>
      </items>
    </pivotField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6" outline="0" showAll="0"/>
    <pivotField compact="0" numFmtId="6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name="sentiment" axis="axisRow" dataField="1" compact="0" outline="0" showAll="0">
      <items count="4">
        <item x="0"/>
        <item x="2"/>
        <item x="1"/>
        <item t="default"/>
      </items>
    </pivotField>
    <pivotField compact="0" outline="0" showAll="0"/>
    <pivotField compact="0" numFmtId="164" outline="0" showAll="0"/>
    <pivotField compact="0" numFmtId="6" outline="0" subtotalTop="0" showAll="0"/>
    <pivotField compact="0" numFmtId="6" outline="0" subtotalTop="0" showAll="0"/>
    <pivotField compact="0" numFmtId="164" outline="0" subtotalTop="0" showAll="0"/>
    <pivotField compact="0" numFmtId="9" outline="0" subtotalTop="0" showAll="0"/>
    <pivotField compact="0" outline="0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ubtotalTop="0" showAll="0">
      <items count="7">
        <item x="0"/>
        <item x="1"/>
        <item x="2"/>
        <item x="3"/>
        <item x="4"/>
        <item x="5"/>
        <item t="default"/>
      </items>
    </pivotField>
    <pivotField compact="0" outline="0" subtotalTop="0" showAll="0">
      <items count="5">
        <item x="0"/>
        <item x="1"/>
        <item x="2"/>
        <item x="3"/>
        <item t="default"/>
      </items>
    </pivotField>
  </pivotFields>
  <rowFields count="1">
    <field x="2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Frequency" fld="22" subtotal="count" baseField="22" baseItem="0"/>
    <dataField name="percentage" fld="22" subtotal="count" showDataAs="percentOfCol" baseField="22" baseItem="0" numFmtId="1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68DF59-C4C5-4399-9F6D-E2F38316AB0A}" name="PivotTable1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16:E48" firstHeaderRow="0" firstDataRow="1" firstDataCol="2"/>
  <pivotFields count="32">
    <pivotField compact="0" outline="0" showAll="0" defaultSubtotal="0"/>
    <pivotField compact="0" outline="0" showAll="0" defaultSubtotal="0"/>
    <pivotField compact="0" outline="0" showAll="0" defaultSubtotal="0"/>
    <pivotField name="Product Name " axis="axisRow" dataField="1" compact="0" outline="0" showAll="0" defaultSubtotal="0">
      <items count="10">
        <item x="2"/>
        <item x="1"/>
        <item x="3"/>
        <item x="0"/>
        <item x="4"/>
        <item x="5"/>
        <item x="9"/>
        <item x="8"/>
        <item x="7"/>
        <item x="6"/>
      </items>
    </pivotField>
    <pivotField name="Product Category " compact="0" outline="0" showAll="0" defaultSubtotal="0"/>
    <pivotField compact="0" outline="0" showAll="0" defaultSubtotal="0">
      <items count="523">
        <item x="244"/>
        <item x="309"/>
        <item x="39"/>
        <item x="13"/>
        <item x="507"/>
        <item x="390"/>
        <item x="404"/>
        <item x="89"/>
        <item x="238"/>
        <item x="417"/>
        <item x="403"/>
        <item x="53"/>
        <item x="452"/>
        <item x="383"/>
        <item x="15"/>
        <item x="217"/>
        <item x="367"/>
        <item x="387"/>
        <item x="129"/>
        <item x="253"/>
        <item x="419"/>
        <item x="19"/>
        <item x="446"/>
        <item x="60"/>
        <item x="324"/>
        <item x="240"/>
        <item x="30"/>
        <item x="17"/>
        <item x="226"/>
        <item x="478"/>
        <item x="235"/>
        <item x="321"/>
        <item x="328"/>
        <item x="498"/>
        <item x="193"/>
        <item x="219"/>
        <item x="131"/>
        <item x="466"/>
        <item x="50"/>
        <item x="161"/>
        <item x="256"/>
        <item x="301"/>
        <item x="374"/>
        <item x="135"/>
        <item x="458"/>
        <item x="394"/>
        <item x="462"/>
        <item x="141"/>
        <item x="64"/>
        <item x="143"/>
        <item x="306"/>
        <item x="156"/>
        <item x="119"/>
        <item x="71"/>
        <item x="209"/>
        <item x="381"/>
        <item x="46"/>
        <item x="169"/>
        <item x="357"/>
        <item x="260"/>
        <item x="99"/>
        <item x="175"/>
        <item x="138"/>
        <item x="83"/>
        <item x="166"/>
        <item x="171"/>
        <item x="519"/>
        <item x="150"/>
        <item x="274"/>
        <item x="492"/>
        <item x="58"/>
        <item x="204"/>
        <item x="364"/>
        <item x="120"/>
        <item x="1"/>
        <item x="136"/>
        <item x="295"/>
        <item x="347"/>
        <item x="157"/>
        <item x="110"/>
        <item x="237"/>
        <item x="481"/>
        <item x="377"/>
        <item x="475"/>
        <item x="293"/>
        <item x="497"/>
        <item x="318"/>
        <item x="334"/>
        <item x="113"/>
        <item x="310"/>
        <item x="173"/>
        <item x="178"/>
        <item x="490"/>
        <item x="433"/>
        <item x="320"/>
        <item x="323"/>
        <item x="382"/>
        <item x="153"/>
        <item x="326"/>
        <item x="86"/>
        <item x="379"/>
        <item x="90"/>
        <item x="366"/>
        <item x="2"/>
        <item x="395"/>
        <item x="133"/>
        <item x="258"/>
        <item x="211"/>
        <item x="331"/>
        <item x="116"/>
        <item x="402"/>
        <item x="225"/>
        <item x="264"/>
        <item x="359"/>
        <item x="52"/>
        <item x="241"/>
        <item x="427"/>
        <item x="271"/>
        <item x="505"/>
        <item x="132"/>
        <item x="302"/>
        <item x="317"/>
        <item x="294"/>
        <item x="245"/>
        <item x="373"/>
        <item x="137"/>
        <item x="307"/>
        <item x="164"/>
        <item x="121"/>
        <item x="476"/>
        <item x="43"/>
        <item x="158"/>
        <item x="319"/>
        <item x="146"/>
        <item x="180"/>
        <item x="227"/>
        <item x="375"/>
        <item x="265"/>
        <item x="11"/>
        <item x="343"/>
        <item x="422"/>
        <item x="335"/>
        <item x="160"/>
        <item x="151"/>
        <item x="341"/>
        <item x="431"/>
        <item x="268"/>
        <item x="496"/>
        <item x="360"/>
        <item x="448"/>
        <item x="93"/>
        <item x="353"/>
        <item x="101"/>
        <item x="29"/>
        <item x="487"/>
        <item x="81"/>
        <item x="398"/>
        <item x="22"/>
        <item x="184"/>
        <item x="389"/>
        <item x="75"/>
        <item x="203"/>
        <item x="311"/>
        <item x="54"/>
        <item x="222"/>
        <item x="438"/>
        <item x="520"/>
        <item x="474"/>
        <item x="511"/>
        <item x="185"/>
        <item x="288"/>
        <item x="5"/>
        <item x="365"/>
        <item x="236"/>
        <item x="149"/>
        <item x="220"/>
        <item x="463"/>
        <item x="480"/>
        <item x="282"/>
        <item x="521"/>
        <item x="305"/>
        <item x="449"/>
        <item x="456"/>
        <item x="358"/>
        <item x="221"/>
        <item x="188"/>
        <item x="429"/>
        <item x="276"/>
        <item x="134"/>
        <item x="368"/>
        <item x="284"/>
        <item x="468"/>
        <item x="399"/>
        <item x="174"/>
        <item x="49"/>
        <item x="384"/>
        <item x="370"/>
        <item x="336"/>
        <item x="170"/>
        <item x="223"/>
        <item x="201"/>
        <item x="465"/>
        <item x="45"/>
        <item x="314"/>
        <item x="494"/>
        <item x="212"/>
        <item x="232"/>
        <item x="229"/>
        <item x="249"/>
        <item x="34"/>
        <item x="333"/>
        <item x="308"/>
        <item x="247"/>
        <item x="425"/>
        <item x="297"/>
        <item x="508"/>
        <item x="114"/>
        <item x="435"/>
        <item x="76"/>
        <item x="104"/>
        <item x="23"/>
        <item x="281"/>
        <item x="37"/>
        <item x="31"/>
        <item x="406"/>
        <item x="351"/>
        <item x="441"/>
        <item x="130"/>
        <item x="159"/>
        <item x="213"/>
        <item x="6"/>
        <item x="313"/>
        <item x="4"/>
        <item x="181"/>
        <item x="199"/>
        <item x="471"/>
        <item x="286"/>
        <item x="108"/>
        <item x="407"/>
        <item x="8"/>
        <item x="338"/>
        <item x="152"/>
        <item x="189"/>
        <item x="369"/>
        <item x="154"/>
        <item x="479"/>
        <item x="100"/>
        <item x="272"/>
        <item x="147"/>
        <item x="250"/>
        <item x="205"/>
        <item x="231"/>
        <item x="378"/>
        <item x="251"/>
        <item x="55"/>
        <item x="464"/>
        <item x="35"/>
        <item x="252"/>
        <item x="372"/>
        <item x="304"/>
        <item x="510"/>
        <item x="416"/>
        <item x="208"/>
        <item x="233"/>
        <item x="275"/>
        <item x="63"/>
        <item x="501"/>
        <item x="255"/>
        <item x="87"/>
        <item x="80"/>
        <item x="179"/>
        <item x="84"/>
        <item x="405"/>
        <item x="437"/>
        <item x="163"/>
        <item x="430"/>
        <item x="447"/>
        <item x="262"/>
        <item x="20"/>
        <item x="444"/>
        <item x="200"/>
        <item x="361"/>
        <item x="278"/>
        <item x="196"/>
        <item x="303"/>
        <item x="391"/>
        <item x="214"/>
        <item x="234"/>
        <item x="70"/>
        <item x="371"/>
        <item x="239"/>
        <item x="117"/>
        <item x="103"/>
        <item x="273"/>
        <item x="440"/>
        <item x="61"/>
        <item x="451"/>
        <item x="9"/>
        <item x="267"/>
        <item x="127"/>
        <item x="56"/>
        <item x="283"/>
        <item x="27"/>
        <item x="315"/>
        <item x="40"/>
        <item x="94"/>
        <item x="102"/>
        <item x="418"/>
        <item x="210"/>
        <item x="421"/>
        <item x="345"/>
        <item x="434"/>
        <item x="499"/>
        <item x="453"/>
        <item x="248"/>
        <item x="82"/>
        <item x="57"/>
        <item x="88"/>
        <item x="408"/>
        <item x="472"/>
        <item x="162"/>
        <item x="477"/>
        <item x="65"/>
        <item x="62"/>
        <item x="14"/>
        <item x="356"/>
        <item x="515"/>
        <item x="167"/>
        <item x="339"/>
        <item x="51"/>
        <item x="414"/>
        <item x="506"/>
        <item x="482"/>
        <item x="228"/>
        <item x="28"/>
        <item x="106"/>
        <item x="344"/>
        <item x="393"/>
        <item x="79"/>
        <item x="503"/>
        <item x="354"/>
        <item x="292"/>
        <item x="145"/>
        <item x="92"/>
        <item x="115"/>
        <item x="182"/>
        <item x="473"/>
        <item x="168"/>
        <item x="488"/>
        <item x="254"/>
        <item x="139"/>
        <item x="522"/>
        <item x="270"/>
        <item x="16"/>
        <item x="269"/>
        <item x="207"/>
        <item x="128"/>
        <item x="47"/>
        <item x="124"/>
        <item x="125"/>
        <item x="467"/>
        <item x="183"/>
        <item x="401"/>
        <item x="259"/>
        <item x="388"/>
        <item x="457"/>
        <item x="7"/>
        <item x="424"/>
        <item x="346"/>
        <item x="77"/>
        <item x="461"/>
        <item x="493"/>
        <item x="59"/>
        <item x="410"/>
        <item x="277"/>
        <item x="91"/>
        <item x="96"/>
        <item x="350"/>
        <item x="504"/>
        <item x="509"/>
        <item x="191"/>
        <item x="3"/>
        <item x="263"/>
        <item x="486"/>
        <item x="74"/>
        <item x="242"/>
        <item x="68"/>
        <item x="36"/>
        <item x="455"/>
        <item x="340"/>
        <item x="289"/>
        <item x="197"/>
        <item x="300"/>
        <item x="187"/>
        <item x="413"/>
        <item x="376"/>
        <item x="279"/>
        <item x="123"/>
        <item x="109"/>
        <item x="349"/>
        <item x="291"/>
        <item x="327"/>
        <item x="491"/>
        <item x="140"/>
        <item x="18"/>
        <item x="287"/>
        <item x="380"/>
        <item x="415"/>
        <item x="337"/>
        <item x="502"/>
        <item x="460"/>
        <item x="186"/>
        <item x="111"/>
        <item x="412"/>
        <item x="285"/>
        <item x="95"/>
        <item x="122"/>
        <item x="355"/>
        <item x="514"/>
        <item x="224"/>
        <item x="194"/>
        <item x="469"/>
        <item x="172"/>
        <item x="385"/>
        <item x="516"/>
        <item x="261"/>
        <item x="298"/>
        <item x="518"/>
        <item x="198"/>
        <item x="0"/>
        <item x="332"/>
        <item x="246"/>
        <item x="500"/>
        <item x="126"/>
        <item x="316"/>
        <item x="470"/>
        <item x="348"/>
        <item x="41"/>
        <item x="105"/>
        <item x="257"/>
        <item x="489"/>
        <item x="215"/>
        <item x="426"/>
        <item x="32"/>
        <item x="517"/>
        <item x="342"/>
        <item x="483"/>
        <item x="420"/>
        <item x="73"/>
        <item x="97"/>
        <item x="454"/>
        <item x="26"/>
        <item x="432"/>
        <item x="195"/>
        <item x="107"/>
        <item x="44"/>
        <item x="155"/>
        <item x="177"/>
        <item x="72"/>
        <item x="513"/>
        <item x="352"/>
        <item x="386"/>
        <item x="280"/>
        <item x="512"/>
        <item x="443"/>
        <item x="296"/>
        <item x="400"/>
        <item x="450"/>
        <item x="202"/>
        <item x="85"/>
        <item x="69"/>
        <item x="66"/>
        <item x="329"/>
        <item x="144"/>
        <item x="148"/>
        <item x="439"/>
        <item x="312"/>
        <item x="216"/>
        <item x="25"/>
        <item x="230"/>
        <item x="445"/>
        <item x="266"/>
        <item x="21"/>
        <item x="363"/>
        <item x="165"/>
        <item x="396"/>
        <item x="33"/>
        <item x="459"/>
        <item x="436"/>
        <item x="392"/>
        <item x="325"/>
        <item x="397"/>
        <item x="67"/>
        <item x="290"/>
        <item x="192"/>
        <item x="112"/>
        <item x="484"/>
        <item x="10"/>
        <item x="24"/>
        <item x="362"/>
        <item x="330"/>
        <item x="495"/>
        <item x="411"/>
        <item x="423"/>
        <item x="243"/>
        <item x="442"/>
        <item x="322"/>
        <item x="206"/>
        <item x="98"/>
        <item x="428"/>
        <item x="218"/>
        <item x="485"/>
        <item x="299"/>
        <item x="142"/>
        <item x="12"/>
        <item x="38"/>
        <item x="118"/>
        <item x="48"/>
        <item x="190"/>
        <item x="42"/>
        <item x="176"/>
        <item x="409"/>
        <item x="78"/>
      </items>
    </pivotField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6" outline="0" showAll="0" defaultSubtotal="0"/>
    <pivotField compact="0" numFmtId="6" outline="0" showAll="0" defaultSubtotal="0"/>
    <pivotField axis="axisRow" compact="0" outline="0" showAll="0" defaultSubtotal="0">
      <items count="5">
        <item x="2"/>
        <item x="3"/>
        <item x="0"/>
        <item x="1"/>
        <item h="1" x="4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  <pivotField compact="0" numFmtId="6" outline="0" subtotalTop="0" showAll="0" defaultSubtotal="0"/>
    <pivotField compact="0" numFmtId="6" outline="0" subtotalTop="0" showAll="0" defaultSubtotal="0"/>
    <pivotField compact="0" numFmtId="164" outline="0" subtotalTop="0" showAll="0" defaultSubtotal="0"/>
    <pivotField compact="0" numFmtId="9" outline="0" subtotalTop="0" showAll="0" defaultSubtotal="0"/>
    <pivotField compact="0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ubtotalTop="0" showAll="0" defaultSubtotal="0">
      <items count="6">
        <item x="0"/>
        <item x="1"/>
        <item x="2"/>
        <item x="3"/>
        <item x="4"/>
        <item x="5"/>
      </items>
    </pivotField>
    <pivotField compact="0" outline="0" subtotalTop="0" showAll="0" defaultSubtotal="0">
      <items count="4">
        <item x="0"/>
        <item x="1"/>
        <item x="2"/>
        <item x="3"/>
      </items>
    </pivotField>
  </pivotFields>
  <rowFields count="2">
    <field x="16"/>
    <field x="3"/>
  </rowFields>
  <rowItems count="32">
    <i>
      <x/>
      <x/>
    </i>
    <i r="1">
      <x v="1"/>
    </i>
    <i r="1">
      <x v="2"/>
    </i>
    <i r="1">
      <x v="3"/>
    </i>
    <i r="1">
      <x v="4"/>
    </i>
    <i r="1">
      <x v="5"/>
    </i>
    <i r="1">
      <x v="8"/>
    </i>
    <i r="1">
      <x v="9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8"/>
    </i>
    <i r="1">
      <x v="9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8"/>
    </i>
    <i r="1">
      <x v="9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Frequency" fld="3" subtotal="count" baseField="3" baseItem="0"/>
    <dataField name="Percentage" fld="3" subtotal="count" showDataAs="percentOfTotal" baseField="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A3BFCB-F4C3-42C7-8293-4F00CA9E61B1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7">
  <location ref="B2:C6" firstHeaderRow="1" firstDataRow="1" firstDataCol="1"/>
  <pivotFields count="32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24">
        <item x="244"/>
        <item x="309"/>
        <item x="39"/>
        <item x="13"/>
        <item x="507"/>
        <item x="390"/>
        <item x="404"/>
        <item x="89"/>
        <item x="238"/>
        <item x="417"/>
        <item x="403"/>
        <item x="53"/>
        <item x="452"/>
        <item x="383"/>
        <item x="15"/>
        <item x="217"/>
        <item x="367"/>
        <item x="387"/>
        <item x="129"/>
        <item x="253"/>
        <item x="419"/>
        <item x="19"/>
        <item x="446"/>
        <item x="60"/>
        <item x="324"/>
        <item x="240"/>
        <item x="30"/>
        <item x="17"/>
        <item x="226"/>
        <item x="478"/>
        <item x="235"/>
        <item x="321"/>
        <item x="328"/>
        <item x="498"/>
        <item x="193"/>
        <item x="219"/>
        <item x="131"/>
        <item x="466"/>
        <item x="50"/>
        <item x="161"/>
        <item x="256"/>
        <item x="301"/>
        <item x="374"/>
        <item x="135"/>
        <item x="458"/>
        <item x="394"/>
        <item x="462"/>
        <item x="141"/>
        <item x="64"/>
        <item x="143"/>
        <item x="306"/>
        <item x="156"/>
        <item x="119"/>
        <item x="71"/>
        <item x="209"/>
        <item x="381"/>
        <item x="46"/>
        <item x="169"/>
        <item x="357"/>
        <item x="260"/>
        <item x="99"/>
        <item x="175"/>
        <item x="138"/>
        <item x="83"/>
        <item x="166"/>
        <item x="171"/>
        <item x="519"/>
        <item x="150"/>
        <item x="274"/>
        <item x="492"/>
        <item x="58"/>
        <item x="204"/>
        <item x="364"/>
        <item x="120"/>
        <item x="1"/>
        <item x="136"/>
        <item x="295"/>
        <item x="347"/>
        <item x="157"/>
        <item x="110"/>
        <item x="237"/>
        <item x="481"/>
        <item x="377"/>
        <item x="475"/>
        <item x="293"/>
        <item x="497"/>
        <item x="318"/>
        <item x="334"/>
        <item x="113"/>
        <item x="310"/>
        <item x="173"/>
        <item x="178"/>
        <item x="490"/>
        <item x="433"/>
        <item x="320"/>
        <item x="323"/>
        <item x="382"/>
        <item x="153"/>
        <item x="326"/>
        <item x="86"/>
        <item x="379"/>
        <item x="90"/>
        <item x="366"/>
        <item x="2"/>
        <item x="395"/>
        <item x="133"/>
        <item x="258"/>
        <item x="211"/>
        <item x="331"/>
        <item x="116"/>
        <item x="402"/>
        <item x="225"/>
        <item x="264"/>
        <item x="359"/>
        <item x="52"/>
        <item x="241"/>
        <item x="427"/>
        <item x="271"/>
        <item x="505"/>
        <item x="132"/>
        <item x="302"/>
        <item x="317"/>
        <item x="294"/>
        <item x="245"/>
        <item x="373"/>
        <item x="137"/>
        <item x="307"/>
        <item x="164"/>
        <item x="121"/>
        <item x="476"/>
        <item x="43"/>
        <item x="158"/>
        <item x="319"/>
        <item x="146"/>
        <item x="180"/>
        <item x="227"/>
        <item x="375"/>
        <item x="265"/>
        <item x="11"/>
        <item x="343"/>
        <item x="422"/>
        <item x="335"/>
        <item x="160"/>
        <item x="151"/>
        <item x="341"/>
        <item x="431"/>
        <item x="268"/>
        <item x="496"/>
        <item x="360"/>
        <item x="448"/>
        <item x="93"/>
        <item x="353"/>
        <item x="101"/>
        <item x="29"/>
        <item x="487"/>
        <item x="81"/>
        <item x="398"/>
        <item x="22"/>
        <item x="184"/>
        <item x="389"/>
        <item x="75"/>
        <item x="203"/>
        <item x="311"/>
        <item x="54"/>
        <item x="222"/>
        <item x="438"/>
        <item x="520"/>
        <item x="474"/>
        <item x="511"/>
        <item x="185"/>
        <item x="288"/>
        <item x="5"/>
        <item x="365"/>
        <item x="236"/>
        <item x="149"/>
        <item x="220"/>
        <item x="463"/>
        <item x="480"/>
        <item x="282"/>
        <item x="521"/>
        <item x="305"/>
        <item x="449"/>
        <item x="456"/>
        <item x="358"/>
        <item x="221"/>
        <item x="188"/>
        <item x="429"/>
        <item x="276"/>
        <item x="134"/>
        <item x="368"/>
        <item x="284"/>
        <item x="468"/>
        <item x="399"/>
        <item x="174"/>
        <item x="49"/>
        <item x="384"/>
        <item x="370"/>
        <item x="336"/>
        <item x="170"/>
        <item x="223"/>
        <item x="201"/>
        <item x="465"/>
        <item x="45"/>
        <item x="314"/>
        <item x="494"/>
        <item x="212"/>
        <item x="232"/>
        <item x="229"/>
        <item x="249"/>
        <item x="34"/>
        <item x="333"/>
        <item x="308"/>
        <item x="247"/>
        <item x="425"/>
        <item x="297"/>
        <item x="508"/>
        <item x="114"/>
        <item x="435"/>
        <item x="76"/>
        <item x="104"/>
        <item x="23"/>
        <item x="281"/>
        <item x="37"/>
        <item x="31"/>
        <item x="406"/>
        <item x="351"/>
        <item x="441"/>
        <item x="130"/>
        <item x="159"/>
        <item x="213"/>
        <item x="6"/>
        <item x="313"/>
        <item x="4"/>
        <item x="181"/>
        <item x="199"/>
        <item x="471"/>
        <item x="286"/>
        <item x="108"/>
        <item x="407"/>
        <item x="8"/>
        <item x="338"/>
        <item x="152"/>
        <item x="189"/>
        <item x="369"/>
        <item x="154"/>
        <item x="479"/>
        <item x="100"/>
        <item x="272"/>
        <item x="147"/>
        <item x="250"/>
        <item x="205"/>
        <item x="231"/>
        <item x="378"/>
        <item x="251"/>
        <item x="55"/>
        <item x="464"/>
        <item x="35"/>
        <item x="252"/>
        <item x="372"/>
        <item x="304"/>
        <item x="510"/>
        <item x="416"/>
        <item x="208"/>
        <item x="233"/>
        <item x="275"/>
        <item x="63"/>
        <item x="501"/>
        <item x="255"/>
        <item x="87"/>
        <item x="80"/>
        <item x="179"/>
        <item x="84"/>
        <item x="405"/>
        <item x="437"/>
        <item x="163"/>
        <item x="430"/>
        <item x="447"/>
        <item x="262"/>
        <item x="20"/>
        <item x="444"/>
        <item x="200"/>
        <item x="361"/>
        <item x="278"/>
        <item x="196"/>
        <item x="303"/>
        <item x="391"/>
        <item x="214"/>
        <item x="234"/>
        <item x="70"/>
        <item x="371"/>
        <item x="239"/>
        <item x="117"/>
        <item x="103"/>
        <item x="273"/>
        <item x="440"/>
        <item x="61"/>
        <item x="451"/>
        <item x="9"/>
        <item x="267"/>
        <item x="127"/>
        <item x="56"/>
        <item x="283"/>
        <item x="27"/>
        <item x="315"/>
        <item x="40"/>
        <item x="94"/>
        <item x="102"/>
        <item x="418"/>
        <item x="210"/>
        <item x="421"/>
        <item x="345"/>
        <item x="434"/>
        <item x="499"/>
        <item x="453"/>
        <item x="248"/>
        <item x="82"/>
        <item x="57"/>
        <item x="88"/>
        <item x="408"/>
        <item x="472"/>
        <item x="162"/>
        <item x="477"/>
        <item x="65"/>
        <item x="62"/>
        <item x="14"/>
        <item x="356"/>
        <item x="515"/>
        <item x="167"/>
        <item x="339"/>
        <item x="51"/>
        <item x="414"/>
        <item x="506"/>
        <item x="482"/>
        <item x="228"/>
        <item x="28"/>
        <item x="106"/>
        <item x="344"/>
        <item x="393"/>
        <item x="79"/>
        <item x="503"/>
        <item x="354"/>
        <item x="292"/>
        <item x="145"/>
        <item x="92"/>
        <item x="115"/>
        <item x="182"/>
        <item x="473"/>
        <item x="168"/>
        <item x="488"/>
        <item x="254"/>
        <item x="139"/>
        <item x="522"/>
        <item x="270"/>
        <item x="16"/>
        <item x="269"/>
        <item x="207"/>
        <item x="128"/>
        <item x="47"/>
        <item x="124"/>
        <item x="125"/>
        <item x="467"/>
        <item x="183"/>
        <item x="401"/>
        <item x="259"/>
        <item x="388"/>
        <item x="457"/>
        <item x="7"/>
        <item x="424"/>
        <item x="346"/>
        <item x="77"/>
        <item x="461"/>
        <item x="493"/>
        <item x="59"/>
        <item x="410"/>
        <item x="277"/>
        <item x="91"/>
        <item x="96"/>
        <item x="350"/>
        <item x="504"/>
        <item x="509"/>
        <item x="191"/>
        <item x="3"/>
        <item x="263"/>
        <item x="486"/>
        <item x="74"/>
        <item x="242"/>
        <item x="68"/>
        <item x="36"/>
        <item x="455"/>
        <item x="340"/>
        <item x="289"/>
        <item x="197"/>
        <item x="300"/>
        <item x="187"/>
        <item x="413"/>
        <item x="376"/>
        <item x="279"/>
        <item x="123"/>
        <item x="109"/>
        <item x="349"/>
        <item x="291"/>
        <item x="327"/>
        <item x="491"/>
        <item x="140"/>
        <item x="18"/>
        <item x="287"/>
        <item x="380"/>
        <item x="415"/>
        <item x="337"/>
        <item x="502"/>
        <item x="460"/>
        <item x="186"/>
        <item x="111"/>
        <item x="412"/>
        <item x="285"/>
        <item x="95"/>
        <item x="122"/>
        <item x="355"/>
        <item x="514"/>
        <item x="224"/>
        <item x="194"/>
        <item x="469"/>
        <item x="172"/>
        <item x="385"/>
        <item x="516"/>
        <item x="261"/>
        <item x="298"/>
        <item x="518"/>
        <item x="198"/>
        <item x="0"/>
        <item x="332"/>
        <item x="246"/>
        <item x="500"/>
        <item x="126"/>
        <item x="316"/>
        <item x="470"/>
        <item x="348"/>
        <item x="41"/>
        <item x="105"/>
        <item x="257"/>
        <item x="489"/>
        <item x="215"/>
        <item x="426"/>
        <item x="32"/>
        <item x="517"/>
        <item x="342"/>
        <item x="483"/>
        <item x="420"/>
        <item x="73"/>
        <item x="97"/>
        <item x="454"/>
        <item x="26"/>
        <item x="432"/>
        <item x="195"/>
        <item x="107"/>
        <item x="44"/>
        <item x="155"/>
        <item x="177"/>
        <item x="72"/>
        <item x="513"/>
        <item x="352"/>
        <item x="386"/>
        <item x="280"/>
        <item x="512"/>
        <item x="443"/>
        <item x="296"/>
        <item x="400"/>
        <item x="450"/>
        <item x="202"/>
        <item x="85"/>
        <item x="69"/>
        <item x="66"/>
        <item x="329"/>
        <item x="144"/>
        <item x="148"/>
        <item x="439"/>
        <item x="312"/>
        <item x="216"/>
        <item x="25"/>
        <item x="230"/>
        <item x="445"/>
        <item x="266"/>
        <item x="21"/>
        <item x="363"/>
        <item x="165"/>
        <item x="396"/>
        <item x="33"/>
        <item x="459"/>
        <item x="436"/>
        <item x="392"/>
        <item x="325"/>
        <item x="397"/>
        <item x="67"/>
        <item x="290"/>
        <item x="192"/>
        <item x="112"/>
        <item x="484"/>
        <item x="10"/>
        <item x="24"/>
        <item x="362"/>
        <item x="330"/>
        <item x="495"/>
        <item x="411"/>
        <item x="423"/>
        <item x="243"/>
        <item x="442"/>
        <item x="322"/>
        <item x="206"/>
        <item x="98"/>
        <item x="428"/>
        <item x="218"/>
        <item x="485"/>
        <item x="299"/>
        <item x="142"/>
        <item x="12"/>
        <item x="38"/>
        <item x="118"/>
        <item x="48"/>
        <item x="190"/>
        <item x="42"/>
        <item x="176"/>
        <item x="409"/>
        <item x="78"/>
        <item t="default"/>
      </items>
    </pivotField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6" outline="0" showAll="0"/>
    <pivotField compact="0" numFmtId="6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4">
        <item x="0"/>
        <item x="2"/>
        <item x="1"/>
        <item t="default"/>
      </items>
    </pivotField>
    <pivotField compact="0" outline="0" showAll="0"/>
    <pivotField compact="0" numFmtId="164" outline="0" showAll="0"/>
    <pivotField compact="0" numFmtId="6" outline="0" subtotalTop="0" showAll="0"/>
    <pivotField compact="0" numFmtId="6" outline="0" subtotalTop="0" showAll="0"/>
    <pivotField compact="0" numFmtId="164" outline="0" subtotalTop="0" showAll="0"/>
    <pivotField compact="0" numFmtId="9" outline="0" subtotalTop="0" showAll="0"/>
    <pivotField compact="0" outline="0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ubtotalTop="0" showAll="0">
      <items count="7">
        <item x="0"/>
        <item x="1"/>
        <item x="2"/>
        <item x="3"/>
        <item x="4"/>
        <item x="5"/>
        <item t="default"/>
      </items>
    </pivotField>
    <pivotField compact="0" outline="0" subtotalTop="0" showAll="0">
      <items count="5">
        <item x="0"/>
        <item x="1"/>
        <item x="2"/>
        <item x="3"/>
        <item t="default"/>
      </items>
    </pivotField>
  </pivotFields>
  <rowFields count="1">
    <field x="2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Frequency" fld="22" subtotal="count" baseField="22" baseItem="0"/>
  </dataFields>
  <chartFormats count="5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0"/>
          </reference>
        </references>
      </pivotArea>
    </chartFormat>
    <chartFormat chart="13" format="2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  <chartFormat chart="13" format="3">
      <pivotArea type="data" outline="0" fieldPosition="0">
        <references count="2">
          <reference field="4294967294" count="1" selected="0">
            <x v="0"/>
          </reference>
          <reference field="2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892A6-D4F4-4D40-A54D-1444FF8EE0EF}" name="PivotTable4" cacheId="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9">
  <location ref="B2:D25" firstHeaderRow="0" firstDataRow="1" firstDataCol="1"/>
  <pivotFields count="4">
    <pivotField axis="axisRow" allDrilled="1" showAll="0" dataSourceSort="1">
      <items count="3">
        <item s="1" x="0"/>
        <item s="1" x="1"/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</pivotFields>
  <rowFields count="2">
    <field x="0"/>
    <field x="1"/>
  </rowFields>
  <rowItems count="2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sold Amount" fld="2" baseField="0" baseItem="0" numFmtId="165"/>
    <dataField name="Sum of Total Profit" fld="3" baseField="0" baseItem="0" numFmtId="165"/>
  </dataFields>
  <formats count="4">
    <format dxfId="8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>
            <x v="0"/>
          </reference>
        </references>
      </pivotArea>
    </format>
    <format dxfId="7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>
            <x v="0"/>
          </reference>
        </references>
      </pivotArea>
    </format>
    <format dxfId="6">
      <pivotArea outline="0" fieldPosition="0">
        <references count="1">
          <reference field="4294967294" count="1">
            <x v="0"/>
          </reference>
        </references>
      </pivotArea>
    </format>
    <format dxfId="5">
      <pivotArea outline="0" fieldPosition="0">
        <references count="1">
          <reference field="4294967294" count="1">
            <x v="1"/>
          </reference>
        </references>
      </pivotArea>
    </format>
  </formats>
  <chartFormats count="3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Total inflow"/>
    <pivotHierarchy dragToData="1" caption="Total_Profi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5"/>
    <rowHierarchyUsage hierarchyUsage="2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 for Sales Analysis v2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4B30E1-8610-4A98-A1E1-E4FD487C9F31}" name="PivotTable1" cacheId="1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compact="0" compactData="0" multipleFieldFilters="0" chartFormat="13">
  <location ref="B105:C116" firstHeaderRow="1" firstDataRow="1" firstDataCol="1"/>
  <pivotFields count="2">
    <pivotField axis="axisRow" compact="0" allDrilled="1" outline="0" subtotalTop="0" showAll="0" measureFilter="1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1">
    <i>
      <x v="4"/>
    </i>
    <i>
      <x/>
    </i>
    <i>
      <x v="3"/>
    </i>
    <i>
      <x v="1"/>
    </i>
    <i>
      <x v="7"/>
    </i>
    <i>
      <x v="9"/>
    </i>
    <i>
      <x v="2"/>
    </i>
    <i>
      <x v="5"/>
    </i>
    <i>
      <x v="8"/>
    </i>
    <i>
      <x v="6"/>
    </i>
    <i t="grand">
      <x/>
    </i>
  </rowItems>
  <colItems count="1">
    <i/>
  </colItems>
  <dataFields count="1">
    <dataField name="Total Amount" fld="1" baseField="0" baseItem="4" numFmtId="165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Total Amoun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36">
      <autoFilter ref="A1">
        <filterColumn colId="0">
          <top10 val="10" filterVal="10"/>
        </filterColumn>
      </autoFilter>
    </filter>
  </filters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 sourceDataName="WorksheetConnection_Data for Sales Analysis v2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3BE3D3-858B-4892-8A3A-E07A51D94D90}" name="PivotTable4" cacheId="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compact="0" compactData="0" multipleFieldFilters="0" chartFormat="13">
  <location ref="B230:E237" firstHeaderRow="0" firstDataRow="1" firstDataCol="1"/>
  <pivotFields count="5">
    <pivotField compact="0" allDrilled="1" outline="0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efaultSubtotal="0" defaultAttributeDrillState="1">
      <items count="6">
        <item x="1"/>
        <item x="2"/>
        <item x="3"/>
        <item x="4"/>
        <item x="5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Amount" fld="2" baseField="1" baseItem="0" numFmtId="164"/>
    <dataField name="Average Amount" fld="3" subtotal="average" baseField="1" baseItem="1" numFmtId="164"/>
    <dataField name="Percentage of Total Sales Amount" fld="4" showDataAs="percentOfTotal" baseField="1" baseItem="1" numFmtId="10">
      <extLst>
        <ext xmlns:x14="http://schemas.microsoft.com/office/spreadsheetml/2009/9/main" uri="{E15A36E0-9728-4e99-A89B-3F7291B0FE68}">
          <x14:dataField sourceField="2" uniqueName="[__Xl2].[Measures].[Sum of Total sold Amount]"/>
        </ext>
      </extLst>
    </dataField>
  </dataField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Percentage of Total Sales Amount"/>
    <pivotHierarchy dragToData="1"/>
    <pivotHierarchy dragToData="1"/>
    <pivotHierarchy dragToData="1"/>
    <pivotHierarchy dragToData="1"/>
    <pivotHierarchy dragToData="1"/>
    <pivotHierarchy dragToData="1"/>
    <pivotHierarchy dragToData="1" caption="Percentage"/>
    <pivotHierarchy dragToData="1" caption="Average Amount"/>
    <pivotHierarchy dragToData="1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filters count="1">
    <filter fld="0" type="count" id="1" iMeasureHier="36">
      <autoFilter ref="A1">
        <filterColumn colId="0">
          <top10 val="10" filterVal="10"/>
        </filterColumn>
      </autoFilter>
    </filter>
  </filters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 sourceDataName="WorksheetConnection_Data for Sales Analysis v2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C4FBD9-3963-4097-A4DC-8893D43C3086}" name="PivotTable5" cacheId="9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2">
  <location ref="B2:D10" firstHeaderRow="0" firstDataRow="1" firstDataCol="1"/>
  <pivotFields count="4">
    <pivotField allDrilled="1" showAll="0" dataSourceSort="1" defaultAttributeDrillState="1">
      <items count="3">
        <item s="1" x="0"/>
        <item s="1" x="1"/>
        <item t="default"/>
      </items>
    </pivotField>
    <pivotField dataField="1" showAll="0"/>
    <pivotField dataField="1" subtotalTop="0" showAll="0"/>
    <pivotField axis="axisRow" allDrilled="1" subtotalTop="0" showAll="0" sortType="descending" defaultAttributeDrillState="1">
      <items count="8">
        <item x="6"/>
        <item x="5"/>
        <item x="4"/>
        <item x="3"/>
        <item x="2"/>
        <item x="1"/>
        <item x="0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Inflow" fld="1" baseField="3" baseItem="1" numFmtId="165"/>
    <dataField name="Profit" fld="2" baseField="3" baseItem="1" numFmtId="165"/>
  </dataFields>
  <formats count="2">
    <format dxfId="4">
      <pivotArea outline="0" fieldPosition="0">
        <references count="1">
          <reference field="4294967294" count="1">
            <x v="0"/>
          </reference>
        </references>
      </pivotArea>
    </format>
    <format dxfId="3">
      <pivotArea outline="0" fieldPosition="0">
        <references count="1">
          <reference field="4294967294" count="1">
            <x v="1"/>
          </reference>
        </references>
      </pivotArea>
    </format>
  </formats>
  <chartFormats count="3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Total Inflow"/>
    <pivotHierarchy dragToData="1" caption="Profi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 for Sales Analysis v2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2E265C-6A56-440B-A13E-2D889E8C23FE}" name="PivotTable6" cacheId="1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75" rowHeaderCaption="sales Channel">
  <location ref="B21:D26" firstHeaderRow="0" firstDataRow="1" firstDataCol="1"/>
  <pivotFields count="5">
    <pivotField allDrilled="1" showAll="0" dataSourceSort="1" defaultAttributeDrillState="1">
      <items count="3">
        <item s="1" x="0"/>
        <item s="1" x="1"/>
        <item t="default"/>
      </items>
    </pivotField>
    <pivotField allDrilled="1" subtotalTop="0" showAll="0" sortType="descending" defaultAttributeDrillState="1">
      <items count="8">
        <item x="6"/>
        <item x="5"/>
        <item x="4"/>
        <item x="3"/>
        <item x="2"/>
        <item x="1"/>
        <item x="0"/>
        <item t="default"/>
      </items>
    </pivotField>
    <pivotField axis="axisRow" allDrilled="1" subtotalTop="0" showAll="0" dataSourceSort="1" defaultAttributeDrillState="1">
      <items count="5">
        <item s="1" x="0"/>
        <item s="1" x="1"/>
        <item s="1" x="2"/>
        <item s="1" x="3"/>
        <item t="default"/>
      </items>
    </pivotField>
    <pivotField dataField="1" subtotalTop="0" showAll="0"/>
    <pivotField dataField="1" subtotalTop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Inflow" fld="3" baseField="2" baseItem="0" numFmtId="165"/>
    <dataField name="Profit" fld="4" baseField="2" baseItem="0" numFmtId="165"/>
  </dataFields>
  <chartFormats count="2"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Total Inflow"/>
    <pivotHierarchy dragToData="1" caption="Profi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 for Sales Analysis v2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8E78C7-0915-4CC9-803F-5F7400414FC7}" name="Table1" displayName="Table1" ref="A1:AC1360" totalsRowCount="1">
  <autoFilter ref="A1:AC1359" xr:uid="{9B8960A3-4718-4876-8EEE-98349B0959FF}"/>
  <tableColumns count="29">
    <tableColumn id="1" xr3:uid="{B4091BDA-EE3F-429C-89B3-F568E3568A29}" name="SalesID"/>
    <tableColumn id="2" xr3:uid="{61EB588D-311B-4E4B-B7EB-A428822519A8}" name="Product Name"/>
    <tableColumn id="3" xr3:uid="{F829D12B-2806-43EC-8D3E-EF2CC261C1DB}" name="Product Category"/>
    <tableColumn id="4" xr3:uid="{016CD5CC-150F-4EA2-B249-4331D7496201}" name="Product Name widgets"/>
    <tableColumn id="5" xr3:uid="{3D6D6E0F-FB2C-4D0B-8BF0-7C878EE8B955}" name="Product categorization theme"/>
    <tableColumn id="6" xr3:uid="{3BC0554D-2BC9-4B98-8626-611E328E91DF}" name="Sales Date"/>
    <tableColumn id="7" xr3:uid="{2A743E3C-8ED6-40CD-8433-C3D7C12DE2B8}" name="Sales Amount" dataDxfId="22" totalsRowDxfId="21"/>
    <tableColumn id="8" xr3:uid="{12ADFE88-8339-4A97-9165-070F420A8F55}" name="Quantity Sold" totalsRowFunction="sum"/>
    <tableColumn id="9" xr3:uid="{2B94F8AE-AA99-4C7B-9D46-4196CE6A22B6}" name="Region" totalsRowFunction="custom">
      <totalsRowFormula>COUNTA(_xlfn.UNIQUE(I2:I1359))</totalsRowFormula>
    </tableColumn>
    <tableColumn id="10" xr3:uid="{A052F07F-5DB5-4628-928E-010079365867}" name="Customer ID"/>
    <tableColumn id="11" xr3:uid="{CBA49766-0F40-4D0C-97B1-2BE3B6161870}" name="Customer Segment"/>
    <tableColumn id="12" xr3:uid="{FDAC4FA5-A270-4F6A-819A-EC51AAA5AD44}" name="Cust segmentation theme"/>
    <tableColumn id="13" xr3:uid="{8C17965F-2F5E-4A6C-AE0E-8810D2B3F76C}" name="SalesRep ID"/>
    <tableColumn id="14" xr3:uid="{D5BD6626-239A-4EEA-8885-DE82581CC23A}" name="Discount Applied" dataDxfId="20" totalsRowDxfId="19"/>
    <tableColumn id="15" xr3:uid="{81878172-90DE-4571-9A48-72880143966A}" name="Cost Of Goods Sold" dataDxfId="18" totalsRowDxfId="17"/>
    <tableColumn id="16" xr3:uid="{ECC4D3A1-26DD-4C62-A20F-3824AE799E6C}" name="Profit Margin" dataDxfId="16" totalsRowDxfId="15"/>
    <tableColumn id="17" xr3:uid="{F74BC608-098D-49DA-B481-2E79F83A691C}" name="Sales Channel"/>
    <tableColumn id="18" xr3:uid="{744C77EC-B54B-42C8-8D5B-48758E64F75E}" name="Sales Channel Seg"/>
    <tableColumn id="19" xr3:uid="{4A6E4176-8A41-476A-BF82-6C00A1CD4C25}" name="Inventory Status"/>
    <tableColumn id="20" xr3:uid="{4A3EC2CA-F4D9-4D70-AC08-27BD2812AE6E}" name="Return Status"/>
    <tableColumn id="21" xr3:uid="{3F629D69-D8D9-4D4E-BA27-73BD8A370DF2}" name="Return Status seg"/>
    <tableColumn id="22" xr3:uid="{5968AEE9-A92F-47A8-9E72-2E44E752D04C}" name="Customer Feedback"/>
    <tableColumn id="23" xr3:uid="{90BE1442-445F-4A84-A4ED-ECB9E4C87BB9}" name="Customer assessment of Sales Rep"/>
    <tableColumn id="24" xr3:uid="{91564ADB-C606-4589-85D1-6025CED5CA12}" name="Feedback theme"/>
    <tableColumn id="25" xr3:uid="{B363A617-EEC5-4FBD-B0A6-6247861F2F2B}" name="Total sold Amount" totalsRowFunction="sum" dataDxfId="14" totalsRowDxfId="13"/>
    <tableColumn id="26" xr3:uid="{A46B20F0-DC4B-4B99-A175-3F2944709CD5}" name="Total Cost of Good Sold" totalsRowFunction="sum" dataDxfId="12" totalsRowDxfId="11">
      <calculatedColumnFormula>Table1[[#This Row],[Cost Of Goods Sold]]*Table1[[#This Row],[Quantity Sold]]</calculatedColumnFormula>
    </tableColumn>
    <tableColumn id="28" xr3:uid="{FFB415AE-5958-4A11-9935-D58F4C052F48}" name="Total Profit" dataDxfId="10">
      <calculatedColumnFormula>Table1[[#This Row],[Total sold Amount]]-Table1[[#This Row],[Total Cost of Good Sold]]</calculatedColumnFormula>
    </tableColumn>
    <tableColumn id="27" xr3:uid="{2EB25B1A-C7AA-41E4-BD5A-23364647873B}" name="Total Profit Margin" dataDxfId="9">
      <calculatedColumnFormula>IFERROR(Table1[[#This Row],[Total sold Amount]]-Table1[[#This Row],[Total Cost of Good Sold]]/Table1[[#This Row],[Total sold Amount]],0)</calculatedColumnFormula>
    </tableColumn>
    <tableColumn id="29" xr3:uid="{60FCB27C-C530-4182-833D-D1BFF7658360}" name="Total Profit Margin2" dataCellStyle="Percent">
      <calculatedColumnFormula>IFERROR((Table1[[#This Row],[Total sold Amount]]-Table1[[#This Row],[Total Cost of Good Sold]])/Table1[[#This Row],[Total sold Amount]],0)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4CAB07-FDDF-44D9-8A51-D5ACE721640A}" name="Table2" displayName="Table2" ref="A18:D28" totalsRowShown="0">
  <autoFilter ref="A18:D28" xr:uid="{674CAB07-FDDF-44D9-8A51-D5ACE721640A}"/>
  <sortState xmlns:xlrd2="http://schemas.microsoft.com/office/spreadsheetml/2017/richdata2" ref="A19:D28">
    <sortCondition ref="D18:D28"/>
  </sortState>
  <tableColumns count="4">
    <tableColumn id="1" xr3:uid="{B4315904-AE33-475F-A630-514F8766F8E8}" name="Product Name widgets"/>
    <tableColumn id="2" xr3:uid="{16139006-CC12-4BC2-8FE3-27D5FAD2CB53}" name="Cost Price" dataDxfId="2" dataCellStyle="Currency"/>
    <tableColumn id="3" xr3:uid="{BDFD8D6E-5507-44F5-8181-412ABD2B4F78}" name="Selling Price" dataDxfId="1" dataCellStyle="Currency"/>
    <tableColumn id="4" xr3:uid="{13F565F8-FFC4-4A83-82F8-25140C590942}" name="Profit Margin 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3.xml"/><Relationship Id="rId13" Type="http://schemas.openxmlformats.org/officeDocument/2006/relationships/pivotTable" Target="../pivotTables/pivotTable18.xml"/><Relationship Id="rId3" Type="http://schemas.openxmlformats.org/officeDocument/2006/relationships/pivotTable" Target="../pivotTables/pivotTable8.xml"/><Relationship Id="rId7" Type="http://schemas.openxmlformats.org/officeDocument/2006/relationships/pivotTable" Target="../pivotTables/pivotTable12.xml"/><Relationship Id="rId12" Type="http://schemas.openxmlformats.org/officeDocument/2006/relationships/pivotTable" Target="../pivotTables/pivotTable17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ivotTable" Target="../pivotTables/pivotTable11.xml"/><Relationship Id="rId11" Type="http://schemas.openxmlformats.org/officeDocument/2006/relationships/pivotTable" Target="../pivotTables/pivotTable16.xml"/><Relationship Id="rId5" Type="http://schemas.openxmlformats.org/officeDocument/2006/relationships/pivotTable" Target="../pivotTables/pivotTable10.xml"/><Relationship Id="rId10" Type="http://schemas.openxmlformats.org/officeDocument/2006/relationships/pivotTable" Target="../pivotTables/pivotTable15.xml"/><Relationship Id="rId4" Type="http://schemas.openxmlformats.org/officeDocument/2006/relationships/pivotTable" Target="../pivotTables/pivotTable9.xml"/><Relationship Id="rId9" Type="http://schemas.openxmlformats.org/officeDocument/2006/relationships/pivotTable" Target="../pivotTables/pivotTable14.xml"/><Relationship Id="rId14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9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7.xml"/><Relationship Id="rId3" Type="http://schemas.openxmlformats.org/officeDocument/2006/relationships/pivotTable" Target="../pivotTables/pivotTable22.xml"/><Relationship Id="rId7" Type="http://schemas.openxmlformats.org/officeDocument/2006/relationships/pivotTable" Target="../pivotTables/pivotTable26.xml"/><Relationship Id="rId12" Type="http://schemas.openxmlformats.org/officeDocument/2006/relationships/drawing" Target="../drawings/drawing12.xml"/><Relationship Id="rId2" Type="http://schemas.openxmlformats.org/officeDocument/2006/relationships/pivotTable" Target="../pivotTables/pivotTable21.xml"/><Relationship Id="rId1" Type="http://schemas.openxmlformats.org/officeDocument/2006/relationships/pivotTable" Target="../pivotTables/pivotTable20.xml"/><Relationship Id="rId6" Type="http://schemas.openxmlformats.org/officeDocument/2006/relationships/pivotTable" Target="../pivotTables/pivotTable25.xml"/><Relationship Id="rId11" Type="http://schemas.openxmlformats.org/officeDocument/2006/relationships/pivotTable" Target="../pivotTables/pivotTable30.xml"/><Relationship Id="rId5" Type="http://schemas.openxmlformats.org/officeDocument/2006/relationships/pivotTable" Target="../pivotTables/pivotTable24.xml"/><Relationship Id="rId10" Type="http://schemas.openxmlformats.org/officeDocument/2006/relationships/pivotTable" Target="../pivotTables/pivotTable29.xml"/><Relationship Id="rId4" Type="http://schemas.openxmlformats.org/officeDocument/2006/relationships/pivotTable" Target="../pivotTables/pivotTable23.xml"/><Relationship Id="rId9" Type="http://schemas.openxmlformats.org/officeDocument/2006/relationships/pivotTable" Target="../pivotTables/pivot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960A3-4718-4876-8EEE-98349B0959FF}">
  <dimension ref="A1:AC1382"/>
  <sheetViews>
    <sheetView topLeftCell="V391" zoomScale="90" zoomScaleNormal="90" workbookViewId="0">
      <selection activeCell="AC2" sqref="AC2:AC1359"/>
    </sheetView>
  </sheetViews>
  <sheetFormatPr defaultRowHeight="14.4" x14ac:dyDescent="0.3"/>
  <cols>
    <col min="1" max="1" width="9.33203125" customWidth="1"/>
    <col min="2" max="2" width="20.109375" customWidth="1"/>
    <col min="3" max="3" width="24.33203125" bestFit="1" customWidth="1"/>
    <col min="4" max="4" width="24.33203125" customWidth="1"/>
    <col min="5" max="5" width="28.88671875" customWidth="1"/>
    <col min="6" max="6" width="13.33203125" bestFit="1" customWidth="1"/>
    <col min="7" max="7" width="15.44140625" style="6" bestFit="1" customWidth="1"/>
    <col min="8" max="8" width="15.33203125" bestFit="1" customWidth="1"/>
    <col min="9" max="9" width="19.33203125" bestFit="1" customWidth="1"/>
    <col min="10" max="10" width="14.88671875" bestFit="1" customWidth="1"/>
    <col min="11" max="11" width="22" bestFit="1" customWidth="1"/>
    <col min="12" max="12" width="25.6640625" customWidth="1"/>
    <col min="13" max="13" width="13.33203125" customWidth="1"/>
    <col min="14" max="14" width="17.77734375" customWidth="1"/>
    <col min="15" max="15" width="19.6640625" customWidth="1"/>
    <col min="16" max="16" width="16.77734375" customWidth="1"/>
    <col min="17" max="17" width="16.44140625" bestFit="1" customWidth="1"/>
    <col min="18" max="18" width="18.5546875" customWidth="1"/>
    <col min="19" max="19" width="18.5546875" bestFit="1" customWidth="1"/>
    <col min="20" max="20" width="15.77734375" bestFit="1" customWidth="1"/>
    <col min="21" max="21" width="18.44140625" customWidth="1"/>
    <col min="22" max="22" width="25" bestFit="1" customWidth="1"/>
    <col min="23" max="23" width="34.6640625" bestFit="1" customWidth="1"/>
    <col min="24" max="24" width="27.44140625" bestFit="1" customWidth="1"/>
    <col min="25" max="25" width="19.6640625" bestFit="1" customWidth="1"/>
    <col min="26" max="26" width="24.109375" bestFit="1" customWidth="1"/>
    <col min="27" max="27" width="13.21875" bestFit="1" customWidth="1"/>
    <col min="28" max="28" width="20" bestFit="1" customWidth="1"/>
  </cols>
  <sheetData>
    <row r="1" spans="1:29" x14ac:dyDescent="0.3">
      <c r="A1" t="s">
        <v>0</v>
      </c>
      <c r="B1" t="s">
        <v>2</v>
      </c>
      <c r="C1" t="s">
        <v>3</v>
      </c>
      <c r="D1" t="s">
        <v>639</v>
      </c>
      <c r="E1" t="s">
        <v>628</v>
      </c>
      <c r="F1" t="s">
        <v>4</v>
      </c>
      <c r="G1" s="6" t="s">
        <v>5</v>
      </c>
      <c r="H1" t="s">
        <v>6</v>
      </c>
      <c r="I1" t="s">
        <v>1</v>
      </c>
      <c r="J1" t="s">
        <v>7</v>
      </c>
      <c r="K1" t="s">
        <v>8</v>
      </c>
      <c r="L1" t="s">
        <v>622</v>
      </c>
      <c r="M1" t="s">
        <v>9</v>
      </c>
      <c r="N1" t="s">
        <v>10</v>
      </c>
      <c r="O1" t="s">
        <v>15</v>
      </c>
      <c r="P1" t="s">
        <v>648</v>
      </c>
      <c r="Q1" t="s">
        <v>11</v>
      </c>
      <c r="R1" t="s">
        <v>643</v>
      </c>
      <c r="S1" t="s">
        <v>12</v>
      </c>
      <c r="T1" t="s">
        <v>13</v>
      </c>
      <c r="U1" t="s">
        <v>645</v>
      </c>
      <c r="V1" t="s">
        <v>14</v>
      </c>
      <c r="W1" t="s">
        <v>605</v>
      </c>
      <c r="X1" t="s">
        <v>616</v>
      </c>
      <c r="Y1" t="s">
        <v>619</v>
      </c>
      <c r="Z1" t="s">
        <v>650</v>
      </c>
      <c r="AA1" t="s">
        <v>667</v>
      </c>
      <c r="AB1" t="s">
        <v>700</v>
      </c>
      <c r="AC1" t="s">
        <v>701</v>
      </c>
    </row>
    <row r="2" spans="1:29" x14ac:dyDescent="0.3">
      <c r="A2">
        <v>1040</v>
      </c>
      <c r="B2" t="s">
        <v>387</v>
      </c>
      <c r="C2" t="s">
        <v>34</v>
      </c>
      <c r="D2" t="s">
        <v>632</v>
      </c>
      <c r="E2" t="s">
        <v>625</v>
      </c>
      <c r="F2" s="4">
        <v>45430</v>
      </c>
      <c r="G2" s="6">
        <v>12</v>
      </c>
      <c r="I2" t="s">
        <v>451</v>
      </c>
      <c r="J2" t="s">
        <v>564</v>
      </c>
      <c r="K2" t="s">
        <v>32</v>
      </c>
      <c r="L2" t="s">
        <v>32</v>
      </c>
      <c r="M2" t="s">
        <v>447</v>
      </c>
      <c r="N2" s="2">
        <v>0</v>
      </c>
      <c r="O2" s="1">
        <v>10</v>
      </c>
      <c r="P2" s="1">
        <v>2</v>
      </c>
      <c r="Q2" t="s">
        <v>18</v>
      </c>
      <c r="R2" t="s">
        <v>642</v>
      </c>
      <c r="S2" t="s">
        <v>456</v>
      </c>
      <c r="T2" t="s">
        <v>458</v>
      </c>
      <c r="U2" t="s">
        <v>644</v>
      </c>
      <c r="V2" t="s">
        <v>494</v>
      </c>
      <c r="W2" t="s">
        <v>606</v>
      </c>
      <c r="X2" t="s">
        <v>614</v>
      </c>
      <c r="Y2" s="6">
        <v>0</v>
      </c>
      <c r="Z2" s="1">
        <f>Table1[[#This Row],[Cost Of Goods Sold]]*Table1[[#This Row],[Quantity Sold]]</f>
        <v>0</v>
      </c>
      <c r="AA2" s="1">
        <f>Table1[[#This Row],[Total sold Amount]]-Table1[[#This Row],[Total Cost of Good Sold]]</f>
        <v>0</v>
      </c>
      <c r="AB2" s="6">
        <f>IFERROR(Table1[[#This Row],[Total sold Amount]]-Table1[[#This Row],[Total Cost of Good Sold]]/Table1[[#This Row],[Total sold Amount]],0)</f>
        <v>0</v>
      </c>
      <c r="AC2" s="9">
        <f>IFERROR((Table1[[#This Row],[Total sold Amount]]-Table1[[#This Row],[Total Cost of Good Sold]])/Table1[[#This Row],[Total sold Amount]],0)</f>
        <v>0</v>
      </c>
    </row>
    <row r="3" spans="1:29" x14ac:dyDescent="0.3">
      <c r="A3">
        <v>891</v>
      </c>
      <c r="B3" t="s">
        <v>406</v>
      </c>
      <c r="C3" t="s">
        <v>19</v>
      </c>
      <c r="D3" t="s">
        <v>630</v>
      </c>
      <c r="E3" t="s">
        <v>623</v>
      </c>
      <c r="F3" s="4">
        <v>45018</v>
      </c>
      <c r="G3" s="6">
        <v>70</v>
      </c>
      <c r="H3">
        <v>5</v>
      </c>
      <c r="I3" t="s">
        <v>451</v>
      </c>
      <c r="J3" t="s">
        <v>564</v>
      </c>
      <c r="K3" t="s">
        <v>18</v>
      </c>
      <c r="L3" t="s">
        <v>18</v>
      </c>
      <c r="M3" t="s">
        <v>441</v>
      </c>
      <c r="N3" s="2">
        <v>0</v>
      </c>
      <c r="O3" s="1">
        <v>50</v>
      </c>
      <c r="P3" s="1">
        <v>20</v>
      </c>
      <c r="Q3" t="s">
        <v>18</v>
      </c>
      <c r="R3" t="s">
        <v>642</v>
      </c>
      <c r="S3" t="s">
        <v>454</v>
      </c>
      <c r="T3" t="s">
        <v>458</v>
      </c>
      <c r="U3" t="s">
        <v>644</v>
      </c>
      <c r="V3" t="s">
        <v>477</v>
      </c>
      <c r="W3" t="s">
        <v>607</v>
      </c>
      <c r="X3" t="s">
        <v>610</v>
      </c>
      <c r="Y3" s="6">
        <v>350</v>
      </c>
      <c r="Z3" s="1">
        <f>Table1[[#This Row],[Cost Of Goods Sold]]*Table1[[#This Row],[Quantity Sold]]</f>
        <v>250</v>
      </c>
      <c r="AA3" s="1">
        <f>Table1[[#This Row],[Total sold Amount]]-Table1[[#This Row],[Total Cost of Good Sold]]</f>
        <v>100</v>
      </c>
      <c r="AB3" s="6">
        <f>IFERROR(Table1[[#This Row],[Total sold Amount]]-Table1[[#This Row],[Total Cost of Good Sold]]/Table1[[#This Row],[Total sold Amount]],0)</f>
        <v>349.28571428571428</v>
      </c>
      <c r="AC3" s="9">
        <f>IFERROR((Table1[[#This Row],[Total sold Amount]]-Table1[[#This Row],[Total Cost of Good Sold]])/Table1[[#This Row],[Total sold Amount]],0)</f>
        <v>0.2857142857142857</v>
      </c>
    </row>
    <row r="4" spans="1:29" x14ac:dyDescent="0.3">
      <c r="A4">
        <v>839</v>
      </c>
      <c r="B4" t="s">
        <v>17</v>
      </c>
      <c r="C4" t="s">
        <v>16</v>
      </c>
      <c r="D4" t="s">
        <v>629</v>
      </c>
      <c r="E4" t="s">
        <v>16</v>
      </c>
      <c r="F4" s="4">
        <v>45057</v>
      </c>
      <c r="G4" s="6">
        <v>70</v>
      </c>
      <c r="H4">
        <v>3</v>
      </c>
      <c r="I4" t="s">
        <v>450</v>
      </c>
      <c r="J4" t="s">
        <v>564</v>
      </c>
      <c r="K4" t="s">
        <v>32</v>
      </c>
      <c r="L4" t="s">
        <v>32</v>
      </c>
      <c r="M4" t="s">
        <v>444</v>
      </c>
      <c r="N4" s="2">
        <v>0</v>
      </c>
      <c r="O4" s="1">
        <v>50</v>
      </c>
      <c r="P4" s="1">
        <v>20</v>
      </c>
      <c r="Q4" t="s">
        <v>23</v>
      </c>
      <c r="R4" t="s">
        <v>23</v>
      </c>
      <c r="S4" t="s">
        <v>454</v>
      </c>
      <c r="T4" t="s">
        <v>460</v>
      </c>
      <c r="U4" t="s">
        <v>460</v>
      </c>
      <c r="V4" t="s">
        <v>462</v>
      </c>
      <c r="W4" t="s">
        <v>607</v>
      </c>
      <c r="X4" t="s">
        <v>614</v>
      </c>
      <c r="Y4" s="6">
        <v>210</v>
      </c>
      <c r="Z4" s="1">
        <f>Table1[[#This Row],[Cost Of Goods Sold]]*Table1[[#This Row],[Quantity Sold]]</f>
        <v>150</v>
      </c>
      <c r="AA4" s="1">
        <f>Table1[[#This Row],[Total sold Amount]]-Table1[[#This Row],[Total Cost of Good Sold]]</f>
        <v>60</v>
      </c>
      <c r="AB4" s="6">
        <f>IFERROR(Table1[[#This Row],[Total sold Amount]]-Table1[[#This Row],[Total Cost of Good Sold]]/Table1[[#This Row],[Total sold Amount]],0)</f>
        <v>209.28571428571428</v>
      </c>
      <c r="AC4" s="9">
        <f>IFERROR((Table1[[#This Row],[Total sold Amount]]-Table1[[#This Row],[Total Cost of Good Sold]])/Table1[[#This Row],[Total sold Amount]],0)</f>
        <v>0.2857142857142857</v>
      </c>
    </row>
    <row r="5" spans="1:29" x14ac:dyDescent="0.3">
      <c r="A5">
        <v>701</v>
      </c>
      <c r="B5" t="s">
        <v>389</v>
      </c>
      <c r="C5" t="s">
        <v>24</v>
      </c>
      <c r="D5" t="s">
        <v>631</v>
      </c>
      <c r="E5" t="s">
        <v>626</v>
      </c>
      <c r="F5" s="4">
        <v>45373</v>
      </c>
      <c r="G5" s="6">
        <v>250</v>
      </c>
      <c r="H5">
        <v>2</v>
      </c>
      <c r="I5" t="s">
        <v>452</v>
      </c>
      <c r="J5" t="s">
        <v>564</v>
      </c>
      <c r="K5" t="s">
        <v>26</v>
      </c>
      <c r="L5" t="s">
        <v>32</v>
      </c>
      <c r="M5" t="s">
        <v>446</v>
      </c>
      <c r="N5" s="2">
        <v>0.05</v>
      </c>
      <c r="O5" s="1">
        <v>200</v>
      </c>
      <c r="P5" s="1">
        <v>50</v>
      </c>
      <c r="Q5" t="s">
        <v>457</v>
      </c>
      <c r="R5" t="s">
        <v>641</v>
      </c>
      <c r="S5" t="s">
        <v>456</v>
      </c>
      <c r="T5" t="s">
        <v>460</v>
      </c>
      <c r="U5" t="s">
        <v>460</v>
      </c>
      <c r="V5" t="s">
        <v>478</v>
      </c>
      <c r="W5" t="s">
        <v>608</v>
      </c>
      <c r="X5" t="s">
        <v>614</v>
      </c>
      <c r="Y5" s="6">
        <v>500</v>
      </c>
      <c r="Z5" s="1">
        <f>Table1[[#This Row],[Cost Of Goods Sold]]*Table1[[#This Row],[Quantity Sold]]</f>
        <v>400</v>
      </c>
      <c r="AA5" s="1">
        <f>Table1[[#This Row],[Total sold Amount]]-Table1[[#This Row],[Total Cost of Good Sold]]</f>
        <v>100</v>
      </c>
      <c r="AB5" s="6">
        <f>IFERROR(Table1[[#This Row],[Total sold Amount]]-Table1[[#This Row],[Total Cost of Good Sold]]/Table1[[#This Row],[Total sold Amount]],0)</f>
        <v>499.2</v>
      </c>
      <c r="AC5" s="9">
        <f>IFERROR((Table1[[#This Row],[Total sold Amount]]-Table1[[#This Row],[Total Cost of Good Sold]])/Table1[[#This Row],[Total sold Amount]],0)</f>
        <v>0.2</v>
      </c>
    </row>
    <row r="6" spans="1:29" x14ac:dyDescent="0.3">
      <c r="A6">
        <v>210</v>
      </c>
      <c r="B6" t="s">
        <v>89</v>
      </c>
      <c r="C6" t="s">
        <v>48</v>
      </c>
      <c r="D6" t="s">
        <v>633</v>
      </c>
      <c r="E6" t="s">
        <v>624</v>
      </c>
      <c r="F6" s="4">
        <v>45212</v>
      </c>
      <c r="G6" s="6">
        <v>75</v>
      </c>
      <c r="H6">
        <v>1</v>
      </c>
      <c r="I6" t="s">
        <v>452</v>
      </c>
      <c r="J6" t="s">
        <v>564</v>
      </c>
      <c r="K6" t="s">
        <v>32</v>
      </c>
      <c r="L6" t="s">
        <v>32</v>
      </c>
      <c r="M6" t="s">
        <v>447</v>
      </c>
      <c r="N6" s="2">
        <v>0</v>
      </c>
      <c r="O6" s="1">
        <v>60</v>
      </c>
      <c r="P6" s="1">
        <v>15</v>
      </c>
      <c r="Q6" t="s">
        <v>18</v>
      </c>
      <c r="R6" t="s">
        <v>642</v>
      </c>
      <c r="S6" t="s">
        <v>456</v>
      </c>
      <c r="T6" t="s">
        <v>459</v>
      </c>
      <c r="U6" t="s">
        <v>644</v>
      </c>
      <c r="V6" t="s">
        <v>490</v>
      </c>
      <c r="W6" t="s">
        <v>606</v>
      </c>
      <c r="X6" t="s">
        <v>610</v>
      </c>
      <c r="Y6" s="6">
        <v>75</v>
      </c>
      <c r="Z6" s="1">
        <f>Table1[[#This Row],[Cost Of Goods Sold]]*Table1[[#This Row],[Quantity Sold]]</f>
        <v>60</v>
      </c>
      <c r="AA6" s="1">
        <f>Table1[[#This Row],[Total sold Amount]]-Table1[[#This Row],[Total Cost of Good Sold]]</f>
        <v>15</v>
      </c>
      <c r="AB6" s="6">
        <f>IFERROR(Table1[[#This Row],[Total sold Amount]]-Table1[[#This Row],[Total Cost of Good Sold]]/Table1[[#This Row],[Total sold Amount]],0)</f>
        <v>74.2</v>
      </c>
      <c r="AC6" s="9">
        <f>IFERROR((Table1[[#This Row],[Total sold Amount]]-Table1[[#This Row],[Total Cost of Good Sold]])/Table1[[#This Row],[Total sold Amount]],0)</f>
        <v>0.2</v>
      </c>
    </row>
    <row r="7" spans="1:29" x14ac:dyDescent="0.3">
      <c r="A7">
        <v>574</v>
      </c>
      <c r="B7" t="s">
        <v>354</v>
      </c>
      <c r="C7" t="s">
        <v>19</v>
      </c>
      <c r="D7" t="s">
        <v>630</v>
      </c>
      <c r="E7" t="s">
        <v>623</v>
      </c>
      <c r="F7" s="4">
        <v>45142</v>
      </c>
      <c r="G7" s="6">
        <v>15</v>
      </c>
      <c r="H7">
        <v>1</v>
      </c>
      <c r="I7" t="s">
        <v>449</v>
      </c>
      <c r="J7" t="s">
        <v>564</v>
      </c>
      <c r="K7" t="s">
        <v>26</v>
      </c>
      <c r="L7" t="s">
        <v>32</v>
      </c>
      <c r="M7" t="s">
        <v>443</v>
      </c>
      <c r="N7" s="2">
        <v>0.05</v>
      </c>
      <c r="O7" s="1">
        <v>10</v>
      </c>
      <c r="P7" s="1">
        <v>5</v>
      </c>
      <c r="Q7" t="s">
        <v>32</v>
      </c>
      <c r="R7" t="s">
        <v>640</v>
      </c>
      <c r="S7" t="s">
        <v>456</v>
      </c>
      <c r="T7" t="s">
        <v>458</v>
      </c>
      <c r="U7" t="s">
        <v>644</v>
      </c>
      <c r="V7" t="s">
        <v>486</v>
      </c>
      <c r="W7" t="s">
        <v>607</v>
      </c>
      <c r="X7" t="s">
        <v>614</v>
      </c>
      <c r="Y7" s="6">
        <v>15</v>
      </c>
      <c r="Z7" s="1">
        <f>Table1[[#This Row],[Cost Of Goods Sold]]*Table1[[#This Row],[Quantity Sold]]</f>
        <v>10</v>
      </c>
      <c r="AA7" s="1">
        <f>Table1[[#This Row],[Total sold Amount]]-Table1[[#This Row],[Total Cost of Good Sold]]</f>
        <v>5</v>
      </c>
      <c r="AB7" s="6">
        <f>IFERROR(Table1[[#This Row],[Total sold Amount]]-Table1[[#This Row],[Total Cost of Good Sold]]/Table1[[#This Row],[Total sold Amount]],0)</f>
        <v>14.333333333333334</v>
      </c>
      <c r="AC7" s="9">
        <f>IFERROR((Table1[[#This Row],[Total sold Amount]]-Table1[[#This Row],[Total Cost of Good Sold]])/Table1[[#This Row],[Total sold Amount]],0)</f>
        <v>0.33333333333333331</v>
      </c>
    </row>
    <row r="8" spans="1:29" x14ac:dyDescent="0.3">
      <c r="A8">
        <v>554</v>
      </c>
      <c r="B8" t="s">
        <v>258</v>
      </c>
      <c r="C8" t="s">
        <v>21</v>
      </c>
      <c r="D8" t="s">
        <v>634</v>
      </c>
      <c r="E8" t="s">
        <v>624</v>
      </c>
      <c r="F8" s="4">
        <v>45209</v>
      </c>
      <c r="G8" s="6">
        <v>35</v>
      </c>
      <c r="H8">
        <v>3</v>
      </c>
      <c r="I8" t="s">
        <v>453</v>
      </c>
      <c r="J8" t="s">
        <v>564</v>
      </c>
      <c r="K8" t="s">
        <v>23</v>
      </c>
      <c r="L8" t="s">
        <v>23</v>
      </c>
      <c r="M8" t="s">
        <v>442</v>
      </c>
      <c r="N8" s="2">
        <v>0.05</v>
      </c>
      <c r="O8" s="1">
        <v>30</v>
      </c>
      <c r="P8" s="1">
        <v>5</v>
      </c>
      <c r="Q8" t="s">
        <v>457</v>
      </c>
      <c r="R8" t="s">
        <v>641</v>
      </c>
      <c r="S8" t="s">
        <v>455</v>
      </c>
      <c r="T8" t="s">
        <v>458</v>
      </c>
      <c r="U8" t="s">
        <v>644</v>
      </c>
      <c r="V8" t="s">
        <v>467</v>
      </c>
      <c r="W8" t="s">
        <v>608</v>
      </c>
      <c r="X8" t="s">
        <v>612</v>
      </c>
      <c r="Y8" s="6">
        <v>105</v>
      </c>
      <c r="Z8" s="1">
        <f>Table1[[#This Row],[Cost Of Goods Sold]]*Table1[[#This Row],[Quantity Sold]]</f>
        <v>90</v>
      </c>
      <c r="AA8" s="1">
        <f>Table1[[#This Row],[Total sold Amount]]-Table1[[#This Row],[Total Cost of Good Sold]]</f>
        <v>15</v>
      </c>
      <c r="AB8" s="6">
        <f>IFERROR(Table1[[#This Row],[Total sold Amount]]-Table1[[#This Row],[Total Cost of Good Sold]]/Table1[[#This Row],[Total sold Amount]],0)</f>
        <v>104.14285714285714</v>
      </c>
      <c r="AC8" s="9">
        <f>IFERROR((Table1[[#This Row],[Total sold Amount]]-Table1[[#This Row],[Total Cost of Good Sold]])/Table1[[#This Row],[Total sold Amount]],0)</f>
        <v>0.14285714285714285</v>
      </c>
    </row>
    <row r="9" spans="1:29" x14ac:dyDescent="0.3">
      <c r="A9">
        <v>817</v>
      </c>
      <c r="B9" t="s">
        <v>44</v>
      </c>
      <c r="C9" t="s">
        <v>16</v>
      </c>
      <c r="D9" t="s">
        <v>629</v>
      </c>
      <c r="E9" t="s">
        <v>16</v>
      </c>
      <c r="F9" s="4">
        <v>45354</v>
      </c>
      <c r="G9" s="6">
        <v>80</v>
      </c>
      <c r="H9">
        <v>3</v>
      </c>
      <c r="I9" t="s">
        <v>451</v>
      </c>
      <c r="J9" t="s">
        <v>557</v>
      </c>
      <c r="K9" t="s">
        <v>23</v>
      </c>
      <c r="L9" t="s">
        <v>23</v>
      </c>
      <c r="M9" t="s">
        <v>444</v>
      </c>
      <c r="N9" s="2">
        <v>0</v>
      </c>
      <c r="O9" s="1">
        <v>60</v>
      </c>
      <c r="P9" s="1">
        <v>20</v>
      </c>
      <c r="Q9" t="s">
        <v>18</v>
      </c>
      <c r="R9" t="s">
        <v>642</v>
      </c>
      <c r="S9" t="s">
        <v>454</v>
      </c>
      <c r="T9" t="s">
        <v>458</v>
      </c>
      <c r="U9" t="s">
        <v>644</v>
      </c>
      <c r="V9" t="s">
        <v>492</v>
      </c>
      <c r="W9" t="s">
        <v>607</v>
      </c>
      <c r="X9" t="s">
        <v>614</v>
      </c>
      <c r="Y9" s="6">
        <v>240</v>
      </c>
      <c r="Z9" s="1">
        <f>Table1[[#This Row],[Cost Of Goods Sold]]*Table1[[#This Row],[Quantity Sold]]</f>
        <v>180</v>
      </c>
      <c r="AA9" s="1">
        <f>Table1[[#This Row],[Total sold Amount]]-Table1[[#This Row],[Total Cost of Good Sold]]</f>
        <v>60</v>
      </c>
      <c r="AB9" s="6">
        <f>IFERROR(Table1[[#This Row],[Total sold Amount]]-Table1[[#This Row],[Total Cost of Good Sold]]/Table1[[#This Row],[Total sold Amount]],0)</f>
        <v>239.25</v>
      </c>
      <c r="AC9" s="9">
        <f>IFERROR((Table1[[#This Row],[Total sold Amount]]-Table1[[#This Row],[Total Cost of Good Sold]])/Table1[[#This Row],[Total sold Amount]],0)</f>
        <v>0.25</v>
      </c>
    </row>
    <row r="10" spans="1:29" x14ac:dyDescent="0.3">
      <c r="A10">
        <v>871</v>
      </c>
      <c r="B10" t="s">
        <v>408</v>
      </c>
      <c r="C10" t="s">
        <v>24</v>
      </c>
      <c r="D10" t="s">
        <v>631</v>
      </c>
      <c r="E10" t="s">
        <v>626</v>
      </c>
      <c r="F10" s="4">
        <v>45220</v>
      </c>
      <c r="G10" s="6">
        <v>90</v>
      </c>
      <c r="H10">
        <v>1</v>
      </c>
      <c r="I10" t="s">
        <v>451</v>
      </c>
      <c r="J10" t="s">
        <v>557</v>
      </c>
      <c r="K10" t="s">
        <v>18</v>
      </c>
      <c r="L10" t="s">
        <v>18</v>
      </c>
      <c r="M10" t="s">
        <v>448</v>
      </c>
      <c r="N10" s="2">
        <v>0</v>
      </c>
      <c r="O10" s="1">
        <v>70</v>
      </c>
      <c r="P10" s="1">
        <v>20</v>
      </c>
      <c r="Q10" t="s">
        <v>23</v>
      </c>
      <c r="R10" t="s">
        <v>23</v>
      </c>
      <c r="S10" t="s">
        <v>455</v>
      </c>
      <c r="T10" t="s">
        <v>459</v>
      </c>
      <c r="U10" t="s">
        <v>644</v>
      </c>
      <c r="V10" t="s">
        <v>476</v>
      </c>
      <c r="W10" t="s">
        <v>607</v>
      </c>
      <c r="X10" t="s">
        <v>610</v>
      </c>
      <c r="Y10" s="6">
        <v>90</v>
      </c>
      <c r="Z10" s="1">
        <f>Table1[[#This Row],[Cost Of Goods Sold]]*Table1[[#This Row],[Quantity Sold]]</f>
        <v>70</v>
      </c>
      <c r="AA10" s="1">
        <f>Table1[[#This Row],[Total sold Amount]]-Table1[[#This Row],[Total Cost of Good Sold]]</f>
        <v>20</v>
      </c>
      <c r="AB10" s="6">
        <f>IFERROR(Table1[[#This Row],[Total sold Amount]]-Table1[[#This Row],[Total Cost of Good Sold]]/Table1[[#This Row],[Total sold Amount]],0)</f>
        <v>89.222222222222229</v>
      </c>
      <c r="AC10" s="9">
        <f>IFERROR((Table1[[#This Row],[Total sold Amount]]-Table1[[#This Row],[Total Cost of Good Sold]])/Table1[[#This Row],[Total sold Amount]],0)</f>
        <v>0.22222222222222221</v>
      </c>
    </row>
    <row r="11" spans="1:29" x14ac:dyDescent="0.3">
      <c r="A11">
        <v>1075</v>
      </c>
      <c r="B11" t="s">
        <v>108</v>
      </c>
      <c r="C11" t="s">
        <v>19</v>
      </c>
      <c r="D11" t="s">
        <v>630</v>
      </c>
      <c r="E11" t="s">
        <v>623</v>
      </c>
      <c r="F11" s="4">
        <v>45278</v>
      </c>
      <c r="G11" s="6">
        <v>80</v>
      </c>
      <c r="I11" t="s">
        <v>451</v>
      </c>
      <c r="J11" t="s">
        <v>557</v>
      </c>
      <c r="K11" t="s">
        <v>431</v>
      </c>
      <c r="L11" t="s">
        <v>23</v>
      </c>
      <c r="M11" t="s">
        <v>439</v>
      </c>
      <c r="N11" s="2">
        <v>0.05</v>
      </c>
      <c r="O11" s="1">
        <v>60</v>
      </c>
      <c r="P11" s="1">
        <v>20</v>
      </c>
      <c r="Q11" t="s">
        <v>18</v>
      </c>
      <c r="R11" t="s">
        <v>642</v>
      </c>
      <c r="S11" t="s">
        <v>455</v>
      </c>
      <c r="T11" t="s">
        <v>458</v>
      </c>
      <c r="U11" t="s">
        <v>644</v>
      </c>
      <c r="V11" t="s">
        <v>474</v>
      </c>
      <c r="W11" t="s">
        <v>608</v>
      </c>
      <c r="X11" t="s">
        <v>611</v>
      </c>
      <c r="Y11" s="6">
        <v>0</v>
      </c>
      <c r="Z11" s="1">
        <f>Table1[[#This Row],[Cost Of Goods Sold]]*Table1[[#This Row],[Quantity Sold]]</f>
        <v>0</v>
      </c>
      <c r="AA11" s="1">
        <f>Table1[[#This Row],[Total sold Amount]]-Table1[[#This Row],[Total Cost of Good Sold]]</f>
        <v>0</v>
      </c>
      <c r="AB11" s="6">
        <f>IFERROR(Table1[[#This Row],[Total sold Amount]]-Table1[[#This Row],[Total Cost of Good Sold]]/Table1[[#This Row],[Total sold Amount]],0)</f>
        <v>0</v>
      </c>
      <c r="AC11" s="9">
        <f>IFERROR((Table1[[#This Row],[Total sold Amount]]-Table1[[#This Row],[Total Cost of Good Sold]])/Table1[[#This Row],[Total sold Amount]],0)</f>
        <v>0</v>
      </c>
    </row>
    <row r="12" spans="1:29" x14ac:dyDescent="0.3">
      <c r="A12">
        <v>599</v>
      </c>
      <c r="B12" t="s">
        <v>92</v>
      </c>
      <c r="C12" t="s">
        <v>24</v>
      </c>
      <c r="D12" t="s">
        <v>631</v>
      </c>
      <c r="E12" t="s">
        <v>626</v>
      </c>
      <c r="F12" s="4">
        <v>45506</v>
      </c>
      <c r="G12" s="6">
        <v>30</v>
      </c>
      <c r="H12">
        <v>3</v>
      </c>
      <c r="I12" t="s">
        <v>450</v>
      </c>
      <c r="J12" t="s">
        <v>557</v>
      </c>
      <c r="K12" t="s">
        <v>18</v>
      </c>
      <c r="L12" t="s">
        <v>18</v>
      </c>
      <c r="M12" t="s">
        <v>446</v>
      </c>
      <c r="N12" s="2">
        <v>0</v>
      </c>
      <c r="O12" s="1">
        <v>20</v>
      </c>
      <c r="P12" s="1">
        <v>10</v>
      </c>
      <c r="Q12" t="s">
        <v>18</v>
      </c>
      <c r="R12" t="s">
        <v>642</v>
      </c>
      <c r="S12" t="s">
        <v>455</v>
      </c>
      <c r="T12" t="s">
        <v>460</v>
      </c>
      <c r="U12" t="s">
        <v>460</v>
      </c>
      <c r="V12" t="s">
        <v>493</v>
      </c>
      <c r="W12" t="s">
        <v>607</v>
      </c>
      <c r="X12" t="s">
        <v>613</v>
      </c>
      <c r="Y12" s="6">
        <v>90</v>
      </c>
      <c r="Z12" s="1">
        <f>Table1[[#This Row],[Cost Of Goods Sold]]*Table1[[#This Row],[Quantity Sold]]</f>
        <v>60</v>
      </c>
      <c r="AA12" s="1">
        <f>Table1[[#This Row],[Total sold Amount]]-Table1[[#This Row],[Total Cost of Good Sold]]</f>
        <v>30</v>
      </c>
      <c r="AB12" s="6">
        <f>IFERROR(Table1[[#This Row],[Total sold Amount]]-Table1[[#This Row],[Total Cost of Good Sold]]/Table1[[#This Row],[Total sold Amount]],0)</f>
        <v>89.333333333333329</v>
      </c>
      <c r="AC12" s="9">
        <f>IFERROR((Table1[[#This Row],[Total sold Amount]]-Table1[[#This Row],[Total Cost of Good Sold]])/Table1[[#This Row],[Total sold Amount]],0)</f>
        <v>0.33333333333333331</v>
      </c>
    </row>
    <row r="13" spans="1:29" x14ac:dyDescent="0.3">
      <c r="A13">
        <v>1213</v>
      </c>
      <c r="B13" t="s">
        <v>266</v>
      </c>
      <c r="C13" t="s">
        <v>36</v>
      </c>
      <c r="D13" t="s">
        <v>634</v>
      </c>
      <c r="E13" t="s">
        <v>624</v>
      </c>
      <c r="F13" s="4">
        <v>45098</v>
      </c>
      <c r="G13" s="6">
        <v>25</v>
      </c>
      <c r="H13">
        <v>1</v>
      </c>
      <c r="I13" t="s">
        <v>450</v>
      </c>
      <c r="J13" t="s">
        <v>557</v>
      </c>
      <c r="K13" t="s">
        <v>32</v>
      </c>
      <c r="L13" t="s">
        <v>32</v>
      </c>
      <c r="M13" t="s">
        <v>602</v>
      </c>
      <c r="N13" s="2">
        <v>0.1</v>
      </c>
      <c r="O13" s="1">
        <v>20</v>
      </c>
      <c r="P13" s="1">
        <v>5</v>
      </c>
      <c r="Q13" t="s">
        <v>18</v>
      </c>
      <c r="R13" t="s">
        <v>642</v>
      </c>
      <c r="S13" t="s">
        <v>455</v>
      </c>
      <c r="T13" t="s">
        <v>459</v>
      </c>
      <c r="U13" t="s">
        <v>644</v>
      </c>
      <c r="V13" t="s">
        <v>486</v>
      </c>
      <c r="W13" t="s">
        <v>607</v>
      </c>
      <c r="X13" t="s">
        <v>614</v>
      </c>
      <c r="Y13" s="6">
        <v>25</v>
      </c>
      <c r="Z13" s="1">
        <f>Table1[[#This Row],[Cost Of Goods Sold]]*Table1[[#This Row],[Quantity Sold]]</f>
        <v>20</v>
      </c>
      <c r="AA13" s="1">
        <f>Table1[[#This Row],[Total sold Amount]]-Table1[[#This Row],[Total Cost of Good Sold]]</f>
        <v>5</v>
      </c>
      <c r="AB13" s="6">
        <f>IFERROR(Table1[[#This Row],[Total sold Amount]]-Table1[[#This Row],[Total Cost of Good Sold]]/Table1[[#This Row],[Total sold Amount]],0)</f>
        <v>24.2</v>
      </c>
      <c r="AC13" s="9">
        <f>IFERROR((Table1[[#This Row],[Total sold Amount]]-Table1[[#This Row],[Total Cost of Good Sold]])/Table1[[#This Row],[Total sold Amount]],0)</f>
        <v>0.2</v>
      </c>
    </row>
    <row r="14" spans="1:29" x14ac:dyDescent="0.3">
      <c r="A14">
        <v>881</v>
      </c>
      <c r="B14" t="s">
        <v>406</v>
      </c>
      <c r="C14" t="s">
        <v>19</v>
      </c>
      <c r="D14" t="s">
        <v>630</v>
      </c>
      <c r="E14" t="s">
        <v>623</v>
      </c>
      <c r="F14" s="4">
        <v>45526</v>
      </c>
      <c r="G14" s="6">
        <v>70</v>
      </c>
      <c r="H14">
        <v>3</v>
      </c>
      <c r="I14" t="s">
        <v>450</v>
      </c>
      <c r="J14" t="s">
        <v>557</v>
      </c>
      <c r="K14" t="s">
        <v>23</v>
      </c>
      <c r="L14" t="s">
        <v>23</v>
      </c>
      <c r="M14" t="s">
        <v>442</v>
      </c>
      <c r="N14" s="2">
        <v>0</v>
      </c>
      <c r="O14" s="1">
        <v>50</v>
      </c>
      <c r="P14" s="1">
        <v>20</v>
      </c>
      <c r="Q14" t="s">
        <v>457</v>
      </c>
      <c r="R14" t="s">
        <v>641</v>
      </c>
      <c r="S14" t="s">
        <v>454</v>
      </c>
      <c r="T14" t="s">
        <v>460</v>
      </c>
      <c r="U14" t="s">
        <v>460</v>
      </c>
      <c r="V14" t="s">
        <v>475</v>
      </c>
      <c r="W14" t="s">
        <v>606</v>
      </c>
      <c r="X14" t="s">
        <v>614</v>
      </c>
      <c r="Y14" s="6">
        <v>210</v>
      </c>
      <c r="Z14" s="1">
        <f>Table1[[#This Row],[Cost Of Goods Sold]]*Table1[[#This Row],[Quantity Sold]]</f>
        <v>150</v>
      </c>
      <c r="AA14" s="1">
        <f>Table1[[#This Row],[Total sold Amount]]-Table1[[#This Row],[Total Cost of Good Sold]]</f>
        <v>60</v>
      </c>
      <c r="AB14" s="6">
        <f>IFERROR(Table1[[#This Row],[Total sold Amount]]-Table1[[#This Row],[Total Cost of Good Sold]]/Table1[[#This Row],[Total sold Amount]],0)</f>
        <v>209.28571428571428</v>
      </c>
      <c r="AC14" s="9">
        <f>IFERROR((Table1[[#This Row],[Total sold Amount]]-Table1[[#This Row],[Total Cost of Good Sold]])/Table1[[#This Row],[Total sold Amount]],0)</f>
        <v>0.2857142857142857</v>
      </c>
    </row>
    <row r="15" spans="1:29" x14ac:dyDescent="0.3">
      <c r="A15">
        <v>813</v>
      </c>
      <c r="B15" t="s">
        <v>382</v>
      </c>
      <c r="C15" t="s">
        <v>34</v>
      </c>
      <c r="D15" t="s">
        <v>632</v>
      </c>
      <c r="E15" t="s">
        <v>625</v>
      </c>
      <c r="F15" s="4">
        <v>44931</v>
      </c>
      <c r="G15" s="6">
        <v>25</v>
      </c>
      <c r="H15">
        <v>4</v>
      </c>
      <c r="I15" t="s">
        <v>452</v>
      </c>
      <c r="J15" t="s">
        <v>557</v>
      </c>
      <c r="K15" t="s">
        <v>18</v>
      </c>
      <c r="L15" t="s">
        <v>18</v>
      </c>
      <c r="M15" t="s">
        <v>444</v>
      </c>
      <c r="N15" s="2">
        <v>0</v>
      </c>
      <c r="O15" s="1">
        <v>15</v>
      </c>
      <c r="P15" s="1">
        <v>10</v>
      </c>
      <c r="Q15" t="s">
        <v>32</v>
      </c>
      <c r="R15" t="s">
        <v>640</v>
      </c>
      <c r="S15" t="s">
        <v>456</v>
      </c>
      <c r="T15" t="s">
        <v>460</v>
      </c>
      <c r="U15" t="s">
        <v>460</v>
      </c>
      <c r="V15" t="s">
        <v>493</v>
      </c>
      <c r="W15" t="s">
        <v>606</v>
      </c>
      <c r="X15" t="s">
        <v>613</v>
      </c>
      <c r="Y15" s="6">
        <v>100</v>
      </c>
      <c r="Z15" s="1">
        <f>Table1[[#This Row],[Cost Of Goods Sold]]*Table1[[#This Row],[Quantity Sold]]</f>
        <v>60</v>
      </c>
      <c r="AA15" s="1">
        <f>Table1[[#This Row],[Total sold Amount]]-Table1[[#This Row],[Total Cost of Good Sold]]</f>
        <v>40</v>
      </c>
      <c r="AB15" s="6">
        <f>IFERROR(Table1[[#This Row],[Total sold Amount]]-Table1[[#This Row],[Total Cost of Good Sold]]/Table1[[#This Row],[Total sold Amount]],0)</f>
        <v>99.4</v>
      </c>
      <c r="AC15" s="9">
        <f>IFERROR((Table1[[#This Row],[Total sold Amount]]-Table1[[#This Row],[Total Cost of Good Sold]])/Table1[[#This Row],[Total sold Amount]],0)</f>
        <v>0.4</v>
      </c>
    </row>
    <row r="16" spans="1:29" x14ac:dyDescent="0.3">
      <c r="A16">
        <v>1351</v>
      </c>
      <c r="B16" t="s">
        <v>266</v>
      </c>
      <c r="C16" t="s">
        <v>36</v>
      </c>
      <c r="D16" t="s">
        <v>634</v>
      </c>
      <c r="E16" t="s">
        <v>624</v>
      </c>
      <c r="F16" s="4">
        <v>45305</v>
      </c>
      <c r="G16" s="6">
        <v>70</v>
      </c>
      <c r="H16">
        <v>5</v>
      </c>
      <c r="I16" t="s">
        <v>452</v>
      </c>
      <c r="J16" t="s">
        <v>557</v>
      </c>
      <c r="K16" t="s">
        <v>18</v>
      </c>
      <c r="L16" t="s">
        <v>18</v>
      </c>
      <c r="M16" t="s">
        <v>601</v>
      </c>
      <c r="N16" s="2">
        <v>0</v>
      </c>
      <c r="O16" s="1">
        <v>15</v>
      </c>
      <c r="P16" s="1">
        <v>55</v>
      </c>
      <c r="Q16" t="s">
        <v>18</v>
      </c>
      <c r="R16" t="s">
        <v>642</v>
      </c>
      <c r="S16" t="s">
        <v>456</v>
      </c>
      <c r="T16" t="s">
        <v>458</v>
      </c>
      <c r="U16" t="s">
        <v>644</v>
      </c>
      <c r="V16" t="s">
        <v>467</v>
      </c>
      <c r="W16" t="s">
        <v>607</v>
      </c>
      <c r="X16" t="s">
        <v>612</v>
      </c>
      <c r="Y16" s="6">
        <v>350</v>
      </c>
      <c r="Z16" s="1">
        <f>Table1[[#This Row],[Cost Of Goods Sold]]*Table1[[#This Row],[Quantity Sold]]</f>
        <v>75</v>
      </c>
      <c r="AA16" s="1">
        <f>Table1[[#This Row],[Total sold Amount]]-Table1[[#This Row],[Total Cost of Good Sold]]</f>
        <v>275</v>
      </c>
      <c r="AB16" s="6">
        <f>IFERROR(Table1[[#This Row],[Total sold Amount]]-Table1[[#This Row],[Total Cost of Good Sold]]/Table1[[#This Row],[Total sold Amount]],0)</f>
        <v>349.78571428571428</v>
      </c>
      <c r="AC16" s="9">
        <f>IFERROR((Table1[[#This Row],[Total sold Amount]]-Table1[[#This Row],[Total Cost of Good Sold]])/Table1[[#This Row],[Total sold Amount]],0)</f>
        <v>0.7857142857142857</v>
      </c>
    </row>
    <row r="17" spans="1:29" x14ac:dyDescent="0.3">
      <c r="A17">
        <v>1054</v>
      </c>
      <c r="B17" t="s">
        <v>231</v>
      </c>
      <c r="C17" t="s">
        <v>34</v>
      </c>
      <c r="D17" t="s">
        <v>632</v>
      </c>
      <c r="E17" t="s">
        <v>625</v>
      </c>
      <c r="F17" s="4">
        <v>44945</v>
      </c>
      <c r="G17" s="6">
        <v>30</v>
      </c>
      <c r="I17" t="s">
        <v>452</v>
      </c>
      <c r="J17" t="s">
        <v>557</v>
      </c>
      <c r="K17" t="s">
        <v>435</v>
      </c>
      <c r="L17" t="s">
        <v>23</v>
      </c>
      <c r="M17" t="s">
        <v>442</v>
      </c>
      <c r="N17" s="2">
        <v>0.05</v>
      </c>
      <c r="O17" s="1">
        <v>25</v>
      </c>
      <c r="P17" s="1">
        <v>5</v>
      </c>
      <c r="Q17" t="s">
        <v>457</v>
      </c>
      <c r="R17" t="s">
        <v>641</v>
      </c>
      <c r="S17" t="s">
        <v>454</v>
      </c>
      <c r="T17" t="s">
        <v>458</v>
      </c>
      <c r="U17" t="s">
        <v>644</v>
      </c>
      <c r="V17" t="s">
        <v>474</v>
      </c>
      <c r="W17" t="s">
        <v>607</v>
      </c>
      <c r="X17" t="s">
        <v>611</v>
      </c>
      <c r="Y17" s="6">
        <v>0</v>
      </c>
      <c r="Z17" s="1">
        <f>Table1[[#This Row],[Cost Of Goods Sold]]*Table1[[#This Row],[Quantity Sold]]</f>
        <v>0</v>
      </c>
      <c r="AA17" s="1">
        <f>Table1[[#This Row],[Total sold Amount]]-Table1[[#This Row],[Total Cost of Good Sold]]</f>
        <v>0</v>
      </c>
      <c r="AB17" s="6">
        <f>IFERROR(Table1[[#This Row],[Total sold Amount]]-Table1[[#This Row],[Total Cost of Good Sold]]/Table1[[#This Row],[Total sold Amount]],0)</f>
        <v>0</v>
      </c>
      <c r="AC17" s="9">
        <f>IFERROR((Table1[[#This Row],[Total sold Amount]]-Table1[[#This Row],[Total Cost of Good Sold]])/Table1[[#This Row],[Total sold Amount]],0)</f>
        <v>0</v>
      </c>
    </row>
    <row r="18" spans="1:29" x14ac:dyDescent="0.3">
      <c r="A18">
        <v>499</v>
      </c>
      <c r="B18" t="s">
        <v>237</v>
      </c>
      <c r="C18" t="s">
        <v>34</v>
      </c>
      <c r="D18" t="s">
        <v>632</v>
      </c>
      <c r="E18" t="s">
        <v>625</v>
      </c>
      <c r="F18" s="4">
        <v>45338</v>
      </c>
      <c r="G18" s="6">
        <v>15</v>
      </c>
      <c r="H18">
        <v>1</v>
      </c>
      <c r="I18" t="s">
        <v>452</v>
      </c>
      <c r="J18" t="s">
        <v>557</v>
      </c>
      <c r="K18" t="s">
        <v>18</v>
      </c>
      <c r="L18" t="s">
        <v>18</v>
      </c>
      <c r="M18" t="s">
        <v>440</v>
      </c>
      <c r="N18" s="2">
        <v>0.05</v>
      </c>
      <c r="O18" s="1">
        <v>10</v>
      </c>
      <c r="P18" s="1">
        <v>5</v>
      </c>
      <c r="Q18" t="s">
        <v>457</v>
      </c>
      <c r="R18" t="s">
        <v>641</v>
      </c>
      <c r="S18" t="s">
        <v>454</v>
      </c>
      <c r="T18" t="s">
        <v>459</v>
      </c>
      <c r="U18" t="s">
        <v>644</v>
      </c>
      <c r="V18" t="s">
        <v>470</v>
      </c>
      <c r="W18" t="s">
        <v>608</v>
      </c>
      <c r="X18" t="s">
        <v>613</v>
      </c>
      <c r="Y18" s="6">
        <v>15</v>
      </c>
      <c r="Z18" s="1">
        <f>Table1[[#This Row],[Cost Of Goods Sold]]*Table1[[#This Row],[Quantity Sold]]</f>
        <v>10</v>
      </c>
      <c r="AA18" s="1">
        <f>Table1[[#This Row],[Total sold Amount]]-Table1[[#This Row],[Total Cost of Good Sold]]</f>
        <v>5</v>
      </c>
      <c r="AB18" s="6">
        <f>IFERROR(Table1[[#This Row],[Total sold Amount]]-Table1[[#This Row],[Total Cost of Good Sold]]/Table1[[#This Row],[Total sold Amount]],0)</f>
        <v>14.333333333333334</v>
      </c>
      <c r="AC18" s="9">
        <f>IFERROR((Table1[[#This Row],[Total sold Amount]]-Table1[[#This Row],[Total Cost of Good Sold]])/Table1[[#This Row],[Total sold Amount]],0)</f>
        <v>0.33333333333333331</v>
      </c>
    </row>
    <row r="19" spans="1:29" x14ac:dyDescent="0.3">
      <c r="A19">
        <v>1167</v>
      </c>
      <c r="B19" t="s">
        <v>371</v>
      </c>
      <c r="C19" t="s">
        <v>48</v>
      </c>
      <c r="D19" t="s">
        <v>633</v>
      </c>
      <c r="E19" t="s">
        <v>624</v>
      </c>
      <c r="F19" s="4">
        <v>44962</v>
      </c>
      <c r="G19" s="6">
        <v>20</v>
      </c>
      <c r="H19">
        <v>2</v>
      </c>
      <c r="I19" t="s">
        <v>449</v>
      </c>
      <c r="J19" t="s">
        <v>557</v>
      </c>
      <c r="K19" t="s">
        <v>32</v>
      </c>
      <c r="L19" t="s">
        <v>32</v>
      </c>
      <c r="M19" t="s">
        <v>596</v>
      </c>
      <c r="N19" s="2">
        <v>0.05</v>
      </c>
      <c r="O19" s="1">
        <v>15</v>
      </c>
      <c r="P19" s="1">
        <v>5</v>
      </c>
      <c r="Q19" t="s">
        <v>32</v>
      </c>
      <c r="R19" t="s">
        <v>640</v>
      </c>
      <c r="S19" t="s">
        <v>455</v>
      </c>
      <c r="T19" t="s">
        <v>458</v>
      </c>
      <c r="U19" t="s">
        <v>644</v>
      </c>
      <c r="V19" t="s">
        <v>472</v>
      </c>
      <c r="W19" t="s">
        <v>606</v>
      </c>
      <c r="X19" t="s">
        <v>611</v>
      </c>
      <c r="Y19" s="6">
        <v>40</v>
      </c>
      <c r="Z19" s="1">
        <f>Table1[[#This Row],[Cost Of Goods Sold]]*Table1[[#This Row],[Quantity Sold]]</f>
        <v>30</v>
      </c>
      <c r="AA19" s="1">
        <f>Table1[[#This Row],[Total sold Amount]]-Table1[[#This Row],[Total Cost of Good Sold]]</f>
        <v>10</v>
      </c>
      <c r="AB19" s="6">
        <f>IFERROR(Table1[[#This Row],[Total sold Amount]]-Table1[[#This Row],[Total Cost of Good Sold]]/Table1[[#This Row],[Total sold Amount]],0)</f>
        <v>39.25</v>
      </c>
      <c r="AC19" s="9">
        <f>IFERROR((Table1[[#This Row],[Total sold Amount]]-Table1[[#This Row],[Total Cost of Good Sold]])/Table1[[#This Row],[Total sold Amount]],0)</f>
        <v>0.25</v>
      </c>
    </row>
    <row r="20" spans="1:29" x14ac:dyDescent="0.3">
      <c r="A20">
        <v>447</v>
      </c>
      <c r="B20" t="s">
        <v>296</v>
      </c>
      <c r="C20" t="s">
        <v>19</v>
      </c>
      <c r="D20" t="s">
        <v>630</v>
      </c>
      <c r="E20" t="s">
        <v>623</v>
      </c>
      <c r="F20" s="4">
        <v>45400</v>
      </c>
      <c r="G20" s="6">
        <v>38</v>
      </c>
      <c r="H20">
        <v>3</v>
      </c>
      <c r="I20" t="s">
        <v>449</v>
      </c>
      <c r="J20" t="s">
        <v>557</v>
      </c>
      <c r="K20" t="s">
        <v>18</v>
      </c>
      <c r="L20" t="s">
        <v>18</v>
      </c>
      <c r="M20" t="s">
        <v>443</v>
      </c>
      <c r="N20" s="2">
        <v>0</v>
      </c>
      <c r="O20" s="1">
        <v>30</v>
      </c>
      <c r="P20" s="1">
        <v>8</v>
      </c>
      <c r="Q20" t="s">
        <v>32</v>
      </c>
      <c r="R20" t="s">
        <v>640</v>
      </c>
      <c r="S20" t="s">
        <v>456</v>
      </c>
      <c r="T20" t="s">
        <v>460</v>
      </c>
      <c r="U20" t="s">
        <v>460</v>
      </c>
      <c r="V20" t="s">
        <v>465</v>
      </c>
      <c r="W20" t="s">
        <v>608</v>
      </c>
      <c r="X20" t="s">
        <v>614</v>
      </c>
      <c r="Y20" s="6">
        <v>114</v>
      </c>
      <c r="Z20" s="1">
        <f>Table1[[#This Row],[Cost Of Goods Sold]]*Table1[[#This Row],[Quantity Sold]]</f>
        <v>90</v>
      </c>
      <c r="AA20" s="1">
        <f>Table1[[#This Row],[Total sold Amount]]-Table1[[#This Row],[Total Cost of Good Sold]]</f>
        <v>24</v>
      </c>
      <c r="AB20" s="6">
        <f>IFERROR(Table1[[#This Row],[Total sold Amount]]-Table1[[#This Row],[Total Cost of Good Sold]]/Table1[[#This Row],[Total sold Amount]],0)</f>
        <v>113.21052631578948</v>
      </c>
      <c r="AC20" s="9">
        <f>IFERROR((Table1[[#This Row],[Total sold Amount]]-Table1[[#This Row],[Total Cost of Good Sold]])/Table1[[#This Row],[Total sold Amount]],0)</f>
        <v>0.21052631578947367</v>
      </c>
    </row>
    <row r="21" spans="1:29" x14ac:dyDescent="0.3">
      <c r="A21">
        <v>1259</v>
      </c>
      <c r="B21" t="s">
        <v>108</v>
      </c>
      <c r="C21" t="s">
        <v>19</v>
      </c>
      <c r="D21" t="s">
        <v>630</v>
      </c>
      <c r="E21" t="s">
        <v>623</v>
      </c>
      <c r="F21" s="4">
        <v>44956</v>
      </c>
      <c r="G21" s="6">
        <v>115</v>
      </c>
      <c r="H21">
        <v>3</v>
      </c>
      <c r="I21" t="s">
        <v>449</v>
      </c>
      <c r="J21" t="s">
        <v>557</v>
      </c>
      <c r="K21" t="s">
        <v>18</v>
      </c>
      <c r="L21" t="s">
        <v>18</v>
      </c>
      <c r="M21" t="s">
        <v>603</v>
      </c>
      <c r="N21" s="2">
        <v>0</v>
      </c>
      <c r="O21" s="1">
        <v>15</v>
      </c>
      <c r="P21" s="1">
        <v>100</v>
      </c>
      <c r="Q21" t="s">
        <v>23</v>
      </c>
      <c r="R21" t="s">
        <v>23</v>
      </c>
      <c r="S21" t="s">
        <v>456</v>
      </c>
      <c r="T21" t="s">
        <v>459</v>
      </c>
      <c r="U21" t="s">
        <v>644</v>
      </c>
      <c r="V21" t="s">
        <v>469</v>
      </c>
      <c r="W21" t="s">
        <v>607</v>
      </c>
      <c r="X21" t="s">
        <v>613</v>
      </c>
      <c r="Y21" s="6">
        <v>345</v>
      </c>
      <c r="Z21" s="1">
        <f>Table1[[#This Row],[Cost Of Goods Sold]]*Table1[[#This Row],[Quantity Sold]]</f>
        <v>45</v>
      </c>
      <c r="AA21" s="1">
        <f>Table1[[#This Row],[Total sold Amount]]-Table1[[#This Row],[Total Cost of Good Sold]]</f>
        <v>300</v>
      </c>
      <c r="AB21" s="6">
        <f>IFERROR(Table1[[#This Row],[Total sold Amount]]-Table1[[#This Row],[Total Cost of Good Sold]]/Table1[[#This Row],[Total sold Amount]],0)</f>
        <v>344.86956521739131</v>
      </c>
      <c r="AC21" s="9">
        <f>IFERROR((Table1[[#This Row],[Total sold Amount]]-Table1[[#This Row],[Total Cost of Good Sold]])/Table1[[#This Row],[Total sold Amount]],0)</f>
        <v>0.86956521739130432</v>
      </c>
    </row>
    <row r="22" spans="1:29" x14ac:dyDescent="0.3">
      <c r="A22">
        <v>1305</v>
      </c>
      <c r="B22" t="s">
        <v>371</v>
      </c>
      <c r="C22" t="s">
        <v>48</v>
      </c>
      <c r="D22" t="s">
        <v>633</v>
      </c>
      <c r="E22" t="s">
        <v>624</v>
      </c>
      <c r="F22" s="4">
        <v>45259</v>
      </c>
      <c r="G22" s="7">
        <v>25</v>
      </c>
      <c r="H22">
        <v>2</v>
      </c>
      <c r="I22" t="s">
        <v>453</v>
      </c>
      <c r="J22" t="s">
        <v>557</v>
      </c>
      <c r="K22" t="s">
        <v>18</v>
      </c>
      <c r="L22" t="s">
        <v>18</v>
      </c>
      <c r="M22" t="s">
        <v>595</v>
      </c>
      <c r="N22" s="2">
        <v>0</v>
      </c>
      <c r="O22" s="1">
        <v>15</v>
      </c>
      <c r="P22" s="1">
        <v>10</v>
      </c>
      <c r="Q22" t="s">
        <v>23</v>
      </c>
      <c r="R22" t="s">
        <v>23</v>
      </c>
      <c r="S22" t="s">
        <v>455</v>
      </c>
      <c r="T22" t="s">
        <v>458</v>
      </c>
      <c r="U22" t="s">
        <v>644</v>
      </c>
      <c r="V22" t="s">
        <v>473</v>
      </c>
      <c r="W22" t="s">
        <v>608</v>
      </c>
      <c r="X22" t="s">
        <v>614</v>
      </c>
      <c r="Y22" s="6">
        <v>50</v>
      </c>
      <c r="Z22" s="1">
        <f>Table1[[#This Row],[Cost Of Goods Sold]]*Table1[[#This Row],[Quantity Sold]]</f>
        <v>30</v>
      </c>
      <c r="AA22" s="1">
        <f>Table1[[#This Row],[Total sold Amount]]-Table1[[#This Row],[Total Cost of Good Sold]]</f>
        <v>20</v>
      </c>
      <c r="AB22" s="6">
        <f>IFERROR(Table1[[#This Row],[Total sold Amount]]-Table1[[#This Row],[Total Cost of Good Sold]]/Table1[[#This Row],[Total sold Amount]],0)</f>
        <v>49.4</v>
      </c>
      <c r="AC22" s="9">
        <f>IFERROR((Table1[[#This Row],[Total sold Amount]]-Table1[[#This Row],[Total Cost of Good Sold]])/Table1[[#This Row],[Total sold Amount]],0)</f>
        <v>0.4</v>
      </c>
    </row>
    <row r="23" spans="1:29" x14ac:dyDescent="0.3">
      <c r="A23">
        <v>1121</v>
      </c>
      <c r="B23" t="s">
        <v>288</v>
      </c>
      <c r="C23" t="s">
        <v>48</v>
      </c>
      <c r="D23" t="s">
        <v>633</v>
      </c>
      <c r="E23" t="s">
        <v>624</v>
      </c>
      <c r="F23" s="4">
        <v>45490</v>
      </c>
      <c r="G23" s="6">
        <v>20</v>
      </c>
      <c r="I23" t="s">
        <v>453</v>
      </c>
      <c r="J23" t="s">
        <v>557</v>
      </c>
      <c r="K23" t="s">
        <v>430</v>
      </c>
      <c r="L23" t="s">
        <v>18</v>
      </c>
      <c r="M23" t="s">
        <v>447</v>
      </c>
      <c r="N23" s="2">
        <v>0</v>
      </c>
      <c r="O23" s="1">
        <v>15</v>
      </c>
      <c r="P23" s="1">
        <v>5</v>
      </c>
      <c r="Q23" t="s">
        <v>457</v>
      </c>
      <c r="R23" t="s">
        <v>641</v>
      </c>
      <c r="S23" t="s">
        <v>456</v>
      </c>
      <c r="T23" t="s">
        <v>459</v>
      </c>
      <c r="U23" t="s">
        <v>644</v>
      </c>
      <c r="V23" t="s">
        <v>478</v>
      </c>
      <c r="W23" t="s">
        <v>606</v>
      </c>
      <c r="X23" t="s">
        <v>614</v>
      </c>
      <c r="Y23" s="6">
        <v>0</v>
      </c>
      <c r="Z23" s="1">
        <f>Table1[[#This Row],[Cost Of Goods Sold]]*Table1[[#This Row],[Quantity Sold]]</f>
        <v>0</v>
      </c>
      <c r="AA23" s="1">
        <f>Table1[[#This Row],[Total sold Amount]]-Table1[[#This Row],[Total Cost of Good Sold]]</f>
        <v>0</v>
      </c>
      <c r="AB23" s="6">
        <f>IFERROR(Table1[[#This Row],[Total sold Amount]]-Table1[[#This Row],[Total Cost of Good Sold]]/Table1[[#This Row],[Total sold Amount]],0)</f>
        <v>0</v>
      </c>
      <c r="AC23" s="9">
        <f>IFERROR((Table1[[#This Row],[Total sold Amount]]-Table1[[#This Row],[Total Cost of Good Sold]])/Table1[[#This Row],[Total sold Amount]],0)</f>
        <v>0</v>
      </c>
    </row>
    <row r="24" spans="1:29" x14ac:dyDescent="0.3">
      <c r="A24">
        <v>914</v>
      </c>
      <c r="B24" t="s">
        <v>407</v>
      </c>
      <c r="C24" t="s">
        <v>21</v>
      </c>
      <c r="D24" t="s">
        <v>634</v>
      </c>
      <c r="E24" t="s">
        <v>624</v>
      </c>
      <c r="F24" s="4">
        <v>45124</v>
      </c>
      <c r="G24" s="6">
        <v>120</v>
      </c>
      <c r="H24">
        <v>3</v>
      </c>
      <c r="I24" t="s">
        <v>451</v>
      </c>
      <c r="J24" t="s">
        <v>497</v>
      </c>
      <c r="K24" t="s">
        <v>32</v>
      </c>
      <c r="L24" t="s">
        <v>32</v>
      </c>
      <c r="M24" t="s">
        <v>443</v>
      </c>
      <c r="N24" s="2">
        <v>0</v>
      </c>
      <c r="O24" s="1">
        <v>100</v>
      </c>
      <c r="P24" s="1">
        <v>20</v>
      </c>
      <c r="Q24" t="s">
        <v>23</v>
      </c>
      <c r="R24" t="s">
        <v>23</v>
      </c>
      <c r="S24" t="s">
        <v>454</v>
      </c>
      <c r="T24" t="s">
        <v>459</v>
      </c>
      <c r="U24" t="s">
        <v>644</v>
      </c>
      <c r="V24" t="s">
        <v>479</v>
      </c>
      <c r="W24" t="s">
        <v>606</v>
      </c>
      <c r="X24" t="s">
        <v>611</v>
      </c>
      <c r="Y24" s="6">
        <v>360</v>
      </c>
      <c r="Z24" s="1">
        <f>Table1[[#This Row],[Cost Of Goods Sold]]*Table1[[#This Row],[Quantity Sold]]</f>
        <v>300</v>
      </c>
      <c r="AA24" s="1">
        <f>Table1[[#This Row],[Total sold Amount]]-Table1[[#This Row],[Total Cost of Good Sold]]</f>
        <v>60</v>
      </c>
      <c r="AB24" s="6">
        <f>IFERROR(Table1[[#This Row],[Total sold Amount]]-Table1[[#This Row],[Total Cost of Good Sold]]/Table1[[#This Row],[Total sold Amount]],0)</f>
        <v>359.16666666666669</v>
      </c>
      <c r="AC24" s="9">
        <f>IFERROR((Table1[[#This Row],[Total sold Amount]]-Table1[[#This Row],[Total Cost of Good Sold]])/Table1[[#This Row],[Total sold Amount]],0)</f>
        <v>0.16666666666666666</v>
      </c>
    </row>
    <row r="25" spans="1:29" x14ac:dyDescent="0.3">
      <c r="A25">
        <v>1237</v>
      </c>
      <c r="B25" t="s">
        <v>80</v>
      </c>
      <c r="C25" t="s">
        <v>16</v>
      </c>
      <c r="D25" t="s">
        <v>629</v>
      </c>
      <c r="E25" t="s">
        <v>16</v>
      </c>
      <c r="F25" s="4">
        <v>45198</v>
      </c>
      <c r="G25" s="6">
        <v>250</v>
      </c>
      <c r="H25">
        <v>1</v>
      </c>
      <c r="I25" t="s">
        <v>451</v>
      </c>
      <c r="J25" t="s">
        <v>497</v>
      </c>
      <c r="K25" t="s">
        <v>32</v>
      </c>
      <c r="L25" t="s">
        <v>32</v>
      </c>
      <c r="M25" t="s">
        <v>601</v>
      </c>
      <c r="N25" s="2">
        <v>0</v>
      </c>
      <c r="O25" s="1">
        <v>15</v>
      </c>
      <c r="P25" s="1">
        <v>235</v>
      </c>
      <c r="Q25" t="s">
        <v>23</v>
      </c>
      <c r="R25" t="s">
        <v>23</v>
      </c>
      <c r="S25" t="s">
        <v>456</v>
      </c>
      <c r="T25" t="s">
        <v>460</v>
      </c>
      <c r="U25" t="s">
        <v>460</v>
      </c>
      <c r="V25" t="s">
        <v>479</v>
      </c>
      <c r="W25" t="s">
        <v>607</v>
      </c>
      <c r="X25" t="s">
        <v>611</v>
      </c>
      <c r="Y25" s="6">
        <v>250</v>
      </c>
      <c r="Z25" s="1">
        <f>Table1[[#This Row],[Cost Of Goods Sold]]*Table1[[#This Row],[Quantity Sold]]</f>
        <v>15</v>
      </c>
      <c r="AA25" s="1">
        <f>Table1[[#This Row],[Total sold Amount]]-Table1[[#This Row],[Total Cost of Good Sold]]</f>
        <v>235</v>
      </c>
      <c r="AB25" s="6">
        <f>IFERROR(Table1[[#This Row],[Total sold Amount]]-Table1[[#This Row],[Total Cost of Good Sold]]/Table1[[#This Row],[Total sold Amount]],0)</f>
        <v>249.94</v>
      </c>
      <c r="AC25" s="9">
        <f>IFERROR((Table1[[#This Row],[Total sold Amount]]-Table1[[#This Row],[Total Cost of Good Sold]])/Table1[[#This Row],[Total sold Amount]],0)</f>
        <v>0.94</v>
      </c>
    </row>
    <row r="26" spans="1:29" x14ac:dyDescent="0.3">
      <c r="A26">
        <v>1191</v>
      </c>
      <c r="B26" t="s">
        <v>266</v>
      </c>
      <c r="C26" t="s">
        <v>36</v>
      </c>
      <c r="D26" t="s">
        <v>634</v>
      </c>
      <c r="E26" t="s">
        <v>624</v>
      </c>
      <c r="F26" s="4">
        <v>45507</v>
      </c>
      <c r="G26" s="6">
        <v>25</v>
      </c>
      <c r="H26">
        <v>2</v>
      </c>
      <c r="I26" t="s">
        <v>451</v>
      </c>
      <c r="J26" t="s">
        <v>497</v>
      </c>
      <c r="K26" t="s">
        <v>32</v>
      </c>
      <c r="L26" t="s">
        <v>32</v>
      </c>
      <c r="M26" t="s">
        <v>595</v>
      </c>
      <c r="N26" s="2">
        <v>0</v>
      </c>
      <c r="O26" s="1">
        <v>15</v>
      </c>
      <c r="P26" s="1">
        <v>10</v>
      </c>
      <c r="Q26" t="s">
        <v>32</v>
      </c>
      <c r="R26" t="s">
        <v>640</v>
      </c>
      <c r="S26" t="s">
        <v>454</v>
      </c>
      <c r="T26" t="s">
        <v>460</v>
      </c>
      <c r="U26" t="s">
        <v>460</v>
      </c>
      <c r="V26" t="s">
        <v>464</v>
      </c>
      <c r="W26" t="s">
        <v>607</v>
      </c>
      <c r="X26" t="s">
        <v>610</v>
      </c>
      <c r="Y26" s="6">
        <v>50</v>
      </c>
      <c r="Z26" s="1">
        <f>Table1[[#This Row],[Cost Of Goods Sold]]*Table1[[#This Row],[Quantity Sold]]</f>
        <v>30</v>
      </c>
      <c r="AA26" s="1">
        <f>Table1[[#This Row],[Total sold Amount]]-Table1[[#This Row],[Total Cost of Good Sold]]</f>
        <v>20</v>
      </c>
      <c r="AB26" s="6">
        <f>IFERROR(Table1[[#This Row],[Total sold Amount]]-Table1[[#This Row],[Total Cost of Good Sold]]/Table1[[#This Row],[Total sold Amount]],0)</f>
        <v>49.4</v>
      </c>
      <c r="AC26" s="9">
        <f>IFERROR((Table1[[#This Row],[Total sold Amount]]-Table1[[#This Row],[Total Cost of Good Sold]])/Table1[[#This Row],[Total sold Amount]],0)</f>
        <v>0.4</v>
      </c>
    </row>
    <row r="27" spans="1:29" x14ac:dyDescent="0.3">
      <c r="A27">
        <v>26</v>
      </c>
      <c r="B27" t="s">
        <v>41</v>
      </c>
      <c r="C27" t="s">
        <v>30</v>
      </c>
      <c r="D27" t="s">
        <v>630</v>
      </c>
      <c r="E27" t="s">
        <v>623</v>
      </c>
      <c r="F27" s="4">
        <v>45484</v>
      </c>
      <c r="G27" s="6">
        <v>90</v>
      </c>
      <c r="H27">
        <v>1</v>
      </c>
      <c r="I27" t="s">
        <v>451</v>
      </c>
      <c r="J27" t="s">
        <v>497</v>
      </c>
      <c r="K27" t="s">
        <v>32</v>
      </c>
      <c r="L27" t="s">
        <v>32</v>
      </c>
      <c r="M27" t="s">
        <v>448</v>
      </c>
      <c r="N27" s="2">
        <v>0.08</v>
      </c>
      <c r="O27" s="1">
        <v>70</v>
      </c>
      <c r="P27" s="1">
        <v>20</v>
      </c>
      <c r="Q27" t="s">
        <v>457</v>
      </c>
      <c r="R27" t="s">
        <v>641</v>
      </c>
      <c r="S27" t="s">
        <v>455</v>
      </c>
      <c r="T27" t="s">
        <v>460</v>
      </c>
      <c r="U27" t="s">
        <v>460</v>
      </c>
      <c r="V27" t="s">
        <v>463</v>
      </c>
      <c r="W27" t="s">
        <v>608</v>
      </c>
      <c r="X27" t="s">
        <v>610</v>
      </c>
      <c r="Y27" s="6">
        <v>90</v>
      </c>
      <c r="Z27" s="1">
        <f>Table1[[#This Row],[Cost Of Goods Sold]]*Table1[[#This Row],[Quantity Sold]]</f>
        <v>70</v>
      </c>
      <c r="AA27" s="1">
        <f>Table1[[#This Row],[Total sold Amount]]-Table1[[#This Row],[Total Cost of Good Sold]]</f>
        <v>20</v>
      </c>
      <c r="AB27" s="6">
        <f>IFERROR(Table1[[#This Row],[Total sold Amount]]-Table1[[#This Row],[Total Cost of Good Sold]]/Table1[[#This Row],[Total sold Amount]],0)</f>
        <v>89.222222222222229</v>
      </c>
      <c r="AC27" s="9">
        <f>IFERROR((Table1[[#This Row],[Total sold Amount]]-Table1[[#This Row],[Total Cost of Good Sold]])/Table1[[#This Row],[Total sold Amount]],0)</f>
        <v>0.22222222222222221</v>
      </c>
    </row>
    <row r="28" spans="1:29" x14ac:dyDescent="0.3">
      <c r="A28">
        <v>406</v>
      </c>
      <c r="B28" t="s">
        <v>92</v>
      </c>
      <c r="C28" t="s">
        <v>24</v>
      </c>
      <c r="D28" t="s">
        <v>631</v>
      </c>
      <c r="E28" t="s">
        <v>626</v>
      </c>
      <c r="F28" s="4">
        <v>45454</v>
      </c>
      <c r="G28" s="6">
        <v>38</v>
      </c>
      <c r="H28">
        <v>5</v>
      </c>
      <c r="I28" t="s">
        <v>450</v>
      </c>
      <c r="J28" t="s">
        <v>497</v>
      </c>
      <c r="K28" t="s">
        <v>23</v>
      </c>
      <c r="L28" t="s">
        <v>23</v>
      </c>
      <c r="M28" t="s">
        <v>444</v>
      </c>
      <c r="N28" s="2">
        <v>0</v>
      </c>
      <c r="O28" s="1">
        <v>30</v>
      </c>
      <c r="P28" s="1">
        <v>8</v>
      </c>
      <c r="Q28" t="s">
        <v>457</v>
      </c>
      <c r="R28" t="s">
        <v>641</v>
      </c>
      <c r="S28" t="s">
        <v>454</v>
      </c>
      <c r="T28" t="s">
        <v>460</v>
      </c>
      <c r="U28" t="s">
        <v>460</v>
      </c>
      <c r="V28" t="s">
        <v>492</v>
      </c>
      <c r="W28" t="s">
        <v>606</v>
      </c>
      <c r="X28" t="s">
        <v>614</v>
      </c>
      <c r="Y28" s="6">
        <v>190</v>
      </c>
      <c r="Z28" s="1">
        <f>Table1[[#This Row],[Cost Of Goods Sold]]*Table1[[#This Row],[Quantity Sold]]</f>
        <v>150</v>
      </c>
      <c r="AA28" s="1">
        <f>Table1[[#This Row],[Total sold Amount]]-Table1[[#This Row],[Total Cost of Good Sold]]</f>
        <v>40</v>
      </c>
      <c r="AB28" s="6">
        <f>IFERROR(Table1[[#This Row],[Total sold Amount]]-Table1[[#This Row],[Total Cost of Good Sold]]/Table1[[#This Row],[Total sold Amount]],0)</f>
        <v>189.21052631578948</v>
      </c>
      <c r="AC28" s="9">
        <f>IFERROR((Table1[[#This Row],[Total sold Amount]]-Table1[[#This Row],[Total Cost of Good Sold]])/Table1[[#This Row],[Total sold Amount]],0)</f>
        <v>0.21052631578947367</v>
      </c>
    </row>
    <row r="29" spans="1:29" x14ac:dyDescent="0.3">
      <c r="A29">
        <v>1329</v>
      </c>
      <c r="B29" t="s">
        <v>266</v>
      </c>
      <c r="C29" t="s">
        <v>36</v>
      </c>
      <c r="D29" t="s">
        <v>634</v>
      </c>
      <c r="E29" t="s">
        <v>624</v>
      </c>
      <c r="F29" s="4">
        <v>45283</v>
      </c>
      <c r="G29" s="6">
        <v>90</v>
      </c>
      <c r="H29">
        <v>5</v>
      </c>
      <c r="I29" t="s">
        <v>450</v>
      </c>
      <c r="J29" t="s">
        <v>497</v>
      </c>
      <c r="K29" t="s">
        <v>23</v>
      </c>
      <c r="L29" t="s">
        <v>23</v>
      </c>
      <c r="M29" t="s">
        <v>604</v>
      </c>
      <c r="N29" s="2">
        <v>0</v>
      </c>
      <c r="O29" s="1">
        <v>15</v>
      </c>
      <c r="P29" s="1">
        <v>75</v>
      </c>
      <c r="Q29" t="s">
        <v>457</v>
      </c>
      <c r="R29" t="s">
        <v>641</v>
      </c>
      <c r="S29" t="s">
        <v>456</v>
      </c>
      <c r="T29" t="s">
        <v>458</v>
      </c>
      <c r="U29" t="s">
        <v>644</v>
      </c>
      <c r="V29" t="s">
        <v>476</v>
      </c>
      <c r="W29" t="s">
        <v>607</v>
      </c>
      <c r="X29" t="s">
        <v>610</v>
      </c>
      <c r="Y29" s="6">
        <v>450</v>
      </c>
      <c r="Z29" s="1">
        <f>Table1[[#This Row],[Cost Of Goods Sold]]*Table1[[#This Row],[Quantity Sold]]</f>
        <v>75</v>
      </c>
      <c r="AA29" s="1">
        <f>Table1[[#This Row],[Total sold Amount]]-Table1[[#This Row],[Total Cost of Good Sold]]</f>
        <v>375</v>
      </c>
      <c r="AB29" s="6">
        <f>IFERROR(Table1[[#This Row],[Total sold Amount]]-Table1[[#This Row],[Total Cost of Good Sold]]/Table1[[#This Row],[Total sold Amount]],0)</f>
        <v>449.83333333333331</v>
      </c>
      <c r="AC29" s="9">
        <f>IFERROR((Table1[[#This Row],[Total sold Amount]]-Table1[[#This Row],[Total Cost of Good Sold]])/Table1[[#This Row],[Total sold Amount]],0)</f>
        <v>0.83333333333333337</v>
      </c>
    </row>
    <row r="30" spans="1:29" x14ac:dyDescent="0.3">
      <c r="A30">
        <v>1099</v>
      </c>
      <c r="B30" t="s">
        <v>80</v>
      </c>
      <c r="C30" t="s">
        <v>16</v>
      </c>
      <c r="D30" t="s">
        <v>629</v>
      </c>
      <c r="E30" t="s">
        <v>16</v>
      </c>
      <c r="F30" s="4">
        <v>45316</v>
      </c>
      <c r="G30" s="6">
        <v>250</v>
      </c>
      <c r="I30" t="s">
        <v>452</v>
      </c>
      <c r="J30" t="s">
        <v>497</v>
      </c>
      <c r="K30" t="s">
        <v>432</v>
      </c>
      <c r="L30" t="s">
        <v>620</v>
      </c>
      <c r="M30" t="s">
        <v>439</v>
      </c>
      <c r="N30" s="2">
        <v>0</v>
      </c>
      <c r="O30" s="1">
        <v>200</v>
      </c>
      <c r="P30" s="1">
        <v>50</v>
      </c>
      <c r="Q30" t="s">
        <v>18</v>
      </c>
      <c r="R30" t="s">
        <v>642</v>
      </c>
      <c r="S30" t="s">
        <v>456</v>
      </c>
      <c r="T30" t="s">
        <v>458</v>
      </c>
      <c r="U30" t="s">
        <v>644</v>
      </c>
      <c r="V30" t="s">
        <v>467</v>
      </c>
      <c r="W30" t="s">
        <v>606</v>
      </c>
      <c r="X30" t="s">
        <v>612</v>
      </c>
      <c r="Y30" s="6">
        <v>0</v>
      </c>
      <c r="Z30" s="1">
        <f>Table1[[#This Row],[Cost Of Goods Sold]]*Table1[[#This Row],[Quantity Sold]]</f>
        <v>0</v>
      </c>
      <c r="AA30" s="1">
        <f>Table1[[#This Row],[Total sold Amount]]-Table1[[#This Row],[Total Cost of Good Sold]]</f>
        <v>0</v>
      </c>
      <c r="AB30" s="6">
        <f>IFERROR(Table1[[#This Row],[Total sold Amount]]-Table1[[#This Row],[Total Cost of Good Sold]]/Table1[[#This Row],[Total sold Amount]],0)</f>
        <v>0</v>
      </c>
      <c r="AC30" s="9">
        <f>IFERROR((Table1[[#This Row],[Total sold Amount]]-Table1[[#This Row],[Total Cost of Good Sold]])/Table1[[#This Row],[Total sold Amount]],0)</f>
        <v>0</v>
      </c>
    </row>
    <row r="31" spans="1:29" x14ac:dyDescent="0.3">
      <c r="A31">
        <v>982</v>
      </c>
      <c r="B31" t="s">
        <v>292</v>
      </c>
      <c r="C31" t="s">
        <v>16</v>
      </c>
      <c r="D31" t="s">
        <v>629</v>
      </c>
      <c r="E31" t="s">
        <v>16</v>
      </c>
      <c r="F31" s="4">
        <v>45119</v>
      </c>
      <c r="G31" s="6">
        <v>40</v>
      </c>
      <c r="H31">
        <v>3</v>
      </c>
      <c r="I31" t="s">
        <v>452</v>
      </c>
      <c r="J31" t="s">
        <v>497</v>
      </c>
      <c r="K31" t="s">
        <v>32</v>
      </c>
      <c r="L31" t="s">
        <v>32</v>
      </c>
      <c r="M31" t="s">
        <v>443</v>
      </c>
      <c r="N31" s="2">
        <v>0</v>
      </c>
      <c r="O31" s="1">
        <v>30</v>
      </c>
      <c r="P31" s="1">
        <v>10</v>
      </c>
      <c r="Q31" t="s">
        <v>457</v>
      </c>
      <c r="R31" t="s">
        <v>641</v>
      </c>
      <c r="S31" t="s">
        <v>455</v>
      </c>
      <c r="T31" t="s">
        <v>460</v>
      </c>
      <c r="U31" t="s">
        <v>460</v>
      </c>
      <c r="V31" t="s">
        <v>488</v>
      </c>
      <c r="W31" t="s">
        <v>607</v>
      </c>
      <c r="X31" t="s">
        <v>613</v>
      </c>
      <c r="Y31" s="6">
        <v>120</v>
      </c>
      <c r="Z31" s="1">
        <f>Table1[[#This Row],[Cost Of Goods Sold]]*Table1[[#This Row],[Quantity Sold]]</f>
        <v>90</v>
      </c>
      <c r="AA31" s="1">
        <f>Table1[[#This Row],[Total sold Amount]]-Table1[[#This Row],[Total Cost of Good Sold]]</f>
        <v>30</v>
      </c>
      <c r="AB31" s="6">
        <f>IFERROR(Table1[[#This Row],[Total sold Amount]]-Table1[[#This Row],[Total Cost of Good Sold]]/Table1[[#This Row],[Total sold Amount]],0)</f>
        <v>119.25</v>
      </c>
      <c r="AC31" s="9">
        <f>IFERROR((Table1[[#This Row],[Total sold Amount]]-Table1[[#This Row],[Total Cost of Good Sold]])/Table1[[#This Row],[Total sold Amount]],0)</f>
        <v>0.25</v>
      </c>
    </row>
    <row r="32" spans="1:29" x14ac:dyDescent="0.3">
      <c r="A32">
        <v>107</v>
      </c>
      <c r="B32" t="s">
        <v>61</v>
      </c>
      <c r="C32" t="s">
        <v>21</v>
      </c>
      <c r="D32" t="s">
        <v>634</v>
      </c>
      <c r="E32" t="s">
        <v>624</v>
      </c>
      <c r="F32" s="4">
        <v>44961</v>
      </c>
      <c r="G32" s="6">
        <v>520</v>
      </c>
      <c r="H32">
        <v>3</v>
      </c>
      <c r="I32" t="s">
        <v>452</v>
      </c>
      <c r="J32" t="s">
        <v>497</v>
      </c>
      <c r="K32" t="s">
        <v>23</v>
      </c>
      <c r="L32" t="s">
        <v>23</v>
      </c>
      <c r="M32" t="s">
        <v>442</v>
      </c>
      <c r="N32" s="2">
        <v>0.08</v>
      </c>
      <c r="O32" s="1">
        <v>400</v>
      </c>
      <c r="P32" s="1">
        <v>120</v>
      </c>
      <c r="Q32" t="s">
        <v>23</v>
      </c>
      <c r="R32" t="s">
        <v>23</v>
      </c>
      <c r="S32" t="s">
        <v>454</v>
      </c>
      <c r="T32" t="s">
        <v>458</v>
      </c>
      <c r="U32" t="s">
        <v>644</v>
      </c>
      <c r="V32" t="s">
        <v>466</v>
      </c>
      <c r="W32" t="s">
        <v>608</v>
      </c>
      <c r="X32" t="s">
        <v>611</v>
      </c>
      <c r="Y32" s="6">
        <v>1560</v>
      </c>
      <c r="Z32" s="1">
        <f>Table1[[#This Row],[Cost Of Goods Sold]]*Table1[[#This Row],[Quantity Sold]]</f>
        <v>1200</v>
      </c>
      <c r="AA32" s="1">
        <f>Table1[[#This Row],[Total sold Amount]]-Table1[[#This Row],[Total Cost of Good Sold]]</f>
        <v>360</v>
      </c>
      <c r="AB32" s="6">
        <f>IFERROR(Table1[[#This Row],[Total sold Amount]]-Table1[[#This Row],[Total Cost of Good Sold]]/Table1[[#This Row],[Total sold Amount]],0)</f>
        <v>1559.2307692307693</v>
      </c>
      <c r="AC32" s="9">
        <f>IFERROR((Table1[[#This Row],[Total sold Amount]]-Table1[[#This Row],[Total Cost of Good Sold]])/Table1[[#This Row],[Total sold Amount]],0)</f>
        <v>0.23076923076923078</v>
      </c>
    </row>
    <row r="33" spans="1:29" x14ac:dyDescent="0.3">
      <c r="A33">
        <v>269</v>
      </c>
      <c r="B33" t="s">
        <v>145</v>
      </c>
      <c r="C33" t="s">
        <v>48</v>
      </c>
      <c r="D33" t="s">
        <v>633</v>
      </c>
      <c r="E33" t="s">
        <v>624</v>
      </c>
      <c r="F33" s="4">
        <v>45201</v>
      </c>
      <c r="G33" s="6">
        <v>38</v>
      </c>
      <c r="H33">
        <v>3</v>
      </c>
      <c r="I33" t="s">
        <v>452</v>
      </c>
      <c r="J33" t="s">
        <v>497</v>
      </c>
      <c r="K33" t="s">
        <v>32</v>
      </c>
      <c r="L33" t="s">
        <v>32</v>
      </c>
      <c r="M33" t="s">
        <v>446</v>
      </c>
      <c r="N33" s="2">
        <v>0</v>
      </c>
      <c r="O33" s="1">
        <v>30</v>
      </c>
      <c r="P33" s="1">
        <v>8</v>
      </c>
      <c r="Q33" t="s">
        <v>32</v>
      </c>
      <c r="R33" t="s">
        <v>640</v>
      </c>
      <c r="S33" t="s">
        <v>455</v>
      </c>
      <c r="T33" t="s">
        <v>459</v>
      </c>
      <c r="U33" t="s">
        <v>644</v>
      </c>
      <c r="V33" t="s">
        <v>461</v>
      </c>
      <c r="W33" t="s">
        <v>607</v>
      </c>
      <c r="X33" t="s">
        <v>610</v>
      </c>
      <c r="Y33" s="6">
        <v>114</v>
      </c>
      <c r="Z33" s="1">
        <f>Table1[[#This Row],[Cost Of Goods Sold]]*Table1[[#This Row],[Quantity Sold]]</f>
        <v>90</v>
      </c>
      <c r="AA33" s="1">
        <f>Table1[[#This Row],[Total sold Amount]]-Table1[[#This Row],[Total Cost of Good Sold]]</f>
        <v>24</v>
      </c>
      <c r="AB33" s="6">
        <f>IFERROR(Table1[[#This Row],[Total sold Amount]]-Table1[[#This Row],[Total Cost of Good Sold]]/Table1[[#This Row],[Total sold Amount]],0)</f>
        <v>113.21052631578948</v>
      </c>
      <c r="AC33" s="9">
        <f>IFERROR((Table1[[#This Row],[Total sold Amount]]-Table1[[#This Row],[Total Cost of Good Sold]])/Table1[[#This Row],[Total sold Amount]],0)</f>
        <v>0.21052631578947367</v>
      </c>
    </row>
    <row r="34" spans="1:29" x14ac:dyDescent="0.3">
      <c r="A34">
        <v>1145</v>
      </c>
      <c r="B34" t="s">
        <v>371</v>
      </c>
      <c r="C34" t="s">
        <v>48</v>
      </c>
      <c r="D34" t="s">
        <v>633</v>
      </c>
      <c r="E34" t="s">
        <v>624</v>
      </c>
      <c r="F34" s="4">
        <v>45444</v>
      </c>
      <c r="G34" s="6">
        <v>20</v>
      </c>
      <c r="H34">
        <v>3</v>
      </c>
      <c r="I34" t="s">
        <v>452</v>
      </c>
      <c r="J34" t="s">
        <v>497</v>
      </c>
      <c r="K34" t="s">
        <v>18</v>
      </c>
      <c r="L34" t="s">
        <v>18</v>
      </c>
      <c r="M34" t="s">
        <v>598</v>
      </c>
      <c r="N34" s="2">
        <v>0.05</v>
      </c>
      <c r="O34" s="1">
        <v>15</v>
      </c>
      <c r="P34" s="1">
        <v>5</v>
      </c>
      <c r="Q34" t="s">
        <v>457</v>
      </c>
      <c r="R34" t="s">
        <v>641</v>
      </c>
      <c r="S34" t="s">
        <v>454</v>
      </c>
      <c r="T34" t="s">
        <v>460</v>
      </c>
      <c r="U34" t="s">
        <v>460</v>
      </c>
      <c r="V34" t="s">
        <v>481</v>
      </c>
      <c r="W34" t="s">
        <v>606</v>
      </c>
      <c r="X34" t="s">
        <v>610</v>
      </c>
      <c r="Y34" s="6">
        <v>60</v>
      </c>
      <c r="Z34" s="1">
        <f>Table1[[#This Row],[Cost Of Goods Sold]]*Table1[[#This Row],[Quantity Sold]]</f>
        <v>45</v>
      </c>
      <c r="AA34" s="1">
        <f>Table1[[#This Row],[Total sold Amount]]-Table1[[#This Row],[Total Cost of Good Sold]]</f>
        <v>15</v>
      </c>
      <c r="AB34" s="6">
        <f>IFERROR(Table1[[#This Row],[Total sold Amount]]-Table1[[#This Row],[Total Cost of Good Sold]]/Table1[[#This Row],[Total sold Amount]],0)</f>
        <v>59.25</v>
      </c>
      <c r="AC34" s="9">
        <f>IFERROR((Table1[[#This Row],[Total sold Amount]]-Table1[[#This Row],[Total Cost of Good Sold]])/Table1[[#This Row],[Total sold Amount]],0)</f>
        <v>0.25</v>
      </c>
    </row>
    <row r="35" spans="1:29" x14ac:dyDescent="0.3">
      <c r="A35">
        <v>345</v>
      </c>
      <c r="B35" t="s">
        <v>220</v>
      </c>
      <c r="C35" t="s">
        <v>19</v>
      </c>
      <c r="D35" t="s">
        <v>630</v>
      </c>
      <c r="E35" t="s">
        <v>623</v>
      </c>
      <c r="F35" s="4">
        <v>45494</v>
      </c>
      <c r="G35" s="6">
        <v>105</v>
      </c>
      <c r="H35">
        <v>5</v>
      </c>
      <c r="I35" t="s">
        <v>449</v>
      </c>
      <c r="J35" t="s">
        <v>497</v>
      </c>
      <c r="K35" t="s">
        <v>23</v>
      </c>
      <c r="L35" t="s">
        <v>23</v>
      </c>
      <c r="M35" t="s">
        <v>442</v>
      </c>
      <c r="N35" s="2">
        <v>0</v>
      </c>
      <c r="O35" s="1">
        <v>80</v>
      </c>
      <c r="P35" s="1">
        <v>25</v>
      </c>
      <c r="Q35" t="s">
        <v>457</v>
      </c>
      <c r="R35" t="s">
        <v>641</v>
      </c>
      <c r="S35" t="s">
        <v>456</v>
      </c>
      <c r="T35" t="s">
        <v>458</v>
      </c>
      <c r="U35" t="s">
        <v>644</v>
      </c>
      <c r="V35" t="s">
        <v>479</v>
      </c>
      <c r="W35" t="s">
        <v>608</v>
      </c>
      <c r="X35" t="s">
        <v>611</v>
      </c>
      <c r="Y35" s="6">
        <v>525</v>
      </c>
      <c r="Z35" s="1">
        <f>Table1[[#This Row],[Cost Of Goods Sold]]*Table1[[#This Row],[Quantity Sold]]</f>
        <v>400</v>
      </c>
      <c r="AA35" s="1">
        <f>Table1[[#This Row],[Total sold Amount]]-Table1[[#This Row],[Total Cost of Good Sold]]</f>
        <v>125</v>
      </c>
      <c r="AB35" s="6">
        <f>IFERROR(Table1[[#This Row],[Total sold Amount]]-Table1[[#This Row],[Total Cost of Good Sold]]/Table1[[#This Row],[Total sold Amount]],0)</f>
        <v>524.23809523809518</v>
      </c>
      <c r="AC35" s="9">
        <f>IFERROR((Table1[[#This Row],[Total sold Amount]]-Table1[[#This Row],[Total Cost of Good Sold]])/Table1[[#This Row],[Total sold Amount]],0)</f>
        <v>0.23809523809523808</v>
      </c>
    </row>
    <row r="36" spans="1:29" x14ac:dyDescent="0.3">
      <c r="A36">
        <v>429</v>
      </c>
      <c r="B36" t="s">
        <v>282</v>
      </c>
      <c r="C36" t="s">
        <v>19</v>
      </c>
      <c r="D36" t="s">
        <v>630</v>
      </c>
      <c r="E36" t="s">
        <v>623</v>
      </c>
      <c r="F36" s="4">
        <v>45185</v>
      </c>
      <c r="G36" s="6">
        <v>38</v>
      </c>
      <c r="H36">
        <v>3</v>
      </c>
      <c r="I36" t="s">
        <v>449</v>
      </c>
      <c r="J36" t="s">
        <v>497</v>
      </c>
      <c r="K36" t="s">
        <v>18</v>
      </c>
      <c r="L36" t="s">
        <v>18</v>
      </c>
      <c r="M36" t="s">
        <v>447</v>
      </c>
      <c r="N36" s="2">
        <v>0</v>
      </c>
      <c r="O36" s="1">
        <v>30</v>
      </c>
      <c r="P36" s="1">
        <v>8</v>
      </c>
      <c r="Q36" t="s">
        <v>23</v>
      </c>
      <c r="R36" t="s">
        <v>23</v>
      </c>
      <c r="S36" t="s">
        <v>456</v>
      </c>
      <c r="T36" t="s">
        <v>460</v>
      </c>
      <c r="U36" t="s">
        <v>460</v>
      </c>
      <c r="V36" t="s">
        <v>462</v>
      </c>
      <c r="W36" t="s">
        <v>607</v>
      </c>
      <c r="X36" t="s">
        <v>614</v>
      </c>
      <c r="Y36" s="6">
        <v>114</v>
      </c>
      <c r="Z36" s="1">
        <f>Table1[[#This Row],[Cost Of Goods Sold]]*Table1[[#This Row],[Quantity Sold]]</f>
        <v>90</v>
      </c>
      <c r="AA36" s="1">
        <f>Table1[[#This Row],[Total sold Amount]]-Table1[[#This Row],[Total Cost of Good Sold]]</f>
        <v>24</v>
      </c>
      <c r="AB36" s="6">
        <f>IFERROR(Table1[[#This Row],[Total sold Amount]]-Table1[[#This Row],[Total Cost of Good Sold]]/Table1[[#This Row],[Total sold Amount]],0)</f>
        <v>113.21052631578948</v>
      </c>
      <c r="AC36" s="9">
        <f>IFERROR((Table1[[#This Row],[Total sold Amount]]-Table1[[#This Row],[Total Cost of Good Sold]])/Table1[[#This Row],[Total sold Amount]],0)</f>
        <v>0.21052631578947367</v>
      </c>
    </row>
    <row r="37" spans="1:29" x14ac:dyDescent="0.3">
      <c r="A37">
        <v>1283</v>
      </c>
      <c r="B37" t="s">
        <v>209</v>
      </c>
      <c r="C37" t="s">
        <v>16</v>
      </c>
      <c r="D37" t="s">
        <v>629</v>
      </c>
      <c r="E37" t="s">
        <v>16</v>
      </c>
      <c r="F37" s="4">
        <v>45237</v>
      </c>
      <c r="G37" s="8">
        <v>130</v>
      </c>
      <c r="H37">
        <v>4</v>
      </c>
      <c r="I37" t="s">
        <v>449</v>
      </c>
      <c r="J37" t="s">
        <v>497</v>
      </c>
      <c r="K37" t="s">
        <v>18</v>
      </c>
      <c r="L37" t="s">
        <v>18</v>
      </c>
      <c r="M37" t="s">
        <v>602</v>
      </c>
      <c r="N37" s="2">
        <v>0</v>
      </c>
      <c r="O37" s="1">
        <v>15</v>
      </c>
      <c r="P37" s="1">
        <v>115</v>
      </c>
      <c r="Q37" t="s">
        <v>457</v>
      </c>
      <c r="R37" t="s">
        <v>641</v>
      </c>
      <c r="S37" t="s">
        <v>454</v>
      </c>
      <c r="T37" t="s">
        <v>459</v>
      </c>
      <c r="U37" t="s">
        <v>644</v>
      </c>
      <c r="V37" t="s">
        <v>462</v>
      </c>
      <c r="W37" t="s">
        <v>608</v>
      </c>
      <c r="X37" t="s">
        <v>614</v>
      </c>
      <c r="Y37" s="6">
        <v>520</v>
      </c>
      <c r="Z37" s="1">
        <f>Table1[[#This Row],[Cost Of Goods Sold]]*Table1[[#This Row],[Quantity Sold]]</f>
        <v>60</v>
      </c>
      <c r="AA37" s="1">
        <f>Table1[[#This Row],[Total sold Amount]]-Table1[[#This Row],[Total Cost of Good Sold]]</f>
        <v>460</v>
      </c>
      <c r="AB37" s="6">
        <f>IFERROR(Table1[[#This Row],[Total sold Amount]]-Table1[[#This Row],[Total Cost of Good Sold]]/Table1[[#This Row],[Total sold Amount]],0)</f>
        <v>519.88461538461536</v>
      </c>
      <c r="AC37" s="9">
        <f>IFERROR((Table1[[#This Row],[Total sold Amount]]-Table1[[#This Row],[Total Cost of Good Sold]])/Table1[[#This Row],[Total sold Amount]],0)</f>
        <v>0.88461538461538458</v>
      </c>
    </row>
    <row r="38" spans="1:29" x14ac:dyDescent="0.3">
      <c r="A38">
        <v>239</v>
      </c>
      <c r="B38" t="s">
        <v>116</v>
      </c>
      <c r="C38" t="s">
        <v>16</v>
      </c>
      <c r="D38" t="s">
        <v>629</v>
      </c>
      <c r="E38" t="s">
        <v>16</v>
      </c>
      <c r="F38" s="4">
        <v>45381</v>
      </c>
      <c r="G38" s="6">
        <v>50</v>
      </c>
      <c r="H38">
        <v>5</v>
      </c>
      <c r="I38" t="s">
        <v>453</v>
      </c>
      <c r="J38" t="s">
        <v>497</v>
      </c>
      <c r="K38" t="s">
        <v>32</v>
      </c>
      <c r="L38" t="s">
        <v>32</v>
      </c>
      <c r="M38" t="s">
        <v>448</v>
      </c>
      <c r="N38" s="2">
        <v>0</v>
      </c>
      <c r="O38" s="1">
        <v>40</v>
      </c>
      <c r="P38" s="1">
        <v>10</v>
      </c>
      <c r="Q38" t="s">
        <v>23</v>
      </c>
      <c r="R38" t="s">
        <v>23</v>
      </c>
      <c r="S38" t="s">
        <v>454</v>
      </c>
      <c r="T38" t="s">
        <v>459</v>
      </c>
      <c r="U38" t="s">
        <v>644</v>
      </c>
      <c r="V38" t="s">
        <v>486</v>
      </c>
      <c r="W38" t="s">
        <v>608</v>
      </c>
      <c r="X38" t="s">
        <v>614</v>
      </c>
      <c r="Y38" s="6">
        <v>250</v>
      </c>
      <c r="Z38" s="1">
        <f>Table1[[#This Row],[Cost Of Goods Sold]]*Table1[[#This Row],[Quantity Sold]]</f>
        <v>200</v>
      </c>
      <c r="AA38" s="1">
        <f>Table1[[#This Row],[Total sold Amount]]-Table1[[#This Row],[Total Cost of Good Sold]]</f>
        <v>50</v>
      </c>
      <c r="AB38" s="6">
        <f>IFERROR(Table1[[#This Row],[Total sold Amount]]-Table1[[#This Row],[Total Cost of Good Sold]]/Table1[[#This Row],[Total sold Amount]],0)</f>
        <v>249.2</v>
      </c>
      <c r="AC38" s="9">
        <f>IFERROR((Table1[[#This Row],[Total sold Amount]]-Table1[[#This Row],[Total Cost of Good Sold]])/Table1[[#This Row],[Total sold Amount]],0)</f>
        <v>0.2</v>
      </c>
    </row>
    <row r="39" spans="1:29" x14ac:dyDescent="0.3">
      <c r="A39">
        <v>938</v>
      </c>
      <c r="B39" t="s">
        <v>292</v>
      </c>
      <c r="C39" t="s">
        <v>16</v>
      </c>
      <c r="D39" t="s">
        <v>629</v>
      </c>
      <c r="E39" t="s">
        <v>16</v>
      </c>
      <c r="F39" s="4">
        <v>45185</v>
      </c>
      <c r="G39" s="6">
        <v>40</v>
      </c>
      <c r="H39">
        <v>4</v>
      </c>
      <c r="I39" t="s">
        <v>453</v>
      </c>
      <c r="J39" t="s">
        <v>497</v>
      </c>
      <c r="K39" t="s">
        <v>32</v>
      </c>
      <c r="L39" t="s">
        <v>32</v>
      </c>
      <c r="M39" t="s">
        <v>440</v>
      </c>
      <c r="N39" s="2">
        <v>0</v>
      </c>
      <c r="O39" s="1">
        <v>30</v>
      </c>
      <c r="P39" s="1">
        <v>10</v>
      </c>
      <c r="Q39" t="s">
        <v>457</v>
      </c>
      <c r="R39" t="s">
        <v>641</v>
      </c>
      <c r="S39" t="s">
        <v>455</v>
      </c>
      <c r="T39" t="s">
        <v>459</v>
      </c>
      <c r="U39" t="s">
        <v>644</v>
      </c>
      <c r="V39" t="s">
        <v>480</v>
      </c>
      <c r="W39" t="s">
        <v>607</v>
      </c>
      <c r="X39" t="s">
        <v>613</v>
      </c>
      <c r="Y39" s="6">
        <v>160</v>
      </c>
      <c r="Z39" s="1">
        <f>Table1[[#This Row],[Cost Of Goods Sold]]*Table1[[#This Row],[Quantity Sold]]</f>
        <v>120</v>
      </c>
      <c r="AA39" s="1">
        <f>Table1[[#This Row],[Total sold Amount]]-Table1[[#This Row],[Total Cost of Good Sold]]</f>
        <v>40</v>
      </c>
      <c r="AB39" s="6">
        <f>IFERROR(Table1[[#This Row],[Total sold Amount]]-Table1[[#This Row],[Total Cost of Good Sold]]/Table1[[#This Row],[Total sold Amount]],0)</f>
        <v>159.25</v>
      </c>
      <c r="AC39" s="9">
        <f>IFERROR((Table1[[#This Row],[Total sold Amount]]-Table1[[#This Row],[Total Cost of Good Sold]])/Table1[[#This Row],[Total sold Amount]],0)</f>
        <v>0.25</v>
      </c>
    </row>
    <row r="40" spans="1:29" x14ac:dyDescent="0.3">
      <c r="A40">
        <v>867</v>
      </c>
      <c r="B40" t="s">
        <v>231</v>
      </c>
      <c r="C40" t="s">
        <v>34</v>
      </c>
      <c r="D40" t="s">
        <v>632</v>
      </c>
      <c r="E40" t="s">
        <v>625</v>
      </c>
      <c r="F40" s="4">
        <v>45200</v>
      </c>
      <c r="G40" s="6">
        <v>30</v>
      </c>
      <c r="H40">
        <v>3</v>
      </c>
      <c r="I40" t="s">
        <v>450</v>
      </c>
      <c r="J40" t="s">
        <v>505</v>
      </c>
      <c r="K40" t="s">
        <v>23</v>
      </c>
      <c r="L40" t="s">
        <v>23</v>
      </c>
      <c r="M40" t="s">
        <v>446</v>
      </c>
      <c r="N40" s="2">
        <v>0.05</v>
      </c>
      <c r="O40" s="1">
        <v>25</v>
      </c>
      <c r="P40" s="1">
        <v>5</v>
      </c>
      <c r="Q40" t="s">
        <v>18</v>
      </c>
      <c r="R40" t="s">
        <v>642</v>
      </c>
      <c r="S40" t="s">
        <v>455</v>
      </c>
      <c r="T40" t="s">
        <v>460</v>
      </c>
      <c r="U40" t="s">
        <v>460</v>
      </c>
      <c r="V40" t="s">
        <v>469</v>
      </c>
      <c r="W40" t="s">
        <v>607</v>
      </c>
      <c r="X40" t="s">
        <v>613</v>
      </c>
      <c r="Y40" s="6">
        <v>90</v>
      </c>
      <c r="Z40" s="1">
        <f>Table1[[#This Row],[Cost Of Goods Sold]]*Table1[[#This Row],[Quantity Sold]]</f>
        <v>75</v>
      </c>
      <c r="AA40" s="1">
        <f>Table1[[#This Row],[Total sold Amount]]-Table1[[#This Row],[Total Cost of Good Sold]]</f>
        <v>15</v>
      </c>
      <c r="AB40" s="6">
        <f>IFERROR(Table1[[#This Row],[Total sold Amount]]-Table1[[#This Row],[Total Cost of Good Sold]]/Table1[[#This Row],[Total sold Amount]],0)</f>
        <v>89.166666666666671</v>
      </c>
      <c r="AC40" s="9">
        <f>IFERROR((Table1[[#This Row],[Total sold Amount]]-Table1[[#This Row],[Total Cost of Good Sold]])/Table1[[#This Row],[Total sold Amount]],0)</f>
        <v>0.16666666666666666</v>
      </c>
    </row>
    <row r="41" spans="1:29" x14ac:dyDescent="0.3">
      <c r="A41">
        <v>114</v>
      </c>
      <c r="B41" t="s">
        <v>71</v>
      </c>
      <c r="C41" t="s">
        <v>16</v>
      </c>
      <c r="D41" t="s">
        <v>629</v>
      </c>
      <c r="E41" t="s">
        <v>16</v>
      </c>
      <c r="F41" s="4">
        <v>45527</v>
      </c>
      <c r="G41" s="6">
        <v>50</v>
      </c>
      <c r="H41">
        <v>1</v>
      </c>
      <c r="I41" t="s">
        <v>450</v>
      </c>
      <c r="J41" t="s">
        <v>505</v>
      </c>
      <c r="K41" t="s">
        <v>32</v>
      </c>
      <c r="L41" t="s">
        <v>32</v>
      </c>
      <c r="M41" t="s">
        <v>446</v>
      </c>
      <c r="N41" s="2">
        <v>0.12</v>
      </c>
      <c r="O41" s="1">
        <v>40</v>
      </c>
      <c r="P41" s="1">
        <v>10</v>
      </c>
      <c r="Q41" t="s">
        <v>23</v>
      </c>
      <c r="R41" t="s">
        <v>23</v>
      </c>
      <c r="S41" t="s">
        <v>456</v>
      </c>
      <c r="T41" t="s">
        <v>458</v>
      </c>
      <c r="U41" t="s">
        <v>644</v>
      </c>
      <c r="V41" t="s">
        <v>483</v>
      </c>
      <c r="W41" t="s">
        <v>608</v>
      </c>
      <c r="X41" t="s">
        <v>611</v>
      </c>
      <c r="Y41" s="6">
        <v>50</v>
      </c>
      <c r="Z41" s="1">
        <f>Table1[[#This Row],[Cost Of Goods Sold]]*Table1[[#This Row],[Quantity Sold]]</f>
        <v>40</v>
      </c>
      <c r="AA41" s="1">
        <f>Table1[[#This Row],[Total sold Amount]]-Table1[[#This Row],[Total Cost of Good Sold]]</f>
        <v>10</v>
      </c>
      <c r="AB41" s="6">
        <f>IFERROR(Table1[[#This Row],[Total sold Amount]]-Table1[[#This Row],[Total Cost of Good Sold]]/Table1[[#This Row],[Total sold Amount]],0)</f>
        <v>49.2</v>
      </c>
      <c r="AC41" s="9">
        <f>IFERROR((Table1[[#This Row],[Total sold Amount]]-Table1[[#This Row],[Total Cost of Good Sold]])/Table1[[#This Row],[Total sold Amount]],0)</f>
        <v>0.2</v>
      </c>
    </row>
    <row r="42" spans="1:29" x14ac:dyDescent="0.3">
      <c r="A42">
        <v>575</v>
      </c>
      <c r="B42" t="s">
        <v>168</v>
      </c>
      <c r="C42" t="s">
        <v>21</v>
      </c>
      <c r="D42" t="s">
        <v>634</v>
      </c>
      <c r="E42" t="s">
        <v>624</v>
      </c>
      <c r="F42" s="4">
        <v>44929</v>
      </c>
      <c r="G42" s="6">
        <v>40</v>
      </c>
      <c r="H42">
        <v>4</v>
      </c>
      <c r="I42" t="s">
        <v>450</v>
      </c>
      <c r="J42" t="s">
        <v>505</v>
      </c>
      <c r="K42" t="s">
        <v>18</v>
      </c>
      <c r="L42" t="s">
        <v>18</v>
      </c>
      <c r="M42" t="s">
        <v>446</v>
      </c>
      <c r="N42" s="2">
        <v>0</v>
      </c>
      <c r="O42" s="1">
        <v>30</v>
      </c>
      <c r="P42" s="1">
        <v>10</v>
      </c>
      <c r="Q42" t="s">
        <v>18</v>
      </c>
      <c r="R42" t="s">
        <v>642</v>
      </c>
      <c r="S42" t="s">
        <v>454</v>
      </c>
      <c r="T42" t="s">
        <v>460</v>
      </c>
      <c r="U42" t="s">
        <v>460</v>
      </c>
      <c r="V42" t="s">
        <v>468</v>
      </c>
      <c r="W42" t="s">
        <v>607</v>
      </c>
      <c r="X42" t="s">
        <v>614</v>
      </c>
      <c r="Y42" s="6">
        <v>160</v>
      </c>
      <c r="Z42" s="1">
        <f>Table1[[#This Row],[Cost Of Goods Sold]]*Table1[[#This Row],[Quantity Sold]]</f>
        <v>120</v>
      </c>
      <c r="AA42" s="1">
        <f>Table1[[#This Row],[Total sold Amount]]-Table1[[#This Row],[Total Cost of Good Sold]]</f>
        <v>40</v>
      </c>
      <c r="AB42" s="6">
        <f>IFERROR(Table1[[#This Row],[Total sold Amount]]-Table1[[#This Row],[Total Cost of Good Sold]]/Table1[[#This Row],[Total sold Amount]],0)</f>
        <v>159.25</v>
      </c>
      <c r="AC42" s="9">
        <f>IFERROR((Table1[[#This Row],[Total sold Amount]]-Table1[[#This Row],[Total Cost of Good Sold]])/Table1[[#This Row],[Total sold Amount]],0)</f>
        <v>0.25</v>
      </c>
    </row>
    <row r="43" spans="1:29" x14ac:dyDescent="0.3">
      <c r="A43">
        <v>741</v>
      </c>
      <c r="B43" t="s">
        <v>237</v>
      </c>
      <c r="C43" t="s">
        <v>34</v>
      </c>
      <c r="D43" t="s">
        <v>632</v>
      </c>
      <c r="E43" t="s">
        <v>625</v>
      </c>
      <c r="F43" s="4">
        <v>45285</v>
      </c>
      <c r="G43" s="6">
        <v>15</v>
      </c>
      <c r="H43">
        <v>4</v>
      </c>
      <c r="I43" t="s">
        <v>452</v>
      </c>
      <c r="J43" t="s">
        <v>505</v>
      </c>
      <c r="K43" t="s">
        <v>32</v>
      </c>
      <c r="L43" t="s">
        <v>32</v>
      </c>
      <c r="M43" t="s">
        <v>439</v>
      </c>
      <c r="N43" s="2">
        <v>0</v>
      </c>
      <c r="O43" s="1">
        <v>10</v>
      </c>
      <c r="P43" s="1">
        <v>5</v>
      </c>
      <c r="Q43" t="s">
        <v>23</v>
      </c>
      <c r="R43" t="s">
        <v>23</v>
      </c>
      <c r="S43" t="s">
        <v>456</v>
      </c>
      <c r="T43" t="s">
        <v>458</v>
      </c>
      <c r="U43" t="s">
        <v>644</v>
      </c>
      <c r="V43" t="s">
        <v>479</v>
      </c>
      <c r="W43" t="s">
        <v>608</v>
      </c>
      <c r="X43" t="s">
        <v>611</v>
      </c>
      <c r="Y43" s="6">
        <v>60</v>
      </c>
      <c r="Z43" s="1">
        <f>Table1[[#This Row],[Cost Of Goods Sold]]*Table1[[#This Row],[Quantity Sold]]</f>
        <v>40</v>
      </c>
      <c r="AA43" s="1">
        <f>Table1[[#This Row],[Total sold Amount]]-Table1[[#This Row],[Total Cost of Good Sold]]</f>
        <v>20</v>
      </c>
      <c r="AB43" s="6">
        <f>IFERROR(Table1[[#This Row],[Total sold Amount]]-Table1[[#This Row],[Total Cost of Good Sold]]/Table1[[#This Row],[Total sold Amount]],0)</f>
        <v>59.333333333333336</v>
      </c>
      <c r="AC43" s="9">
        <f>IFERROR((Table1[[#This Row],[Total sold Amount]]-Table1[[#This Row],[Total Cost of Good Sold]])/Table1[[#This Row],[Total sold Amount]],0)</f>
        <v>0.33333333333333331</v>
      </c>
    </row>
    <row r="44" spans="1:29" x14ac:dyDescent="0.3">
      <c r="A44">
        <v>682</v>
      </c>
      <c r="B44" t="s">
        <v>404</v>
      </c>
      <c r="C44" t="s">
        <v>19</v>
      </c>
      <c r="D44" t="s">
        <v>630</v>
      </c>
      <c r="E44" t="s">
        <v>623</v>
      </c>
      <c r="F44" s="4">
        <v>45438</v>
      </c>
      <c r="G44" s="6">
        <v>25</v>
      </c>
      <c r="H44">
        <v>4</v>
      </c>
      <c r="I44" t="s">
        <v>452</v>
      </c>
      <c r="J44" t="s">
        <v>505</v>
      </c>
      <c r="K44" t="s">
        <v>18</v>
      </c>
      <c r="L44" t="s">
        <v>18</v>
      </c>
      <c r="M44" t="s">
        <v>441</v>
      </c>
      <c r="N44" s="2">
        <v>0.05</v>
      </c>
      <c r="O44" s="1">
        <v>20</v>
      </c>
      <c r="P44" s="1">
        <v>5</v>
      </c>
      <c r="Q44" t="s">
        <v>32</v>
      </c>
      <c r="R44" t="s">
        <v>640</v>
      </c>
      <c r="S44" t="s">
        <v>455</v>
      </c>
      <c r="T44" t="s">
        <v>458</v>
      </c>
      <c r="U44" t="s">
        <v>644</v>
      </c>
      <c r="V44" t="s">
        <v>472</v>
      </c>
      <c r="W44" t="s">
        <v>607</v>
      </c>
      <c r="X44" t="s">
        <v>611</v>
      </c>
      <c r="Y44" s="6">
        <v>100</v>
      </c>
      <c r="Z44" s="1">
        <f>Table1[[#This Row],[Cost Of Goods Sold]]*Table1[[#This Row],[Quantity Sold]]</f>
        <v>80</v>
      </c>
      <c r="AA44" s="1">
        <f>Table1[[#This Row],[Total sold Amount]]-Table1[[#This Row],[Total Cost of Good Sold]]</f>
        <v>20</v>
      </c>
      <c r="AB44" s="6">
        <f>IFERROR(Table1[[#This Row],[Total sold Amount]]-Table1[[#This Row],[Total Cost of Good Sold]]/Table1[[#This Row],[Total sold Amount]],0)</f>
        <v>99.2</v>
      </c>
      <c r="AC44" s="9">
        <f>IFERROR((Table1[[#This Row],[Total sold Amount]]-Table1[[#This Row],[Total Cost of Good Sold]])/Table1[[#This Row],[Total sold Amount]],0)</f>
        <v>0.2</v>
      </c>
    </row>
    <row r="45" spans="1:29" x14ac:dyDescent="0.3">
      <c r="A45">
        <v>770</v>
      </c>
      <c r="B45" t="s">
        <v>178</v>
      </c>
      <c r="C45" t="s">
        <v>24</v>
      </c>
      <c r="D45" t="s">
        <v>631</v>
      </c>
      <c r="E45" t="s">
        <v>626</v>
      </c>
      <c r="F45" s="4">
        <v>45532</v>
      </c>
      <c r="G45" s="6">
        <v>30</v>
      </c>
      <c r="H45">
        <v>4</v>
      </c>
      <c r="I45" t="s">
        <v>452</v>
      </c>
      <c r="J45" t="s">
        <v>505</v>
      </c>
      <c r="K45" t="s">
        <v>18</v>
      </c>
      <c r="L45" t="s">
        <v>18</v>
      </c>
      <c r="M45" t="s">
        <v>439</v>
      </c>
      <c r="N45" s="2">
        <v>0</v>
      </c>
      <c r="O45" s="1">
        <v>25</v>
      </c>
      <c r="P45" s="1">
        <v>5</v>
      </c>
      <c r="Q45" t="s">
        <v>32</v>
      </c>
      <c r="R45" t="s">
        <v>640</v>
      </c>
      <c r="S45" t="s">
        <v>454</v>
      </c>
      <c r="T45" t="s">
        <v>459</v>
      </c>
      <c r="U45" t="s">
        <v>644</v>
      </c>
      <c r="V45" t="s">
        <v>491</v>
      </c>
      <c r="W45" t="s">
        <v>607</v>
      </c>
      <c r="X45" t="s">
        <v>610</v>
      </c>
      <c r="Y45" s="6">
        <v>120</v>
      </c>
      <c r="Z45" s="1">
        <f>Table1[[#This Row],[Cost Of Goods Sold]]*Table1[[#This Row],[Quantity Sold]]</f>
        <v>100</v>
      </c>
      <c r="AA45" s="1">
        <f>Table1[[#This Row],[Total sold Amount]]-Table1[[#This Row],[Total Cost of Good Sold]]</f>
        <v>20</v>
      </c>
      <c r="AB45" s="6">
        <f>IFERROR(Table1[[#This Row],[Total sold Amount]]-Table1[[#This Row],[Total Cost of Good Sold]]/Table1[[#This Row],[Total sold Amount]],0)</f>
        <v>119.16666666666667</v>
      </c>
      <c r="AC45" s="9">
        <f>IFERROR((Table1[[#This Row],[Total sold Amount]]-Table1[[#This Row],[Total Cost of Good Sold]])/Table1[[#This Row],[Total sold Amount]],0)</f>
        <v>0.16666666666666666</v>
      </c>
    </row>
    <row r="46" spans="1:29" x14ac:dyDescent="0.3">
      <c r="A46">
        <v>908</v>
      </c>
      <c r="B46" t="s">
        <v>108</v>
      </c>
      <c r="C46" t="s">
        <v>19</v>
      </c>
      <c r="D46" t="s">
        <v>630</v>
      </c>
      <c r="E46" t="s">
        <v>623</v>
      </c>
      <c r="F46" s="4">
        <v>45090</v>
      </c>
      <c r="G46" s="6">
        <v>80</v>
      </c>
      <c r="H46">
        <v>3</v>
      </c>
      <c r="I46" t="s">
        <v>452</v>
      </c>
      <c r="J46" t="s">
        <v>505</v>
      </c>
      <c r="K46" t="s">
        <v>23</v>
      </c>
      <c r="L46" t="s">
        <v>23</v>
      </c>
      <c r="M46" t="s">
        <v>443</v>
      </c>
      <c r="N46" s="2">
        <v>0.05</v>
      </c>
      <c r="O46" s="1">
        <v>60</v>
      </c>
      <c r="P46" s="1">
        <v>20</v>
      </c>
      <c r="Q46" t="s">
        <v>18</v>
      </c>
      <c r="R46" t="s">
        <v>642</v>
      </c>
      <c r="S46" t="s">
        <v>455</v>
      </c>
      <c r="T46" t="s">
        <v>459</v>
      </c>
      <c r="U46" t="s">
        <v>644</v>
      </c>
      <c r="V46" t="s">
        <v>480</v>
      </c>
      <c r="W46" t="s">
        <v>606</v>
      </c>
      <c r="X46" t="s">
        <v>613</v>
      </c>
      <c r="Y46" s="6">
        <v>240</v>
      </c>
      <c r="Z46" s="1">
        <f>Table1[[#This Row],[Cost Of Goods Sold]]*Table1[[#This Row],[Quantity Sold]]</f>
        <v>180</v>
      </c>
      <c r="AA46" s="1">
        <f>Table1[[#This Row],[Total sold Amount]]-Table1[[#This Row],[Total Cost of Good Sold]]</f>
        <v>60</v>
      </c>
      <c r="AB46" s="6">
        <f>IFERROR(Table1[[#This Row],[Total sold Amount]]-Table1[[#This Row],[Total Cost of Good Sold]]/Table1[[#This Row],[Total sold Amount]],0)</f>
        <v>239.25</v>
      </c>
      <c r="AC46" s="9">
        <f>IFERROR((Table1[[#This Row],[Total sold Amount]]-Table1[[#This Row],[Total Cost of Good Sold]])/Table1[[#This Row],[Total sold Amount]],0)</f>
        <v>0.25</v>
      </c>
    </row>
    <row r="47" spans="1:29" x14ac:dyDescent="0.3">
      <c r="A47">
        <v>174</v>
      </c>
      <c r="B47" t="s">
        <v>50</v>
      </c>
      <c r="C47" t="s">
        <v>30</v>
      </c>
      <c r="D47" t="s">
        <v>630</v>
      </c>
      <c r="E47" t="s">
        <v>623</v>
      </c>
      <c r="F47" s="4">
        <v>45458</v>
      </c>
      <c r="G47" s="6">
        <v>260</v>
      </c>
      <c r="H47">
        <v>2</v>
      </c>
      <c r="I47" t="s">
        <v>453</v>
      </c>
      <c r="J47" t="s">
        <v>505</v>
      </c>
      <c r="K47" t="s">
        <v>18</v>
      </c>
      <c r="L47" t="s">
        <v>18</v>
      </c>
      <c r="M47" t="s">
        <v>448</v>
      </c>
      <c r="N47" s="2">
        <v>0</v>
      </c>
      <c r="O47" s="1">
        <v>200</v>
      </c>
      <c r="P47" s="1">
        <v>60</v>
      </c>
      <c r="Q47" t="s">
        <v>457</v>
      </c>
      <c r="R47" t="s">
        <v>641</v>
      </c>
      <c r="S47" t="s">
        <v>456</v>
      </c>
      <c r="T47" t="s">
        <v>459</v>
      </c>
      <c r="U47" t="s">
        <v>644</v>
      </c>
      <c r="V47" t="s">
        <v>472</v>
      </c>
      <c r="W47" t="s">
        <v>607</v>
      </c>
      <c r="X47" t="s">
        <v>611</v>
      </c>
      <c r="Y47" s="6">
        <v>520</v>
      </c>
      <c r="Z47" s="1">
        <f>Table1[[#This Row],[Cost Of Goods Sold]]*Table1[[#This Row],[Quantity Sold]]</f>
        <v>400</v>
      </c>
      <c r="AA47" s="1">
        <f>Table1[[#This Row],[Total sold Amount]]-Table1[[#This Row],[Total Cost of Good Sold]]</f>
        <v>120</v>
      </c>
      <c r="AB47" s="6">
        <f>IFERROR(Table1[[#This Row],[Total sold Amount]]-Table1[[#This Row],[Total Cost of Good Sold]]/Table1[[#This Row],[Total sold Amount]],0)</f>
        <v>519.23076923076928</v>
      </c>
      <c r="AC47" s="9">
        <f>IFERROR((Table1[[#This Row],[Total sold Amount]]-Table1[[#This Row],[Total Cost of Good Sold]])/Table1[[#This Row],[Total sold Amount]],0)</f>
        <v>0.23076923076923078</v>
      </c>
    </row>
    <row r="48" spans="1:29" x14ac:dyDescent="0.3">
      <c r="A48">
        <v>869</v>
      </c>
      <c r="B48" t="s">
        <v>406</v>
      </c>
      <c r="C48" t="s">
        <v>19</v>
      </c>
      <c r="D48" t="s">
        <v>630</v>
      </c>
      <c r="E48" t="s">
        <v>623</v>
      </c>
      <c r="F48" s="4">
        <v>45177</v>
      </c>
      <c r="G48" s="6">
        <v>70</v>
      </c>
      <c r="H48">
        <v>1</v>
      </c>
      <c r="I48" t="s">
        <v>453</v>
      </c>
      <c r="J48" t="s">
        <v>505</v>
      </c>
      <c r="K48" t="s">
        <v>23</v>
      </c>
      <c r="L48" t="s">
        <v>23</v>
      </c>
      <c r="M48" t="s">
        <v>442</v>
      </c>
      <c r="N48" s="2">
        <v>0</v>
      </c>
      <c r="O48" s="1">
        <v>50</v>
      </c>
      <c r="P48" s="1">
        <v>20</v>
      </c>
      <c r="Q48" t="s">
        <v>18</v>
      </c>
      <c r="R48" t="s">
        <v>642</v>
      </c>
      <c r="S48" t="s">
        <v>456</v>
      </c>
      <c r="T48" t="s">
        <v>460</v>
      </c>
      <c r="U48" t="s">
        <v>460</v>
      </c>
      <c r="V48" t="s">
        <v>473</v>
      </c>
      <c r="W48" t="s">
        <v>607</v>
      </c>
      <c r="X48" t="s">
        <v>614</v>
      </c>
      <c r="Y48" s="6">
        <v>70</v>
      </c>
      <c r="Z48" s="1">
        <f>Table1[[#This Row],[Cost Of Goods Sold]]*Table1[[#This Row],[Quantity Sold]]</f>
        <v>50</v>
      </c>
      <c r="AA48" s="1">
        <f>Table1[[#This Row],[Total sold Amount]]-Table1[[#This Row],[Total Cost of Good Sold]]</f>
        <v>20</v>
      </c>
      <c r="AB48" s="6">
        <f>IFERROR(Table1[[#This Row],[Total sold Amount]]-Table1[[#This Row],[Total Cost of Good Sold]]/Table1[[#This Row],[Total sold Amount]],0)</f>
        <v>69.285714285714292</v>
      </c>
      <c r="AC48" s="9">
        <f>IFERROR((Table1[[#This Row],[Total sold Amount]]-Table1[[#This Row],[Total Cost of Good Sold]])/Table1[[#This Row],[Total sold Amount]],0)</f>
        <v>0.2857142857142857</v>
      </c>
    </row>
    <row r="49" spans="1:29" x14ac:dyDescent="0.3">
      <c r="A49">
        <v>981</v>
      </c>
      <c r="B49" t="s">
        <v>408</v>
      </c>
      <c r="C49" t="s">
        <v>24</v>
      </c>
      <c r="D49" t="s">
        <v>631</v>
      </c>
      <c r="E49" t="s">
        <v>626</v>
      </c>
      <c r="F49" s="4">
        <v>45000</v>
      </c>
      <c r="G49" s="6">
        <v>90</v>
      </c>
      <c r="H49">
        <v>4</v>
      </c>
      <c r="I49" t="s">
        <v>451</v>
      </c>
      <c r="J49" t="s">
        <v>501</v>
      </c>
      <c r="K49" t="s">
        <v>26</v>
      </c>
      <c r="L49" t="s">
        <v>32</v>
      </c>
      <c r="M49" t="s">
        <v>443</v>
      </c>
      <c r="N49" s="2">
        <v>0</v>
      </c>
      <c r="O49" s="1">
        <v>70</v>
      </c>
      <c r="P49" s="1">
        <v>20</v>
      </c>
      <c r="Q49" t="s">
        <v>457</v>
      </c>
      <c r="R49" t="s">
        <v>641</v>
      </c>
      <c r="S49" t="s">
        <v>454</v>
      </c>
      <c r="T49" t="s">
        <v>459</v>
      </c>
      <c r="U49" t="s">
        <v>644</v>
      </c>
      <c r="V49" t="s">
        <v>462</v>
      </c>
      <c r="W49" t="s">
        <v>607</v>
      </c>
      <c r="X49" t="s">
        <v>614</v>
      </c>
      <c r="Y49" s="6">
        <v>360</v>
      </c>
      <c r="Z49" s="1">
        <f>Table1[[#This Row],[Cost Of Goods Sold]]*Table1[[#This Row],[Quantity Sold]]</f>
        <v>280</v>
      </c>
      <c r="AA49" s="1">
        <f>Table1[[#This Row],[Total sold Amount]]-Table1[[#This Row],[Total Cost of Good Sold]]</f>
        <v>80</v>
      </c>
      <c r="AB49" s="6">
        <f>IFERROR(Table1[[#This Row],[Total sold Amount]]-Table1[[#This Row],[Total Cost of Good Sold]]/Table1[[#This Row],[Total sold Amount]],0)</f>
        <v>359.22222222222223</v>
      </c>
      <c r="AC49" s="9">
        <f>IFERROR((Table1[[#This Row],[Total sold Amount]]-Table1[[#This Row],[Total Cost of Good Sold]])/Table1[[#This Row],[Total sold Amount]],0)</f>
        <v>0.22222222222222221</v>
      </c>
    </row>
    <row r="50" spans="1:29" x14ac:dyDescent="0.3">
      <c r="A50">
        <v>526</v>
      </c>
      <c r="B50" t="s">
        <v>311</v>
      </c>
      <c r="C50" t="s">
        <v>24</v>
      </c>
      <c r="D50" t="s">
        <v>631</v>
      </c>
      <c r="E50" t="s">
        <v>626</v>
      </c>
      <c r="F50" s="4">
        <v>45342</v>
      </c>
      <c r="G50" s="6">
        <v>35</v>
      </c>
      <c r="H50">
        <v>4</v>
      </c>
      <c r="I50" t="s">
        <v>451</v>
      </c>
      <c r="J50" t="s">
        <v>501</v>
      </c>
      <c r="K50" t="s">
        <v>32</v>
      </c>
      <c r="L50" t="s">
        <v>32</v>
      </c>
      <c r="M50" t="s">
        <v>447</v>
      </c>
      <c r="N50" s="2">
        <v>0</v>
      </c>
      <c r="O50" s="1">
        <v>25</v>
      </c>
      <c r="P50" s="1">
        <v>10</v>
      </c>
      <c r="Q50" t="s">
        <v>32</v>
      </c>
      <c r="R50" t="s">
        <v>640</v>
      </c>
      <c r="S50" t="s">
        <v>456</v>
      </c>
      <c r="T50" t="s">
        <v>460</v>
      </c>
      <c r="U50" t="s">
        <v>460</v>
      </c>
      <c r="V50" t="s">
        <v>480</v>
      </c>
      <c r="W50" t="s">
        <v>607</v>
      </c>
      <c r="X50" t="s">
        <v>613</v>
      </c>
      <c r="Y50" s="6">
        <v>140</v>
      </c>
      <c r="Z50" s="1">
        <f>Table1[[#This Row],[Cost Of Goods Sold]]*Table1[[#This Row],[Quantity Sold]]</f>
        <v>100</v>
      </c>
      <c r="AA50" s="1">
        <f>Table1[[#This Row],[Total sold Amount]]-Table1[[#This Row],[Total Cost of Good Sold]]</f>
        <v>40</v>
      </c>
      <c r="AB50" s="6">
        <f>IFERROR(Table1[[#This Row],[Total sold Amount]]-Table1[[#This Row],[Total Cost of Good Sold]]/Table1[[#This Row],[Total sold Amount]],0)</f>
        <v>139.28571428571428</v>
      </c>
      <c r="AC50" s="9">
        <f>IFERROR((Table1[[#This Row],[Total sold Amount]]-Table1[[#This Row],[Total Cost of Good Sold]])/Table1[[#This Row],[Total sold Amount]],0)</f>
        <v>0.2857142857142857</v>
      </c>
    </row>
    <row r="51" spans="1:29" x14ac:dyDescent="0.3">
      <c r="A51">
        <v>307</v>
      </c>
      <c r="B51" t="s">
        <v>183</v>
      </c>
      <c r="C51" t="s">
        <v>24</v>
      </c>
      <c r="D51" t="s">
        <v>631</v>
      </c>
      <c r="E51" t="s">
        <v>626</v>
      </c>
      <c r="F51" s="4">
        <v>45529</v>
      </c>
      <c r="G51" s="6">
        <v>75</v>
      </c>
      <c r="H51">
        <v>3</v>
      </c>
      <c r="I51" t="s">
        <v>451</v>
      </c>
      <c r="J51" t="s">
        <v>501</v>
      </c>
      <c r="K51" t="s">
        <v>18</v>
      </c>
      <c r="L51" t="s">
        <v>18</v>
      </c>
      <c r="M51" t="s">
        <v>439</v>
      </c>
      <c r="N51" s="2">
        <v>0</v>
      </c>
      <c r="O51" s="1">
        <v>60</v>
      </c>
      <c r="P51" s="1">
        <v>15</v>
      </c>
      <c r="Q51" t="s">
        <v>23</v>
      </c>
      <c r="R51" t="s">
        <v>23</v>
      </c>
      <c r="S51" t="s">
        <v>456</v>
      </c>
      <c r="T51" t="s">
        <v>460</v>
      </c>
      <c r="U51" t="s">
        <v>460</v>
      </c>
      <c r="V51" t="s">
        <v>475</v>
      </c>
      <c r="W51" t="s">
        <v>606</v>
      </c>
      <c r="X51" t="s">
        <v>614</v>
      </c>
      <c r="Y51" s="6">
        <v>225</v>
      </c>
      <c r="Z51" s="1">
        <f>Table1[[#This Row],[Cost Of Goods Sold]]*Table1[[#This Row],[Quantity Sold]]</f>
        <v>180</v>
      </c>
      <c r="AA51" s="1">
        <f>Table1[[#This Row],[Total sold Amount]]-Table1[[#This Row],[Total Cost of Good Sold]]</f>
        <v>45</v>
      </c>
      <c r="AB51" s="6">
        <f>IFERROR(Table1[[#This Row],[Total sold Amount]]-Table1[[#This Row],[Total Cost of Good Sold]]/Table1[[#This Row],[Total sold Amount]],0)</f>
        <v>224.2</v>
      </c>
      <c r="AC51" s="9">
        <f>IFERROR((Table1[[#This Row],[Total sold Amount]]-Table1[[#This Row],[Total Cost of Good Sold]])/Table1[[#This Row],[Total sold Amount]],0)</f>
        <v>0.2</v>
      </c>
    </row>
    <row r="52" spans="1:29" x14ac:dyDescent="0.3">
      <c r="A52">
        <v>158</v>
      </c>
      <c r="B52" t="s">
        <v>25</v>
      </c>
      <c r="C52" t="s">
        <v>24</v>
      </c>
      <c r="D52" t="s">
        <v>631</v>
      </c>
      <c r="E52" t="s">
        <v>626</v>
      </c>
      <c r="F52" s="4">
        <v>45169</v>
      </c>
      <c r="G52" s="6">
        <v>390</v>
      </c>
      <c r="H52">
        <v>4</v>
      </c>
      <c r="I52" t="s">
        <v>451</v>
      </c>
      <c r="J52" t="s">
        <v>501</v>
      </c>
      <c r="K52" t="s">
        <v>26</v>
      </c>
      <c r="L52" t="s">
        <v>32</v>
      </c>
      <c r="M52" t="s">
        <v>441</v>
      </c>
      <c r="N52" s="2">
        <v>0</v>
      </c>
      <c r="O52" s="1">
        <v>300</v>
      </c>
      <c r="P52" s="1">
        <v>90</v>
      </c>
      <c r="Q52" t="s">
        <v>32</v>
      </c>
      <c r="R52" t="s">
        <v>640</v>
      </c>
      <c r="S52" t="s">
        <v>455</v>
      </c>
      <c r="T52" t="s">
        <v>459</v>
      </c>
      <c r="U52" t="s">
        <v>644</v>
      </c>
      <c r="V52" t="s">
        <v>463</v>
      </c>
      <c r="W52" t="s">
        <v>608</v>
      </c>
      <c r="X52" t="s">
        <v>610</v>
      </c>
      <c r="Y52" s="6">
        <v>1560</v>
      </c>
      <c r="Z52" s="1">
        <f>Table1[[#This Row],[Cost Of Goods Sold]]*Table1[[#This Row],[Quantity Sold]]</f>
        <v>1200</v>
      </c>
      <c r="AA52" s="1">
        <f>Table1[[#This Row],[Total sold Amount]]-Table1[[#This Row],[Total Cost of Good Sold]]</f>
        <v>360</v>
      </c>
      <c r="AB52" s="6">
        <f>IFERROR(Table1[[#This Row],[Total sold Amount]]-Table1[[#This Row],[Total Cost of Good Sold]]/Table1[[#This Row],[Total sold Amount]],0)</f>
        <v>1559.2307692307693</v>
      </c>
      <c r="AC52" s="9">
        <f>IFERROR((Table1[[#This Row],[Total sold Amount]]-Table1[[#This Row],[Total Cost of Good Sold]])/Table1[[#This Row],[Total sold Amount]],0)</f>
        <v>0.23076923076923078</v>
      </c>
    </row>
    <row r="53" spans="1:29" x14ac:dyDescent="0.3">
      <c r="A53">
        <v>815</v>
      </c>
      <c r="B53" t="s">
        <v>388</v>
      </c>
      <c r="C53" t="s">
        <v>19</v>
      </c>
      <c r="D53" t="s">
        <v>630</v>
      </c>
      <c r="E53" t="s">
        <v>623</v>
      </c>
      <c r="F53" s="4">
        <v>44977</v>
      </c>
      <c r="G53" s="6">
        <v>80</v>
      </c>
      <c r="H53">
        <v>2</v>
      </c>
      <c r="I53" t="s">
        <v>451</v>
      </c>
      <c r="J53" t="s">
        <v>501</v>
      </c>
      <c r="K53" t="s">
        <v>32</v>
      </c>
      <c r="L53" t="s">
        <v>32</v>
      </c>
      <c r="M53" t="s">
        <v>439</v>
      </c>
      <c r="N53" s="2">
        <v>0</v>
      </c>
      <c r="O53" s="1">
        <v>60</v>
      </c>
      <c r="P53" s="1">
        <v>20</v>
      </c>
      <c r="Q53" t="s">
        <v>23</v>
      </c>
      <c r="R53" t="s">
        <v>23</v>
      </c>
      <c r="S53" t="s">
        <v>456</v>
      </c>
      <c r="T53" t="s">
        <v>459</v>
      </c>
      <c r="U53" t="s">
        <v>644</v>
      </c>
      <c r="V53" t="s">
        <v>463</v>
      </c>
      <c r="W53" t="s">
        <v>606</v>
      </c>
      <c r="X53" t="s">
        <v>610</v>
      </c>
      <c r="Y53" s="6">
        <v>160</v>
      </c>
      <c r="Z53" s="1">
        <f>Table1[[#This Row],[Cost Of Goods Sold]]*Table1[[#This Row],[Quantity Sold]]</f>
        <v>120</v>
      </c>
      <c r="AA53" s="1">
        <f>Table1[[#This Row],[Total sold Amount]]-Table1[[#This Row],[Total Cost of Good Sold]]</f>
        <v>40</v>
      </c>
      <c r="AB53" s="6">
        <f>IFERROR(Table1[[#This Row],[Total sold Amount]]-Table1[[#This Row],[Total Cost of Good Sold]]/Table1[[#This Row],[Total sold Amount]],0)</f>
        <v>159.25</v>
      </c>
      <c r="AC53" s="9">
        <f>IFERROR((Table1[[#This Row],[Total sold Amount]]-Table1[[#This Row],[Total Cost of Good Sold]])/Table1[[#This Row],[Total sold Amount]],0)</f>
        <v>0.25</v>
      </c>
    </row>
    <row r="54" spans="1:29" x14ac:dyDescent="0.3">
      <c r="A54">
        <v>50</v>
      </c>
      <c r="B54" t="s">
        <v>84</v>
      </c>
      <c r="C54" t="s">
        <v>21</v>
      </c>
      <c r="D54" t="s">
        <v>634</v>
      </c>
      <c r="E54" t="s">
        <v>624</v>
      </c>
      <c r="F54" s="4">
        <v>45310</v>
      </c>
      <c r="G54" s="6">
        <v>50</v>
      </c>
      <c r="H54">
        <v>5</v>
      </c>
      <c r="I54" t="s">
        <v>452</v>
      </c>
      <c r="J54" t="s">
        <v>501</v>
      </c>
      <c r="K54" t="s">
        <v>32</v>
      </c>
      <c r="L54" t="s">
        <v>32</v>
      </c>
      <c r="M54" t="s">
        <v>440</v>
      </c>
      <c r="N54" s="2">
        <v>0.05</v>
      </c>
      <c r="O54" s="1">
        <v>40</v>
      </c>
      <c r="P54" s="1">
        <v>10</v>
      </c>
      <c r="Q54" t="s">
        <v>32</v>
      </c>
      <c r="R54" t="s">
        <v>640</v>
      </c>
      <c r="S54" t="s">
        <v>455</v>
      </c>
      <c r="T54" t="s">
        <v>460</v>
      </c>
      <c r="U54" t="s">
        <v>460</v>
      </c>
      <c r="V54" t="s">
        <v>461</v>
      </c>
      <c r="W54" t="s">
        <v>606</v>
      </c>
      <c r="X54" t="s">
        <v>610</v>
      </c>
      <c r="Y54" s="6">
        <v>250</v>
      </c>
      <c r="Z54" s="1">
        <f>Table1[[#This Row],[Cost Of Goods Sold]]*Table1[[#This Row],[Quantity Sold]]</f>
        <v>200</v>
      </c>
      <c r="AA54" s="1">
        <f>Table1[[#This Row],[Total sold Amount]]-Table1[[#This Row],[Total Cost of Good Sold]]</f>
        <v>50</v>
      </c>
      <c r="AB54" s="6">
        <f>IFERROR(Table1[[#This Row],[Total sold Amount]]-Table1[[#This Row],[Total Cost of Good Sold]]/Table1[[#This Row],[Total sold Amount]],0)</f>
        <v>249.2</v>
      </c>
      <c r="AC54" s="9">
        <f>IFERROR((Table1[[#This Row],[Total sold Amount]]-Table1[[#This Row],[Total Cost of Good Sold]])/Table1[[#This Row],[Total sold Amount]],0)</f>
        <v>0.2</v>
      </c>
    </row>
    <row r="55" spans="1:29" x14ac:dyDescent="0.3">
      <c r="A55">
        <v>102</v>
      </c>
      <c r="B55" t="s">
        <v>41</v>
      </c>
      <c r="C55" t="s">
        <v>30</v>
      </c>
      <c r="D55" t="s">
        <v>630</v>
      </c>
      <c r="E55" t="s">
        <v>623</v>
      </c>
      <c r="F55" s="4">
        <v>45071</v>
      </c>
      <c r="G55" s="6">
        <v>90</v>
      </c>
      <c r="H55">
        <v>1</v>
      </c>
      <c r="I55" t="s">
        <v>452</v>
      </c>
      <c r="J55" t="s">
        <v>501</v>
      </c>
      <c r="K55" t="s">
        <v>32</v>
      </c>
      <c r="L55" t="s">
        <v>32</v>
      </c>
      <c r="M55" t="s">
        <v>446</v>
      </c>
      <c r="N55" s="2">
        <v>0.2</v>
      </c>
      <c r="O55" s="1">
        <v>70</v>
      </c>
      <c r="P55" s="1">
        <v>20</v>
      </c>
      <c r="Q55" t="s">
        <v>457</v>
      </c>
      <c r="R55" t="s">
        <v>641</v>
      </c>
      <c r="S55" t="s">
        <v>455</v>
      </c>
      <c r="T55" t="s">
        <v>459</v>
      </c>
      <c r="U55" t="s">
        <v>644</v>
      </c>
      <c r="V55" t="s">
        <v>468</v>
      </c>
      <c r="W55" t="s">
        <v>607</v>
      </c>
      <c r="X55" t="s">
        <v>614</v>
      </c>
      <c r="Y55" s="6">
        <v>90</v>
      </c>
      <c r="Z55" s="1">
        <f>Table1[[#This Row],[Cost Of Goods Sold]]*Table1[[#This Row],[Quantity Sold]]</f>
        <v>70</v>
      </c>
      <c r="AA55" s="1">
        <f>Table1[[#This Row],[Total sold Amount]]-Table1[[#This Row],[Total Cost of Good Sold]]</f>
        <v>20</v>
      </c>
      <c r="AB55" s="6">
        <f>IFERROR(Table1[[#This Row],[Total sold Amount]]-Table1[[#This Row],[Total Cost of Good Sold]]/Table1[[#This Row],[Total sold Amount]],0)</f>
        <v>89.222222222222229</v>
      </c>
      <c r="AC55" s="9">
        <f>IFERROR((Table1[[#This Row],[Total sold Amount]]-Table1[[#This Row],[Total Cost of Good Sold]])/Table1[[#This Row],[Total sold Amount]],0)</f>
        <v>0.22222222222222221</v>
      </c>
    </row>
    <row r="56" spans="1:29" x14ac:dyDescent="0.3">
      <c r="A56">
        <v>653</v>
      </c>
      <c r="B56" t="s">
        <v>387</v>
      </c>
      <c r="C56" t="s">
        <v>34</v>
      </c>
      <c r="D56" t="s">
        <v>632</v>
      </c>
      <c r="E56" t="s">
        <v>625</v>
      </c>
      <c r="F56" s="4">
        <v>44942</v>
      </c>
      <c r="G56" s="6">
        <v>12</v>
      </c>
      <c r="H56">
        <v>5</v>
      </c>
      <c r="I56" t="s">
        <v>449</v>
      </c>
      <c r="J56" t="s">
        <v>501</v>
      </c>
      <c r="K56" t="s">
        <v>23</v>
      </c>
      <c r="L56" t="s">
        <v>23</v>
      </c>
      <c r="M56" t="s">
        <v>446</v>
      </c>
      <c r="N56" s="2">
        <v>0</v>
      </c>
      <c r="O56" s="1">
        <v>10</v>
      </c>
      <c r="P56" s="1">
        <v>2</v>
      </c>
      <c r="Q56" t="s">
        <v>32</v>
      </c>
      <c r="R56" t="s">
        <v>640</v>
      </c>
      <c r="S56" t="s">
        <v>455</v>
      </c>
      <c r="T56" t="s">
        <v>459</v>
      </c>
      <c r="U56" t="s">
        <v>644</v>
      </c>
      <c r="V56" t="s">
        <v>463</v>
      </c>
      <c r="W56" t="s">
        <v>608</v>
      </c>
      <c r="X56" t="s">
        <v>610</v>
      </c>
      <c r="Y56" s="6">
        <v>60</v>
      </c>
      <c r="Z56" s="1">
        <f>Table1[[#This Row],[Cost Of Goods Sold]]*Table1[[#This Row],[Quantity Sold]]</f>
        <v>50</v>
      </c>
      <c r="AA56" s="1">
        <f>Table1[[#This Row],[Total sold Amount]]-Table1[[#This Row],[Total Cost of Good Sold]]</f>
        <v>10</v>
      </c>
      <c r="AB56" s="6">
        <f>IFERROR(Table1[[#This Row],[Total sold Amount]]-Table1[[#This Row],[Total Cost of Good Sold]]/Table1[[#This Row],[Total sold Amount]],0)</f>
        <v>59.166666666666664</v>
      </c>
      <c r="AC56" s="9">
        <f>IFERROR((Table1[[#This Row],[Total sold Amount]]-Table1[[#This Row],[Total Cost of Good Sold]])/Table1[[#This Row],[Total sold Amount]],0)</f>
        <v>0.16666666666666666</v>
      </c>
    </row>
    <row r="57" spans="1:29" x14ac:dyDescent="0.3">
      <c r="A57">
        <v>78</v>
      </c>
      <c r="B57" t="s">
        <v>17</v>
      </c>
      <c r="C57" t="s">
        <v>16</v>
      </c>
      <c r="D57" t="s">
        <v>629</v>
      </c>
      <c r="E57" t="s">
        <v>16</v>
      </c>
      <c r="F57" s="4">
        <v>45142</v>
      </c>
      <c r="G57" s="6">
        <v>25</v>
      </c>
      <c r="H57">
        <v>4</v>
      </c>
      <c r="I57" t="s">
        <v>449</v>
      </c>
      <c r="J57" t="s">
        <v>501</v>
      </c>
      <c r="K57" t="s">
        <v>18</v>
      </c>
      <c r="L57" t="s">
        <v>18</v>
      </c>
      <c r="M57" t="s">
        <v>441</v>
      </c>
      <c r="N57" s="2">
        <v>0.15</v>
      </c>
      <c r="O57" s="1">
        <v>20</v>
      </c>
      <c r="P57" s="1">
        <v>5</v>
      </c>
      <c r="Q57" t="s">
        <v>18</v>
      </c>
      <c r="R57" t="s">
        <v>642</v>
      </c>
      <c r="S57" t="s">
        <v>454</v>
      </c>
      <c r="T57" t="s">
        <v>458</v>
      </c>
      <c r="U57" t="s">
        <v>644</v>
      </c>
      <c r="V57" t="s">
        <v>470</v>
      </c>
      <c r="W57" t="s">
        <v>606</v>
      </c>
      <c r="X57" t="s">
        <v>613</v>
      </c>
      <c r="Y57" s="6">
        <v>100</v>
      </c>
      <c r="Z57" s="1">
        <f>Table1[[#This Row],[Cost Of Goods Sold]]*Table1[[#This Row],[Quantity Sold]]</f>
        <v>80</v>
      </c>
      <c r="AA57" s="1">
        <f>Table1[[#This Row],[Total sold Amount]]-Table1[[#This Row],[Total Cost of Good Sold]]</f>
        <v>20</v>
      </c>
      <c r="AB57" s="6">
        <f>IFERROR(Table1[[#This Row],[Total sold Amount]]-Table1[[#This Row],[Total Cost of Good Sold]]/Table1[[#This Row],[Total sold Amount]],0)</f>
        <v>99.2</v>
      </c>
      <c r="AC57" s="9">
        <f>IFERROR((Table1[[#This Row],[Total sold Amount]]-Table1[[#This Row],[Total Cost of Good Sold]])/Table1[[#This Row],[Total sold Amount]],0)</f>
        <v>0.2</v>
      </c>
    </row>
    <row r="58" spans="1:29" x14ac:dyDescent="0.3">
      <c r="A58">
        <v>441</v>
      </c>
      <c r="B58" t="s">
        <v>290</v>
      </c>
      <c r="C58" t="s">
        <v>24</v>
      </c>
      <c r="D58" t="s">
        <v>631</v>
      </c>
      <c r="E58" t="s">
        <v>626</v>
      </c>
      <c r="F58" s="4">
        <v>45130</v>
      </c>
      <c r="G58" s="6">
        <v>38</v>
      </c>
      <c r="H58">
        <v>5</v>
      </c>
      <c r="I58" t="s">
        <v>453</v>
      </c>
      <c r="J58" t="s">
        <v>501</v>
      </c>
      <c r="K58" t="s">
        <v>23</v>
      </c>
      <c r="L58" t="s">
        <v>23</v>
      </c>
      <c r="M58" t="s">
        <v>444</v>
      </c>
      <c r="N58" s="2">
        <v>0</v>
      </c>
      <c r="O58" s="1">
        <v>30</v>
      </c>
      <c r="P58" s="1">
        <v>8</v>
      </c>
      <c r="Q58" t="s">
        <v>32</v>
      </c>
      <c r="R58" t="s">
        <v>640</v>
      </c>
      <c r="S58" t="s">
        <v>454</v>
      </c>
      <c r="T58" t="s">
        <v>458</v>
      </c>
      <c r="U58" t="s">
        <v>644</v>
      </c>
      <c r="V58" t="s">
        <v>465</v>
      </c>
      <c r="W58" t="s">
        <v>606</v>
      </c>
      <c r="X58" t="s">
        <v>614</v>
      </c>
      <c r="Y58" s="6">
        <v>190</v>
      </c>
      <c r="Z58" s="1">
        <f>Table1[[#This Row],[Cost Of Goods Sold]]*Table1[[#This Row],[Quantity Sold]]</f>
        <v>150</v>
      </c>
      <c r="AA58" s="1">
        <f>Table1[[#This Row],[Total sold Amount]]-Table1[[#This Row],[Total Cost of Good Sold]]</f>
        <v>40</v>
      </c>
      <c r="AB58" s="6">
        <f>IFERROR(Table1[[#This Row],[Total sold Amount]]-Table1[[#This Row],[Total Cost of Good Sold]]/Table1[[#This Row],[Total sold Amount]],0)</f>
        <v>189.21052631578948</v>
      </c>
      <c r="AC58" s="9">
        <f>IFERROR((Table1[[#This Row],[Total sold Amount]]-Table1[[#This Row],[Total Cost of Good Sold]])/Table1[[#This Row],[Total sold Amount]],0)</f>
        <v>0.21052631578947367</v>
      </c>
    </row>
    <row r="59" spans="1:29" x14ac:dyDescent="0.3">
      <c r="A59">
        <v>1281</v>
      </c>
      <c r="B59" t="s">
        <v>108</v>
      </c>
      <c r="C59" t="s">
        <v>19</v>
      </c>
      <c r="D59" t="s">
        <v>630</v>
      </c>
      <c r="E59" t="s">
        <v>623</v>
      </c>
      <c r="F59" s="4">
        <v>45235</v>
      </c>
      <c r="G59" s="8">
        <v>20</v>
      </c>
      <c r="H59">
        <v>2</v>
      </c>
      <c r="I59" t="s">
        <v>451</v>
      </c>
      <c r="J59" t="s">
        <v>593</v>
      </c>
      <c r="K59" t="s">
        <v>23</v>
      </c>
      <c r="L59" t="s">
        <v>23</v>
      </c>
      <c r="M59" t="s">
        <v>596</v>
      </c>
      <c r="N59" s="2">
        <v>0.1</v>
      </c>
      <c r="O59" s="1">
        <v>15</v>
      </c>
      <c r="P59" s="1">
        <v>5</v>
      </c>
      <c r="Q59" t="s">
        <v>18</v>
      </c>
      <c r="R59" t="s">
        <v>642</v>
      </c>
      <c r="S59" t="s">
        <v>456</v>
      </c>
      <c r="T59" t="s">
        <v>460</v>
      </c>
      <c r="U59" t="s">
        <v>460</v>
      </c>
      <c r="V59" t="s">
        <v>494</v>
      </c>
      <c r="W59" t="s">
        <v>607</v>
      </c>
      <c r="X59" t="s">
        <v>614</v>
      </c>
      <c r="Y59" s="6">
        <v>40</v>
      </c>
      <c r="Z59" s="1">
        <f>Table1[[#This Row],[Cost Of Goods Sold]]*Table1[[#This Row],[Quantity Sold]]</f>
        <v>30</v>
      </c>
      <c r="AA59" s="1">
        <f>Table1[[#This Row],[Total sold Amount]]-Table1[[#This Row],[Total Cost of Good Sold]]</f>
        <v>10</v>
      </c>
      <c r="AB59" s="6">
        <f>IFERROR(Table1[[#This Row],[Total sold Amount]]-Table1[[#This Row],[Total Cost of Good Sold]]/Table1[[#This Row],[Total sold Amount]],0)</f>
        <v>39.25</v>
      </c>
      <c r="AC59" s="9">
        <f>IFERROR((Table1[[#This Row],[Total sold Amount]]-Table1[[#This Row],[Total Cost of Good Sold]])/Table1[[#This Row],[Total sold Amount]],0)</f>
        <v>0.25</v>
      </c>
    </row>
    <row r="60" spans="1:29" x14ac:dyDescent="0.3">
      <c r="A60">
        <v>1327</v>
      </c>
      <c r="B60" t="s">
        <v>371</v>
      </c>
      <c r="C60" t="s">
        <v>48</v>
      </c>
      <c r="D60" t="s">
        <v>633</v>
      </c>
      <c r="E60" t="s">
        <v>624</v>
      </c>
      <c r="F60" s="4">
        <v>45281</v>
      </c>
      <c r="G60" s="6">
        <v>70</v>
      </c>
      <c r="H60">
        <v>5</v>
      </c>
      <c r="I60" t="s">
        <v>451</v>
      </c>
      <c r="J60" t="s">
        <v>593</v>
      </c>
      <c r="K60" t="s">
        <v>32</v>
      </c>
      <c r="L60" t="s">
        <v>32</v>
      </c>
      <c r="M60" t="s">
        <v>602</v>
      </c>
      <c r="N60" s="2">
        <v>0.1</v>
      </c>
      <c r="O60" s="1">
        <v>20</v>
      </c>
      <c r="P60" s="1">
        <v>50</v>
      </c>
      <c r="Q60" t="s">
        <v>18</v>
      </c>
      <c r="R60" t="s">
        <v>642</v>
      </c>
      <c r="S60" t="s">
        <v>455</v>
      </c>
      <c r="T60" t="s">
        <v>458</v>
      </c>
      <c r="U60" t="s">
        <v>644</v>
      </c>
      <c r="V60" t="s">
        <v>474</v>
      </c>
      <c r="W60" t="s">
        <v>608</v>
      </c>
      <c r="X60" t="s">
        <v>611</v>
      </c>
      <c r="Y60" s="6">
        <v>350</v>
      </c>
      <c r="Z60" s="1">
        <f>Table1[[#This Row],[Cost Of Goods Sold]]*Table1[[#This Row],[Quantity Sold]]</f>
        <v>100</v>
      </c>
      <c r="AA60" s="1">
        <f>Table1[[#This Row],[Total sold Amount]]-Table1[[#This Row],[Total Cost of Good Sold]]</f>
        <v>250</v>
      </c>
      <c r="AB60" s="6">
        <f>IFERROR(Table1[[#This Row],[Total sold Amount]]-Table1[[#This Row],[Total Cost of Good Sold]]/Table1[[#This Row],[Total sold Amount]],0)</f>
        <v>349.71428571428572</v>
      </c>
      <c r="AC60" s="9">
        <f>IFERROR((Table1[[#This Row],[Total sold Amount]]-Table1[[#This Row],[Total Cost of Good Sold]])/Table1[[#This Row],[Total sold Amount]],0)</f>
        <v>0.7142857142857143</v>
      </c>
    </row>
    <row r="61" spans="1:29" x14ac:dyDescent="0.3">
      <c r="A61">
        <v>544</v>
      </c>
      <c r="B61" t="s">
        <v>185</v>
      </c>
      <c r="C61" t="s">
        <v>34</v>
      </c>
      <c r="D61" t="s">
        <v>632</v>
      </c>
      <c r="E61" t="s">
        <v>625</v>
      </c>
      <c r="F61" s="4">
        <v>45297</v>
      </c>
      <c r="G61" s="6">
        <v>50</v>
      </c>
      <c r="H61">
        <v>4</v>
      </c>
      <c r="I61" t="s">
        <v>451</v>
      </c>
      <c r="J61" t="s">
        <v>593</v>
      </c>
      <c r="K61" t="s">
        <v>26</v>
      </c>
      <c r="L61" t="s">
        <v>32</v>
      </c>
      <c r="M61" t="s">
        <v>442</v>
      </c>
      <c r="N61" s="2">
        <v>0</v>
      </c>
      <c r="O61" s="1">
        <v>40</v>
      </c>
      <c r="P61" s="1">
        <v>10</v>
      </c>
      <c r="Q61" t="s">
        <v>457</v>
      </c>
      <c r="R61" t="s">
        <v>641</v>
      </c>
      <c r="S61" t="s">
        <v>455</v>
      </c>
      <c r="T61" t="s">
        <v>459</v>
      </c>
      <c r="U61" t="s">
        <v>644</v>
      </c>
      <c r="V61" t="s">
        <v>477</v>
      </c>
      <c r="W61" t="s">
        <v>607</v>
      </c>
      <c r="X61" t="s">
        <v>610</v>
      </c>
      <c r="Y61" s="6">
        <v>200</v>
      </c>
      <c r="Z61" s="1">
        <f>Table1[[#This Row],[Cost Of Goods Sold]]*Table1[[#This Row],[Quantity Sold]]</f>
        <v>160</v>
      </c>
      <c r="AA61" s="1">
        <f>Table1[[#This Row],[Total sold Amount]]-Table1[[#This Row],[Total Cost of Good Sold]]</f>
        <v>40</v>
      </c>
      <c r="AB61" s="6">
        <f>IFERROR(Table1[[#This Row],[Total sold Amount]]-Table1[[#This Row],[Total Cost of Good Sold]]/Table1[[#This Row],[Total sold Amount]],0)</f>
        <v>199.2</v>
      </c>
      <c r="AC61" s="9">
        <f>IFERROR((Table1[[#This Row],[Total sold Amount]]-Table1[[#This Row],[Total Cost of Good Sold]])/Table1[[#This Row],[Total sold Amount]],0)</f>
        <v>0.2</v>
      </c>
    </row>
    <row r="62" spans="1:29" x14ac:dyDescent="0.3">
      <c r="A62">
        <v>1189</v>
      </c>
      <c r="B62" t="s">
        <v>371</v>
      </c>
      <c r="C62" t="s">
        <v>48</v>
      </c>
      <c r="D62" t="s">
        <v>633</v>
      </c>
      <c r="E62" t="s">
        <v>624</v>
      </c>
      <c r="F62" s="4">
        <v>45014</v>
      </c>
      <c r="G62" s="6">
        <v>20</v>
      </c>
      <c r="H62">
        <v>3</v>
      </c>
      <c r="I62" t="s">
        <v>452</v>
      </c>
      <c r="J62" t="s">
        <v>593</v>
      </c>
      <c r="K62" t="s">
        <v>18</v>
      </c>
      <c r="L62" t="s">
        <v>18</v>
      </c>
      <c r="M62" t="s">
        <v>603</v>
      </c>
      <c r="N62" s="2">
        <v>0.05</v>
      </c>
      <c r="O62" s="1">
        <v>15</v>
      </c>
      <c r="P62" s="1">
        <v>5</v>
      </c>
      <c r="Q62" t="s">
        <v>32</v>
      </c>
      <c r="R62" t="s">
        <v>640</v>
      </c>
      <c r="S62" t="s">
        <v>456</v>
      </c>
      <c r="T62" t="s">
        <v>460</v>
      </c>
      <c r="U62" t="s">
        <v>460</v>
      </c>
      <c r="V62" t="s">
        <v>483</v>
      </c>
      <c r="W62" t="s">
        <v>606</v>
      </c>
      <c r="X62" t="s">
        <v>611</v>
      </c>
      <c r="Y62" s="6">
        <v>60</v>
      </c>
      <c r="Z62" s="1">
        <f>Table1[[#This Row],[Cost Of Goods Sold]]*Table1[[#This Row],[Quantity Sold]]</f>
        <v>45</v>
      </c>
      <c r="AA62" s="1">
        <f>Table1[[#This Row],[Total sold Amount]]-Table1[[#This Row],[Total Cost of Good Sold]]</f>
        <v>15</v>
      </c>
      <c r="AB62" s="6">
        <f>IFERROR(Table1[[#This Row],[Total sold Amount]]-Table1[[#This Row],[Total Cost of Good Sold]]/Table1[[#This Row],[Total sold Amount]],0)</f>
        <v>59.25</v>
      </c>
      <c r="AC62" s="9">
        <f>IFERROR((Table1[[#This Row],[Total sold Amount]]-Table1[[#This Row],[Total Cost of Good Sold]])/Table1[[#This Row],[Total sold Amount]],0)</f>
        <v>0.25</v>
      </c>
    </row>
    <row r="63" spans="1:29" x14ac:dyDescent="0.3">
      <c r="A63">
        <v>1235</v>
      </c>
      <c r="B63" t="s">
        <v>266</v>
      </c>
      <c r="C63" t="s">
        <v>36</v>
      </c>
      <c r="D63" t="s">
        <v>634</v>
      </c>
      <c r="E63" t="s">
        <v>624</v>
      </c>
      <c r="F63" s="4">
        <v>45362</v>
      </c>
      <c r="G63" s="6">
        <v>25</v>
      </c>
      <c r="H63">
        <v>2</v>
      </c>
      <c r="I63" t="s">
        <v>452</v>
      </c>
      <c r="J63" t="s">
        <v>593</v>
      </c>
      <c r="K63" t="s">
        <v>18</v>
      </c>
      <c r="L63" t="s">
        <v>18</v>
      </c>
      <c r="M63" t="s">
        <v>595</v>
      </c>
      <c r="N63" s="2">
        <v>0.1</v>
      </c>
      <c r="O63" s="1">
        <v>20</v>
      </c>
      <c r="P63" s="1">
        <v>5</v>
      </c>
      <c r="Q63" t="s">
        <v>32</v>
      </c>
      <c r="R63" t="s">
        <v>640</v>
      </c>
      <c r="S63" t="s">
        <v>456</v>
      </c>
      <c r="T63" t="s">
        <v>459</v>
      </c>
      <c r="U63" t="s">
        <v>644</v>
      </c>
      <c r="V63" t="s">
        <v>477</v>
      </c>
      <c r="W63" t="s">
        <v>607</v>
      </c>
      <c r="X63" t="s">
        <v>610</v>
      </c>
      <c r="Y63" s="6">
        <v>50</v>
      </c>
      <c r="Z63" s="1">
        <f>Table1[[#This Row],[Cost Of Goods Sold]]*Table1[[#This Row],[Quantity Sold]]</f>
        <v>40</v>
      </c>
      <c r="AA63" s="1">
        <f>Table1[[#This Row],[Total sold Amount]]-Table1[[#This Row],[Total Cost of Good Sold]]</f>
        <v>10</v>
      </c>
      <c r="AB63" s="6">
        <f>IFERROR(Table1[[#This Row],[Total sold Amount]]-Table1[[#This Row],[Total Cost of Good Sold]]/Table1[[#This Row],[Total sold Amount]],0)</f>
        <v>49.2</v>
      </c>
      <c r="AC63" s="9">
        <f>IFERROR((Table1[[#This Row],[Total sold Amount]]-Table1[[#This Row],[Total Cost of Good Sold]])/Table1[[#This Row],[Total sold Amount]],0)</f>
        <v>0.2</v>
      </c>
    </row>
    <row r="64" spans="1:29" x14ac:dyDescent="0.3">
      <c r="A64">
        <v>1097</v>
      </c>
      <c r="B64" t="s">
        <v>209</v>
      </c>
      <c r="C64" t="s">
        <v>16</v>
      </c>
      <c r="D64" t="s">
        <v>629</v>
      </c>
      <c r="E64" t="s">
        <v>16</v>
      </c>
      <c r="F64" s="4">
        <v>44958</v>
      </c>
      <c r="G64" s="6">
        <v>30</v>
      </c>
      <c r="I64" t="s">
        <v>449</v>
      </c>
      <c r="J64" t="s">
        <v>593</v>
      </c>
      <c r="K64" t="s">
        <v>434</v>
      </c>
      <c r="L64" t="s">
        <v>18</v>
      </c>
      <c r="M64" t="s">
        <v>447</v>
      </c>
      <c r="N64" s="2">
        <v>0</v>
      </c>
      <c r="O64" s="1">
        <v>20</v>
      </c>
      <c r="P64" s="1">
        <v>10</v>
      </c>
      <c r="Q64" t="s">
        <v>457</v>
      </c>
      <c r="R64" t="s">
        <v>641</v>
      </c>
      <c r="S64" t="s">
        <v>456</v>
      </c>
      <c r="T64" t="s">
        <v>459</v>
      </c>
      <c r="U64" t="s">
        <v>644</v>
      </c>
      <c r="V64" t="s">
        <v>465</v>
      </c>
      <c r="W64" t="s">
        <v>608</v>
      </c>
      <c r="X64" t="s">
        <v>614</v>
      </c>
      <c r="Y64" s="6">
        <v>0</v>
      </c>
      <c r="Z64" s="1">
        <f>Table1[[#This Row],[Cost Of Goods Sold]]*Table1[[#This Row],[Quantity Sold]]</f>
        <v>0</v>
      </c>
      <c r="AA64" s="1">
        <f>Table1[[#This Row],[Total sold Amount]]-Table1[[#This Row],[Total Cost of Good Sold]]</f>
        <v>0</v>
      </c>
      <c r="AB64" s="6">
        <f>IFERROR(Table1[[#This Row],[Total sold Amount]]-Table1[[#This Row],[Total Cost of Good Sold]]/Table1[[#This Row],[Total sold Amount]],0)</f>
        <v>0</v>
      </c>
      <c r="AC64" s="9">
        <f>IFERROR((Table1[[#This Row],[Total sold Amount]]-Table1[[#This Row],[Total Cost of Good Sold]])/Table1[[#This Row],[Total sold Amount]],0)</f>
        <v>0</v>
      </c>
    </row>
    <row r="65" spans="1:29" x14ac:dyDescent="0.3">
      <c r="A65">
        <v>1033</v>
      </c>
      <c r="B65" t="s">
        <v>407</v>
      </c>
      <c r="C65" t="s">
        <v>21</v>
      </c>
      <c r="D65" t="s">
        <v>634</v>
      </c>
      <c r="E65" t="s">
        <v>624</v>
      </c>
      <c r="F65" s="4">
        <v>45276</v>
      </c>
      <c r="G65" s="6">
        <v>120</v>
      </c>
      <c r="I65" t="s">
        <v>449</v>
      </c>
      <c r="J65" t="s">
        <v>593</v>
      </c>
      <c r="K65" t="s">
        <v>32</v>
      </c>
      <c r="L65" t="s">
        <v>32</v>
      </c>
      <c r="M65" t="s">
        <v>447</v>
      </c>
      <c r="N65" s="2">
        <v>0</v>
      </c>
      <c r="O65" s="1">
        <v>100</v>
      </c>
      <c r="P65" s="1">
        <v>20</v>
      </c>
      <c r="Q65" t="s">
        <v>457</v>
      </c>
      <c r="R65" t="s">
        <v>641</v>
      </c>
      <c r="S65" t="s">
        <v>455</v>
      </c>
      <c r="T65" t="s">
        <v>458</v>
      </c>
      <c r="U65" t="s">
        <v>644</v>
      </c>
      <c r="V65" t="s">
        <v>483</v>
      </c>
      <c r="W65" t="s">
        <v>606</v>
      </c>
      <c r="X65" t="s">
        <v>611</v>
      </c>
      <c r="Y65" s="6">
        <v>0</v>
      </c>
      <c r="Z65" s="1">
        <f>Table1[[#This Row],[Cost Of Goods Sold]]*Table1[[#This Row],[Quantity Sold]]</f>
        <v>0</v>
      </c>
      <c r="AA65" s="1">
        <f>Table1[[#This Row],[Total sold Amount]]-Table1[[#This Row],[Total Cost of Good Sold]]</f>
        <v>0</v>
      </c>
      <c r="AB65" s="6">
        <f>IFERROR(Table1[[#This Row],[Total sold Amount]]-Table1[[#This Row],[Total Cost of Good Sold]]/Table1[[#This Row],[Total sold Amount]],0)</f>
        <v>0</v>
      </c>
      <c r="AC65" s="9">
        <f>IFERROR((Table1[[#This Row],[Total sold Amount]]-Table1[[#This Row],[Total Cost of Good Sold]])/Table1[[#This Row],[Total sold Amount]],0)</f>
        <v>0</v>
      </c>
    </row>
    <row r="66" spans="1:29" x14ac:dyDescent="0.3">
      <c r="A66">
        <v>906</v>
      </c>
      <c r="B66" t="s">
        <v>185</v>
      </c>
      <c r="C66" t="s">
        <v>34</v>
      </c>
      <c r="D66" t="s">
        <v>632</v>
      </c>
      <c r="E66" t="s">
        <v>625</v>
      </c>
      <c r="F66" s="4">
        <v>45304</v>
      </c>
      <c r="G66" s="6">
        <v>50</v>
      </c>
      <c r="H66">
        <v>4</v>
      </c>
      <c r="I66" t="s">
        <v>449</v>
      </c>
      <c r="J66" t="s">
        <v>593</v>
      </c>
      <c r="K66" t="s">
        <v>32</v>
      </c>
      <c r="L66" t="s">
        <v>32</v>
      </c>
      <c r="M66" t="s">
        <v>440</v>
      </c>
      <c r="N66" s="2">
        <v>0</v>
      </c>
      <c r="O66" s="1">
        <v>40</v>
      </c>
      <c r="P66" s="1">
        <v>10</v>
      </c>
      <c r="Q66" t="s">
        <v>18</v>
      </c>
      <c r="R66" t="s">
        <v>642</v>
      </c>
      <c r="S66" t="s">
        <v>456</v>
      </c>
      <c r="T66" t="s">
        <v>458</v>
      </c>
      <c r="U66" t="s">
        <v>644</v>
      </c>
      <c r="V66" t="s">
        <v>476</v>
      </c>
      <c r="W66" t="s">
        <v>608</v>
      </c>
      <c r="X66" t="s">
        <v>610</v>
      </c>
      <c r="Y66" s="6">
        <v>200</v>
      </c>
      <c r="Z66" s="1">
        <f>Table1[[#This Row],[Cost Of Goods Sold]]*Table1[[#This Row],[Quantity Sold]]</f>
        <v>160</v>
      </c>
      <c r="AA66" s="1">
        <f>Table1[[#This Row],[Total sold Amount]]-Table1[[#This Row],[Total Cost of Good Sold]]</f>
        <v>40</v>
      </c>
      <c r="AB66" s="6">
        <f>IFERROR(Table1[[#This Row],[Total sold Amount]]-Table1[[#This Row],[Total Cost of Good Sold]]/Table1[[#This Row],[Total sold Amount]],0)</f>
        <v>199.2</v>
      </c>
      <c r="AC66" s="9">
        <f>IFERROR((Table1[[#This Row],[Total sold Amount]]-Table1[[#This Row],[Total Cost of Good Sold]])/Table1[[#This Row],[Total sold Amount]],0)</f>
        <v>0.2</v>
      </c>
    </row>
    <row r="67" spans="1:29" x14ac:dyDescent="0.3">
      <c r="A67">
        <v>1064</v>
      </c>
      <c r="B67" t="s">
        <v>406</v>
      </c>
      <c r="C67" t="s">
        <v>19</v>
      </c>
      <c r="D67" t="s">
        <v>630</v>
      </c>
      <c r="E67" t="s">
        <v>623</v>
      </c>
      <c r="F67" s="4">
        <v>45246</v>
      </c>
      <c r="G67" s="6">
        <v>70</v>
      </c>
      <c r="I67" t="s">
        <v>449</v>
      </c>
      <c r="J67" t="s">
        <v>593</v>
      </c>
      <c r="K67" t="s">
        <v>18</v>
      </c>
      <c r="L67" t="s">
        <v>18</v>
      </c>
      <c r="M67" t="s">
        <v>447</v>
      </c>
      <c r="N67" s="2">
        <v>0</v>
      </c>
      <c r="O67" s="1">
        <v>50</v>
      </c>
      <c r="P67" s="1">
        <v>20</v>
      </c>
      <c r="Q67" t="s">
        <v>457</v>
      </c>
      <c r="R67" t="s">
        <v>641</v>
      </c>
      <c r="S67" t="s">
        <v>454</v>
      </c>
      <c r="T67" t="s">
        <v>459</v>
      </c>
      <c r="U67" t="s">
        <v>644</v>
      </c>
      <c r="V67" t="s">
        <v>463</v>
      </c>
      <c r="W67" t="s">
        <v>608</v>
      </c>
      <c r="X67" t="s">
        <v>610</v>
      </c>
      <c r="Y67" s="6">
        <v>0</v>
      </c>
      <c r="Z67" s="1">
        <f>Table1[[#This Row],[Cost Of Goods Sold]]*Table1[[#This Row],[Quantity Sold]]</f>
        <v>0</v>
      </c>
      <c r="AA67" s="1">
        <f>Table1[[#This Row],[Total sold Amount]]-Table1[[#This Row],[Total Cost of Good Sold]]</f>
        <v>0</v>
      </c>
      <c r="AB67" s="6">
        <f>IFERROR(Table1[[#This Row],[Total sold Amount]]-Table1[[#This Row],[Total Cost of Good Sold]]/Table1[[#This Row],[Total sold Amount]],0)</f>
        <v>0</v>
      </c>
      <c r="AC67" s="9">
        <f>IFERROR((Table1[[#This Row],[Total sold Amount]]-Table1[[#This Row],[Total Cost of Good Sold]])/Table1[[#This Row],[Total sold Amount]],0)</f>
        <v>0</v>
      </c>
    </row>
    <row r="68" spans="1:29" x14ac:dyDescent="0.3">
      <c r="A68">
        <v>1143</v>
      </c>
      <c r="B68" t="s">
        <v>292</v>
      </c>
      <c r="C68" t="s">
        <v>16</v>
      </c>
      <c r="D68" t="s">
        <v>629</v>
      </c>
      <c r="E68" t="s">
        <v>16</v>
      </c>
      <c r="F68" s="4">
        <v>44990</v>
      </c>
      <c r="G68" s="6">
        <v>40</v>
      </c>
      <c r="H68">
        <v>5</v>
      </c>
      <c r="I68" t="s">
        <v>453</v>
      </c>
      <c r="J68" t="s">
        <v>593</v>
      </c>
      <c r="K68" t="s">
        <v>32</v>
      </c>
      <c r="L68" t="s">
        <v>32</v>
      </c>
      <c r="M68" t="s">
        <v>596</v>
      </c>
      <c r="N68" s="2">
        <v>0</v>
      </c>
      <c r="O68" s="1">
        <v>15</v>
      </c>
      <c r="P68" s="1">
        <v>25</v>
      </c>
      <c r="Q68" t="s">
        <v>23</v>
      </c>
      <c r="R68" t="s">
        <v>23</v>
      </c>
      <c r="S68" t="s">
        <v>455</v>
      </c>
      <c r="T68" t="s">
        <v>458</v>
      </c>
      <c r="U68" t="s">
        <v>644</v>
      </c>
      <c r="V68" t="s">
        <v>479</v>
      </c>
      <c r="W68" t="s">
        <v>606</v>
      </c>
      <c r="X68" t="s">
        <v>611</v>
      </c>
      <c r="Y68" s="6">
        <v>200</v>
      </c>
      <c r="Z68" s="1">
        <f>Table1[[#This Row],[Cost Of Goods Sold]]*Table1[[#This Row],[Quantity Sold]]</f>
        <v>75</v>
      </c>
      <c r="AA68" s="1">
        <f>Table1[[#This Row],[Total sold Amount]]-Table1[[#This Row],[Total Cost of Good Sold]]</f>
        <v>125</v>
      </c>
      <c r="AB68" s="6">
        <f>IFERROR(Table1[[#This Row],[Total sold Amount]]-Table1[[#This Row],[Total Cost of Good Sold]]/Table1[[#This Row],[Total sold Amount]],0)</f>
        <v>199.625</v>
      </c>
      <c r="AC68" s="9">
        <f>IFERROR((Table1[[#This Row],[Total sold Amount]]-Table1[[#This Row],[Total Cost of Good Sold]])/Table1[[#This Row],[Total sold Amount]],0)</f>
        <v>0.625</v>
      </c>
    </row>
    <row r="69" spans="1:29" x14ac:dyDescent="0.3">
      <c r="A69">
        <v>758</v>
      </c>
      <c r="B69" t="s">
        <v>388</v>
      </c>
      <c r="C69" t="s">
        <v>19</v>
      </c>
      <c r="D69" t="s">
        <v>630</v>
      </c>
      <c r="E69" t="s">
        <v>623</v>
      </c>
      <c r="F69" s="4">
        <v>45303</v>
      </c>
      <c r="G69" s="6">
        <v>80</v>
      </c>
      <c r="H69">
        <v>2</v>
      </c>
      <c r="I69" t="s">
        <v>453</v>
      </c>
      <c r="J69" t="s">
        <v>593</v>
      </c>
      <c r="K69" t="s">
        <v>18</v>
      </c>
      <c r="L69" t="s">
        <v>18</v>
      </c>
      <c r="M69" t="s">
        <v>448</v>
      </c>
      <c r="N69" s="2">
        <v>0</v>
      </c>
      <c r="O69" s="1">
        <v>60</v>
      </c>
      <c r="P69" s="1">
        <v>20</v>
      </c>
      <c r="Q69" t="s">
        <v>32</v>
      </c>
      <c r="R69" t="s">
        <v>640</v>
      </c>
      <c r="S69" t="s">
        <v>455</v>
      </c>
      <c r="T69" t="s">
        <v>459</v>
      </c>
      <c r="U69" t="s">
        <v>644</v>
      </c>
      <c r="V69" t="s">
        <v>486</v>
      </c>
      <c r="W69" t="s">
        <v>606</v>
      </c>
      <c r="X69" t="s">
        <v>614</v>
      </c>
      <c r="Y69" s="6">
        <v>160</v>
      </c>
      <c r="Z69" s="1">
        <f>Table1[[#This Row],[Cost Of Goods Sold]]*Table1[[#This Row],[Quantity Sold]]</f>
        <v>120</v>
      </c>
      <c r="AA69" s="1">
        <f>Table1[[#This Row],[Total sold Amount]]-Table1[[#This Row],[Total Cost of Good Sold]]</f>
        <v>40</v>
      </c>
      <c r="AB69" s="6">
        <f>IFERROR(Table1[[#This Row],[Total sold Amount]]-Table1[[#This Row],[Total Cost of Good Sold]]/Table1[[#This Row],[Total sold Amount]],0)</f>
        <v>159.25</v>
      </c>
      <c r="AC69" s="9">
        <f>IFERROR((Table1[[#This Row],[Total sold Amount]]-Table1[[#This Row],[Total Cost of Good Sold]])/Table1[[#This Row],[Total sold Amount]],0)</f>
        <v>0.25</v>
      </c>
    </row>
    <row r="70" spans="1:29" x14ac:dyDescent="0.3">
      <c r="A70">
        <v>258</v>
      </c>
      <c r="B70" t="s">
        <v>134</v>
      </c>
      <c r="C70" t="s">
        <v>34</v>
      </c>
      <c r="D70" t="s">
        <v>632</v>
      </c>
      <c r="E70" t="s">
        <v>625</v>
      </c>
      <c r="F70" s="4">
        <v>45477</v>
      </c>
      <c r="G70" s="6">
        <v>80</v>
      </c>
      <c r="H70">
        <v>3</v>
      </c>
      <c r="J70" t="s">
        <v>593</v>
      </c>
      <c r="K70" t="s">
        <v>32</v>
      </c>
      <c r="L70" t="s">
        <v>32</v>
      </c>
      <c r="M70" t="s">
        <v>445</v>
      </c>
      <c r="N70" s="2">
        <v>0</v>
      </c>
      <c r="O70" s="1">
        <v>60</v>
      </c>
      <c r="P70" s="1">
        <v>20</v>
      </c>
      <c r="Q70" t="s">
        <v>23</v>
      </c>
      <c r="R70" t="s">
        <v>23</v>
      </c>
      <c r="S70" t="s">
        <v>454</v>
      </c>
      <c r="T70" t="s">
        <v>460</v>
      </c>
      <c r="U70" t="s">
        <v>460</v>
      </c>
      <c r="V70" t="s">
        <v>476</v>
      </c>
      <c r="W70" t="s">
        <v>607</v>
      </c>
      <c r="X70" t="s">
        <v>610</v>
      </c>
      <c r="Y70" s="6">
        <v>240</v>
      </c>
      <c r="Z70" s="1">
        <f>Table1[[#This Row],[Cost Of Goods Sold]]*Table1[[#This Row],[Quantity Sold]]</f>
        <v>180</v>
      </c>
      <c r="AA70" s="1">
        <f>Table1[[#This Row],[Total sold Amount]]-Table1[[#This Row],[Total Cost of Good Sold]]</f>
        <v>60</v>
      </c>
      <c r="AB70" s="6">
        <f>IFERROR(Table1[[#This Row],[Total sold Amount]]-Table1[[#This Row],[Total Cost of Good Sold]]/Table1[[#This Row],[Total sold Amount]],0)</f>
        <v>239.25</v>
      </c>
      <c r="AC70" s="9">
        <f>IFERROR((Table1[[#This Row],[Total sold Amount]]-Table1[[#This Row],[Total Cost of Good Sold]])/Table1[[#This Row],[Total sold Amount]],0)</f>
        <v>0.25</v>
      </c>
    </row>
    <row r="71" spans="1:29" x14ac:dyDescent="0.3">
      <c r="A71">
        <v>519</v>
      </c>
      <c r="B71" t="s">
        <v>248</v>
      </c>
      <c r="C71" t="s">
        <v>48</v>
      </c>
      <c r="D71" t="s">
        <v>633</v>
      </c>
      <c r="E71" t="s">
        <v>624</v>
      </c>
      <c r="F71" s="4">
        <v>45501</v>
      </c>
      <c r="G71" s="6">
        <v>25</v>
      </c>
      <c r="H71">
        <v>4</v>
      </c>
      <c r="I71" t="s">
        <v>451</v>
      </c>
      <c r="J71" t="s">
        <v>585</v>
      </c>
      <c r="K71" t="s">
        <v>32</v>
      </c>
      <c r="L71" t="s">
        <v>32</v>
      </c>
      <c r="M71" t="s">
        <v>441</v>
      </c>
      <c r="N71" s="2">
        <v>0.1</v>
      </c>
      <c r="O71" s="1">
        <v>18</v>
      </c>
      <c r="P71" s="1">
        <v>7</v>
      </c>
      <c r="Q71" t="s">
        <v>32</v>
      </c>
      <c r="R71" t="s">
        <v>640</v>
      </c>
      <c r="S71" t="s">
        <v>456</v>
      </c>
      <c r="T71" t="s">
        <v>458</v>
      </c>
      <c r="U71" t="s">
        <v>644</v>
      </c>
      <c r="V71" t="s">
        <v>462</v>
      </c>
      <c r="W71" t="s">
        <v>607</v>
      </c>
      <c r="X71" t="s">
        <v>614</v>
      </c>
      <c r="Y71" s="6">
        <v>100</v>
      </c>
      <c r="Z71" s="1">
        <f>Table1[[#This Row],[Cost Of Goods Sold]]*Table1[[#This Row],[Quantity Sold]]</f>
        <v>72</v>
      </c>
      <c r="AA71" s="1">
        <f>Table1[[#This Row],[Total sold Amount]]-Table1[[#This Row],[Total Cost of Good Sold]]</f>
        <v>28</v>
      </c>
      <c r="AB71" s="6">
        <f>IFERROR(Table1[[#This Row],[Total sold Amount]]-Table1[[#This Row],[Total Cost of Good Sold]]/Table1[[#This Row],[Total sold Amount]],0)</f>
        <v>99.28</v>
      </c>
      <c r="AC71" s="9">
        <f>IFERROR((Table1[[#This Row],[Total sold Amount]]-Table1[[#This Row],[Total Cost of Good Sold]])/Table1[[#This Row],[Total sold Amount]],0)</f>
        <v>0.28000000000000003</v>
      </c>
    </row>
    <row r="72" spans="1:29" x14ac:dyDescent="0.3">
      <c r="A72">
        <v>369</v>
      </c>
      <c r="B72" t="s">
        <v>98</v>
      </c>
      <c r="C72" t="s">
        <v>19</v>
      </c>
      <c r="D72" t="s">
        <v>630</v>
      </c>
      <c r="E72" t="s">
        <v>623</v>
      </c>
      <c r="F72" s="4">
        <v>45380</v>
      </c>
      <c r="G72" s="6">
        <v>75</v>
      </c>
      <c r="H72">
        <v>1</v>
      </c>
      <c r="I72" t="s">
        <v>451</v>
      </c>
      <c r="J72" t="s">
        <v>585</v>
      </c>
      <c r="K72" t="s">
        <v>23</v>
      </c>
      <c r="L72" t="s">
        <v>23</v>
      </c>
      <c r="M72" t="s">
        <v>440</v>
      </c>
      <c r="N72" s="2">
        <v>0</v>
      </c>
      <c r="O72" s="1">
        <v>60</v>
      </c>
      <c r="P72" s="1">
        <v>15</v>
      </c>
      <c r="Q72" t="s">
        <v>32</v>
      </c>
      <c r="R72" t="s">
        <v>640</v>
      </c>
      <c r="S72" t="s">
        <v>455</v>
      </c>
      <c r="T72" t="s">
        <v>459</v>
      </c>
      <c r="U72" t="s">
        <v>644</v>
      </c>
      <c r="V72" t="s">
        <v>484</v>
      </c>
      <c r="W72" t="s">
        <v>606</v>
      </c>
      <c r="X72" t="s">
        <v>615</v>
      </c>
      <c r="Y72" s="6">
        <v>75</v>
      </c>
      <c r="Z72" s="1">
        <f>Table1[[#This Row],[Cost Of Goods Sold]]*Table1[[#This Row],[Quantity Sold]]</f>
        <v>60</v>
      </c>
      <c r="AA72" s="1">
        <f>Table1[[#This Row],[Total sold Amount]]-Table1[[#This Row],[Total Cost of Good Sold]]</f>
        <v>15</v>
      </c>
      <c r="AB72" s="6">
        <f>IFERROR(Table1[[#This Row],[Total sold Amount]]-Table1[[#This Row],[Total Cost of Good Sold]]/Table1[[#This Row],[Total sold Amount]],0)</f>
        <v>74.2</v>
      </c>
      <c r="AC72" s="9">
        <f>IFERROR((Table1[[#This Row],[Total sold Amount]]-Table1[[#This Row],[Total Cost of Good Sold]])/Table1[[#This Row],[Total sold Amount]],0)</f>
        <v>0.2</v>
      </c>
    </row>
    <row r="73" spans="1:29" x14ac:dyDescent="0.3">
      <c r="A73">
        <v>113</v>
      </c>
      <c r="B73" t="s">
        <v>70</v>
      </c>
      <c r="C73" t="s">
        <v>69</v>
      </c>
      <c r="D73" t="s">
        <v>634</v>
      </c>
      <c r="E73" t="s">
        <v>624</v>
      </c>
      <c r="F73" s="4">
        <v>45475</v>
      </c>
      <c r="G73" s="6">
        <v>85</v>
      </c>
      <c r="H73">
        <v>5</v>
      </c>
      <c r="I73" t="s">
        <v>451</v>
      </c>
      <c r="J73" t="s">
        <v>585</v>
      </c>
      <c r="K73" t="s">
        <v>18</v>
      </c>
      <c r="L73" t="s">
        <v>18</v>
      </c>
      <c r="M73" t="s">
        <v>439</v>
      </c>
      <c r="N73" s="2">
        <v>0.1</v>
      </c>
      <c r="O73" s="1">
        <v>70</v>
      </c>
      <c r="P73" s="1">
        <v>15</v>
      </c>
      <c r="Q73" t="s">
        <v>457</v>
      </c>
      <c r="R73" t="s">
        <v>641</v>
      </c>
      <c r="S73" t="s">
        <v>455</v>
      </c>
      <c r="T73" t="s">
        <v>458</v>
      </c>
      <c r="U73" t="s">
        <v>644</v>
      </c>
      <c r="V73" t="s">
        <v>475</v>
      </c>
      <c r="W73" t="s">
        <v>607</v>
      </c>
      <c r="X73" t="s">
        <v>614</v>
      </c>
      <c r="Y73" s="6">
        <v>425</v>
      </c>
      <c r="Z73" s="1">
        <f>Table1[[#This Row],[Cost Of Goods Sold]]*Table1[[#This Row],[Quantity Sold]]</f>
        <v>350</v>
      </c>
      <c r="AA73" s="1">
        <f>Table1[[#This Row],[Total sold Amount]]-Table1[[#This Row],[Total Cost of Good Sold]]</f>
        <v>75</v>
      </c>
      <c r="AB73" s="6">
        <f>IFERROR(Table1[[#This Row],[Total sold Amount]]-Table1[[#This Row],[Total Cost of Good Sold]]/Table1[[#This Row],[Total sold Amount]],0)</f>
        <v>424.1764705882353</v>
      </c>
      <c r="AC73" s="9">
        <f>IFERROR((Table1[[#This Row],[Total sold Amount]]-Table1[[#This Row],[Total Cost of Good Sold]])/Table1[[#This Row],[Total sold Amount]],0)</f>
        <v>0.17647058823529413</v>
      </c>
    </row>
    <row r="74" spans="1:29" x14ac:dyDescent="0.3">
      <c r="A74">
        <v>484</v>
      </c>
      <c r="B74" t="s">
        <v>317</v>
      </c>
      <c r="C74" t="s">
        <v>19</v>
      </c>
      <c r="D74" t="s">
        <v>630</v>
      </c>
      <c r="E74" t="s">
        <v>623</v>
      </c>
      <c r="F74" s="4">
        <v>45269</v>
      </c>
      <c r="G74" s="6">
        <v>70</v>
      </c>
      <c r="H74">
        <v>4</v>
      </c>
      <c r="I74" t="s">
        <v>452</v>
      </c>
      <c r="J74" t="s">
        <v>585</v>
      </c>
      <c r="K74" t="s">
        <v>18</v>
      </c>
      <c r="L74" t="s">
        <v>18</v>
      </c>
      <c r="M74" t="s">
        <v>446</v>
      </c>
      <c r="N74" s="2">
        <v>0.1</v>
      </c>
      <c r="O74" s="1">
        <v>40</v>
      </c>
      <c r="P74" s="1">
        <v>30</v>
      </c>
      <c r="Q74" t="s">
        <v>32</v>
      </c>
      <c r="R74" t="s">
        <v>640</v>
      </c>
      <c r="S74" t="s">
        <v>455</v>
      </c>
      <c r="T74" t="s">
        <v>458</v>
      </c>
      <c r="U74" t="s">
        <v>644</v>
      </c>
      <c r="V74" t="s">
        <v>472</v>
      </c>
      <c r="W74" t="s">
        <v>607</v>
      </c>
      <c r="X74" t="s">
        <v>611</v>
      </c>
      <c r="Y74" s="6">
        <v>280</v>
      </c>
      <c r="Z74" s="1">
        <f>Table1[[#This Row],[Cost Of Goods Sold]]*Table1[[#This Row],[Quantity Sold]]</f>
        <v>160</v>
      </c>
      <c r="AA74" s="1">
        <f>Table1[[#This Row],[Total sold Amount]]-Table1[[#This Row],[Total Cost of Good Sold]]</f>
        <v>120</v>
      </c>
      <c r="AB74" s="6">
        <f>IFERROR(Table1[[#This Row],[Total sold Amount]]-Table1[[#This Row],[Total Cost of Good Sold]]/Table1[[#This Row],[Total sold Amount]],0)</f>
        <v>279.42857142857144</v>
      </c>
      <c r="AC74" s="9">
        <f>IFERROR((Table1[[#This Row],[Total sold Amount]]-Table1[[#This Row],[Total Cost of Good Sold]])/Table1[[#This Row],[Total sold Amount]],0)</f>
        <v>0.42857142857142855</v>
      </c>
    </row>
    <row r="75" spans="1:29" x14ac:dyDescent="0.3">
      <c r="A75">
        <v>667</v>
      </c>
      <c r="B75" t="s">
        <v>204</v>
      </c>
      <c r="C75" t="s">
        <v>19</v>
      </c>
      <c r="D75" t="s">
        <v>630</v>
      </c>
      <c r="E75" t="s">
        <v>623</v>
      </c>
      <c r="F75" s="4">
        <v>44997</v>
      </c>
      <c r="G75" s="6">
        <v>35</v>
      </c>
      <c r="H75">
        <v>3</v>
      </c>
      <c r="I75" t="s">
        <v>452</v>
      </c>
      <c r="J75" t="s">
        <v>585</v>
      </c>
      <c r="K75" t="s">
        <v>18</v>
      </c>
      <c r="L75" t="s">
        <v>18</v>
      </c>
      <c r="M75" t="s">
        <v>445</v>
      </c>
      <c r="N75" s="2">
        <v>0</v>
      </c>
      <c r="O75" s="1">
        <v>25</v>
      </c>
      <c r="P75" s="1">
        <v>10</v>
      </c>
      <c r="Q75" t="s">
        <v>32</v>
      </c>
      <c r="R75" t="s">
        <v>640</v>
      </c>
      <c r="S75" t="s">
        <v>455</v>
      </c>
      <c r="T75" t="s">
        <v>460</v>
      </c>
      <c r="U75" t="s">
        <v>460</v>
      </c>
      <c r="V75" t="s">
        <v>469</v>
      </c>
      <c r="W75" t="s">
        <v>608</v>
      </c>
      <c r="X75" t="s">
        <v>613</v>
      </c>
      <c r="Y75" s="6">
        <v>105</v>
      </c>
      <c r="Z75" s="1">
        <f>Table1[[#This Row],[Cost Of Goods Sold]]*Table1[[#This Row],[Quantity Sold]]</f>
        <v>75</v>
      </c>
      <c r="AA75" s="1">
        <f>Table1[[#This Row],[Total sold Amount]]-Table1[[#This Row],[Total Cost of Good Sold]]</f>
        <v>30</v>
      </c>
      <c r="AB75" s="6">
        <f>IFERROR(Table1[[#This Row],[Total sold Amount]]-Table1[[#This Row],[Total Cost of Good Sold]]/Table1[[#This Row],[Total sold Amount]],0)</f>
        <v>104.28571428571429</v>
      </c>
      <c r="AC75" s="9">
        <f>IFERROR((Table1[[#This Row],[Total sold Amount]]-Table1[[#This Row],[Total Cost of Good Sold]])/Table1[[#This Row],[Total sold Amount]],0)</f>
        <v>0.2857142857142857</v>
      </c>
    </row>
    <row r="76" spans="1:29" x14ac:dyDescent="0.3">
      <c r="A76">
        <v>749</v>
      </c>
      <c r="B76" t="s">
        <v>153</v>
      </c>
      <c r="C76" t="s">
        <v>24</v>
      </c>
      <c r="D76" t="s">
        <v>631</v>
      </c>
      <c r="E76" t="s">
        <v>626</v>
      </c>
      <c r="F76" s="4">
        <v>45362</v>
      </c>
      <c r="G76" s="6">
        <v>40</v>
      </c>
      <c r="H76">
        <v>1</v>
      </c>
      <c r="I76" t="s">
        <v>451</v>
      </c>
      <c r="J76" t="s">
        <v>537</v>
      </c>
      <c r="K76" t="s">
        <v>18</v>
      </c>
      <c r="L76" t="s">
        <v>18</v>
      </c>
      <c r="M76" t="s">
        <v>446</v>
      </c>
      <c r="N76" s="2">
        <v>0</v>
      </c>
      <c r="O76" s="1">
        <v>30</v>
      </c>
      <c r="P76" s="1">
        <v>10</v>
      </c>
      <c r="Q76" t="s">
        <v>457</v>
      </c>
      <c r="R76" t="s">
        <v>641</v>
      </c>
      <c r="S76" t="s">
        <v>456</v>
      </c>
      <c r="T76" t="s">
        <v>458</v>
      </c>
      <c r="U76" t="s">
        <v>644</v>
      </c>
      <c r="V76" t="s">
        <v>487</v>
      </c>
      <c r="W76" t="s">
        <v>606</v>
      </c>
      <c r="X76" t="s">
        <v>612</v>
      </c>
      <c r="Y76" s="6">
        <v>40</v>
      </c>
      <c r="Z76" s="1">
        <f>Table1[[#This Row],[Cost Of Goods Sold]]*Table1[[#This Row],[Quantity Sold]]</f>
        <v>30</v>
      </c>
      <c r="AA76" s="1">
        <f>Table1[[#This Row],[Total sold Amount]]-Table1[[#This Row],[Total Cost of Good Sold]]</f>
        <v>10</v>
      </c>
      <c r="AB76" s="6">
        <f>IFERROR(Table1[[#This Row],[Total sold Amount]]-Table1[[#This Row],[Total Cost of Good Sold]]/Table1[[#This Row],[Total sold Amount]],0)</f>
        <v>39.25</v>
      </c>
      <c r="AC76" s="9">
        <f>IFERROR((Table1[[#This Row],[Total sold Amount]]-Table1[[#This Row],[Total Cost of Good Sold]])/Table1[[#This Row],[Total sold Amount]],0)</f>
        <v>0.25</v>
      </c>
    </row>
    <row r="77" spans="1:29" x14ac:dyDescent="0.3">
      <c r="A77">
        <v>462</v>
      </c>
      <c r="B77" t="s">
        <v>307</v>
      </c>
      <c r="C77" t="s">
        <v>19</v>
      </c>
      <c r="D77" t="s">
        <v>630</v>
      </c>
      <c r="E77" t="s">
        <v>623</v>
      </c>
      <c r="F77" s="4">
        <v>45461</v>
      </c>
      <c r="G77" s="6">
        <v>52</v>
      </c>
      <c r="H77">
        <v>1</v>
      </c>
      <c r="I77" t="s">
        <v>451</v>
      </c>
      <c r="J77" t="s">
        <v>537</v>
      </c>
      <c r="K77" t="s">
        <v>23</v>
      </c>
      <c r="L77" t="s">
        <v>23</v>
      </c>
      <c r="M77" t="s">
        <v>448</v>
      </c>
      <c r="N77" s="2">
        <v>0</v>
      </c>
      <c r="O77" s="1">
        <v>40</v>
      </c>
      <c r="P77" s="1">
        <v>12</v>
      </c>
      <c r="Q77" t="s">
        <v>18</v>
      </c>
      <c r="R77" t="s">
        <v>642</v>
      </c>
      <c r="S77" t="s">
        <v>455</v>
      </c>
      <c r="T77" t="s">
        <v>460</v>
      </c>
      <c r="U77" t="s">
        <v>460</v>
      </c>
      <c r="V77" t="s">
        <v>469</v>
      </c>
      <c r="W77" t="s">
        <v>607</v>
      </c>
      <c r="X77" t="s">
        <v>613</v>
      </c>
      <c r="Y77" s="6">
        <v>52</v>
      </c>
      <c r="Z77" s="1">
        <f>Table1[[#This Row],[Cost Of Goods Sold]]*Table1[[#This Row],[Quantity Sold]]</f>
        <v>40</v>
      </c>
      <c r="AA77" s="1">
        <f>Table1[[#This Row],[Total sold Amount]]-Table1[[#This Row],[Total Cost of Good Sold]]</f>
        <v>12</v>
      </c>
      <c r="AB77" s="6">
        <f>IFERROR(Table1[[#This Row],[Total sold Amount]]-Table1[[#This Row],[Total Cost of Good Sold]]/Table1[[#This Row],[Total sold Amount]],0)</f>
        <v>51.230769230769234</v>
      </c>
      <c r="AC77" s="9">
        <f>IFERROR((Table1[[#This Row],[Total sold Amount]]-Table1[[#This Row],[Total Cost of Good Sold]])/Table1[[#This Row],[Total sold Amount]],0)</f>
        <v>0.23076923076923078</v>
      </c>
    </row>
    <row r="78" spans="1:29" x14ac:dyDescent="0.3">
      <c r="A78">
        <v>160</v>
      </c>
      <c r="B78" t="s">
        <v>29</v>
      </c>
      <c r="C78" t="s">
        <v>28</v>
      </c>
      <c r="D78" t="s">
        <v>638</v>
      </c>
      <c r="E78" t="s">
        <v>627</v>
      </c>
      <c r="F78" s="4">
        <v>45450</v>
      </c>
      <c r="G78" s="6">
        <v>19</v>
      </c>
      <c r="H78">
        <v>2</v>
      </c>
      <c r="I78" t="s">
        <v>451</v>
      </c>
      <c r="J78" t="s">
        <v>537</v>
      </c>
      <c r="K78" t="s">
        <v>18</v>
      </c>
      <c r="L78" t="s">
        <v>18</v>
      </c>
      <c r="M78" t="s">
        <v>448</v>
      </c>
      <c r="N78" s="2">
        <v>0</v>
      </c>
      <c r="O78" s="1">
        <v>15</v>
      </c>
      <c r="P78" s="1">
        <v>4</v>
      </c>
      <c r="Q78" t="s">
        <v>23</v>
      </c>
      <c r="R78" t="s">
        <v>23</v>
      </c>
      <c r="S78" t="s">
        <v>456</v>
      </c>
      <c r="T78" t="s">
        <v>460</v>
      </c>
      <c r="U78" t="s">
        <v>460</v>
      </c>
      <c r="V78" t="s">
        <v>490</v>
      </c>
      <c r="W78" t="s">
        <v>606</v>
      </c>
      <c r="X78" t="s">
        <v>610</v>
      </c>
      <c r="Y78" s="6">
        <v>38</v>
      </c>
      <c r="Z78" s="1">
        <f>Table1[[#This Row],[Cost Of Goods Sold]]*Table1[[#This Row],[Quantity Sold]]</f>
        <v>30</v>
      </c>
      <c r="AA78" s="1">
        <f>Table1[[#This Row],[Total sold Amount]]-Table1[[#This Row],[Total Cost of Good Sold]]</f>
        <v>8</v>
      </c>
      <c r="AB78" s="6">
        <f>IFERROR(Table1[[#This Row],[Total sold Amount]]-Table1[[#This Row],[Total Cost of Good Sold]]/Table1[[#This Row],[Total sold Amount]],0)</f>
        <v>37.210526315789473</v>
      </c>
      <c r="AC78" s="9">
        <f>IFERROR((Table1[[#This Row],[Total sold Amount]]-Table1[[#This Row],[Total Cost of Good Sold]])/Table1[[#This Row],[Total sold Amount]],0)</f>
        <v>0.21052631578947367</v>
      </c>
    </row>
    <row r="79" spans="1:29" x14ac:dyDescent="0.3">
      <c r="A79">
        <v>423</v>
      </c>
      <c r="B79" t="s">
        <v>279</v>
      </c>
      <c r="C79" t="s">
        <v>48</v>
      </c>
      <c r="D79" t="s">
        <v>633</v>
      </c>
      <c r="E79" t="s">
        <v>624</v>
      </c>
      <c r="F79" s="4">
        <v>45376</v>
      </c>
      <c r="G79" s="6">
        <v>20</v>
      </c>
      <c r="H79">
        <v>4</v>
      </c>
      <c r="I79" t="s">
        <v>450</v>
      </c>
      <c r="J79" t="s">
        <v>537</v>
      </c>
      <c r="K79" t="s">
        <v>23</v>
      </c>
      <c r="L79" t="s">
        <v>23</v>
      </c>
      <c r="M79" t="s">
        <v>440</v>
      </c>
      <c r="N79" s="2">
        <v>0</v>
      </c>
      <c r="O79" s="1">
        <v>15</v>
      </c>
      <c r="P79" s="1">
        <v>5</v>
      </c>
      <c r="Q79" t="s">
        <v>18</v>
      </c>
      <c r="R79" t="s">
        <v>642</v>
      </c>
      <c r="S79" t="s">
        <v>454</v>
      </c>
      <c r="T79" t="s">
        <v>460</v>
      </c>
      <c r="U79" t="s">
        <v>460</v>
      </c>
      <c r="V79" t="s">
        <v>478</v>
      </c>
      <c r="W79" t="s">
        <v>607</v>
      </c>
      <c r="X79" t="s">
        <v>614</v>
      </c>
      <c r="Y79" s="6">
        <v>80</v>
      </c>
      <c r="Z79" s="1">
        <f>Table1[[#This Row],[Cost Of Goods Sold]]*Table1[[#This Row],[Quantity Sold]]</f>
        <v>60</v>
      </c>
      <c r="AA79" s="1">
        <f>Table1[[#This Row],[Total sold Amount]]-Table1[[#This Row],[Total Cost of Good Sold]]</f>
        <v>20</v>
      </c>
      <c r="AB79" s="6">
        <f>IFERROR(Table1[[#This Row],[Total sold Amount]]-Table1[[#This Row],[Total Cost of Good Sold]]/Table1[[#This Row],[Total sold Amount]],0)</f>
        <v>79.25</v>
      </c>
      <c r="AC79" s="9">
        <f>IFERROR((Table1[[#This Row],[Total sold Amount]]-Table1[[#This Row],[Total Cost of Good Sold]])/Table1[[#This Row],[Total sold Amount]],0)</f>
        <v>0.25</v>
      </c>
    </row>
    <row r="80" spans="1:29" x14ac:dyDescent="0.3">
      <c r="A80">
        <v>75</v>
      </c>
      <c r="B80" t="s">
        <v>107</v>
      </c>
      <c r="C80" t="s">
        <v>16</v>
      </c>
      <c r="D80" t="s">
        <v>629</v>
      </c>
      <c r="E80" t="s">
        <v>16</v>
      </c>
      <c r="F80" s="4">
        <v>45454</v>
      </c>
      <c r="G80" s="6">
        <v>260</v>
      </c>
      <c r="H80">
        <v>1</v>
      </c>
      <c r="I80" t="s">
        <v>450</v>
      </c>
      <c r="J80" t="s">
        <v>537</v>
      </c>
      <c r="K80" t="s">
        <v>26</v>
      </c>
      <c r="L80" t="s">
        <v>32</v>
      </c>
      <c r="M80" t="s">
        <v>448</v>
      </c>
      <c r="N80" s="2">
        <v>0.12</v>
      </c>
      <c r="O80" s="1">
        <v>200</v>
      </c>
      <c r="P80" s="1">
        <v>60</v>
      </c>
      <c r="Q80" t="s">
        <v>32</v>
      </c>
      <c r="R80" t="s">
        <v>640</v>
      </c>
      <c r="S80" t="s">
        <v>456</v>
      </c>
      <c r="T80" t="s">
        <v>459</v>
      </c>
      <c r="U80" t="s">
        <v>644</v>
      </c>
      <c r="V80" t="s">
        <v>475</v>
      </c>
      <c r="W80" t="s">
        <v>607</v>
      </c>
      <c r="X80" t="s">
        <v>614</v>
      </c>
      <c r="Y80" s="6">
        <v>260</v>
      </c>
      <c r="Z80" s="1">
        <f>Table1[[#This Row],[Cost Of Goods Sold]]*Table1[[#This Row],[Quantity Sold]]</f>
        <v>200</v>
      </c>
      <c r="AA80" s="1">
        <f>Table1[[#This Row],[Total sold Amount]]-Table1[[#This Row],[Total Cost of Good Sold]]</f>
        <v>60</v>
      </c>
      <c r="AB80" s="6">
        <f>IFERROR(Table1[[#This Row],[Total sold Amount]]-Table1[[#This Row],[Total Cost of Good Sold]]/Table1[[#This Row],[Total sold Amount]],0)</f>
        <v>259.23076923076923</v>
      </c>
      <c r="AC80" s="9">
        <f>IFERROR((Table1[[#This Row],[Total sold Amount]]-Table1[[#This Row],[Total Cost of Good Sold]])/Table1[[#This Row],[Total sold Amount]],0)</f>
        <v>0.23076923076923078</v>
      </c>
    </row>
    <row r="81" spans="1:29" x14ac:dyDescent="0.3">
      <c r="A81">
        <v>498</v>
      </c>
      <c r="B81" t="s">
        <v>323</v>
      </c>
      <c r="C81" t="s">
        <v>24</v>
      </c>
      <c r="D81" t="s">
        <v>631</v>
      </c>
      <c r="E81" t="s">
        <v>626</v>
      </c>
      <c r="F81" s="4">
        <v>45127</v>
      </c>
      <c r="G81" s="6">
        <v>70</v>
      </c>
      <c r="H81">
        <v>2</v>
      </c>
      <c r="I81" t="s">
        <v>450</v>
      </c>
      <c r="J81" t="s">
        <v>537</v>
      </c>
      <c r="K81" t="s">
        <v>26</v>
      </c>
      <c r="L81" t="s">
        <v>32</v>
      </c>
      <c r="M81" t="s">
        <v>443</v>
      </c>
      <c r="N81" s="2">
        <v>0</v>
      </c>
      <c r="O81" s="1">
        <v>50</v>
      </c>
      <c r="P81" s="1">
        <v>20</v>
      </c>
      <c r="Q81" t="s">
        <v>457</v>
      </c>
      <c r="R81" t="s">
        <v>641</v>
      </c>
      <c r="S81" t="s">
        <v>456</v>
      </c>
      <c r="T81" t="s">
        <v>459</v>
      </c>
      <c r="U81" t="s">
        <v>644</v>
      </c>
      <c r="V81" t="s">
        <v>475</v>
      </c>
      <c r="W81" t="s">
        <v>607</v>
      </c>
      <c r="X81" t="s">
        <v>614</v>
      </c>
      <c r="Y81" s="6">
        <v>140</v>
      </c>
      <c r="Z81" s="1">
        <f>Table1[[#This Row],[Cost Of Goods Sold]]*Table1[[#This Row],[Quantity Sold]]</f>
        <v>100</v>
      </c>
      <c r="AA81" s="1">
        <f>Table1[[#This Row],[Total sold Amount]]-Table1[[#This Row],[Total Cost of Good Sold]]</f>
        <v>40</v>
      </c>
      <c r="AB81" s="6">
        <f>IFERROR(Table1[[#This Row],[Total sold Amount]]-Table1[[#This Row],[Total Cost of Good Sold]]/Table1[[#This Row],[Total sold Amount]],0)</f>
        <v>139.28571428571428</v>
      </c>
      <c r="AC81" s="9">
        <f>IFERROR((Table1[[#This Row],[Total sold Amount]]-Table1[[#This Row],[Total Cost of Good Sold]])/Table1[[#This Row],[Total sold Amount]],0)</f>
        <v>0.2857142857142857</v>
      </c>
    </row>
    <row r="82" spans="1:29" x14ac:dyDescent="0.3">
      <c r="A82">
        <v>348</v>
      </c>
      <c r="B82" t="s">
        <v>223</v>
      </c>
      <c r="C82" t="s">
        <v>24</v>
      </c>
      <c r="D82" t="s">
        <v>631</v>
      </c>
      <c r="E82" t="s">
        <v>626</v>
      </c>
      <c r="F82" s="4">
        <v>45196</v>
      </c>
      <c r="G82" s="6">
        <v>150</v>
      </c>
      <c r="H82">
        <v>3</v>
      </c>
      <c r="I82" t="s">
        <v>450</v>
      </c>
      <c r="J82" t="s">
        <v>537</v>
      </c>
      <c r="K82" t="s">
        <v>23</v>
      </c>
      <c r="L82" t="s">
        <v>23</v>
      </c>
      <c r="M82" t="s">
        <v>439</v>
      </c>
      <c r="N82" s="2">
        <v>0</v>
      </c>
      <c r="O82" s="1">
        <v>120</v>
      </c>
      <c r="P82" s="1">
        <v>30</v>
      </c>
      <c r="Q82" t="s">
        <v>23</v>
      </c>
      <c r="R82" t="s">
        <v>23</v>
      </c>
      <c r="S82" t="s">
        <v>456</v>
      </c>
      <c r="T82" t="s">
        <v>458</v>
      </c>
      <c r="U82" t="s">
        <v>644</v>
      </c>
      <c r="V82" t="s">
        <v>481</v>
      </c>
      <c r="W82" t="s">
        <v>608</v>
      </c>
      <c r="X82" t="s">
        <v>610</v>
      </c>
      <c r="Y82" s="6">
        <v>450</v>
      </c>
      <c r="Z82" s="1">
        <f>Table1[[#This Row],[Cost Of Goods Sold]]*Table1[[#This Row],[Quantity Sold]]</f>
        <v>360</v>
      </c>
      <c r="AA82" s="1">
        <f>Table1[[#This Row],[Total sold Amount]]-Table1[[#This Row],[Total Cost of Good Sold]]</f>
        <v>90</v>
      </c>
      <c r="AB82" s="6">
        <f>IFERROR(Table1[[#This Row],[Total sold Amount]]-Table1[[#This Row],[Total Cost of Good Sold]]/Table1[[#This Row],[Total sold Amount]],0)</f>
        <v>449.2</v>
      </c>
      <c r="AC82" s="9">
        <f>IFERROR((Table1[[#This Row],[Total sold Amount]]-Table1[[#This Row],[Total Cost of Good Sold]])/Table1[[#This Row],[Total sold Amount]],0)</f>
        <v>0.2</v>
      </c>
    </row>
    <row r="83" spans="1:29" x14ac:dyDescent="0.3">
      <c r="A83">
        <v>1112</v>
      </c>
      <c r="B83" t="s">
        <v>17</v>
      </c>
      <c r="C83" t="s">
        <v>16</v>
      </c>
      <c r="D83" t="s">
        <v>629</v>
      </c>
      <c r="E83" t="s">
        <v>16</v>
      </c>
      <c r="F83" s="4">
        <v>45359</v>
      </c>
      <c r="G83" s="6">
        <v>70</v>
      </c>
      <c r="I83" t="s">
        <v>452</v>
      </c>
      <c r="J83" t="s">
        <v>537</v>
      </c>
      <c r="K83" t="s">
        <v>434</v>
      </c>
      <c r="L83" t="s">
        <v>18</v>
      </c>
      <c r="M83" t="s">
        <v>447</v>
      </c>
      <c r="N83" s="2">
        <v>0</v>
      </c>
      <c r="O83" s="1">
        <v>50</v>
      </c>
      <c r="P83" s="1">
        <v>20</v>
      </c>
      <c r="Q83" t="s">
        <v>32</v>
      </c>
      <c r="R83" t="s">
        <v>640</v>
      </c>
      <c r="S83" t="s">
        <v>456</v>
      </c>
      <c r="T83" t="s">
        <v>458</v>
      </c>
      <c r="U83" t="s">
        <v>644</v>
      </c>
      <c r="V83" t="s">
        <v>480</v>
      </c>
      <c r="W83" t="s">
        <v>606</v>
      </c>
      <c r="X83" t="s">
        <v>613</v>
      </c>
      <c r="Y83" s="6">
        <v>0</v>
      </c>
      <c r="Z83" s="1">
        <f>Table1[[#This Row],[Cost Of Goods Sold]]*Table1[[#This Row],[Quantity Sold]]</f>
        <v>0</v>
      </c>
      <c r="AA83" s="1">
        <f>Table1[[#This Row],[Total sold Amount]]-Table1[[#This Row],[Total Cost of Good Sold]]</f>
        <v>0</v>
      </c>
      <c r="AB83" s="6">
        <f>IFERROR(Table1[[#This Row],[Total sold Amount]]-Table1[[#This Row],[Total Cost of Good Sold]]/Table1[[#This Row],[Total sold Amount]],0)</f>
        <v>0</v>
      </c>
      <c r="AC83" s="9">
        <f>IFERROR((Table1[[#This Row],[Total sold Amount]]-Table1[[#This Row],[Total Cost of Good Sold]])/Table1[[#This Row],[Total sold Amount]],0)</f>
        <v>0</v>
      </c>
    </row>
    <row r="84" spans="1:29" x14ac:dyDescent="0.3">
      <c r="A84">
        <v>1250</v>
      </c>
      <c r="B84" t="s">
        <v>178</v>
      </c>
      <c r="C84" t="s">
        <v>24</v>
      </c>
      <c r="D84" t="s">
        <v>631</v>
      </c>
      <c r="E84" t="s">
        <v>626</v>
      </c>
      <c r="F84" s="4">
        <v>45198</v>
      </c>
      <c r="G84" s="6">
        <v>25</v>
      </c>
      <c r="H84">
        <v>2</v>
      </c>
      <c r="I84" t="s">
        <v>452</v>
      </c>
      <c r="J84" t="s">
        <v>537</v>
      </c>
      <c r="K84" t="s">
        <v>18</v>
      </c>
      <c r="L84" t="s">
        <v>18</v>
      </c>
      <c r="M84" t="s">
        <v>601</v>
      </c>
      <c r="N84" s="2">
        <v>0</v>
      </c>
      <c r="O84" s="1">
        <v>15</v>
      </c>
      <c r="P84" s="1">
        <v>10</v>
      </c>
      <c r="Q84" t="s">
        <v>18</v>
      </c>
      <c r="R84" t="s">
        <v>642</v>
      </c>
      <c r="S84" t="s">
        <v>454</v>
      </c>
      <c r="T84" t="s">
        <v>458</v>
      </c>
      <c r="U84" t="s">
        <v>644</v>
      </c>
      <c r="V84" t="s">
        <v>481</v>
      </c>
      <c r="W84" t="s">
        <v>608</v>
      </c>
      <c r="X84" t="s">
        <v>610</v>
      </c>
      <c r="Y84" s="6">
        <v>50</v>
      </c>
      <c r="Z84" s="1">
        <f>Table1[[#This Row],[Cost Of Goods Sold]]*Table1[[#This Row],[Quantity Sold]]</f>
        <v>30</v>
      </c>
      <c r="AA84" s="1">
        <f>Table1[[#This Row],[Total sold Amount]]-Table1[[#This Row],[Total Cost of Good Sold]]</f>
        <v>20</v>
      </c>
      <c r="AB84" s="6">
        <f>IFERROR(Table1[[#This Row],[Total sold Amount]]-Table1[[#This Row],[Total Cost of Good Sold]]/Table1[[#This Row],[Total sold Amount]],0)</f>
        <v>49.4</v>
      </c>
      <c r="AC84" s="9">
        <f>IFERROR((Table1[[#This Row],[Total sold Amount]]-Table1[[#This Row],[Total Cost of Good Sold]])/Table1[[#This Row],[Total sold Amount]],0)</f>
        <v>0.4</v>
      </c>
    </row>
    <row r="85" spans="1:29" x14ac:dyDescent="0.3">
      <c r="A85">
        <v>1158</v>
      </c>
      <c r="B85" t="s">
        <v>423</v>
      </c>
      <c r="C85" t="s">
        <v>24</v>
      </c>
      <c r="D85" t="s">
        <v>631</v>
      </c>
      <c r="E85" t="s">
        <v>626</v>
      </c>
      <c r="G85" s="6">
        <v>130</v>
      </c>
      <c r="H85">
        <v>2</v>
      </c>
      <c r="I85" t="s">
        <v>452</v>
      </c>
      <c r="J85" t="s">
        <v>537</v>
      </c>
      <c r="K85" t="s">
        <v>18</v>
      </c>
      <c r="L85" t="s">
        <v>18</v>
      </c>
      <c r="M85" t="s">
        <v>601</v>
      </c>
      <c r="N85" s="2">
        <v>0.1</v>
      </c>
      <c r="O85" s="1">
        <v>20</v>
      </c>
      <c r="P85" s="1">
        <v>110</v>
      </c>
      <c r="Q85" t="s">
        <v>32</v>
      </c>
      <c r="R85" t="s">
        <v>640</v>
      </c>
      <c r="S85" t="s">
        <v>456</v>
      </c>
      <c r="T85" t="s">
        <v>460</v>
      </c>
      <c r="U85" t="s">
        <v>460</v>
      </c>
      <c r="V85" t="s">
        <v>463</v>
      </c>
      <c r="W85" t="s">
        <v>607</v>
      </c>
      <c r="X85" t="s">
        <v>610</v>
      </c>
      <c r="Y85" s="6">
        <v>260</v>
      </c>
      <c r="Z85" s="1">
        <f>Table1[[#This Row],[Cost Of Goods Sold]]*Table1[[#This Row],[Quantity Sold]]</f>
        <v>40</v>
      </c>
      <c r="AA85" s="1">
        <f>Table1[[#This Row],[Total sold Amount]]-Table1[[#This Row],[Total Cost of Good Sold]]</f>
        <v>220</v>
      </c>
      <c r="AB85" s="6">
        <f>IFERROR(Table1[[#This Row],[Total sold Amount]]-Table1[[#This Row],[Total Cost of Good Sold]]/Table1[[#This Row],[Total sold Amount]],0)</f>
        <v>259.84615384615387</v>
      </c>
      <c r="AC85" s="9">
        <f>IFERROR((Table1[[#This Row],[Total sold Amount]]-Table1[[#This Row],[Total Cost of Good Sold]])/Table1[[#This Row],[Total sold Amount]],0)</f>
        <v>0.84615384615384615</v>
      </c>
    </row>
    <row r="86" spans="1:29" x14ac:dyDescent="0.3">
      <c r="A86">
        <v>93</v>
      </c>
      <c r="B86" t="s">
        <v>45</v>
      </c>
      <c r="C86" t="s">
        <v>28</v>
      </c>
      <c r="D86" t="s">
        <v>638</v>
      </c>
      <c r="E86" t="s">
        <v>627</v>
      </c>
      <c r="F86" s="4">
        <v>45320</v>
      </c>
      <c r="G86" s="6">
        <v>32</v>
      </c>
      <c r="H86">
        <v>1</v>
      </c>
      <c r="I86" t="s">
        <v>449</v>
      </c>
      <c r="J86" t="s">
        <v>537</v>
      </c>
      <c r="K86" t="s">
        <v>26</v>
      </c>
      <c r="L86" t="s">
        <v>32</v>
      </c>
      <c r="M86" t="s">
        <v>447</v>
      </c>
      <c r="N86" s="2">
        <v>0.1</v>
      </c>
      <c r="O86" s="1">
        <v>25</v>
      </c>
      <c r="P86" s="1">
        <v>7</v>
      </c>
      <c r="Q86" t="s">
        <v>457</v>
      </c>
      <c r="R86" t="s">
        <v>641</v>
      </c>
      <c r="S86" t="s">
        <v>455</v>
      </c>
      <c r="T86" t="s">
        <v>458</v>
      </c>
      <c r="U86" t="s">
        <v>644</v>
      </c>
      <c r="V86" t="s">
        <v>488</v>
      </c>
      <c r="W86" t="s">
        <v>607</v>
      </c>
      <c r="X86" t="s">
        <v>613</v>
      </c>
      <c r="Y86" s="6">
        <v>32</v>
      </c>
      <c r="Z86" s="1">
        <f>Table1[[#This Row],[Cost Of Goods Sold]]*Table1[[#This Row],[Quantity Sold]]</f>
        <v>25</v>
      </c>
      <c r="AA86" s="1">
        <f>Table1[[#This Row],[Total sold Amount]]-Table1[[#This Row],[Total Cost of Good Sold]]</f>
        <v>7</v>
      </c>
      <c r="AB86" s="6">
        <f>IFERROR(Table1[[#This Row],[Total sold Amount]]-Table1[[#This Row],[Total Cost of Good Sold]]/Table1[[#This Row],[Total sold Amount]],0)</f>
        <v>31.21875</v>
      </c>
      <c r="AC86" s="9">
        <f>IFERROR((Table1[[#This Row],[Total sold Amount]]-Table1[[#This Row],[Total Cost of Good Sold]])/Table1[[#This Row],[Total sold Amount]],0)</f>
        <v>0.21875</v>
      </c>
    </row>
    <row r="87" spans="1:29" x14ac:dyDescent="0.3">
      <c r="A87">
        <v>1296</v>
      </c>
      <c r="B87" t="s">
        <v>419</v>
      </c>
      <c r="C87" t="s">
        <v>34</v>
      </c>
      <c r="D87" t="s">
        <v>632</v>
      </c>
      <c r="E87" t="s">
        <v>625</v>
      </c>
      <c r="F87" s="4">
        <v>45250</v>
      </c>
      <c r="G87" s="8">
        <v>30</v>
      </c>
      <c r="H87">
        <v>1</v>
      </c>
      <c r="I87" t="s">
        <v>449</v>
      </c>
      <c r="J87" t="s">
        <v>537</v>
      </c>
      <c r="K87" t="s">
        <v>32</v>
      </c>
      <c r="L87" t="s">
        <v>32</v>
      </c>
      <c r="M87" t="s">
        <v>602</v>
      </c>
      <c r="N87" s="2">
        <v>0</v>
      </c>
      <c r="O87" s="1">
        <v>15</v>
      </c>
      <c r="P87" s="1">
        <v>15</v>
      </c>
      <c r="Q87" t="s">
        <v>457</v>
      </c>
      <c r="R87" t="s">
        <v>641</v>
      </c>
      <c r="S87" t="s">
        <v>454</v>
      </c>
      <c r="T87" t="s">
        <v>458</v>
      </c>
      <c r="U87" t="s">
        <v>644</v>
      </c>
      <c r="V87" t="s">
        <v>475</v>
      </c>
      <c r="W87" t="s">
        <v>607</v>
      </c>
      <c r="X87" t="s">
        <v>614</v>
      </c>
      <c r="Y87" s="6">
        <v>30</v>
      </c>
      <c r="Z87" s="1">
        <f>Table1[[#This Row],[Cost Of Goods Sold]]*Table1[[#This Row],[Quantity Sold]]</f>
        <v>15</v>
      </c>
      <c r="AA87" s="1">
        <f>Table1[[#This Row],[Total sold Amount]]-Table1[[#This Row],[Total Cost of Good Sold]]</f>
        <v>15</v>
      </c>
      <c r="AB87" s="6">
        <f>IFERROR(Table1[[#This Row],[Total sold Amount]]-Table1[[#This Row],[Total Cost of Good Sold]]/Table1[[#This Row],[Total sold Amount]],0)</f>
        <v>29.5</v>
      </c>
      <c r="AC87" s="9">
        <f>IFERROR((Table1[[#This Row],[Total sold Amount]]-Table1[[#This Row],[Total Cost of Good Sold]])/Table1[[#This Row],[Total sold Amount]],0)</f>
        <v>0.5</v>
      </c>
    </row>
    <row r="88" spans="1:29" x14ac:dyDescent="0.3">
      <c r="A88">
        <v>1204</v>
      </c>
      <c r="B88" t="s">
        <v>231</v>
      </c>
      <c r="C88" t="s">
        <v>34</v>
      </c>
      <c r="D88" t="s">
        <v>632</v>
      </c>
      <c r="E88" t="s">
        <v>625</v>
      </c>
      <c r="F88" s="4">
        <v>45124</v>
      </c>
      <c r="G88" s="6">
        <v>30</v>
      </c>
      <c r="H88">
        <v>3</v>
      </c>
      <c r="I88" t="s">
        <v>449</v>
      </c>
      <c r="J88" t="s">
        <v>537</v>
      </c>
      <c r="K88" t="s">
        <v>32</v>
      </c>
      <c r="L88" t="s">
        <v>32</v>
      </c>
      <c r="M88" t="s">
        <v>595</v>
      </c>
      <c r="N88" s="2">
        <v>0</v>
      </c>
      <c r="O88" s="1">
        <v>15</v>
      </c>
      <c r="P88" s="1">
        <v>15</v>
      </c>
      <c r="Q88" t="s">
        <v>32</v>
      </c>
      <c r="R88" t="s">
        <v>640</v>
      </c>
      <c r="S88" t="s">
        <v>456</v>
      </c>
      <c r="T88" t="s">
        <v>460</v>
      </c>
      <c r="U88" t="s">
        <v>460</v>
      </c>
      <c r="V88" t="s">
        <v>477</v>
      </c>
      <c r="W88" t="s">
        <v>607</v>
      </c>
      <c r="X88" t="s">
        <v>610</v>
      </c>
      <c r="Y88" s="6">
        <v>90</v>
      </c>
      <c r="Z88" s="1">
        <f>Table1[[#This Row],[Cost Of Goods Sold]]*Table1[[#This Row],[Quantity Sold]]</f>
        <v>45</v>
      </c>
      <c r="AA88" s="1">
        <f>Table1[[#This Row],[Total sold Amount]]-Table1[[#This Row],[Total Cost of Good Sold]]</f>
        <v>45</v>
      </c>
      <c r="AB88" s="6">
        <f>IFERROR(Table1[[#This Row],[Total sold Amount]]-Table1[[#This Row],[Total Cost of Good Sold]]/Table1[[#This Row],[Total sold Amount]],0)</f>
        <v>89.5</v>
      </c>
      <c r="AC88" s="9">
        <f>IFERROR((Table1[[#This Row],[Total sold Amount]]-Table1[[#This Row],[Total Cost of Good Sold]])/Table1[[#This Row],[Total sold Amount]],0)</f>
        <v>0.5</v>
      </c>
    </row>
    <row r="89" spans="1:29" x14ac:dyDescent="0.3">
      <c r="A89">
        <v>859</v>
      </c>
      <c r="B89" t="s">
        <v>406</v>
      </c>
      <c r="C89" t="s">
        <v>19</v>
      </c>
      <c r="D89" t="s">
        <v>630</v>
      </c>
      <c r="E89" t="s">
        <v>623</v>
      </c>
      <c r="F89" s="4">
        <v>45121</v>
      </c>
      <c r="G89" s="6">
        <v>70</v>
      </c>
      <c r="H89">
        <v>4</v>
      </c>
      <c r="I89" t="s">
        <v>449</v>
      </c>
      <c r="J89" t="s">
        <v>537</v>
      </c>
      <c r="K89" t="s">
        <v>23</v>
      </c>
      <c r="L89" t="s">
        <v>23</v>
      </c>
      <c r="M89" t="s">
        <v>446</v>
      </c>
      <c r="N89" s="2">
        <v>0</v>
      </c>
      <c r="O89" s="1">
        <v>50</v>
      </c>
      <c r="P89" s="1">
        <v>20</v>
      </c>
      <c r="Q89" t="s">
        <v>23</v>
      </c>
      <c r="R89" t="s">
        <v>23</v>
      </c>
      <c r="S89" t="s">
        <v>456</v>
      </c>
      <c r="T89" t="s">
        <v>459</v>
      </c>
      <c r="U89" t="s">
        <v>644</v>
      </c>
      <c r="V89" t="s">
        <v>471</v>
      </c>
      <c r="W89" t="s">
        <v>606</v>
      </c>
      <c r="X89" t="s">
        <v>613</v>
      </c>
      <c r="Y89" s="6">
        <v>280</v>
      </c>
      <c r="Z89" s="1">
        <f>Table1[[#This Row],[Cost Of Goods Sold]]*Table1[[#This Row],[Quantity Sold]]</f>
        <v>200</v>
      </c>
      <c r="AA89" s="1">
        <f>Table1[[#This Row],[Total sold Amount]]-Table1[[#This Row],[Total Cost of Good Sold]]</f>
        <v>80</v>
      </c>
      <c r="AB89" s="6">
        <f>IFERROR(Table1[[#This Row],[Total sold Amount]]-Table1[[#This Row],[Total Cost of Good Sold]]/Table1[[#This Row],[Total sold Amount]],0)</f>
        <v>279.28571428571428</v>
      </c>
      <c r="AC89" s="9">
        <f>IFERROR((Table1[[#This Row],[Total sold Amount]]-Table1[[#This Row],[Total Cost of Good Sold]])/Table1[[#This Row],[Total sold Amount]],0)</f>
        <v>0.2857142857142857</v>
      </c>
    </row>
    <row r="90" spans="1:29" x14ac:dyDescent="0.3">
      <c r="A90">
        <v>1342</v>
      </c>
      <c r="B90" t="s">
        <v>231</v>
      </c>
      <c r="C90" t="s">
        <v>34</v>
      </c>
      <c r="D90" t="s">
        <v>632</v>
      </c>
      <c r="E90" t="s">
        <v>625</v>
      </c>
      <c r="F90" s="4">
        <v>45296</v>
      </c>
      <c r="G90" s="6">
        <v>20</v>
      </c>
      <c r="H90">
        <v>1</v>
      </c>
      <c r="I90" t="s">
        <v>453</v>
      </c>
      <c r="J90" t="s">
        <v>537</v>
      </c>
      <c r="K90" t="s">
        <v>32</v>
      </c>
      <c r="L90" t="s">
        <v>32</v>
      </c>
      <c r="M90" t="s">
        <v>604</v>
      </c>
      <c r="N90" s="2">
        <v>0</v>
      </c>
      <c r="O90" s="1">
        <v>15</v>
      </c>
      <c r="P90" s="1">
        <v>5</v>
      </c>
      <c r="Q90" t="s">
        <v>23</v>
      </c>
      <c r="R90" t="s">
        <v>23</v>
      </c>
      <c r="S90" t="s">
        <v>455</v>
      </c>
      <c r="T90" t="s">
        <v>459</v>
      </c>
      <c r="U90" t="s">
        <v>644</v>
      </c>
      <c r="V90" t="s">
        <v>492</v>
      </c>
      <c r="W90" t="s">
        <v>607</v>
      </c>
      <c r="X90" t="s">
        <v>614</v>
      </c>
      <c r="Y90" s="6">
        <v>20</v>
      </c>
      <c r="Z90" s="1">
        <f>Table1[[#This Row],[Cost Of Goods Sold]]*Table1[[#This Row],[Quantity Sold]]</f>
        <v>15</v>
      </c>
      <c r="AA90" s="1">
        <f>Table1[[#This Row],[Total sold Amount]]-Table1[[#This Row],[Total Cost of Good Sold]]</f>
        <v>5</v>
      </c>
      <c r="AB90" s="6">
        <f>IFERROR(Table1[[#This Row],[Total sold Amount]]-Table1[[#This Row],[Total Cost of Good Sold]]/Table1[[#This Row],[Total sold Amount]],0)</f>
        <v>19.25</v>
      </c>
      <c r="AC90" s="9">
        <f>IFERROR((Table1[[#This Row],[Total sold Amount]]-Table1[[#This Row],[Total Cost of Good Sold]])/Table1[[#This Row],[Total sold Amount]],0)</f>
        <v>0.25</v>
      </c>
    </row>
    <row r="91" spans="1:29" x14ac:dyDescent="0.3">
      <c r="A91">
        <v>941</v>
      </c>
      <c r="B91" t="s">
        <v>421</v>
      </c>
      <c r="C91" t="s">
        <v>19</v>
      </c>
      <c r="D91" t="s">
        <v>630</v>
      </c>
      <c r="E91" t="s">
        <v>623</v>
      </c>
      <c r="F91" s="4">
        <v>45007</v>
      </c>
      <c r="G91" s="6">
        <v>70</v>
      </c>
      <c r="H91">
        <v>2</v>
      </c>
      <c r="I91" t="s">
        <v>453</v>
      </c>
      <c r="J91" t="s">
        <v>537</v>
      </c>
      <c r="K91" t="s">
        <v>32</v>
      </c>
      <c r="L91" t="s">
        <v>32</v>
      </c>
      <c r="M91" t="s">
        <v>443</v>
      </c>
      <c r="N91" s="2">
        <v>0.1</v>
      </c>
      <c r="O91" s="1">
        <v>50</v>
      </c>
      <c r="P91" s="1">
        <v>20</v>
      </c>
      <c r="Q91" t="s">
        <v>457</v>
      </c>
      <c r="R91" t="s">
        <v>641</v>
      </c>
      <c r="S91" t="s">
        <v>456</v>
      </c>
      <c r="T91" t="s">
        <v>460</v>
      </c>
      <c r="U91" t="s">
        <v>460</v>
      </c>
      <c r="V91" t="s">
        <v>486</v>
      </c>
      <c r="W91" t="s">
        <v>606</v>
      </c>
      <c r="X91" t="s">
        <v>614</v>
      </c>
      <c r="Y91" s="6">
        <v>140</v>
      </c>
      <c r="Z91" s="1">
        <f>Table1[[#This Row],[Cost Of Goods Sold]]*Table1[[#This Row],[Quantity Sold]]</f>
        <v>100</v>
      </c>
      <c r="AA91" s="1">
        <f>Table1[[#This Row],[Total sold Amount]]-Table1[[#This Row],[Total Cost of Good Sold]]</f>
        <v>40</v>
      </c>
      <c r="AB91" s="6">
        <f>IFERROR(Table1[[#This Row],[Total sold Amount]]-Table1[[#This Row],[Total Cost of Good Sold]]/Table1[[#This Row],[Total sold Amount]],0)</f>
        <v>139.28571428571428</v>
      </c>
      <c r="AC91" s="9">
        <f>IFERROR((Table1[[#This Row],[Total sold Amount]]-Table1[[#This Row],[Total Cost of Good Sold]])/Table1[[#This Row],[Total sold Amount]],0)</f>
        <v>0.2857142857142857</v>
      </c>
    </row>
    <row r="92" spans="1:29" x14ac:dyDescent="0.3">
      <c r="A92">
        <v>135</v>
      </c>
      <c r="B92" t="s">
        <v>91</v>
      </c>
      <c r="C92" t="s">
        <v>16</v>
      </c>
      <c r="D92" t="s">
        <v>629</v>
      </c>
      <c r="E92" t="s">
        <v>16</v>
      </c>
      <c r="F92" s="4">
        <v>45281</v>
      </c>
      <c r="G92" s="6">
        <v>390</v>
      </c>
      <c r="H92">
        <v>4</v>
      </c>
      <c r="I92" t="s">
        <v>453</v>
      </c>
      <c r="J92" t="s">
        <v>537</v>
      </c>
      <c r="K92" t="s">
        <v>26</v>
      </c>
      <c r="L92" t="s">
        <v>32</v>
      </c>
      <c r="M92" t="s">
        <v>445</v>
      </c>
      <c r="N92" s="2">
        <v>0.05</v>
      </c>
      <c r="O92" s="1">
        <v>300</v>
      </c>
      <c r="P92" s="1">
        <v>90</v>
      </c>
      <c r="Q92" t="s">
        <v>23</v>
      </c>
      <c r="R92" t="s">
        <v>23</v>
      </c>
      <c r="S92" t="s">
        <v>455</v>
      </c>
      <c r="T92" t="s">
        <v>458</v>
      </c>
      <c r="U92" t="s">
        <v>644</v>
      </c>
      <c r="V92" t="s">
        <v>490</v>
      </c>
      <c r="W92" t="s">
        <v>607</v>
      </c>
      <c r="X92" t="s">
        <v>610</v>
      </c>
      <c r="Y92" s="6">
        <v>1560</v>
      </c>
      <c r="Z92" s="1">
        <f>Table1[[#This Row],[Cost Of Goods Sold]]*Table1[[#This Row],[Quantity Sold]]</f>
        <v>1200</v>
      </c>
      <c r="AA92" s="1">
        <f>Table1[[#This Row],[Total sold Amount]]-Table1[[#This Row],[Total Cost of Good Sold]]</f>
        <v>360</v>
      </c>
      <c r="AB92" s="6">
        <f>IFERROR(Table1[[#This Row],[Total sold Amount]]-Table1[[#This Row],[Total Cost of Good Sold]]/Table1[[#This Row],[Total sold Amount]],0)</f>
        <v>1559.2307692307693</v>
      </c>
      <c r="AC92" s="9">
        <f>IFERROR((Table1[[#This Row],[Total sold Amount]]-Table1[[#This Row],[Total Cost of Good Sold]])/Table1[[#This Row],[Total sold Amount]],0)</f>
        <v>0.23076923076923078</v>
      </c>
    </row>
    <row r="93" spans="1:29" x14ac:dyDescent="0.3">
      <c r="A93">
        <v>1298</v>
      </c>
      <c r="B93" t="s">
        <v>231</v>
      </c>
      <c r="C93" t="s">
        <v>34</v>
      </c>
      <c r="D93" t="s">
        <v>632</v>
      </c>
      <c r="E93" t="s">
        <v>625</v>
      </c>
      <c r="F93" s="4">
        <v>45252</v>
      </c>
      <c r="G93" s="8">
        <v>25</v>
      </c>
      <c r="H93">
        <v>5</v>
      </c>
      <c r="I93" t="s">
        <v>451</v>
      </c>
      <c r="J93" t="s">
        <v>531</v>
      </c>
      <c r="K93" t="s">
        <v>18</v>
      </c>
      <c r="L93" t="s">
        <v>18</v>
      </c>
      <c r="M93" t="s">
        <v>604</v>
      </c>
      <c r="N93" s="2">
        <v>0.1</v>
      </c>
      <c r="O93" s="1">
        <v>20</v>
      </c>
      <c r="P93" s="1">
        <v>5</v>
      </c>
      <c r="Q93" t="s">
        <v>32</v>
      </c>
      <c r="R93" t="s">
        <v>640</v>
      </c>
      <c r="S93" t="s">
        <v>456</v>
      </c>
      <c r="T93" t="s">
        <v>459</v>
      </c>
      <c r="U93" t="s">
        <v>644</v>
      </c>
      <c r="V93" t="s">
        <v>477</v>
      </c>
      <c r="W93" t="s">
        <v>607</v>
      </c>
      <c r="X93" t="s">
        <v>610</v>
      </c>
      <c r="Y93" s="6">
        <v>125</v>
      </c>
      <c r="Z93" s="1">
        <f>Table1[[#This Row],[Cost Of Goods Sold]]*Table1[[#This Row],[Quantity Sold]]</f>
        <v>100</v>
      </c>
      <c r="AA93" s="1">
        <f>Table1[[#This Row],[Total sold Amount]]-Table1[[#This Row],[Total Cost of Good Sold]]</f>
        <v>25</v>
      </c>
      <c r="AB93" s="6">
        <f>IFERROR(Table1[[#This Row],[Total sold Amount]]-Table1[[#This Row],[Total Cost of Good Sold]]/Table1[[#This Row],[Total sold Amount]],0)</f>
        <v>124.2</v>
      </c>
      <c r="AC93" s="9">
        <f>IFERROR((Table1[[#This Row],[Total sold Amount]]-Table1[[#This Row],[Total Cost of Good Sold]])/Table1[[#This Row],[Total sold Amount]],0)</f>
        <v>0.2</v>
      </c>
    </row>
    <row r="94" spans="1:29" x14ac:dyDescent="0.3">
      <c r="A94">
        <v>277</v>
      </c>
      <c r="B94" t="s">
        <v>153</v>
      </c>
      <c r="C94" t="s">
        <v>24</v>
      </c>
      <c r="D94" t="s">
        <v>631</v>
      </c>
      <c r="E94" t="s">
        <v>626</v>
      </c>
      <c r="F94" s="4">
        <v>45474</v>
      </c>
      <c r="G94" s="6">
        <v>90</v>
      </c>
      <c r="H94">
        <v>2</v>
      </c>
      <c r="I94" t="s">
        <v>451</v>
      </c>
      <c r="J94" t="s">
        <v>531</v>
      </c>
      <c r="K94" t="s">
        <v>23</v>
      </c>
      <c r="L94" t="s">
        <v>23</v>
      </c>
      <c r="M94" t="s">
        <v>444</v>
      </c>
      <c r="N94" s="2">
        <v>0</v>
      </c>
      <c r="O94" s="1">
        <v>70</v>
      </c>
      <c r="P94" s="1">
        <v>20</v>
      </c>
      <c r="Q94" t="s">
        <v>457</v>
      </c>
      <c r="R94" t="s">
        <v>641</v>
      </c>
      <c r="S94" t="s">
        <v>454</v>
      </c>
      <c r="T94" t="s">
        <v>458</v>
      </c>
      <c r="U94" t="s">
        <v>644</v>
      </c>
      <c r="V94" t="s">
        <v>471</v>
      </c>
      <c r="W94" t="s">
        <v>607</v>
      </c>
      <c r="X94" t="s">
        <v>613</v>
      </c>
      <c r="Y94" s="6">
        <v>180</v>
      </c>
      <c r="Z94" s="1">
        <f>Table1[[#This Row],[Cost Of Goods Sold]]*Table1[[#This Row],[Quantity Sold]]</f>
        <v>140</v>
      </c>
      <c r="AA94" s="1">
        <f>Table1[[#This Row],[Total sold Amount]]-Table1[[#This Row],[Total Cost of Good Sold]]</f>
        <v>40</v>
      </c>
      <c r="AB94" s="6">
        <f>IFERROR(Table1[[#This Row],[Total sold Amount]]-Table1[[#This Row],[Total Cost of Good Sold]]/Table1[[#This Row],[Total sold Amount]],0)</f>
        <v>179.22222222222223</v>
      </c>
      <c r="AC94" s="9">
        <f>IFERROR((Table1[[#This Row],[Total sold Amount]]-Table1[[#This Row],[Total Cost of Good Sold]])/Table1[[#This Row],[Total sold Amount]],0)</f>
        <v>0.22222222222222221</v>
      </c>
    </row>
    <row r="95" spans="1:29" x14ac:dyDescent="0.3">
      <c r="A95">
        <v>184</v>
      </c>
      <c r="B95" t="s">
        <v>61</v>
      </c>
      <c r="C95" t="s">
        <v>21</v>
      </c>
      <c r="D95" t="s">
        <v>634</v>
      </c>
      <c r="E95" t="s">
        <v>624</v>
      </c>
      <c r="F95" s="4">
        <v>45051</v>
      </c>
      <c r="G95" s="6">
        <v>520</v>
      </c>
      <c r="H95">
        <v>5</v>
      </c>
      <c r="I95" t="s">
        <v>450</v>
      </c>
      <c r="J95" t="s">
        <v>531</v>
      </c>
      <c r="K95" t="s">
        <v>23</v>
      </c>
      <c r="L95" t="s">
        <v>23</v>
      </c>
      <c r="M95" t="s">
        <v>440</v>
      </c>
      <c r="N95" s="2">
        <v>0</v>
      </c>
      <c r="O95" s="1">
        <v>400</v>
      </c>
      <c r="P95" s="1">
        <v>120</v>
      </c>
      <c r="Q95" t="s">
        <v>18</v>
      </c>
      <c r="R95" t="s">
        <v>642</v>
      </c>
      <c r="S95" t="s">
        <v>456</v>
      </c>
      <c r="T95" t="s">
        <v>458</v>
      </c>
      <c r="U95" t="s">
        <v>644</v>
      </c>
      <c r="V95" t="s">
        <v>472</v>
      </c>
      <c r="W95" t="s">
        <v>608</v>
      </c>
      <c r="X95" t="s">
        <v>611</v>
      </c>
      <c r="Y95" s="6">
        <v>2600</v>
      </c>
      <c r="Z95" s="1">
        <f>Table1[[#This Row],[Cost Of Goods Sold]]*Table1[[#This Row],[Quantity Sold]]</f>
        <v>2000</v>
      </c>
      <c r="AA95" s="1">
        <f>Table1[[#This Row],[Total sold Amount]]-Table1[[#This Row],[Total Cost of Good Sold]]</f>
        <v>600</v>
      </c>
      <c r="AB95" s="6">
        <f>IFERROR(Table1[[#This Row],[Total sold Amount]]-Table1[[#This Row],[Total Cost of Good Sold]]/Table1[[#This Row],[Total sold Amount]],0)</f>
        <v>2599.2307692307691</v>
      </c>
      <c r="AC95" s="9">
        <f>IFERROR((Table1[[#This Row],[Total sold Amount]]-Table1[[#This Row],[Total Cost of Good Sold]])/Table1[[#This Row],[Total sold Amount]],0)</f>
        <v>0.23076923076923078</v>
      </c>
    </row>
    <row r="96" spans="1:29" x14ac:dyDescent="0.3">
      <c r="A96">
        <v>1160</v>
      </c>
      <c r="B96" t="s">
        <v>231</v>
      </c>
      <c r="C96" t="s">
        <v>34</v>
      </c>
      <c r="D96" t="s">
        <v>632</v>
      </c>
      <c r="E96" t="s">
        <v>625</v>
      </c>
      <c r="F96" s="4">
        <v>45249</v>
      </c>
      <c r="G96" s="6">
        <v>30</v>
      </c>
      <c r="H96">
        <v>5</v>
      </c>
      <c r="I96" t="s">
        <v>452</v>
      </c>
      <c r="J96" t="s">
        <v>531</v>
      </c>
      <c r="K96" t="s">
        <v>32</v>
      </c>
      <c r="L96" t="s">
        <v>32</v>
      </c>
      <c r="M96" t="s">
        <v>603</v>
      </c>
      <c r="N96" s="2">
        <v>0</v>
      </c>
      <c r="O96" s="1">
        <v>15</v>
      </c>
      <c r="P96" s="1">
        <v>15</v>
      </c>
      <c r="Q96" t="s">
        <v>457</v>
      </c>
      <c r="R96" t="s">
        <v>641</v>
      </c>
      <c r="S96" t="s">
        <v>456</v>
      </c>
      <c r="T96" t="s">
        <v>459</v>
      </c>
      <c r="U96" t="s">
        <v>644</v>
      </c>
      <c r="V96" t="s">
        <v>465</v>
      </c>
      <c r="W96" t="s">
        <v>607</v>
      </c>
      <c r="X96" t="s">
        <v>614</v>
      </c>
      <c r="Y96" s="6">
        <v>150</v>
      </c>
      <c r="Z96" s="1">
        <f>Table1[[#This Row],[Cost Of Goods Sold]]*Table1[[#This Row],[Quantity Sold]]</f>
        <v>75</v>
      </c>
      <c r="AA96" s="1">
        <f>Table1[[#This Row],[Total sold Amount]]-Table1[[#This Row],[Total Cost of Good Sold]]</f>
        <v>75</v>
      </c>
      <c r="AB96" s="6">
        <f>IFERROR(Table1[[#This Row],[Total sold Amount]]-Table1[[#This Row],[Total Cost of Good Sold]]/Table1[[#This Row],[Total sold Amount]],0)</f>
        <v>149.5</v>
      </c>
      <c r="AC96" s="9">
        <f>IFERROR((Table1[[#This Row],[Total sold Amount]]-Table1[[#This Row],[Total Cost of Good Sold]])/Table1[[#This Row],[Total sold Amount]],0)</f>
        <v>0.5</v>
      </c>
    </row>
    <row r="97" spans="1:29" x14ac:dyDescent="0.3">
      <c r="A97">
        <v>1344</v>
      </c>
      <c r="B97" t="s">
        <v>406</v>
      </c>
      <c r="C97" t="s">
        <v>19</v>
      </c>
      <c r="D97" t="s">
        <v>630</v>
      </c>
      <c r="E97" t="s">
        <v>623</v>
      </c>
      <c r="F97" s="4">
        <v>45298</v>
      </c>
      <c r="G97" s="6">
        <v>25</v>
      </c>
      <c r="H97">
        <v>1</v>
      </c>
      <c r="I97" t="s">
        <v>452</v>
      </c>
      <c r="J97" t="s">
        <v>531</v>
      </c>
      <c r="K97" t="s">
        <v>18</v>
      </c>
      <c r="L97" t="s">
        <v>18</v>
      </c>
      <c r="M97" t="s">
        <v>596</v>
      </c>
      <c r="N97" s="2">
        <v>0.05</v>
      </c>
      <c r="O97" s="1">
        <v>15</v>
      </c>
      <c r="P97" s="1">
        <v>10</v>
      </c>
      <c r="Q97" t="s">
        <v>18</v>
      </c>
      <c r="R97" t="s">
        <v>642</v>
      </c>
      <c r="S97" t="s">
        <v>456</v>
      </c>
      <c r="T97" t="s">
        <v>460</v>
      </c>
      <c r="U97" t="s">
        <v>460</v>
      </c>
      <c r="V97" t="s">
        <v>494</v>
      </c>
      <c r="W97" t="s">
        <v>607</v>
      </c>
      <c r="X97" t="s">
        <v>614</v>
      </c>
      <c r="Y97" s="6">
        <v>25</v>
      </c>
      <c r="Z97" s="1">
        <f>Table1[[#This Row],[Cost Of Goods Sold]]*Table1[[#This Row],[Quantity Sold]]</f>
        <v>15</v>
      </c>
      <c r="AA97" s="1">
        <f>Table1[[#This Row],[Total sold Amount]]-Table1[[#This Row],[Total Cost of Good Sold]]</f>
        <v>10</v>
      </c>
      <c r="AB97" s="6">
        <f>IFERROR(Table1[[#This Row],[Total sold Amount]]-Table1[[#This Row],[Total Cost of Good Sold]]/Table1[[#This Row],[Total sold Amount]],0)</f>
        <v>24.4</v>
      </c>
      <c r="AC97" s="9">
        <f>IFERROR((Table1[[#This Row],[Total sold Amount]]-Table1[[#This Row],[Total Cost of Good Sold]])/Table1[[#This Row],[Total sold Amount]],0)</f>
        <v>0.4</v>
      </c>
    </row>
    <row r="98" spans="1:29" x14ac:dyDescent="0.3">
      <c r="A98">
        <v>1032</v>
      </c>
      <c r="B98" t="s">
        <v>266</v>
      </c>
      <c r="C98" t="s">
        <v>36</v>
      </c>
      <c r="D98" t="s">
        <v>634</v>
      </c>
      <c r="E98" t="s">
        <v>624</v>
      </c>
      <c r="F98" s="4">
        <v>44937</v>
      </c>
      <c r="G98" s="6">
        <v>25</v>
      </c>
      <c r="I98" t="s">
        <v>452</v>
      </c>
      <c r="J98" t="s">
        <v>531</v>
      </c>
      <c r="K98" t="s">
        <v>438</v>
      </c>
      <c r="L98" t="s">
        <v>18</v>
      </c>
      <c r="M98" t="s">
        <v>447</v>
      </c>
      <c r="O98" s="1">
        <v>20</v>
      </c>
      <c r="P98" s="1">
        <v>5</v>
      </c>
      <c r="Q98" t="s">
        <v>23</v>
      </c>
      <c r="R98" t="s">
        <v>23</v>
      </c>
      <c r="S98" t="s">
        <v>456</v>
      </c>
      <c r="T98" t="s">
        <v>458</v>
      </c>
      <c r="U98" t="s">
        <v>644</v>
      </c>
      <c r="V98" t="s">
        <v>491</v>
      </c>
      <c r="W98" t="s">
        <v>607</v>
      </c>
      <c r="X98" t="s">
        <v>610</v>
      </c>
      <c r="Y98" s="6">
        <v>0</v>
      </c>
      <c r="Z98" s="1">
        <f>Table1[[#This Row],[Cost Of Goods Sold]]*Table1[[#This Row],[Quantity Sold]]</f>
        <v>0</v>
      </c>
      <c r="AA98" s="1">
        <f>Table1[[#This Row],[Total sold Amount]]-Table1[[#This Row],[Total Cost of Good Sold]]</f>
        <v>0</v>
      </c>
      <c r="AB98" s="6">
        <f>IFERROR(Table1[[#This Row],[Total sold Amount]]-Table1[[#This Row],[Total Cost of Good Sold]]/Table1[[#This Row],[Total sold Amount]],0)</f>
        <v>0</v>
      </c>
      <c r="AC98" s="9">
        <f>IFERROR((Table1[[#This Row],[Total sold Amount]]-Table1[[#This Row],[Total Cost of Good Sold]])/Table1[[#This Row],[Total sold Amount]],0)</f>
        <v>0</v>
      </c>
    </row>
    <row r="99" spans="1:29" x14ac:dyDescent="0.3">
      <c r="A99">
        <v>1206</v>
      </c>
      <c r="B99" t="s">
        <v>406</v>
      </c>
      <c r="C99" t="s">
        <v>19</v>
      </c>
      <c r="D99" t="s">
        <v>630</v>
      </c>
      <c r="E99" t="s">
        <v>623</v>
      </c>
      <c r="F99" s="4">
        <v>45053</v>
      </c>
      <c r="G99" s="6">
        <v>70</v>
      </c>
      <c r="H99">
        <v>5</v>
      </c>
      <c r="I99" t="s">
        <v>449</v>
      </c>
      <c r="J99" t="s">
        <v>531</v>
      </c>
      <c r="K99" t="s">
        <v>23</v>
      </c>
      <c r="L99" t="s">
        <v>23</v>
      </c>
      <c r="M99" t="s">
        <v>601</v>
      </c>
      <c r="N99" s="2">
        <v>0</v>
      </c>
      <c r="O99" s="1">
        <v>15</v>
      </c>
      <c r="P99" s="1">
        <v>55</v>
      </c>
      <c r="Q99" t="s">
        <v>23</v>
      </c>
      <c r="R99" t="s">
        <v>23</v>
      </c>
      <c r="S99" t="s">
        <v>455</v>
      </c>
      <c r="T99" t="s">
        <v>458</v>
      </c>
      <c r="U99" t="s">
        <v>644</v>
      </c>
      <c r="V99" t="s">
        <v>479</v>
      </c>
      <c r="W99" t="s">
        <v>608</v>
      </c>
      <c r="X99" t="s">
        <v>611</v>
      </c>
      <c r="Y99" s="6">
        <v>350</v>
      </c>
      <c r="Z99" s="1">
        <f>Table1[[#This Row],[Cost Of Goods Sold]]*Table1[[#This Row],[Quantity Sold]]</f>
        <v>75</v>
      </c>
      <c r="AA99" s="1">
        <f>Table1[[#This Row],[Total sold Amount]]-Table1[[#This Row],[Total Cost of Good Sold]]</f>
        <v>275</v>
      </c>
      <c r="AB99" s="6">
        <f>IFERROR(Table1[[#This Row],[Total sold Amount]]-Table1[[#This Row],[Total Cost of Good Sold]]/Table1[[#This Row],[Total sold Amount]],0)</f>
        <v>349.78571428571428</v>
      </c>
      <c r="AC99" s="9">
        <f>IFERROR((Table1[[#This Row],[Total sold Amount]]-Table1[[#This Row],[Total Cost of Good Sold]])/Table1[[#This Row],[Total sold Amount]],0)</f>
        <v>0.7857142857142857</v>
      </c>
    </row>
    <row r="100" spans="1:29" x14ac:dyDescent="0.3">
      <c r="A100">
        <v>1114</v>
      </c>
      <c r="B100" t="s">
        <v>292</v>
      </c>
      <c r="C100" t="s">
        <v>16</v>
      </c>
      <c r="D100" t="s">
        <v>629</v>
      </c>
      <c r="E100" t="s">
        <v>16</v>
      </c>
      <c r="F100" s="4">
        <v>45366</v>
      </c>
      <c r="G100" s="6">
        <v>40</v>
      </c>
      <c r="I100" t="s">
        <v>449</v>
      </c>
      <c r="J100" t="s">
        <v>531</v>
      </c>
      <c r="K100" t="s">
        <v>434</v>
      </c>
      <c r="L100" t="s">
        <v>18</v>
      </c>
      <c r="M100" t="s">
        <v>448</v>
      </c>
      <c r="N100" s="2">
        <v>0</v>
      </c>
      <c r="O100" s="1">
        <v>30</v>
      </c>
      <c r="P100" s="1">
        <v>10</v>
      </c>
      <c r="Q100" t="s">
        <v>32</v>
      </c>
      <c r="R100" t="s">
        <v>640</v>
      </c>
      <c r="S100" t="s">
        <v>455</v>
      </c>
      <c r="T100" t="s">
        <v>460</v>
      </c>
      <c r="U100" t="s">
        <v>460</v>
      </c>
      <c r="V100" t="s">
        <v>482</v>
      </c>
      <c r="W100" t="s">
        <v>607</v>
      </c>
      <c r="X100" t="s">
        <v>610</v>
      </c>
      <c r="Y100" s="6">
        <v>0</v>
      </c>
      <c r="Z100" s="1">
        <f>Table1[[#This Row],[Cost Of Goods Sold]]*Table1[[#This Row],[Quantity Sold]]</f>
        <v>0</v>
      </c>
      <c r="AA100" s="1">
        <f>Table1[[#This Row],[Total sold Amount]]-Table1[[#This Row],[Total Cost of Good Sold]]</f>
        <v>0</v>
      </c>
      <c r="AB100" s="6">
        <f>IFERROR(Table1[[#This Row],[Total sold Amount]]-Table1[[#This Row],[Total Cost of Good Sold]]/Table1[[#This Row],[Total sold Amount]],0)</f>
        <v>0</v>
      </c>
      <c r="AC100" s="9">
        <f>IFERROR((Table1[[#This Row],[Total sold Amount]]-Table1[[#This Row],[Total Cost of Good Sold]])/Table1[[#This Row],[Total sold Amount]],0)</f>
        <v>0</v>
      </c>
    </row>
    <row r="101" spans="1:29" x14ac:dyDescent="0.3">
      <c r="A101">
        <v>458</v>
      </c>
      <c r="B101" t="s">
        <v>304</v>
      </c>
      <c r="C101" t="s">
        <v>19</v>
      </c>
      <c r="D101" t="s">
        <v>630</v>
      </c>
      <c r="E101" t="s">
        <v>623</v>
      </c>
      <c r="F101" s="4">
        <v>45326</v>
      </c>
      <c r="G101" s="6">
        <v>75</v>
      </c>
      <c r="H101">
        <v>4</v>
      </c>
      <c r="I101" t="s">
        <v>449</v>
      </c>
      <c r="J101" t="s">
        <v>531</v>
      </c>
      <c r="K101" t="s">
        <v>18</v>
      </c>
      <c r="L101" t="s">
        <v>18</v>
      </c>
      <c r="M101" t="s">
        <v>441</v>
      </c>
      <c r="N101" s="2">
        <v>0</v>
      </c>
      <c r="O101" s="1">
        <v>60</v>
      </c>
      <c r="P101" s="1">
        <v>15</v>
      </c>
      <c r="Q101" t="s">
        <v>457</v>
      </c>
      <c r="R101" t="s">
        <v>641</v>
      </c>
      <c r="S101" t="s">
        <v>455</v>
      </c>
      <c r="T101" t="s">
        <v>458</v>
      </c>
      <c r="U101" t="s">
        <v>644</v>
      </c>
      <c r="V101" t="s">
        <v>468</v>
      </c>
      <c r="W101" t="s">
        <v>608</v>
      </c>
      <c r="X101" t="s">
        <v>614</v>
      </c>
      <c r="Y101" s="6">
        <v>300</v>
      </c>
      <c r="Z101" s="1">
        <f>Table1[[#This Row],[Cost Of Goods Sold]]*Table1[[#This Row],[Quantity Sold]]</f>
        <v>240</v>
      </c>
      <c r="AA101" s="1">
        <f>Table1[[#This Row],[Total sold Amount]]-Table1[[#This Row],[Total Cost of Good Sold]]</f>
        <v>60</v>
      </c>
      <c r="AB101" s="6">
        <f>IFERROR(Table1[[#This Row],[Total sold Amount]]-Table1[[#This Row],[Total Cost of Good Sold]]/Table1[[#This Row],[Total sold Amount]],0)</f>
        <v>299.2</v>
      </c>
      <c r="AC101" s="9">
        <f>IFERROR((Table1[[#This Row],[Total sold Amount]]-Table1[[#This Row],[Total Cost of Good Sold]])/Table1[[#This Row],[Total sold Amount]],0)</f>
        <v>0.2</v>
      </c>
    </row>
    <row r="102" spans="1:29" x14ac:dyDescent="0.3">
      <c r="A102">
        <v>713</v>
      </c>
      <c r="B102" t="s">
        <v>419</v>
      </c>
      <c r="C102" t="s">
        <v>34</v>
      </c>
      <c r="D102" t="s">
        <v>632</v>
      </c>
      <c r="E102" t="s">
        <v>625</v>
      </c>
      <c r="F102" s="4">
        <v>45115</v>
      </c>
      <c r="G102" s="6">
        <v>30</v>
      </c>
      <c r="H102">
        <v>2</v>
      </c>
      <c r="I102" t="s">
        <v>449</v>
      </c>
      <c r="J102" t="s">
        <v>531</v>
      </c>
      <c r="K102" t="s">
        <v>23</v>
      </c>
      <c r="L102" t="s">
        <v>23</v>
      </c>
      <c r="M102" t="s">
        <v>440</v>
      </c>
      <c r="N102" s="2">
        <v>0</v>
      </c>
      <c r="O102" s="1">
        <v>20</v>
      </c>
      <c r="P102" s="1">
        <v>10</v>
      </c>
      <c r="Q102" t="s">
        <v>23</v>
      </c>
      <c r="R102" t="s">
        <v>23</v>
      </c>
      <c r="S102" t="s">
        <v>456</v>
      </c>
      <c r="T102" t="s">
        <v>460</v>
      </c>
      <c r="U102" t="s">
        <v>460</v>
      </c>
      <c r="V102" t="s">
        <v>474</v>
      </c>
      <c r="W102" t="s">
        <v>607</v>
      </c>
      <c r="X102" t="s">
        <v>611</v>
      </c>
      <c r="Y102" s="6">
        <v>60</v>
      </c>
      <c r="Z102" s="1">
        <f>Table1[[#This Row],[Cost Of Goods Sold]]*Table1[[#This Row],[Quantity Sold]]</f>
        <v>40</v>
      </c>
      <c r="AA102" s="1">
        <f>Table1[[#This Row],[Total sold Amount]]-Table1[[#This Row],[Total Cost of Good Sold]]</f>
        <v>20</v>
      </c>
      <c r="AB102" s="6">
        <f>IFERROR(Table1[[#This Row],[Total sold Amount]]-Table1[[#This Row],[Total Cost of Good Sold]]/Table1[[#This Row],[Total sold Amount]],0)</f>
        <v>59.333333333333336</v>
      </c>
      <c r="AC102" s="9">
        <f>IFERROR((Table1[[#This Row],[Total sold Amount]]-Table1[[#This Row],[Total Cost of Good Sold]])/Table1[[#This Row],[Total sold Amount]],0)</f>
        <v>0.33333333333333331</v>
      </c>
    </row>
    <row r="103" spans="1:29" x14ac:dyDescent="0.3">
      <c r="A103">
        <v>748</v>
      </c>
      <c r="B103" t="s">
        <v>60</v>
      </c>
      <c r="C103" t="s">
        <v>19</v>
      </c>
      <c r="D103" t="s">
        <v>630</v>
      </c>
      <c r="E103" t="s">
        <v>623</v>
      </c>
      <c r="F103" s="4">
        <v>45286</v>
      </c>
      <c r="G103" s="6">
        <v>35</v>
      </c>
      <c r="H103">
        <v>2</v>
      </c>
      <c r="I103" t="s">
        <v>453</v>
      </c>
      <c r="J103" t="s">
        <v>531</v>
      </c>
      <c r="K103" t="s">
        <v>32</v>
      </c>
      <c r="L103" t="s">
        <v>32</v>
      </c>
      <c r="M103" t="s">
        <v>445</v>
      </c>
      <c r="N103" s="2">
        <v>0</v>
      </c>
      <c r="O103" s="1">
        <v>25</v>
      </c>
      <c r="P103" s="1">
        <v>10</v>
      </c>
      <c r="Q103" t="s">
        <v>23</v>
      </c>
      <c r="R103" t="s">
        <v>23</v>
      </c>
      <c r="S103" t="s">
        <v>456</v>
      </c>
      <c r="T103" t="s">
        <v>458</v>
      </c>
      <c r="U103" t="s">
        <v>644</v>
      </c>
      <c r="V103" t="s">
        <v>484</v>
      </c>
      <c r="W103" t="s">
        <v>607</v>
      </c>
      <c r="X103" t="s">
        <v>615</v>
      </c>
      <c r="Y103" s="6">
        <v>70</v>
      </c>
      <c r="Z103" s="1">
        <f>Table1[[#This Row],[Cost Of Goods Sold]]*Table1[[#This Row],[Quantity Sold]]</f>
        <v>50</v>
      </c>
      <c r="AA103" s="1">
        <f>Table1[[#This Row],[Total sold Amount]]-Table1[[#This Row],[Total Cost of Good Sold]]</f>
        <v>20</v>
      </c>
      <c r="AB103" s="6">
        <f>IFERROR(Table1[[#This Row],[Total sold Amount]]-Table1[[#This Row],[Total Cost of Good Sold]]/Table1[[#This Row],[Total sold Amount]],0)</f>
        <v>69.285714285714292</v>
      </c>
      <c r="AC103" s="9">
        <f>IFERROR((Table1[[#This Row],[Total sold Amount]]-Table1[[#This Row],[Total Cost of Good Sold]])/Table1[[#This Row],[Total sold Amount]],0)</f>
        <v>0.2857142857142857</v>
      </c>
    </row>
    <row r="104" spans="1:29" x14ac:dyDescent="0.3">
      <c r="A104">
        <v>1252</v>
      </c>
      <c r="B104" t="s">
        <v>419</v>
      </c>
      <c r="C104" t="s">
        <v>34</v>
      </c>
      <c r="D104" t="s">
        <v>632</v>
      </c>
      <c r="E104" t="s">
        <v>625</v>
      </c>
      <c r="F104" s="4">
        <v>45014</v>
      </c>
      <c r="G104" s="6">
        <v>25</v>
      </c>
      <c r="H104">
        <v>2</v>
      </c>
      <c r="I104" t="s">
        <v>453</v>
      </c>
      <c r="J104" t="s">
        <v>531</v>
      </c>
      <c r="K104" t="s">
        <v>32</v>
      </c>
      <c r="L104" t="s">
        <v>32</v>
      </c>
      <c r="M104" t="s">
        <v>603</v>
      </c>
      <c r="N104" s="2">
        <v>0.05</v>
      </c>
      <c r="O104" s="1">
        <v>15</v>
      </c>
      <c r="P104" s="1">
        <v>10</v>
      </c>
      <c r="Q104" t="s">
        <v>32</v>
      </c>
      <c r="R104" t="s">
        <v>640</v>
      </c>
      <c r="S104" t="s">
        <v>456</v>
      </c>
      <c r="T104" t="s">
        <v>460</v>
      </c>
      <c r="U104" t="s">
        <v>460</v>
      </c>
      <c r="V104" t="s">
        <v>483</v>
      </c>
      <c r="W104" t="s">
        <v>607</v>
      </c>
      <c r="X104" t="s">
        <v>611</v>
      </c>
      <c r="Y104" s="6">
        <v>50</v>
      </c>
      <c r="Z104" s="1">
        <f>Table1[[#This Row],[Cost Of Goods Sold]]*Table1[[#This Row],[Quantity Sold]]</f>
        <v>30</v>
      </c>
      <c r="AA104" s="1">
        <f>Table1[[#This Row],[Total sold Amount]]-Table1[[#This Row],[Total Cost of Good Sold]]</f>
        <v>20</v>
      </c>
      <c r="AB104" s="6">
        <f>IFERROR(Table1[[#This Row],[Total sold Amount]]-Table1[[#This Row],[Total Cost of Good Sold]]/Table1[[#This Row],[Total sold Amount]],0)</f>
        <v>49.4</v>
      </c>
      <c r="AC104" s="9">
        <f>IFERROR((Table1[[#This Row],[Total sold Amount]]-Table1[[#This Row],[Total Cost of Good Sold]])/Table1[[#This Row],[Total sold Amount]],0)</f>
        <v>0.4</v>
      </c>
    </row>
    <row r="105" spans="1:29" x14ac:dyDescent="0.3">
      <c r="A105">
        <v>250</v>
      </c>
      <c r="B105" t="s">
        <v>126</v>
      </c>
      <c r="C105" t="s">
        <v>52</v>
      </c>
      <c r="D105" t="s">
        <v>637</v>
      </c>
      <c r="E105" t="s">
        <v>624</v>
      </c>
      <c r="F105" s="4">
        <v>45411</v>
      </c>
      <c r="G105" s="6">
        <v>65</v>
      </c>
      <c r="H105">
        <v>4</v>
      </c>
      <c r="J105" t="s">
        <v>531</v>
      </c>
      <c r="K105" t="s">
        <v>18</v>
      </c>
      <c r="L105" t="s">
        <v>18</v>
      </c>
      <c r="M105" t="s">
        <v>448</v>
      </c>
      <c r="N105" s="2">
        <v>0</v>
      </c>
      <c r="O105" s="1">
        <v>50</v>
      </c>
      <c r="P105" s="1">
        <v>15</v>
      </c>
      <c r="Q105" t="s">
        <v>32</v>
      </c>
      <c r="R105" t="s">
        <v>640</v>
      </c>
      <c r="S105" t="s">
        <v>455</v>
      </c>
      <c r="T105" t="s">
        <v>460</v>
      </c>
      <c r="U105" t="s">
        <v>460</v>
      </c>
      <c r="V105" t="s">
        <v>464</v>
      </c>
      <c r="W105" t="s">
        <v>608</v>
      </c>
      <c r="X105" t="s">
        <v>610</v>
      </c>
      <c r="Y105" s="6">
        <v>260</v>
      </c>
      <c r="Z105" s="1">
        <f>Table1[[#This Row],[Cost Of Goods Sold]]*Table1[[#This Row],[Quantity Sold]]</f>
        <v>200</v>
      </c>
      <c r="AA105" s="1">
        <f>Table1[[#This Row],[Total sold Amount]]-Table1[[#This Row],[Total Cost of Good Sold]]</f>
        <v>60</v>
      </c>
      <c r="AB105" s="6">
        <f>IFERROR(Table1[[#This Row],[Total sold Amount]]-Table1[[#This Row],[Total Cost of Good Sold]]/Table1[[#This Row],[Total sold Amount]],0)</f>
        <v>259.23076923076923</v>
      </c>
      <c r="AC105" s="9">
        <f>IFERROR((Table1[[#This Row],[Total sold Amount]]-Table1[[#This Row],[Total Cost of Good Sold]])/Table1[[#This Row],[Total sold Amount]],0)</f>
        <v>0.23076923076923078</v>
      </c>
    </row>
    <row r="106" spans="1:29" x14ac:dyDescent="0.3">
      <c r="A106">
        <v>992</v>
      </c>
      <c r="B106" t="s">
        <v>25</v>
      </c>
      <c r="C106" t="s">
        <v>24</v>
      </c>
      <c r="D106" t="s">
        <v>631</v>
      </c>
      <c r="E106" t="s">
        <v>626</v>
      </c>
      <c r="F106" s="4">
        <v>45367</v>
      </c>
      <c r="G106" s="6">
        <v>400</v>
      </c>
      <c r="H106">
        <v>3</v>
      </c>
      <c r="J106" t="s">
        <v>531</v>
      </c>
      <c r="K106" t="s">
        <v>32</v>
      </c>
      <c r="L106" t="s">
        <v>32</v>
      </c>
      <c r="M106" t="s">
        <v>445</v>
      </c>
      <c r="N106" s="2">
        <v>0.05</v>
      </c>
      <c r="O106" s="1">
        <v>300</v>
      </c>
      <c r="P106" s="1">
        <v>100</v>
      </c>
      <c r="Q106" t="s">
        <v>32</v>
      </c>
      <c r="R106" t="s">
        <v>640</v>
      </c>
      <c r="S106" t="s">
        <v>454</v>
      </c>
      <c r="T106" t="s">
        <v>459</v>
      </c>
      <c r="U106" t="s">
        <v>644</v>
      </c>
      <c r="V106" t="s">
        <v>464</v>
      </c>
      <c r="W106" t="s">
        <v>607</v>
      </c>
      <c r="X106" t="s">
        <v>610</v>
      </c>
      <c r="Y106" s="6">
        <v>1200</v>
      </c>
      <c r="Z106" s="1">
        <f>Table1[[#This Row],[Cost Of Goods Sold]]*Table1[[#This Row],[Quantity Sold]]</f>
        <v>900</v>
      </c>
      <c r="AA106" s="1">
        <f>Table1[[#This Row],[Total sold Amount]]-Table1[[#This Row],[Total Cost of Good Sold]]</f>
        <v>300</v>
      </c>
      <c r="AB106" s="6">
        <f>IFERROR(Table1[[#This Row],[Total sold Amount]]-Table1[[#This Row],[Total Cost of Good Sold]]/Table1[[#This Row],[Total sold Amount]],0)</f>
        <v>1199.25</v>
      </c>
      <c r="AC106" s="9">
        <f>IFERROR((Table1[[#This Row],[Total sold Amount]]-Table1[[#This Row],[Total Cost of Good Sold]])/Table1[[#This Row],[Total sold Amount]],0)</f>
        <v>0.25</v>
      </c>
    </row>
    <row r="107" spans="1:29" x14ac:dyDescent="0.3">
      <c r="A107">
        <v>1089</v>
      </c>
      <c r="B107" t="s">
        <v>421</v>
      </c>
      <c r="C107" t="s">
        <v>19</v>
      </c>
      <c r="D107" t="s">
        <v>630</v>
      </c>
      <c r="E107" t="s">
        <v>623</v>
      </c>
      <c r="F107" s="4">
        <v>45451</v>
      </c>
      <c r="G107" s="6">
        <v>70</v>
      </c>
      <c r="I107" t="s">
        <v>450</v>
      </c>
      <c r="J107" t="s">
        <v>499</v>
      </c>
      <c r="K107" t="s">
        <v>431</v>
      </c>
      <c r="L107" t="s">
        <v>23</v>
      </c>
      <c r="M107" t="s">
        <v>447</v>
      </c>
      <c r="O107" s="1">
        <v>50</v>
      </c>
      <c r="P107" s="1">
        <v>20</v>
      </c>
      <c r="Q107" t="s">
        <v>23</v>
      </c>
      <c r="R107" t="s">
        <v>23</v>
      </c>
      <c r="S107" t="s">
        <v>456</v>
      </c>
      <c r="T107" t="s">
        <v>459</v>
      </c>
      <c r="U107" t="s">
        <v>644</v>
      </c>
      <c r="V107" t="s">
        <v>488</v>
      </c>
      <c r="W107" t="s">
        <v>607</v>
      </c>
      <c r="X107" t="s">
        <v>613</v>
      </c>
      <c r="Y107" s="6">
        <v>0</v>
      </c>
      <c r="Z107" s="1">
        <f>Table1[[#This Row],[Cost Of Goods Sold]]*Table1[[#This Row],[Quantity Sold]]</f>
        <v>0</v>
      </c>
      <c r="AA107" s="1">
        <f>Table1[[#This Row],[Total sold Amount]]-Table1[[#This Row],[Total Cost of Good Sold]]</f>
        <v>0</v>
      </c>
      <c r="AB107" s="6">
        <f>IFERROR(Table1[[#This Row],[Total sold Amount]]-Table1[[#This Row],[Total Cost of Good Sold]]/Table1[[#This Row],[Total sold Amount]],0)</f>
        <v>0</v>
      </c>
      <c r="AC107" s="9">
        <f>IFERROR((Table1[[#This Row],[Total sold Amount]]-Table1[[#This Row],[Total Cost of Good Sold]])/Table1[[#This Row],[Total sold Amount]],0)</f>
        <v>0</v>
      </c>
    </row>
    <row r="108" spans="1:29" x14ac:dyDescent="0.3">
      <c r="A108">
        <v>706</v>
      </c>
      <c r="B108" t="s">
        <v>215</v>
      </c>
      <c r="C108" t="s">
        <v>24</v>
      </c>
      <c r="D108" t="s">
        <v>631</v>
      </c>
      <c r="E108" t="s">
        <v>626</v>
      </c>
      <c r="F108" s="4">
        <v>45519</v>
      </c>
      <c r="G108" s="6">
        <v>35</v>
      </c>
      <c r="H108">
        <v>4</v>
      </c>
      <c r="I108" t="s">
        <v>450</v>
      </c>
      <c r="J108" t="s">
        <v>499</v>
      </c>
      <c r="K108" t="s">
        <v>26</v>
      </c>
      <c r="L108" t="s">
        <v>32</v>
      </c>
      <c r="M108" t="s">
        <v>445</v>
      </c>
      <c r="N108" s="2">
        <v>0</v>
      </c>
      <c r="O108" s="1">
        <v>25</v>
      </c>
      <c r="P108" s="1">
        <v>10</v>
      </c>
      <c r="Q108" t="s">
        <v>32</v>
      </c>
      <c r="R108" t="s">
        <v>640</v>
      </c>
      <c r="S108" t="s">
        <v>455</v>
      </c>
      <c r="T108" t="s">
        <v>460</v>
      </c>
      <c r="U108" t="s">
        <v>460</v>
      </c>
      <c r="V108" t="s">
        <v>479</v>
      </c>
      <c r="W108" t="s">
        <v>607</v>
      </c>
      <c r="X108" t="s">
        <v>611</v>
      </c>
      <c r="Y108" s="6">
        <v>140</v>
      </c>
      <c r="Z108" s="1">
        <f>Table1[[#This Row],[Cost Of Goods Sold]]*Table1[[#This Row],[Quantity Sold]]</f>
        <v>100</v>
      </c>
      <c r="AA108" s="1">
        <f>Table1[[#This Row],[Total sold Amount]]-Table1[[#This Row],[Total Cost of Good Sold]]</f>
        <v>40</v>
      </c>
      <c r="AB108" s="6">
        <f>IFERROR(Table1[[#This Row],[Total sold Amount]]-Table1[[#This Row],[Total Cost of Good Sold]]/Table1[[#This Row],[Total sold Amount]],0)</f>
        <v>139.28571428571428</v>
      </c>
      <c r="AC108" s="9">
        <f>IFERROR((Table1[[#This Row],[Total sold Amount]]-Table1[[#This Row],[Total Cost of Good Sold]])/Table1[[#This Row],[Total sold Amount]],0)</f>
        <v>0.2857142857142857</v>
      </c>
    </row>
    <row r="109" spans="1:29" x14ac:dyDescent="0.3">
      <c r="A109">
        <v>84</v>
      </c>
      <c r="B109" t="s">
        <v>31</v>
      </c>
      <c r="C109" t="s">
        <v>30</v>
      </c>
      <c r="D109" t="s">
        <v>630</v>
      </c>
      <c r="E109" t="s">
        <v>623</v>
      </c>
      <c r="F109" s="4">
        <v>45004</v>
      </c>
      <c r="G109" s="6">
        <v>130</v>
      </c>
      <c r="H109">
        <v>3</v>
      </c>
      <c r="I109" t="s">
        <v>450</v>
      </c>
      <c r="J109" t="s">
        <v>499</v>
      </c>
      <c r="K109" t="s">
        <v>32</v>
      </c>
      <c r="L109" t="s">
        <v>32</v>
      </c>
      <c r="M109" t="s">
        <v>447</v>
      </c>
      <c r="N109" s="2">
        <v>0.06</v>
      </c>
      <c r="O109" s="1">
        <v>100</v>
      </c>
      <c r="P109" s="1">
        <v>30</v>
      </c>
      <c r="Q109" t="s">
        <v>457</v>
      </c>
      <c r="R109" t="s">
        <v>641</v>
      </c>
      <c r="S109" t="s">
        <v>454</v>
      </c>
      <c r="T109" t="s">
        <v>458</v>
      </c>
      <c r="U109" t="s">
        <v>644</v>
      </c>
      <c r="V109" t="s">
        <v>466</v>
      </c>
      <c r="W109" t="s">
        <v>608</v>
      </c>
      <c r="X109" t="s">
        <v>611</v>
      </c>
      <c r="Y109" s="6">
        <v>390</v>
      </c>
      <c r="Z109" s="1">
        <f>Table1[[#This Row],[Cost Of Goods Sold]]*Table1[[#This Row],[Quantity Sold]]</f>
        <v>300</v>
      </c>
      <c r="AA109" s="1">
        <f>Table1[[#This Row],[Total sold Amount]]-Table1[[#This Row],[Total Cost of Good Sold]]</f>
        <v>90</v>
      </c>
      <c r="AB109" s="6">
        <f>IFERROR(Table1[[#This Row],[Total sold Amount]]-Table1[[#This Row],[Total Cost of Good Sold]]/Table1[[#This Row],[Total sold Amount]],0)</f>
        <v>389.23076923076923</v>
      </c>
      <c r="AC109" s="9">
        <f>IFERROR((Table1[[#This Row],[Total sold Amount]]-Table1[[#This Row],[Total Cost of Good Sold]])/Table1[[#This Row],[Total sold Amount]],0)</f>
        <v>0.23076923076923078</v>
      </c>
    </row>
    <row r="110" spans="1:29" x14ac:dyDescent="0.3">
      <c r="A110">
        <v>1273</v>
      </c>
      <c r="B110" t="s">
        <v>80</v>
      </c>
      <c r="C110" t="s">
        <v>16</v>
      </c>
      <c r="D110" t="s">
        <v>629</v>
      </c>
      <c r="E110" t="s">
        <v>16</v>
      </c>
      <c r="F110" s="4">
        <v>45227</v>
      </c>
      <c r="G110" s="6">
        <v>7.0835686053076996</v>
      </c>
      <c r="H110">
        <v>1</v>
      </c>
      <c r="I110" t="s">
        <v>450</v>
      </c>
      <c r="J110" t="s">
        <v>499</v>
      </c>
      <c r="K110" t="s">
        <v>32</v>
      </c>
      <c r="L110" t="s">
        <v>32</v>
      </c>
      <c r="M110" t="s">
        <v>595</v>
      </c>
      <c r="N110" s="2">
        <v>0</v>
      </c>
      <c r="O110" s="1">
        <v>15</v>
      </c>
      <c r="P110" s="1">
        <v>-7.9164313946923004</v>
      </c>
      <c r="Q110" t="s">
        <v>18</v>
      </c>
      <c r="R110" t="s">
        <v>642</v>
      </c>
      <c r="S110" t="s">
        <v>454</v>
      </c>
      <c r="T110" t="s">
        <v>460</v>
      </c>
      <c r="U110" t="s">
        <v>460</v>
      </c>
      <c r="V110" t="s">
        <v>483</v>
      </c>
      <c r="W110" t="s">
        <v>608</v>
      </c>
      <c r="X110" t="s">
        <v>611</v>
      </c>
      <c r="Y110" s="6">
        <v>7.0835686053076996</v>
      </c>
      <c r="Z110" s="1">
        <f>Table1[[#This Row],[Cost Of Goods Sold]]*Table1[[#This Row],[Quantity Sold]]</f>
        <v>15</v>
      </c>
      <c r="AA110" s="1">
        <f>Table1[[#This Row],[Total sold Amount]]-Table1[[#This Row],[Total Cost of Good Sold]]</f>
        <v>-7.9164313946923004</v>
      </c>
      <c r="AB110" s="6">
        <f>IFERROR(Table1[[#This Row],[Total sold Amount]]-Table1[[#This Row],[Total Cost of Good Sold]]/Table1[[#This Row],[Total sold Amount]],0)</f>
        <v>4.9659918815133484</v>
      </c>
      <c r="AC110" s="9">
        <f>IFERROR((Table1[[#This Row],[Total sold Amount]]-Table1[[#This Row],[Total Cost of Good Sold]])/Table1[[#This Row],[Total sold Amount]],0)</f>
        <v>-1.1175767237943512</v>
      </c>
    </row>
    <row r="111" spans="1:29" x14ac:dyDescent="0.3">
      <c r="A111">
        <v>364</v>
      </c>
      <c r="B111" t="s">
        <v>146</v>
      </c>
      <c r="C111" t="s">
        <v>16</v>
      </c>
      <c r="D111" t="s">
        <v>629</v>
      </c>
      <c r="E111" t="s">
        <v>16</v>
      </c>
      <c r="F111" s="4">
        <v>45220</v>
      </c>
      <c r="G111" s="6">
        <v>26</v>
      </c>
      <c r="H111">
        <v>2</v>
      </c>
      <c r="I111" t="s">
        <v>450</v>
      </c>
      <c r="J111" t="s">
        <v>499</v>
      </c>
      <c r="K111" t="s">
        <v>32</v>
      </c>
      <c r="L111" t="s">
        <v>32</v>
      </c>
      <c r="M111" t="s">
        <v>446</v>
      </c>
      <c r="N111" s="2">
        <v>0</v>
      </c>
      <c r="O111" s="1">
        <v>20</v>
      </c>
      <c r="P111" s="1">
        <v>6</v>
      </c>
      <c r="Q111" t="s">
        <v>32</v>
      </c>
      <c r="R111" t="s">
        <v>640</v>
      </c>
      <c r="S111" t="s">
        <v>454</v>
      </c>
      <c r="T111" t="s">
        <v>459</v>
      </c>
      <c r="U111" t="s">
        <v>644</v>
      </c>
      <c r="V111" t="s">
        <v>475</v>
      </c>
      <c r="W111" t="s">
        <v>606</v>
      </c>
      <c r="X111" t="s">
        <v>614</v>
      </c>
      <c r="Y111" s="6">
        <v>52</v>
      </c>
      <c r="Z111" s="1">
        <f>Table1[[#This Row],[Cost Of Goods Sold]]*Table1[[#This Row],[Quantity Sold]]</f>
        <v>40</v>
      </c>
      <c r="AA111" s="1">
        <f>Table1[[#This Row],[Total sold Amount]]-Table1[[#This Row],[Total Cost of Good Sold]]</f>
        <v>12</v>
      </c>
      <c r="AB111" s="6">
        <f>IFERROR(Table1[[#This Row],[Total sold Amount]]-Table1[[#This Row],[Total Cost of Good Sold]]/Table1[[#This Row],[Total sold Amount]],0)</f>
        <v>51.230769230769234</v>
      </c>
      <c r="AC111" s="9">
        <f>IFERROR((Table1[[#This Row],[Total sold Amount]]-Table1[[#This Row],[Total Cost of Good Sold]])/Table1[[#This Row],[Total sold Amount]],0)</f>
        <v>0.23076923076923078</v>
      </c>
    </row>
    <row r="112" spans="1:29" x14ac:dyDescent="0.3">
      <c r="A112">
        <v>420</v>
      </c>
      <c r="B112" t="s">
        <v>99</v>
      </c>
      <c r="C112" t="s">
        <v>19</v>
      </c>
      <c r="D112" t="s">
        <v>630</v>
      </c>
      <c r="E112" t="s">
        <v>623</v>
      </c>
      <c r="F112" s="4">
        <v>45450</v>
      </c>
      <c r="G112" s="6">
        <v>130</v>
      </c>
      <c r="H112">
        <v>1</v>
      </c>
      <c r="I112" t="s">
        <v>452</v>
      </c>
      <c r="J112" t="s">
        <v>499</v>
      </c>
      <c r="K112" t="s">
        <v>23</v>
      </c>
      <c r="L112" t="s">
        <v>23</v>
      </c>
      <c r="M112" t="s">
        <v>440</v>
      </c>
      <c r="N112" s="2">
        <v>0</v>
      </c>
      <c r="O112" s="1">
        <v>100</v>
      </c>
      <c r="P112" s="1">
        <v>30</v>
      </c>
      <c r="Q112" t="s">
        <v>457</v>
      </c>
      <c r="R112" t="s">
        <v>641</v>
      </c>
      <c r="S112" t="s">
        <v>454</v>
      </c>
      <c r="T112" t="s">
        <v>459</v>
      </c>
      <c r="U112" t="s">
        <v>644</v>
      </c>
      <c r="V112" t="s">
        <v>461</v>
      </c>
      <c r="W112" t="s">
        <v>607</v>
      </c>
      <c r="X112" t="s">
        <v>610</v>
      </c>
      <c r="Y112" s="6">
        <v>130</v>
      </c>
      <c r="Z112" s="1">
        <f>Table1[[#This Row],[Cost Of Goods Sold]]*Table1[[#This Row],[Quantity Sold]]</f>
        <v>100</v>
      </c>
      <c r="AA112" s="1">
        <f>Table1[[#This Row],[Total sold Amount]]-Table1[[#This Row],[Total Cost of Good Sold]]</f>
        <v>30</v>
      </c>
      <c r="AB112" s="6">
        <f>IFERROR(Table1[[#This Row],[Total sold Amount]]-Table1[[#This Row],[Total Cost of Good Sold]]/Table1[[#This Row],[Total sold Amount]],0)</f>
        <v>129.23076923076923</v>
      </c>
      <c r="AC112" s="9">
        <f>IFERROR((Table1[[#This Row],[Total sold Amount]]-Table1[[#This Row],[Total Cost of Good Sold]])/Table1[[#This Row],[Total sold Amount]],0)</f>
        <v>0.23076923076923078</v>
      </c>
    </row>
    <row r="113" spans="1:29" x14ac:dyDescent="0.3">
      <c r="A113">
        <v>214</v>
      </c>
      <c r="B113" t="s">
        <v>93</v>
      </c>
      <c r="C113" t="s">
        <v>19</v>
      </c>
      <c r="D113" t="s">
        <v>630</v>
      </c>
      <c r="E113" t="s">
        <v>623</v>
      </c>
      <c r="F113" s="4">
        <v>45118</v>
      </c>
      <c r="G113" s="6">
        <v>150</v>
      </c>
      <c r="H113">
        <v>4</v>
      </c>
      <c r="I113" t="s">
        <v>452</v>
      </c>
      <c r="J113" t="s">
        <v>499</v>
      </c>
      <c r="K113" t="s">
        <v>23</v>
      </c>
      <c r="L113" t="s">
        <v>23</v>
      </c>
      <c r="M113" t="s">
        <v>446</v>
      </c>
      <c r="N113" s="2">
        <v>0</v>
      </c>
      <c r="O113" s="1">
        <v>120</v>
      </c>
      <c r="P113" s="1">
        <v>30</v>
      </c>
      <c r="Q113" t="s">
        <v>23</v>
      </c>
      <c r="R113" t="s">
        <v>23</v>
      </c>
      <c r="S113" t="s">
        <v>455</v>
      </c>
      <c r="T113" t="s">
        <v>460</v>
      </c>
      <c r="U113" t="s">
        <v>460</v>
      </c>
      <c r="V113" t="s">
        <v>489</v>
      </c>
      <c r="W113" t="s">
        <v>607</v>
      </c>
      <c r="X113" t="s">
        <v>612</v>
      </c>
      <c r="Y113" s="6">
        <v>600</v>
      </c>
      <c r="Z113" s="1">
        <f>Table1[[#This Row],[Cost Of Goods Sold]]*Table1[[#This Row],[Quantity Sold]]</f>
        <v>480</v>
      </c>
      <c r="AA113" s="1">
        <f>Table1[[#This Row],[Total sold Amount]]-Table1[[#This Row],[Total Cost of Good Sold]]</f>
        <v>120</v>
      </c>
      <c r="AB113" s="6">
        <f>IFERROR(Table1[[#This Row],[Total sold Amount]]-Table1[[#This Row],[Total Cost of Good Sold]]/Table1[[#This Row],[Total sold Amount]],0)</f>
        <v>599.20000000000005</v>
      </c>
      <c r="AC113" s="9">
        <f>IFERROR((Table1[[#This Row],[Total sold Amount]]-Table1[[#This Row],[Total Cost of Good Sold]])/Table1[[#This Row],[Total sold Amount]],0)</f>
        <v>0.2</v>
      </c>
    </row>
    <row r="114" spans="1:29" x14ac:dyDescent="0.3">
      <c r="A114">
        <v>843</v>
      </c>
      <c r="B114" t="s">
        <v>423</v>
      </c>
      <c r="C114" t="s">
        <v>24</v>
      </c>
      <c r="D114" t="s">
        <v>631</v>
      </c>
      <c r="E114" t="s">
        <v>626</v>
      </c>
      <c r="F114" s="4">
        <v>45287</v>
      </c>
      <c r="G114" s="6">
        <v>130</v>
      </c>
      <c r="H114">
        <v>2</v>
      </c>
      <c r="I114" t="s">
        <v>452</v>
      </c>
      <c r="J114" t="s">
        <v>499</v>
      </c>
      <c r="K114" t="s">
        <v>18</v>
      </c>
      <c r="L114" t="s">
        <v>18</v>
      </c>
      <c r="M114" t="s">
        <v>440</v>
      </c>
      <c r="N114" s="2">
        <v>0</v>
      </c>
      <c r="O114" s="1">
        <v>100</v>
      </c>
      <c r="P114" s="1">
        <v>30</v>
      </c>
      <c r="Q114" t="s">
        <v>18</v>
      </c>
      <c r="R114" t="s">
        <v>642</v>
      </c>
      <c r="S114" t="s">
        <v>456</v>
      </c>
      <c r="T114" t="s">
        <v>458</v>
      </c>
      <c r="U114" t="s">
        <v>644</v>
      </c>
      <c r="V114" t="s">
        <v>471</v>
      </c>
      <c r="W114" t="s">
        <v>608</v>
      </c>
      <c r="X114" t="s">
        <v>613</v>
      </c>
      <c r="Y114" s="6">
        <v>260</v>
      </c>
      <c r="Z114" s="1">
        <f>Table1[[#This Row],[Cost Of Goods Sold]]*Table1[[#This Row],[Quantity Sold]]</f>
        <v>200</v>
      </c>
      <c r="AA114" s="1">
        <f>Table1[[#This Row],[Total sold Amount]]-Table1[[#This Row],[Total Cost of Good Sold]]</f>
        <v>60</v>
      </c>
      <c r="AB114" s="6">
        <f>IFERROR(Table1[[#This Row],[Total sold Amount]]-Table1[[#This Row],[Total Cost of Good Sold]]/Table1[[#This Row],[Total sold Amount]],0)</f>
        <v>259.23076923076923</v>
      </c>
      <c r="AC114" s="9">
        <f>IFERROR((Table1[[#This Row],[Total sold Amount]]-Table1[[#This Row],[Total Cost of Good Sold]])/Table1[[#This Row],[Total sold Amount]],0)</f>
        <v>0.23076923076923078</v>
      </c>
    </row>
    <row r="115" spans="1:29" x14ac:dyDescent="0.3">
      <c r="A115">
        <v>1319</v>
      </c>
      <c r="B115" t="s">
        <v>209</v>
      </c>
      <c r="C115" t="s">
        <v>16</v>
      </c>
      <c r="D115" t="s">
        <v>629</v>
      </c>
      <c r="E115" t="s">
        <v>16</v>
      </c>
      <c r="F115" s="4">
        <v>45273</v>
      </c>
      <c r="G115" s="6">
        <v>120</v>
      </c>
      <c r="H115">
        <v>5</v>
      </c>
      <c r="I115" t="s">
        <v>449</v>
      </c>
      <c r="J115" t="s">
        <v>499</v>
      </c>
      <c r="K115" t="s">
        <v>23</v>
      </c>
      <c r="L115" t="s">
        <v>23</v>
      </c>
      <c r="M115" t="s">
        <v>596</v>
      </c>
      <c r="N115" s="2">
        <v>0.05</v>
      </c>
      <c r="O115" s="1">
        <v>15</v>
      </c>
      <c r="P115" s="1">
        <v>105</v>
      </c>
      <c r="Q115" t="s">
        <v>23</v>
      </c>
      <c r="R115" t="s">
        <v>23</v>
      </c>
      <c r="S115" t="s">
        <v>456</v>
      </c>
      <c r="T115" t="s">
        <v>458</v>
      </c>
      <c r="U115" t="s">
        <v>644</v>
      </c>
      <c r="V115" t="s">
        <v>466</v>
      </c>
      <c r="W115" t="s">
        <v>606</v>
      </c>
      <c r="X115" t="s">
        <v>611</v>
      </c>
      <c r="Y115" s="6">
        <v>600</v>
      </c>
      <c r="Z115" s="1">
        <f>Table1[[#This Row],[Cost Of Goods Sold]]*Table1[[#This Row],[Quantity Sold]]</f>
        <v>75</v>
      </c>
      <c r="AA115" s="1">
        <f>Table1[[#This Row],[Total sold Amount]]-Table1[[#This Row],[Total Cost of Good Sold]]</f>
        <v>525</v>
      </c>
      <c r="AB115" s="6">
        <f>IFERROR(Table1[[#This Row],[Total sold Amount]]-Table1[[#This Row],[Total Cost of Good Sold]]/Table1[[#This Row],[Total sold Amount]],0)</f>
        <v>599.875</v>
      </c>
      <c r="AC115" s="9">
        <f>IFERROR((Table1[[#This Row],[Total sold Amount]]-Table1[[#This Row],[Total Cost of Good Sold]])/Table1[[#This Row],[Total sold Amount]],0)</f>
        <v>0.875</v>
      </c>
    </row>
    <row r="116" spans="1:29" x14ac:dyDescent="0.3">
      <c r="A116">
        <v>735</v>
      </c>
      <c r="B116" t="s">
        <v>424</v>
      </c>
      <c r="C116" t="s">
        <v>34</v>
      </c>
      <c r="D116" t="s">
        <v>632</v>
      </c>
      <c r="E116" t="s">
        <v>625</v>
      </c>
      <c r="F116" s="4">
        <v>45197</v>
      </c>
      <c r="G116" s="6">
        <v>30</v>
      </c>
      <c r="H116">
        <v>5</v>
      </c>
      <c r="I116" t="s">
        <v>449</v>
      </c>
      <c r="J116" t="s">
        <v>499</v>
      </c>
      <c r="K116" t="s">
        <v>23</v>
      </c>
      <c r="L116" t="s">
        <v>23</v>
      </c>
      <c r="M116" t="s">
        <v>447</v>
      </c>
      <c r="N116" s="2">
        <v>0.1</v>
      </c>
      <c r="O116" s="1">
        <v>25</v>
      </c>
      <c r="P116" s="1">
        <v>5</v>
      </c>
      <c r="Q116" t="s">
        <v>457</v>
      </c>
      <c r="R116" t="s">
        <v>641</v>
      </c>
      <c r="S116" t="s">
        <v>454</v>
      </c>
      <c r="T116" t="s">
        <v>459</v>
      </c>
      <c r="U116" t="s">
        <v>644</v>
      </c>
      <c r="V116" t="s">
        <v>478</v>
      </c>
      <c r="W116" t="s">
        <v>607</v>
      </c>
      <c r="X116" t="s">
        <v>614</v>
      </c>
      <c r="Y116" s="6">
        <v>150</v>
      </c>
      <c r="Z116" s="1">
        <f>Table1[[#This Row],[Cost Of Goods Sold]]*Table1[[#This Row],[Quantity Sold]]</f>
        <v>125</v>
      </c>
      <c r="AA116" s="1">
        <f>Table1[[#This Row],[Total sold Amount]]-Table1[[#This Row],[Total Cost of Good Sold]]</f>
        <v>25</v>
      </c>
      <c r="AB116" s="6">
        <f>IFERROR(Table1[[#This Row],[Total sold Amount]]-Table1[[#This Row],[Total Cost of Good Sold]]/Table1[[#This Row],[Total sold Amount]],0)</f>
        <v>149.16666666666666</v>
      </c>
      <c r="AC116" s="9">
        <f>IFERROR((Table1[[#This Row],[Total sold Amount]]-Table1[[#This Row],[Total Cost of Good Sold]])/Table1[[#This Row],[Total sold Amount]],0)</f>
        <v>0.16666666666666666</v>
      </c>
    </row>
    <row r="117" spans="1:29" x14ac:dyDescent="0.3">
      <c r="A117">
        <v>1227</v>
      </c>
      <c r="B117" t="s">
        <v>288</v>
      </c>
      <c r="C117" t="s">
        <v>48</v>
      </c>
      <c r="D117" t="s">
        <v>633</v>
      </c>
      <c r="E117" t="s">
        <v>624</v>
      </c>
      <c r="G117" s="6">
        <v>20</v>
      </c>
      <c r="H117">
        <v>3</v>
      </c>
      <c r="I117" t="s">
        <v>449</v>
      </c>
      <c r="J117" t="s">
        <v>499</v>
      </c>
      <c r="K117" t="s">
        <v>23</v>
      </c>
      <c r="L117" t="s">
        <v>23</v>
      </c>
      <c r="M117" t="s">
        <v>603</v>
      </c>
      <c r="N117" s="2">
        <v>0.1</v>
      </c>
      <c r="O117" s="1">
        <v>20</v>
      </c>
      <c r="P117" s="1">
        <v>0</v>
      </c>
      <c r="Q117" t="s">
        <v>18</v>
      </c>
      <c r="R117" t="s">
        <v>642</v>
      </c>
      <c r="S117" t="s">
        <v>455</v>
      </c>
      <c r="T117" t="s">
        <v>460</v>
      </c>
      <c r="U117" t="s">
        <v>460</v>
      </c>
      <c r="V117" t="s">
        <v>469</v>
      </c>
      <c r="W117" t="s">
        <v>606</v>
      </c>
      <c r="X117" t="s">
        <v>613</v>
      </c>
      <c r="Y117" s="6">
        <v>60</v>
      </c>
      <c r="Z117" s="1">
        <f>Table1[[#This Row],[Cost Of Goods Sold]]*Table1[[#This Row],[Quantity Sold]]</f>
        <v>60</v>
      </c>
      <c r="AA117" s="1">
        <f>Table1[[#This Row],[Total sold Amount]]-Table1[[#This Row],[Total Cost of Good Sold]]</f>
        <v>0</v>
      </c>
      <c r="AB117" s="6">
        <f>IFERROR(Table1[[#This Row],[Total sold Amount]]-Table1[[#This Row],[Total Cost of Good Sold]]/Table1[[#This Row],[Total sold Amount]],0)</f>
        <v>59</v>
      </c>
      <c r="AC117" s="9">
        <f>IFERROR((Table1[[#This Row],[Total sold Amount]]-Table1[[#This Row],[Total Cost of Good Sold]])/Table1[[#This Row],[Total sold Amount]],0)</f>
        <v>0</v>
      </c>
    </row>
    <row r="118" spans="1:29" x14ac:dyDescent="0.3">
      <c r="A118">
        <v>490</v>
      </c>
      <c r="B118" t="s">
        <v>255</v>
      </c>
      <c r="C118" t="s">
        <v>48</v>
      </c>
      <c r="D118" t="s">
        <v>633</v>
      </c>
      <c r="E118" t="s">
        <v>624</v>
      </c>
      <c r="F118" s="4">
        <v>45439</v>
      </c>
      <c r="G118" s="6">
        <v>25</v>
      </c>
      <c r="H118">
        <v>5</v>
      </c>
      <c r="I118" t="s">
        <v>449</v>
      </c>
      <c r="J118" t="s">
        <v>499</v>
      </c>
      <c r="K118" t="s">
        <v>18</v>
      </c>
      <c r="L118" t="s">
        <v>18</v>
      </c>
      <c r="M118" t="s">
        <v>447</v>
      </c>
      <c r="N118" s="2">
        <v>0</v>
      </c>
      <c r="O118" s="1">
        <v>15</v>
      </c>
      <c r="P118" s="1">
        <v>10</v>
      </c>
      <c r="Q118" t="s">
        <v>457</v>
      </c>
      <c r="R118" t="s">
        <v>641</v>
      </c>
      <c r="S118" t="s">
        <v>455</v>
      </c>
      <c r="T118" t="s">
        <v>460</v>
      </c>
      <c r="U118" t="s">
        <v>460</v>
      </c>
      <c r="V118" t="s">
        <v>491</v>
      </c>
      <c r="W118" t="s">
        <v>606</v>
      </c>
      <c r="X118" t="s">
        <v>610</v>
      </c>
      <c r="Y118" s="6">
        <v>125</v>
      </c>
      <c r="Z118" s="1">
        <f>Table1[[#This Row],[Cost Of Goods Sold]]*Table1[[#This Row],[Quantity Sold]]</f>
        <v>75</v>
      </c>
      <c r="AA118" s="1">
        <f>Table1[[#This Row],[Total sold Amount]]-Table1[[#This Row],[Total Cost of Good Sold]]</f>
        <v>50</v>
      </c>
      <c r="AB118" s="6">
        <f>IFERROR(Table1[[#This Row],[Total sold Amount]]-Table1[[#This Row],[Total Cost of Good Sold]]/Table1[[#This Row],[Total sold Amount]],0)</f>
        <v>124.4</v>
      </c>
      <c r="AC118" s="9">
        <f>IFERROR((Table1[[#This Row],[Total sold Amount]]-Table1[[#This Row],[Total Cost of Good Sold]])/Table1[[#This Row],[Total sold Amount]],0)</f>
        <v>0.4</v>
      </c>
    </row>
    <row r="119" spans="1:29" x14ac:dyDescent="0.3">
      <c r="A119">
        <v>202</v>
      </c>
      <c r="B119" t="s">
        <v>83</v>
      </c>
      <c r="C119" t="s">
        <v>16</v>
      </c>
      <c r="D119" t="s">
        <v>629</v>
      </c>
      <c r="E119" t="s">
        <v>16</v>
      </c>
      <c r="F119" s="4">
        <v>45317</v>
      </c>
      <c r="G119" s="6">
        <v>90</v>
      </c>
      <c r="H119">
        <v>5</v>
      </c>
      <c r="I119" t="s">
        <v>449</v>
      </c>
      <c r="J119" t="s">
        <v>499</v>
      </c>
      <c r="K119" t="s">
        <v>26</v>
      </c>
      <c r="L119" t="s">
        <v>32</v>
      </c>
      <c r="M119" t="s">
        <v>446</v>
      </c>
      <c r="N119" s="2">
        <v>0</v>
      </c>
      <c r="O119" s="1">
        <v>70</v>
      </c>
      <c r="P119" s="1">
        <v>20</v>
      </c>
      <c r="Q119" t="s">
        <v>23</v>
      </c>
      <c r="R119" t="s">
        <v>23</v>
      </c>
      <c r="S119" t="s">
        <v>456</v>
      </c>
      <c r="T119" t="s">
        <v>459</v>
      </c>
      <c r="U119" t="s">
        <v>644</v>
      </c>
      <c r="V119" t="s">
        <v>475</v>
      </c>
      <c r="W119" t="s">
        <v>608</v>
      </c>
      <c r="X119" t="s">
        <v>614</v>
      </c>
      <c r="Y119" s="6">
        <v>450</v>
      </c>
      <c r="Z119" s="1">
        <f>Table1[[#This Row],[Cost Of Goods Sold]]*Table1[[#This Row],[Quantity Sold]]</f>
        <v>350</v>
      </c>
      <c r="AA119" s="1">
        <f>Table1[[#This Row],[Total sold Amount]]-Table1[[#This Row],[Total Cost of Good Sold]]</f>
        <v>100</v>
      </c>
      <c r="AB119" s="6">
        <f>IFERROR(Table1[[#This Row],[Total sold Amount]]-Table1[[#This Row],[Total Cost of Good Sold]]/Table1[[#This Row],[Total sold Amount]],0)</f>
        <v>449.22222222222223</v>
      </c>
      <c r="AC119" s="9">
        <f>IFERROR((Table1[[#This Row],[Total sold Amount]]-Table1[[#This Row],[Total Cost of Good Sold]])/Table1[[#This Row],[Total sold Amount]],0)</f>
        <v>0.22222222222222221</v>
      </c>
    </row>
    <row r="120" spans="1:29" x14ac:dyDescent="0.3">
      <c r="A120">
        <v>983</v>
      </c>
      <c r="B120" t="s">
        <v>387</v>
      </c>
      <c r="C120" t="s">
        <v>34</v>
      </c>
      <c r="D120" t="s">
        <v>632</v>
      </c>
      <c r="E120" t="s">
        <v>625</v>
      </c>
      <c r="F120" s="4">
        <v>45457</v>
      </c>
      <c r="G120" s="6">
        <v>12</v>
      </c>
      <c r="H120">
        <v>1</v>
      </c>
      <c r="I120" t="s">
        <v>449</v>
      </c>
      <c r="J120" t="s">
        <v>499</v>
      </c>
      <c r="K120" t="s">
        <v>18</v>
      </c>
      <c r="L120" t="s">
        <v>18</v>
      </c>
      <c r="M120" t="s">
        <v>439</v>
      </c>
      <c r="N120" s="2">
        <v>0</v>
      </c>
      <c r="O120" s="1">
        <v>10</v>
      </c>
      <c r="P120" s="1">
        <v>2</v>
      </c>
      <c r="Q120" t="s">
        <v>32</v>
      </c>
      <c r="R120" t="s">
        <v>640</v>
      </c>
      <c r="S120" t="s">
        <v>456</v>
      </c>
      <c r="T120" t="s">
        <v>460</v>
      </c>
      <c r="U120" t="s">
        <v>460</v>
      </c>
      <c r="V120" t="s">
        <v>490</v>
      </c>
      <c r="W120" t="s">
        <v>608</v>
      </c>
      <c r="X120" t="s">
        <v>610</v>
      </c>
      <c r="Y120" s="6">
        <v>12</v>
      </c>
      <c r="Z120" s="1">
        <f>Table1[[#This Row],[Cost Of Goods Sold]]*Table1[[#This Row],[Quantity Sold]]</f>
        <v>10</v>
      </c>
      <c r="AA120" s="1">
        <f>Table1[[#This Row],[Total sold Amount]]-Table1[[#This Row],[Total Cost of Good Sold]]</f>
        <v>2</v>
      </c>
      <c r="AB120" s="6">
        <f>IFERROR(Table1[[#This Row],[Total sold Amount]]-Table1[[#This Row],[Total Cost of Good Sold]]/Table1[[#This Row],[Total sold Amount]],0)</f>
        <v>11.166666666666666</v>
      </c>
      <c r="AC120" s="9">
        <f>IFERROR((Table1[[#This Row],[Total sold Amount]]-Table1[[#This Row],[Total Cost of Good Sold]])/Table1[[#This Row],[Total sold Amount]],0)</f>
        <v>0.16666666666666666</v>
      </c>
    </row>
    <row r="121" spans="1:29" x14ac:dyDescent="0.3">
      <c r="A121">
        <v>504</v>
      </c>
      <c r="B121" t="s">
        <v>143</v>
      </c>
      <c r="C121" t="s">
        <v>21</v>
      </c>
      <c r="D121" t="s">
        <v>634</v>
      </c>
      <c r="E121" t="s">
        <v>624</v>
      </c>
      <c r="F121" s="4">
        <v>45218</v>
      </c>
      <c r="G121" s="6">
        <v>50</v>
      </c>
      <c r="H121">
        <v>5</v>
      </c>
      <c r="I121" t="s">
        <v>449</v>
      </c>
      <c r="J121" t="s">
        <v>499</v>
      </c>
      <c r="K121" t="s">
        <v>23</v>
      </c>
      <c r="L121" t="s">
        <v>23</v>
      </c>
      <c r="M121" t="s">
        <v>441</v>
      </c>
      <c r="N121" s="2">
        <v>0</v>
      </c>
      <c r="O121" s="1">
        <v>30</v>
      </c>
      <c r="P121" s="1">
        <v>20</v>
      </c>
      <c r="Q121" t="s">
        <v>18</v>
      </c>
      <c r="R121" t="s">
        <v>642</v>
      </c>
      <c r="S121" t="s">
        <v>454</v>
      </c>
      <c r="T121" t="s">
        <v>458</v>
      </c>
      <c r="U121" t="s">
        <v>644</v>
      </c>
      <c r="V121" t="s">
        <v>463</v>
      </c>
      <c r="W121" t="s">
        <v>607</v>
      </c>
      <c r="X121" t="s">
        <v>610</v>
      </c>
      <c r="Y121" s="6">
        <v>250</v>
      </c>
      <c r="Z121" s="1">
        <f>Table1[[#This Row],[Cost Of Goods Sold]]*Table1[[#This Row],[Quantity Sold]]</f>
        <v>150</v>
      </c>
      <c r="AA121" s="1">
        <f>Table1[[#This Row],[Total sold Amount]]-Table1[[#This Row],[Total Cost of Good Sold]]</f>
        <v>100</v>
      </c>
      <c r="AB121" s="6">
        <f>IFERROR(Table1[[#This Row],[Total sold Amount]]-Table1[[#This Row],[Total Cost of Good Sold]]/Table1[[#This Row],[Total sold Amount]],0)</f>
        <v>249.4</v>
      </c>
      <c r="AC121" s="9">
        <f>IFERROR((Table1[[#This Row],[Total sold Amount]]-Table1[[#This Row],[Total Cost of Good Sold]])/Table1[[#This Row],[Total sold Amount]],0)</f>
        <v>0.4</v>
      </c>
    </row>
    <row r="122" spans="1:29" x14ac:dyDescent="0.3">
      <c r="A122">
        <v>1135</v>
      </c>
      <c r="B122" t="s">
        <v>338</v>
      </c>
      <c r="C122" t="s">
        <v>48</v>
      </c>
      <c r="D122" t="s">
        <v>633</v>
      </c>
      <c r="E122" t="s">
        <v>624</v>
      </c>
      <c r="F122" s="4">
        <v>45392</v>
      </c>
      <c r="G122" s="6">
        <v>20</v>
      </c>
      <c r="I122" t="s">
        <v>449</v>
      </c>
      <c r="J122" t="s">
        <v>499</v>
      </c>
      <c r="K122" t="s">
        <v>430</v>
      </c>
      <c r="L122" t="s">
        <v>18</v>
      </c>
      <c r="M122" t="s">
        <v>446</v>
      </c>
      <c r="N122" s="2">
        <v>0.05</v>
      </c>
      <c r="O122" s="1">
        <v>15</v>
      </c>
      <c r="P122" s="1">
        <v>5</v>
      </c>
      <c r="Q122" t="s">
        <v>18</v>
      </c>
      <c r="R122" t="s">
        <v>642</v>
      </c>
      <c r="S122" t="s">
        <v>456</v>
      </c>
      <c r="T122" t="s">
        <v>459</v>
      </c>
      <c r="U122" t="s">
        <v>644</v>
      </c>
      <c r="V122" t="s">
        <v>471</v>
      </c>
      <c r="W122" t="s">
        <v>607</v>
      </c>
      <c r="X122" t="s">
        <v>613</v>
      </c>
      <c r="Y122" s="6">
        <v>0</v>
      </c>
      <c r="Z122" s="1">
        <f>Table1[[#This Row],[Cost Of Goods Sold]]*Table1[[#This Row],[Quantity Sold]]</f>
        <v>0</v>
      </c>
      <c r="AA122" s="1">
        <f>Table1[[#This Row],[Total sold Amount]]-Table1[[#This Row],[Total Cost of Good Sold]]</f>
        <v>0</v>
      </c>
      <c r="AB122" s="6">
        <f>IFERROR(Table1[[#This Row],[Total sold Amount]]-Table1[[#This Row],[Total Cost of Good Sold]]/Table1[[#This Row],[Total sold Amount]],0)</f>
        <v>0</v>
      </c>
      <c r="AC122" s="9">
        <f>IFERROR((Table1[[#This Row],[Total sold Amount]]-Table1[[#This Row],[Total Cost of Good Sold]])/Table1[[#This Row],[Total sold Amount]],0)</f>
        <v>0</v>
      </c>
    </row>
    <row r="123" spans="1:29" x14ac:dyDescent="0.3">
      <c r="A123">
        <v>1181</v>
      </c>
      <c r="B123" t="s">
        <v>209</v>
      </c>
      <c r="C123" t="s">
        <v>16</v>
      </c>
      <c r="D123" t="s">
        <v>629</v>
      </c>
      <c r="E123" t="s">
        <v>16</v>
      </c>
      <c r="F123" s="4">
        <v>45018</v>
      </c>
      <c r="G123" s="6">
        <v>30</v>
      </c>
      <c r="H123">
        <v>5</v>
      </c>
      <c r="I123" t="s">
        <v>453</v>
      </c>
      <c r="J123" t="s">
        <v>499</v>
      </c>
      <c r="K123" t="s">
        <v>23</v>
      </c>
      <c r="L123" t="s">
        <v>23</v>
      </c>
      <c r="M123" t="s">
        <v>601</v>
      </c>
      <c r="N123" s="2">
        <v>0</v>
      </c>
      <c r="O123" s="1">
        <v>15</v>
      </c>
      <c r="P123" s="1">
        <v>15</v>
      </c>
      <c r="Q123" t="s">
        <v>23</v>
      </c>
      <c r="R123" t="s">
        <v>23</v>
      </c>
      <c r="S123" t="s">
        <v>456</v>
      </c>
      <c r="T123" t="s">
        <v>459</v>
      </c>
      <c r="U123" t="s">
        <v>644</v>
      </c>
      <c r="V123" t="s">
        <v>475</v>
      </c>
      <c r="W123" t="s">
        <v>608</v>
      </c>
      <c r="X123" t="s">
        <v>614</v>
      </c>
      <c r="Y123" s="6">
        <v>150</v>
      </c>
      <c r="Z123" s="1">
        <f>Table1[[#This Row],[Cost Of Goods Sold]]*Table1[[#This Row],[Quantity Sold]]</f>
        <v>75</v>
      </c>
      <c r="AA123" s="1">
        <f>Table1[[#This Row],[Total sold Amount]]-Table1[[#This Row],[Total Cost of Good Sold]]</f>
        <v>75</v>
      </c>
      <c r="AB123" s="6">
        <f>IFERROR(Table1[[#This Row],[Total sold Amount]]-Table1[[#This Row],[Total Cost of Good Sold]]/Table1[[#This Row],[Total sold Amount]],0)</f>
        <v>149.5</v>
      </c>
      <c r="AC123" s="9">
        <f>IFERROR((Table1[[#This Row],[Total sold Amount]]-Table1[[#This Row],[Total Cost of Good Sold]])/Table1[[#This Row],[Total sold Amount]],0)</f>
        <v>0.5</v>
      </c>
    </row>
    <row r="124" spans="1:29" x14ac:dyDescent="0.3">
      <c r="A124">
        <v>944</v>
      </c>
      <c r="B124" t="s">
        <v>80</v>
      </c>
      <c r="C124" t="s">
        <v>16</v>
      </c>
      <c r="D124" t="s">
        <v>629</v>
      </c>
      <c r="E124" t="s">
        <v>16</v>
      </c>
      <c r="F124" s="4">
        <v>45024</v>
      </c>
      <c r="G124" s="6">
        <v>250</v>
      </c>
      <c r="H124">
        <v>5</v>
      </c>
      <c r="I124" t="s">
        <v>453</v>
      </c>
      <c r="J124" t="s">
        <v>499</v>
      </c>
      <c r="K124" t="s">
        <v>23</v>
      </c>
      <c r="L124" t="s">
        <v>23</v>
      </c>
      <c r="M124" t="s">
        <v>443</v>
      </c>
      <c r="N124" s="2">
        <v>0</v>
      </c>
      <c r="O124" s="1">
        <v>200</v>
      </c>
      <c r="P124" s="1">
        <v>50</v>
      </c>
      <c r="Q124" t="s">
        <v>457</v>
      </c>
      <c r="R124" t="s">
        <v>641</v>
      </c>
      <c r="S124" t="s">
        <v>456</v>
      </c>
      <c r="T124" t="s">
        <v>459</v>
      </c>
      <c r="U124" t="s">
        <v>644</v>
      </c>
      <c r="V124" t="s">
        <v>481</v>
      </c>
      <c r="W124" t="s">
        <v>607</v>
      </c>
      <c r="X124" t="s">
        <v>610</v>
      </c>
      <c r="Y124" s="6">
        <v>1250</v>
      </c>
      <c r="Z124" s="1">
        <f>Table1[[#This Row],[Cost Of Goods Sold]]*Table1[[#This Row],[Quantity Sold]]</f>
        <v>1000</v>
      </c>
      <c r="AA124" s="1">
        <f>Table1[[#This Row],[Total sold Amount]]-Table1[[#This Row],[Total Cost of Good Sold]]</f>
        <v>250</v>
      </c>
      <c r="AB124" s="6">
        <f>IFERROR(Table1[[#This Row],[Total sold Amount]]-Table1[[#This Row],[Total Cost of Good Sold]]/Table1[[#This Row],[Total sold Amount]],0)</f>
        <v>1249.2</v>
      </c>
      <c r="AC124" s="9">
        <f>IFERROR((Table1[[#This Row],[Total sold Amount]]-Table1[[#This Row],[Total Cost of Good Sold]])/Table1[[#This Row],[Total sold Amount]],0)</f>
        <v>0.2</v>
      </c>
    </row>
    <row r="125" spans="1:29" x14ac:dyDescent="0.3">
      <c r="A125">
        <v>10</v>
      </c>
      <c r="B125" t="s">
        <v>35</v>
      </c>
      <c r="C125" t="s">
        <v>34</v>
      </c>
      <c r="D125" t="s">
        <v>632</v>
      </c>
      <c r="E125" t="s">
        <v>625</v>
      </c>
      <c r="F125" s="4">
        <v>45408</v>
      </c>
      <c r="G125" s="6">
        <v>80</v>
      </c>
      <c r="H125">
        <v>2</v>
      </c>
      <c r="I125" t="s">
        <v>451</v>
      </c>
      <c r="J125" t="s">
        <v>517</v>
      </c>
      <c r="K125" t="s">
        <v>26</v>
      </c>
      <c r="L125" t="s">
        <v>32</v>
      </c>
      <c r="M125" t="s">
        <v>440</v>
      </c>
      <c r="N125" s="2">
        <v>0.14000000000000001</v>
      </c>
      <c r="O125" s="1">
        <v>60</v>
      </c>
      <c r="P125" s="1">
        <v>20</v>
      </c>
      <c r="Q125" t="s">
        <v>457</v>
      </c>
      <c r="R125" t="s">
        <v>641</v>
      </c>
      <c r="S125" t="s">
        <v>455</v>
      </c>
      <c r="T125" t="s">
        <v>459</v>
      </c>
      <c r="U125" t="s">
        <v>644</v>
      </c>
      <c r="V125" t="s">
        <v>490</v>
      </c>
      <c r="W125" t="s">
        <v>606</v>
      </c>
      <c r="X125" t="s">
        <v>610</v>
      </c>
      <c r="Y125" s="6">
        <v>160</v>
      </c>
      <c r="Z125" s="1">
        <f>Table1[[#This Row],[Cost Of Goods Sold]]*Table1[[#This Row],[Quantity Sold]]</f>
        <v>120</v>
      </c>
      <c r="AA125" s="1">
        <f>Table1[[#This Row],[Total sold Amount]]-Table1[[#This Row],[Total Cost of Good Sold]]</f>
        <v>40</v>
      </c>
      <c r="AB125" s="6">
        <f>IFERROR(Table1[[#This Row],[Total sold Amount]]-Table1[[#This Row],[Total Cost of Good Sold]]/Table1[[#This Row],[Total sold Amount]],0)</f>
        <v>159.25</v>
      </c>
      <c r="AC125" s="9">
        <f>IFERROR((Table1[[#This Row],[Total sold Amount]]-Table1[[#This Row],[Total Cost of Good Sold]])/Table1[[#This Row],[Total sold Amount]],0)</f>
        <v>0.25</v>
      </c>
    </row>
    <row r="126" spans="1:29" x14ac:dyDescent="0.3">
      <c r="A126">
        <v>1047</v>
      </c>
      <c r="B126" t="s">
        <v>387</v>
      </c>
      <c r="C126" t="s">
        <v>34</v>
      </c>
      <c r="D126" t="s">
        <v>632</v>
      </c>
      <c r="E126" t="s">
        <v>625</v>
      </c>
      <c r="F126" s="4">
        <v>45504</v>
      </c>
      <c r="G126" s="6">
        <v>12</v>
      </c>
      <c r="I126" t="s">
        <v>452</v>
      </c>
      <c r="J126" t="s">
        <v>517</v>
      </c>
      <c r="K126" t="s">
        <v>436</v>
      </c>
      <c r="L126" t="s">
        <v>621</v>
      </c>
      <c r="M126" t="s">
        <v>446</v>
      </c>
      <c r="N126" s="2">
        <v>0</v>
      </c>
      <c r="O126" s="1">
        <v>10</v>
      </c>
      <c r="P126" s="1">
        <v>2</v>
      </c>
      <c r="Q126" t="s">
        <v>32</v>
      </c>
      <c r="R126" t="s">
        <v>640</v>
      </c>
      <c r="S126" t="s">
        <v>456</v>
      </c>
      <c r="T126" t="s">
        <v>458</v>
      </c>
      <c r="U126" t="s">
        <v>644</v>
      </c>
      <c r="V126" t="s">
        <v>467</v>
      </c>
      <c r="W126" t="s">
        <v>607</v>
      </c>
      <c r="X126" t="s">
        <v>612</v>
      </c>
      <c r="Y126" s="6">
        <v>0</v>
      </c>
      <c r="Z126" s="1">
        <f>Table1[[#This Row],[Cost Of Goods Sold]]*Table1[[#This Row],[Quantity Sold]]</f>
        <v>0</v>
      </c>
      <c r="AA126" s="1">
        <f>Table1[[#This Row],[Total sold Amount]]-Table1[[#This Row],[Total Cost of Good Sold]]</f>
        <v>0</v>
      </c>
      <c r="AB126" s="6">
        <f>IFERROR(Table1[[#This Row],[Total sold Amount]]-Table1[[#This Row],[Total Cost of Good Sold]]/Table1[[#This Row],[Total sold Amount]],0)</f>
        <v>0</v>
      </c>
      <c r="AC126" s="9">
        <f>IFERROR((Table1[[#This Row],[Total sold Amount]]-Table1[[#This Row],[Total Cost of Good Sold]])/Table1[[#This Row],[Total sold Amount]],0)</f>
        <v>0</v>
      </c>
    </row>
    <row r="127" spans="1:29" x14ac:dyDescent="0.3">
      <c r="A127">
        <v>1027</v>
      </c>
      <c r="B127" t="s">
        <v>266</v>
      </c>
      <c r="C127" t="s">
        <v>36</v>
      </c>
      <c r="D127" t="s">
        <v>634</v>
      </c>
      <c r="E127" t="s">
        <v>624</v>
      </c>
      <c r="F127" s="4">
        <v>45036</v>
      </c>
      <c r="G127" s="6">
        <v>25</v>
      </c>
      <c r="I127" t="s">
        <v>452</v>
      </c>
      <c r="J127" t="s">
        <v>517</v>
      </c>
      <c r="K127" t="s">
        <v>435</v>
      </c>
      <c r="L127" t="s">
        <v>23</v>
      </c>
      <c r="M127" t="s">
        <v>439</v>
      </c>
      <c r="N127" s="2">
        <v>0</v>
      </c>
      <c r="O127" s="1">
        <v>20</v>
      </c>
      <c r="P127" s="1">
        <v>5</v>
      </c>
      <c r="Q127" t="s">
        <v>32</v>
      </c>
      <c r="R127" t="s">
        <v>640</v>
      </c>
      <c r="S127" t="s">
        <v>455</v>
      </c>
      <c r="T127" t="s">
        <v>458</v>
      </c>
      <c r="U127" t="s">
        <v>644</v>
      </c>
      <c r="V127" t="s">
        <v>486</v>
      </c>
      <c r="W127" t="s">
        <v>608</v>
      </c>
      <c r="X127" t="s">
        <v>614</v>
      </c>
      <c r="Y127" s="6">
        <v>0</v>
      </c>
      <c r="Z127" s="1">
        <f>Table1[[#This Row],[Cost Of Goods Sold]]*Table1[[#This Row],[Quantity Sold]]</f>
        <v>0</v>
      </c>
      <c r="AA127" s="1">
        <f>Table1[[#This Row],[Total sold Amount]]-Table1[[#This Row],[Total Cost of Good Sold]]</f>
        <v>0</v>
      </c>
      <c r="AB127" s="6">
        <f>IFERROR(Table1[[#This Row],[Total sold Amount]]-Table1[[#This Row],[Total Cost of Good Sold]]/Table1[[#This Row],[Total sold Amount]],0)</f>
        <v>0</v>
      </c>
      <c r="AC127" s="9">
        <f>IFERROR((Table1[[#This Row],[Total sold Amount]]-Table1[[#This Row],[Total Cost of Good Sold]])/Table1[[#This Row],[Total sold Amount]],0)</f>
        <v>0</v>
      </c>
    </row>
    <row r="128" spans="1:29" x14ac:dyDescent="0.3">
      <c r="A128">
        <v>717</v>
      </c>
      <c r="B128" t="s">
        <v>27</v>
      </c>
      <c r="C128" t="s">
        <v>16</v>
      </c>
      <c r="D128" t="s">
        <v>629</v>
      </c>
      <c r="E128" t="s">
        <v>16</v>
      </c>
      <c r="F128" s="4">
        <v>45194</v>
      </c>
      <c r="G128" s="6">
        <v>80</v>
      </c>
      <c r="H128">
        <v>2</v>
      </c>
      <c r="I128" t="s">
        <v>452</v>
      </c>
      <c r="J128" t="s">
        <v>517</v>
      </c>
      <c r="K128" t="s">
        <v>23</v>
      </c>
      <c r="L128" t="s">
        <v>23</v>
      </c>
      <c r="M128" t="s">
        <v>446</v>
      </c>
      <c r="N128" s="2">
        <v>0</v>
      </c>
      <c r="O128" s="1">
        <v>60</v>
      </c>
      <c r="P128" s="1">
        <v>20</v>
      </c>
      <c r="Q128" t="s">
        <v>23</v>
      </c>
      <c r="R128" t="s">
        <v>23</v>
      </c>
      <c r="S128" t="s">
        <v>454</v>
      </c>
      <c r="T128" t="s">
        <v>459</v>
      </c>
      <c r="U128" t="s">
        <v>644</v>
      </c>
      <c r="V128" t="s">
        <v>473</v>
      </c>
      <c r="W128" t="s">
        <v>607</v>
      </c>
      <c r="X128" t="s">
        <v>614</v>
      </c>
      <c r="Y128" s="6">
        <v>160</v>
      </c>
      <c r="Z128" s="1">
        <f>Table1[[#This Row],[Cost Of Goods Sold]]*Table1[[#This Row],[Quantity Sold]]</f>
        <v>120</v>
      </c>
      <c r="AA128" s="1">
        <f>Table1[[#This Row],[Total sold Amount]]-Table1[[#This Row],[Total Cost of Good Sold]]</f>
        <v>40</v>
      </c>
      <c r="AB128" s="6">
        <f>IFERROR(Table1[[#This Row],[Total sold Amount]]-Table1[[#This Row],[Total Cost of Good Sold]]/Table1[[#This Row],[Total sold Amount]],0)</f>
        <v>159.25</v>
      </c>
      <c r="AC128" s="9">
        <f>IFERROR((Table1[[#This Row],[Total sold Amount]]-Table1[[#This Row],[Total Cost of Good Sold]])/Table1[[#This Row],[Total sold Amount]],0)</f>
        <v>0.25</v>
      </c>
    </row>
    <row r="129" spans="1:29" x14ac:dyDescent="0.3">
      <c r="A129">
        <v>413</v>
      </c>
      <c r="B129" t="s">
        <v>271</v>
      </c>
      <c r="C129" t="s">
        <v>21</v>
      </c>
      <c r="D129" t="s">
        <v>634</v>
      </c>
      <c r="E129" t="s">
        <v>624</v>
      </c>
      <c r="F129" s="4">
        <v>45276</v>
      </c>
      <c r="G129" s="6">
        <v>780</v>
      </c>
      <c r="H129">
        <v>2</v>
      </c>
      <c r="I129" t="s">
        <v>452</v>
      </c>
      <c r="J129" t="s">
        <v>517</v>
      </c>
      <c r="K129" t="s">
        <v>18</v>
      </c>
      <c r="L129" t="s">
        <v>18</v>
      </c>
      <c r="M129" t="s">
        <v>442</v>
      </c>
      <c r="N129" s="2">
        <v>0</v>
      </c>
      <c r="O129" s="1">
        <v>600</v>
      </c>
      <c r="P129" s="1">
        <v>180</v>
      </c>
      <c r="Q129" t="s">
        <v>32</v>
      </c>
      <c r="R129" t="s">
        <v>640</v>
      </c>
      <c r="S129" t="s">
        <v>455</v>
      </c>
      <c r="T129" t="s">
        <v>458</v>
      </c>
      <c r="U129" t="s">
        <v>644</v>
      </c>
      <c r="V129" t="s">
        <v>489</v>
      </c>
      <c r="W129" t="s">
        <v>606</v>
      </c>
      <c r="X129" t="s">
        <v>612</v>
      </c>
      <c r="Y129" s="6">
        <v>1560</v>
      </c>
      <c r="Z129" s="1">
        <f>Table1[[#This Row],[Cost Of Goods Sold]]*Table1[[#This Row],[Quantity Sold]]</f>
        <v>1200</v>
      </c>
      <c r="AA129" s="1">
        <f>Table1[[#This Row],[Total sold Amount]]-Table1[[#This Row],[Total Cost of Good Sold]]</f>
        <v>360</v>
      </c>
      <c r="AB129" s="6">
        <f>IFERROR(Table1[[#This Row],[Total sold Amount]]-Table1[[#This Row],[Total Cost of Good Sold]]/Table1[[#This Row],[Total sold Amount]],0)</f>
        <v>1559.2307692307693</v>
      </c>
      <c r="AC129" s="9">
        <f>IFERROR((Table1[[#This Row],[Total sold Amount]]-Table1[[#This Row],[Total Cost of Good Sold]])/Table1[[#This Row],[Total sold Amount]],0)</f>
        <v>0.23076923076923078</v>
      </c>
    </row>
    <row r="130" spans="1:29" x14ac:dyDescent="0.3">
      <c r="A130">
        <v>614</v>
      </c>
      <c r="B130" t="s">
        <v>98</v>
      </c>
      <c r="C130" t="s">
        <v>19</v>
      </c>
      <c r="D130" t="s">
        <v>630</v>
      </c>
      <c r="E130" t="s">
        <v>623</v>
      </c>
      <c r="F130" s="4">
        <v>45327</v>
      </c>
      <c r="G130" s="6">
        <v>40</v>
      </c>
      <c r="H130">
        <v>2</v>
      </c>
      <c r="I130" t="s">
        <v>449</v>
      </c>
      <c r="J130" t="s">
        <v>517</v>
      </c>
      <c r="K130" t="s">
        <v>32</v>
      </c>
      <c r="L130" t="s">
        <v>32</v>
      </c>
      <c r="M130" t="s">
        <v>442</v>
      </c>
      <c r="N130" s="2">
        <v>0</v>
      </c>
      <c r="O130" s="1">
        <v>30</v>
      </c>
      <c r="P130" s="1">
        <v>10</v>
      </c>
      <c r="Q130" t="s">
        <v>457</v>
      </c>
      <c r="R130" t="s">
        <v>641</v>
      </c>
      <c r="S130" t="s">
        <v>455</v>
      </c>
      <c r="T130" t="s">
        <v>460</v>
      </c>
      <c r="U130" t="s">
        <v>460</v>
      </c>
      <c r="V130" t="s">
        <v>493</v>
      </c>
      <c r="W130" t="s">
        <v>607</v>
      </c>
      <c r="X130" t="s">
        <v>613</v>
      </c>
      <c r="Y130" s="6">
        <v>80</v>
      </c>
      <c r="Z130" s="1">
        <f>Table1[[#This Row],[Cost Of Goods Sold]]*Table1[[#This Row],[Quantity Sold]]</f>
        <v>60</v>
      </c>
      <c r="AA130" s="1">
        <f>Table1[[#This Row],[Total sold Amount]]-Table1[[#This Row],[Total Cost of Good Sold]]</f>
        <v>20</v>
      </c>
      <c r="AB130" s="6">
        <f>IFERROR(Table1[[#This Row],[Total sold Amount]]-Table1[[#This Row],[Total Cost of Good Sold]]/Table1[[#This Row],[Total sold Amount]],0)</f>
        <v>79.25</v>
      </c>
      <c r="AC130" s="9">
        <f>IFERROR((Table1[[#This Row],[Total sold Amount]]-Table1[[#This Row],[Total Cost of Good Sold]])/Table1[[#This Row],[Total sold Amount]],0)</f>
        <v>0.25</v>
      </c>
    </row>
    <row r="131" spans="1:29" x14ac:dyDescent="0.3">
      <c r="A131">
        <v>496</v>
      </c>
      <c r="B131" t="s">
        <v>322</v>
      </c>
      <c r="C131" t="s">
        <v>48</v>
      </c>
      <c r="D131" t="s">
        <v>633</v>
      </c>
      <c r="E131" t="s">
        <v>624</v>
      </c>
      <c r="F131" s="4">
        <v>45064</v>
      </c>
      <c r="G131" s="6">
        <v>25</v>
      </c>
      <c r="H131">
        <v>4</v>
      </c>
      <c r="I131" t="s">
        <v>449</v>
      </c>
      <c r="J131" t="s">
        <v>517</v>
      </c>
      <c r="K131" t="s">
        <v>18</v>
      </c>
      <c r="L131" t="s">
        <v>18</v>
      </c>
      <c r="M131" t="s">
        <v>447</v>
      </c>
      <c r="N131" s="2">
        <v>0</v>
      </c>
      <c r="O131" s="1">
        <v>15</v>
      </c>
      <c r="P131" s="1">
        <v>10</v>
      </c>
      <c r="Q131" t="s">
        <v>32</v>
      </c>
      <c r="R131" t="s">
        <v>640</v>
      </c>
      <c r="S131" t="s">
        <v>454</v>
      </c>
      <c r="T131" t="s">
        <v>460</v>
      </c>
      <c r="U131" t="s">
        <v>460</v>
      </c>
      <c r="V131" t="s">
        <v>492</v>
      </c>
      <c r="W131" t="s">
        <v>606</v>
      </c>
      <c r="X131" t="s">
        <v>614</v>
      </c>
      <c r="Y131" s="6">
        <v>100</v>
      </c>
      <c r="Z131" s="1">
        <f>Table1[[#This Row],[Cost Of Goods Sold]]*Table1[[#This Row],[Quantity Sold]]</f>
        <v>60</v>
      </c>
      <c r="AA131" s="1">
        <f>Table1[[#This Row],[Total sold Amount]]-Table1[[#This Row],[Total Cost of Good Sold]]</f>
        <v>40</v>
      </c>
      <c r="AB131" s="6">
        <f>IFERROR(Table1[[#This Row],[Total sold Amount]]-Table1[[#This Row],[Total Cost of Good Sold]]/Table1[[#This Row],[Total sold Amount]],0)</f>
        <v>99.4</v>
      </c>
      <c r="AC131" s="9">
        <f>IFERROR((Table1[[#This Row],[Total sold Amount]]-Table1[[#This Row],[Total Cost of Good Sold]])/Table1[[#This Row],[Total sold Amount]],0)</f>
        <v>0.4</v>
      </c>
    </row>
    <row r="132" spans="1:29" x14ac:dyDescent="0.3">
      <c r="A132">
        <v>518</v>
      </c>
      <c r="B132" t="s">
        <v>75</v>
      </c>
      <c r="C132" t="s">
        <v>34</v>
      </c>
      <c r="D132" t="s">
        <v>632</v>
      </c>
      <c r="E132" t="s">
        <v>625</v>
      </c>
      <c r="F132" s="4">
        <v>45272</v>
      </c>
      <c r="G132" s="6">
        <v>50</v>
      </c>
      <c r="H132">
        <v>3</v>
      </c>
      <c r="I132" t="s">
        <v>449</v>
      </c>
      <c r="J132" t="s">
        <v>517</v>
      </c>
      <c r="K132" t="s">
        <v>26</v>
      </c>
      <c r="L132" t="s">
        <v>32</v>
      </c>
      <c r="M132" t="s">
        <v>448</v>
      </c>
      <c r="N132" s="2">
        <v>0.05</v>
      </c>
      <c r="O132" s="1">
        <v>30</v>
      </c>
      <c r="P132" s="1">
        <v>20</v>
      </c>
      <c r="Q132" t="s">
        <v>18</v>
      </c>
      <c r="R132" t="s">
        <v>642</v>
      </c>
      <c r="S132" t="s">
        <v>454</v>
      </c>
      <c r="T132" t="s">
        <v>459</v>
      </c>
      <c r="U132" t="s">
        <v>644</v>
      </c>
      <c r="V132" t="s">
        <v>473</v>
      </c>
      <c r="W132" t="s">
        <v>606</v>
      </c>
      <c r="X132" t="s">
        <v>614</v>
      </c>
      <c r="Y132" s="6">
        <v>150</v>
      </c>
      <c r="Z132" s="1">
        <f>Table1[[#This Row],[Cost Of Goods Sold]]*Table1[[#This Row],[Quantity Sold]]</f>
        <v>90</v>
      </c>
      <c r="AA132" s="1">
        <f>Table1[[#This Row],[Total sold Amount]]-Table1[[#This Row],[Total Cost of Good Sold]]</f>
        <v>60</v>
      </c>
      <c r="AB132" s="6">
        <f>IFERROR(Table1[[#This Row],[Total sold Amount]]-Table1[[#This Row],[Total Cost of Good Sold]]/Table1[[#This Row],[Total sold Amount]],0)</f>
        <v>149.4</v>
      </c>
      <c r="AC132" s="9">
        <f>IFERROR((Table1[[#This Row],[Total sold Amount]]-Table1[[#This Row],[Total Cost of Good Sold]])/Table1[[#This Row],[Total sold Amount]],0)</f>
        <v>0.4</v>
      </c>
    </row>
    <row r="133" spans="1:29" x14ac:dyDescent="0.3">
      <c r="A133">
        <v>217</v>
      </c>
      <c r="B133" t="s">
        <v>96</v>
      </c>
      <c r="C133" t="s">
        <v>46</v>
      </c>
      <c r="D133" t="s">
        <v>634</v>
      </c>
      <c r="E133" t="s">
        <v>624</v>
      </c>
      <c r="F133" s="4">
        <v>45528</v>
      </c>
      <c r="G133" s="6">
        <v>260</v>
      </c>
      <c r="H133">
        <v>4</v>
      </c>
      <c r="I133" t="s">
        <v>449</v>
      </c>
      <c r="J133" t="s">
        <v>517</v>
      </c>
      <c r="K133" t="s">
        <v>18</v>
      </c>
      <c r="L133" t="s">
        <v>18</v>
      </c>
      <c r="M133" t="s">
        <v>443</v>
      </c>
      <c r="N133" s="2">
        <v>0</v>
      </c>
      <c r="O133" s="1">
        <v>200</v>
      </c>
      <c r="P133" s="1">
        <v>60</v>
      </c>
      <c r="Q133" t="s">
        <v>457</v>
      </c>
      <c r="R133" t="s">
        <v>641</v>
      </c>
      <c r="S133" t="s">
        <v>455</v>
      </c>
      <c r="T133" t="s">
        <v>459</v>
      </c>
      <c r="U133" t="s">
        <v>644</v>
      </c>
      <c r="V133" t="s">
        <v>484</v>
      </c>
      <c r="W133" t="s">
        <v>608</v>
      </c>
      <c r="X133" t="s">
        <v>615</v>
      </c>
      <c r="Y133" s="6">
        <v>1040</v>
      </c>
      <c r="Z133" s="1">
        <f>Table1[[#This Row],[Cost Of Goods Sold]]*Table1[[#This Row],[Quantity Sold]]</f>
        <v>800</v>
      </c>
      <c r="AA133" s="1">
        <f>Table1[[#This Row],[Total sold Amount]]-Table1[[#This Row],[Total Cost of Good Sold]]</f>
        <v>240</v>
      </c>
      <c r="AB133" s="6">
        <f>IFERROR(Table1[[#This Row],[Total sold Amount]]-Table1[[#This Row],[Total Cost of Good Sold]]/Table1[[#This Row],[Total sold Amount]],0)</f>
        <v>1039.2307692307693</v>
      </c>
      <c r="AC133" s="9">
        <f>IFERROR((Table1[[#This Row],[Total sold Amount]]-Table1[[#This Row],[Total Cost of Good Sold]])/Table1[[#This Row],[Total sold Amount]],0)</f>
        <v>0.23076923076923078</v>
      </c>
    </row>
    <row r="134" spans="1:29" x14ac:dyDescent="0.3">
      <c r="A134">
        <v>724</v>
      </c>
      <c r="B134" t="s">
        <v>185</v>
      </c>
      <c r="C134" t="s">
        <v>34</v>
      </c>
      <c r="D134" t="s">
        <v>632</v>
      </c>
      <c r="E134" t="s">
        <v>625</v>
      </c>
      <c r="F134" s="4">
        <v>44996</v>
      </c>
      <c r="G134" s="6">
        <v>50</v>
      </c>
      <c r="H134">
        <v>2</v>
      </c>
      <c r="I134" t="s">
        <v>453</v>
      </c>
      <c r="J134" t="s">
        <v>517</v>
      </c>
      <c r="K134" t="s">
        <v>32</v>
      </c>
      <c r="L134" t="s">
        <v>32</v>
      </c>
      <c r="M134" t="s">
        <v>443</v>
      </c>
      <c r="N134" s="2">
        <v>0</v>
      </c>
      <c r="O134" s="1">
        <v>40</v>
      </c>
      <c r="P134" s="1">
        <v>10</v>
      </c>
      <c r="Q134" t="s">
        <v>32</v>
      </c>
      <c r="R134" t="s">
        <v>640</v>
      </c>
      <c r="S134" t="s">
        <v>456</v>
      </c>
      <c r="T134" t="s">
        <v>460</v>
      </c>
      <c r="U134" t="s">
        <v>460</v>
      </c>
      <c r="V134" t="s">
        <v>476</v>
      </c>
      <c r="W134" t="s">
        <v>607</v>
      </c>
      <c r="X134" t="s">
        <v>610</v>
      </c>
      <c r="Y134" s="6">
        <v>100</v>
      </c>
      <c r="Z134" s="1">
        <f>Table1[[#This Row],[Cost Of Goods Sold]]*Table1[[#This Row],[Quantity Sold]]</f>
        <v>80</v>
      </c>
      <c r="AA134" s="1">
        <f>Table1[[#This Row],[Total sold Amount]]-Table1[[#This Row],[Total Cost of Good Sold]]</f>
        <v>20</v>
      </c>
      <c r="AB134" s="6">
        <f>IFERROR(Table1[[#This Row],[Total sold Amount]]-Table1[[#This Row],[Total Cost of Good Sold]]/Table1[[#This Row],[Total sold Amount]],0)</f>
        <v>99.2</v>
      </c>
      <c r="AC134" s="9">
        <f>IFERROR((Table1[[#This Row],[Total sold Amount]]-Table1[[#This Row],[Total Cost of Good Sold]])/Table1[[#This Row],[Total sold Amount]],0)</f>
        <v>0.2</v>
      </c>
    </row>
    <row r="135" spans="1:29" x14ac:dyDescent="0.3">
      <c r="A135">
        <v>275</v>
      </c>
      <c r="B135" t="s">
        <v>151</v>
      </c>
      <c r="C135" t="s">
        <v>19</v>
      </c>
      <c r="D135" t="s">
        <v>630</v>
      </c>
      <c r="E135" t="s">
        <v>623</v>
      </c>
      <c r="F135" s="4">
        <v>45017</v>
      </c>
      <c r="G135" s="6">
        <v>65</v>
      </c>
      <c r="H135">
        <v>5</v>
      </c>
      <c r="J135" t="s">
        <v>517</v>
      </c>
      <c r="K135" t="s">
        <v>32</v>
      </c>
      <c r="L135" t="s">
        <v>32</v>
      </c>
      <c r="M135" t="s">
        <v>447</v>
      </c>
      <c r="N135" s="2">
        <v>0</v>
      </c>
      <c r="O135" s="1">
        <v>50</v>
      </c>
      <c r="P135" s="1">
        <v>15</v>
      </c>
      <c r="Q135" t="s">
        <v>32</v>
      </c>
      <c r="R135" t="s">
        <v>640</v>
      </c>
      <c r="S135" t="s">
        <v>456</v>
      </c>
      <c r="T135" t="s">
        <v>460</v>
      </c>
      <c r="U135" t="s">
        <v>460</v>
      </c>
      <c r="V135" t="s">
        <v>466</v>
      </c>
      <c r="W135" t="s">
        <v>607</v>
      </c>
      <c r="X135" t="s">
        <v>611</v>
      </c>
      <c r="Y135" s="6">
        <v>325</v>
      </c>
      <c r="Z135" s="1">
        <f>Table1[[#This Row],[Cost Of Goods Sold]]*Table1[[#This Row],[Quantity Sold]]</f>
        <v>250</v>
      </c>
      <c r="AA135" s="1">
        <f>Table1[[#This Row],[Total sold Amount]]-Table1[[#This Row],[Total Cost of Good Sold]]</f>
        <v>75</v>
      </c>
      <c r="AB135" s="6">
        <f>IFERROR(Table1[[#This Row],[Total sold Amount]]-Table1[[#This Row],[Total Cost of Good Sold]]/Table1[[#This Row],[Total sold Amount]],0)</f>
        <v>324.23076923076923</v>
      </c>
      <c r="AC135" s="9">
        <f>IFERROR((Table1[[#This Row],[Total sold Amount]]-Table1[[#This Row],[Total Cost of Good Sold]])/Table1[[#This Row],[Total sold Amount]],0)</f>
        <v>0.23076923076923078</v>
      </c>
    </row>
    <row r="136" spans="1:29" x14ac:dyDescent="0.3">
      <c r="A136">
        <v>796</v>
      </c>
      <c r="B136" t="s">
        <v>80</v>
      </c>
      <c r="C136" t="s">
        <v>16</v>
      </c>
      <c r="D136" t="s">
        <v>629</v>
      </c>
      <c r="E136" t="s">
        <v>16</v>
      </c>
      <c r="F136" s="4">
        <v>45088</v>
      </c>
      <c r="G136" s="6">
        <v>250</v>
      </c>
      <c r="H136">
        <v>3</v>
      </c>
      <c r="I136" t="s">
        <v>452</v>
      </c>
      <c r="J136" t="s">
        <v>581</v>
      </c>
      <c r="K136" t="s">
        <v>23</v>
      </c>
      <c r="L136" t="s">
        <v>23</v>
      </c>
      <c r="M136" t="s">
        <v>444</v>
      </c>
      <c r="N136" s="2">
        <v>0</v>
      </c>
      <c r="O136" s="1">
        <v>200</v>
      </c>
      <c r="P136" s="1">
        <v>50</v>
      </c>
      <c r="Q136" t="s">
        <v>23</v>
      </c>
      <c r="R136" t="s">
        <v>23</v>
      </c>
      <c r="S136" t="s">
        <v>456</v>
      </c>
      <c r="T136" t="s">
        <v>458</v>
      </c>
      <c r="U136" t="s">
        <v>644</v>
      </c>
      <c r="V136" t="s">
        <v>488</v>
      </c>
      <c r="W136" t="s">
        <v>608</v>
      </c>
      <c r="X136" t="s">
        <v>613</v>
      </c>
      <c r="Y136" s="6">
        <v>750</v>
      </c>
      <c r="Z136" s="1">
        <f>Table1[[#This Row],[Cost Of Goods Sold]]*Table1[[#This Row],[Quantity Sold]]</f>
        <v>600</v>
      </c>
      <c r="AA136" s="1">
        <f>Table1[[#This Row],[Total sold Amount]]-Table1[[#This Row],[Total Cost of Good Sold]]</f>
        <v>150</v>
      </c>
      <c r="AB136" s="6">
        <f>IFERROR(Table1[[#This Row],[Total sold Amount]]-Table1[[#This Row],[Total Cost of Good Sold]]/Table1[[#This Row],[Total sold Amount]],0)</f>
        <v>749.2</v>
      </c>
      <c r="AC136" s="9">
        <f>IFERROR((Table1[[#This Row],[Total sold Amount]]-Table1[[#This Row],[Total Cost of Good Sold]])/Table1[[#This Row],[Total sold Amount]],0)</f>
        <v>0.2</v>
      </c>
    </row>
    <row r="137" spans="1:29" x14ac:dyDescent="0.3">
      <c r="A137">
        <v>505</v>
      </c>
      <c r="B137" t="s">
        <v>324</v>
      </c>
      <c r="C137" t="s">
        <v>34</v>
      </c>
      <c r="D137" t="s">
        <v>632</v>
      </c>
      <c r="E137" t="s">
        <v>625</v>
      </c>
      <c r="F137" s="4">
        <v>45412</v>
      </c>
      <c r="G137" s="6">
        <v>15</v>
      </c>
      <c r="H137">
        <v>1</v>
      </c>
      <c r="I137" t="s">
        <v>452</v>
      </c>
      <c r="J137" t="s">
        <v>581</v>
      </c>
      <c r="K137" t="s">
        <v>26</v>
      </c>
      <c r="L137" t="s">
        <v>32</v>
      </c>
      <c r="M137" t="s">
        <v>439</v>
      </c>
      <c r="N137" s="2">
        <v>0</v>
      </c>
      <c r="O137" s="1">
        <v>10</v>
      </c>
      <c r="P137" s="1">
        <v>5</v>
      </c>
      <c r="Q137" t="s">
        <v>18</v>
      </c>
      <c r="R137" t="s">
        <v>642</v>
      </c>
      <c r="S137" t="s">
        <v>454</v>
      </c>
      <c r="T137" t="s">
        <v>458</v>
      </c>
      <c r="U137" t="s">
        <v>644</v>
      </c>
      <c r="V137" t="s">
        <v>471</v>
      </c>
      <c r="W137" t="s">
        <v>606</v>
      </c>
      <c r="X137" t="s">
        <v>613</v>
      </c>
      <c r="Y137" s="6">
        <v>15</v>
      </c>
      <c r="Z137" s="1">
        <f>Table1[[#This Row],[Cost Of Goods Sold]]*Table1[[#This Row],[Quantity Sold]]</f>
        <v>10</v>
      </c>
      <c r="AA137" s="1">
        <f>Table1[[#This Row],[Total sold Amount]]-Table1[[#This Row],[Total Cost of Good Sold]]</f>
        <v>5</v>
      </c>
      <c r="AB137" s="6">
        <f>IFERROR(Table1[[#This Row],[Total sold Amount]]-Table1[[#This Row],[Total Cost of Good Sold]]/Table1[[#This Row],[Total sold Amount]],0)</f>
        <v>14.333333333333334</v>
      </c>
      <c r="AC137" s="9">
        <f>IFERROR((Table1[[#This Row],[Total sold Amount]]-Table1[[#This Row],[Total Cost of Good Sold]])/Table1[[#This Row],[Total sold Amount]],0)</f>
        <v>0.33333333333333331</v>
      </c>
    </row>
    <row r="138" spans="1:29" x14ac:dyDescent="0.3">
      <c r="A138">
        <v>365</v>
      </c>
      <c r="B138" t="s">
        <v>135</v>
      </c>
      <c r="C138" t="s">
        <v>48</v>
      </c>
      <c r="D138" t="s">
        <v>633</v>
      </c>
      <c r="E138" t="s">
        <v>624</v>
      </c>
      <c r="F138" s="4">
        <v>45391</v>
      </c>
      <c r="G138" s="6">
        <v>32</v>
      </c>
      <c r="H138">
        <v>5</v>
      </c>
      <c r="I138" t="s">
        <v>452</v>
      </c>
      <c r="J138" t="s">
        <v>581</v>
      </c>
      <c r="K138" t="s">
        <v>18</v>
      </c>
      <c r="L138" t="s">
        <v>18</v>
      </c>
      <c r="M138" t="s">
        <v>442</v>
      </c>
      <c r="N138" s="2">
        <v>0</v>
      </c>
      <c r="O138" s="1">
        <v>25</v>
      </c>
      <c r="P138" s="1">
        <v>7</v>
      </c>
      <c r="Q138" t="s">
        <v>457</v>
      </c>
      <c r="R138" t="s">
        <v>641</v>
      </c>
      <c r="S138" t="s">
        <v>454</v>
      </c>
      <c r="T138" t="s">
        <v>460</v>
      </c>
      <c r="U138" t="s">
        <v>460</v>
      </c>
      <c r="V138" t="s">
        <v>470</v>
      </c>
      <c r="W138" t="s">
        <v>607</v>
      </c>
      <c r="X138" t="s">
        <v>613</v>
      </c>
      <c r="Y138" s="6">
        <v>160</v>
      </c>
      <c r="Z138" s="1">
        <f>Table1[[#This Row],[Cost Of Goods Sold]]*Table1[[#This Row],[Quantity Sold]]</f>
        <v>125</v>
      </c>
      <c r="AA138" s="1">
        <f>Table1[[#This Row],[Total sold Amount]]-Table1[[#This Row],[Total Cost of Good Sold]]</f>
        <v>35</v>
      </c>
      <c r="AB138" s="6">
        <f>IFERROR(Table1[[#This Row],[Total sold Amount]]-Table1[[#This Row],[Total Cost of Good Sold]]/Table1[[#This Row],[Total sold Amount]],0)</f>
        <v>159.21875</v>
      </c>
      <c r="AC138" s="9">
        <f>IFERROR((Table1[[#This Row],[Total sold Amount]]-Table1[[#This Row],[Total Cost of Good Sold]])/Table1[[#This Row],[Total sold Amount]],0)</f>
        <v>0.21875</v>
      </c>
    </row>
    <row r="139" spans="1:29" x14ac:dyDescent="0.3">
      <c r="A139">
        <v>961</v>
      </c>
      <c r="B139" t="s">
        <v>387</v>
      </c>
      <c r="C139" t="s">
        <v>34</v>
      </c>
      <c r="D139" t="s">
        <v>632</v>
      </c>
      <c r="E139" t="s">
        <v>625</v>
      </c>
      <c r="F139" s="4">
        <v>45504</v>
      </c>
      <c r="G139" s="6">
        <v>12</v>
      </c>
      <c r="H139">
        <v>5</v>
      </c>
      <c r="I139" t="s">
        <v>449</v>
      </c>
      <c r="J139" t="s">
        <v>581</v>
      </c>
      <c r="K139" t="s">
        <v>32</v>
      </c>
      <c r="L139" t="s">
        <v>32</v>
      </c>
      <c r="M139" t="s">
        <v>439</v>
      </c>
      <c r="N139" s="2">
        <v>0</v>
      </c>
      <c r="O139" s="1">
        <v>10</v>
      </c>
      <c r="P139" s="1">
        <v>2</v>
      </c>
      <c r="Q139" t="s">
        <v>18</v>
      </c>
      <c r="R139" t="s">
        <v>642</v>
      </c>
      <c r="S139" t="s">
        <v>456</v>
      </c>
      <c r="T139" t="s">
        <v>460</v>
      </c>
      <c r="U139" t="s">
        <v>460</v>
      </c>
      <c r="V139" t="s">
        <v>486</v>
      </c>
      <c r="W139" t="s">
        <v>608</v>
      </c>
      <c r="X139" t="s">
        <v>614</v>
      </c>
      <c r="Y139" s="6">
        <v>60</v>
      </c>
      <c r="Z139" s="1">
        <f>Table1[[#This Row],[Cost Of Goods Sold]]*Table1[[#This Row],[Quantity Sold]]</f>
        <v>50</v>
      </c>
      <c r="AA139" s="1">
        <f>Table1[[#This Row],[Total sold Amount]]-Table1[[#This Row],[Total Cost of Good Sold]]</f>
        <v>10</v>
      </c>
      <c r="AB139" s="6">
        <f>IFERROR(Table1[[#This Row],[Total sold Amount]]-Table1[[#This Row],[Total Cost of Good Sold]]/Table1[[#This Row],[Total sold Amount]],0)</f>
        <v>59.166666666666664</v>
      </c>
      <c r="AC139" s="9">
        <f>IFERROR((Table1[[#This Row],[Total sold Amount]]-Table1[[#This Row],[Total Cost of Good Sold]])/Table1[[#This Row],[Total sold Amount]],0)</f>
        <v>0.16666666666666666</v>
      </c>
    </row>
    <row r="140" spans="1:29" x14ac:dyDescent="0.3">
      <c r="A140">
        <v>187</v>
      </c>
      <c r="B140" t="s">
        <v>65</v>
      </c>
      <c r="C140" t="s">
        <v>64</v>
      </c>
      <c r="D140" t="s">
        <v>629</v>
      </c>
      <c r="E140" t="s">
        <v>16</v>
      </c>
      <c r="F140" s="4">
        <v>45343</v>
      </c>
      <c r="G140" s="6">
        <v>195</v>
      </c>
      <c r="H140">
        <v>2</v>
      </c>
      <c r="I140" t="s">
        <v>449</v>
      </c>
      <c r="J140" t="s">
        <v>581</v>
      </c>
      <c r="K140" t="s">
        <v>32</v>
      </c>
      <c r="L140" t="s">
        <v>32</v>
      </c>
      <c r="M140" t="s">
        <v>446</v>
      </c>
      <c r="N140" s="2">
        <v>0</v>
      </c>
      <c r="O140" s="1">
        <v>150</v>
      </c>
      <c r="P140" s="1">
        <v>45</v>
      </c>
      <c r="Q140" t="s">
        <v>32</v>
      </c>
      <c r="R140" t="s">
        <v>640</v>
      </c>
      <c r="S140" t="s">
        <v>454</v>
      </c>
      <c r="T140" t="s">
        <v>458</v>
      </c>
      <c r="U140" t="s">
        <v>644</v>
      </c>
      <c r="V140" t="s">
        <v>469</v>
      </c>
      <c r="W140" t="s">
        <v>607</v>
      </c>
      <c r="X140" t="s">
        <v>613</v>
      </c>
      <c r="Y140" s="6">
        <v>390</v>
      </c>
      <c r="Z140" s="1">
        <f>Table1[[#This Row],[Cost Of Goods Sold]]*Table1[[#This Row],[Quantity Sold]]</f>
        <v>300</v>
      </c>
      <c r="AA140" s="1">
        <f>Table1[[#This Row],[Total sold Amount]]-Table1[[#This Row],[Total Cost of Good Sold]]</f>
        <v>90</v>
      </c>
      <c r="AB140" s="6">
        <f>IFERROR(Table1[[#This Row],[Total sold Amount]]-Table1[[#This Row],[Total Cost of Good Sold]]/Table1[[#This Row],[Total sold Amount]],0)</f>
        <v>389.23076923076923</v>
      </c>
      <c r="AC140" s="9">
        <f>IFERROR((Table1[[#This Row],[Total sold Amount]]-Table1[[#This Row],[Total Cost of Good Sold]])/Table1[[#This Row],[Total sold Amount]],0)</f>
        <v>0.23076923076923078</v>
      </c>
    </row>
    <row r="141" spans="1:29" x14ac:dyDescent="0.3">
      <c r="A141">
        <v>802</v>
      </c>
      <c r="B141" t="s">
        <v>366</v>
      </c>
      <c r="C141" t="s">
        <v>34</v>
      </c>
      <c r="D141" t="s">
        <v>632</v>
      </c>
      <c r="E141" t="s">
        <v>625</v>
      </c>
      <c r="F141" s="4">
        <v>45344</v>
      </c>
      <c r="G141" s="6">
        <v>15</v>
      </c>
      <c r="H141">
        <v>2</v>
      </c>
      <c r="I141" t="s">
        <v>449</v>
      </c>
      <c r="J141" t="s">
        <v>581</v>
      </c>
      <c r="K141" t="s">
        <v>23</v>
      </c>
      <c r="L141" t="s">
        <v>23</v>
      </c>
      <c r="M141" t="s">
        <v>448</v>
      </c>
      <c r="N141" s="2">
        <v>0</v>
      </c>
      <c r="O141" s="1">
        <v>10</v>
      </c>
      <c r="P141" s="1">
        <v>5</v>
      </c>
      <c r="Q141" t="s">
        <v>18</v>
      </c>
      <c r="R141" t="s">
        <v>642</v>
      </c>
      <c r="S141" t="s">
        <v>455</v>
      </c>
      <c r="T141" t="s">
        <v>460</v>
      </c>
      <c r="U141" t="s">
        <v>460</v>
      </c>
      <c r="V141" t="s">
        <v>491</v>
      </c>
      <c r="W141" t="s">
        <v>606</v>
      </c>
      <c r="X141" t="s">
        <v>610</v>
      </c>
      <c r="Y141" s="6">
        <v>30</v>
      </c>
      <c r="Z141" s="1">
        <f>Table1[[#This Row],[Cost Of Goods Sold]]*Table1[[#This Row],[Quantity Sold]]</f>
        <v>20</v>
      </c>
      <c r="AA141" s="1">
        <f>Table1[[#This Row],[Total sold Amount]]-Table1[[#This Row],[Total Cost of Good Sold]]</f>
        <v>10</v>
      </c>
      <c r="AB141" s="6">
        <f>IFERROR(Table1[[#This Row],[Total sold Amount]]-Table1[[#This Row],[Total Cost of Good Sold]]/Table1[[#This Row],[Total sold Amount]],0)</f>
        <v>29.333333333333332</v>
      </c>
      <c r="AC141" s="9">
        <f>IFERROR((Table1[[#This Row],[Total sold Amount]]-Table1[[#This Row],[Total Cost of Good Sold]])/Table1[[#This Row],[Total sold Amount]],0)</f>
        <v>0.33333333333333331</v>
      </c>
    </row>
    <row r="142" spans="1:29" x14ac:dyDescent="0.3">
      <c r="A142">
        <v>1017</v>
      </c>
      <c r="B142" t="s">
        <v>178</v>
      </c>
      <c r="C142" t="s">
        <v>24</v>
      </c>
      <c r="D142" t="s">
        <v>631</v>
      </c>
      <c r="E142" t="s">
        <v>626</v>
      </c>
      <c r="F142" s="4">
        <v>45434</v>
      </c>
      <c r="G142" s="6">
        <v>30</v>
      </c>
      <c r="I142" t="s">
        <v>449</v>
      </c>
      <c r="J142" t="s">
        <v>581</v>
      </c>
      <c r="K142" t="s">
        <v>437</v>
      </c>
      <c r="L142" t="s">
        <v>18</v>
      </c>
      <c r="M142" t="s">
        <v>447</v>
      </c>
      <c r="N142" s="2">
        <v>0</v>
      </c>
      <c r="O142" s="1">
        <v>25</v>
      </c>
      <c r="P142" s="1">
        <v>5</v>
      </c>
      <c r="Q142" t="s">
        <v>457</v>
      </c>
      <c r="R142" t="s">
        <v>641</v>
      </c>
      <c r="S142" t="s">
        <v>456</v>
      </c>
      <c r="T142" t="s">
        <v>459</v>
      </c>
      <c r="U142" t="s">
        <v>644</v>
      </c>
      <c r="V142" t="s">
        <v>482</v>
      </c>
      <c r="W142" t="s">
        <v>607</v>
      </c>
      <c r="X142" t="s">
        <v>610</v>
      </c>
      <c r="Y142" s="6">
        <v>0</v>
      </c>
      <c r="Z142" s="1">
        <f>Table1[[#This Row],[Cost Of Goods Sold]]*Table1[[#This Row],[Quantity Sold]]</f>
        <v>0</v>
      </c>
      <c r="AA142" s="1">
        <f>Table1[[#This Row],[Total sold Amount]]-Table1[[#This Row],[Total Cost of Good Sold]]</f>
        <v>0</v>
      </c>
      <c r="AB142" s="6">
        <f>IFERROR(Table1[[#This Row],[Total sold Amount]]-Table1[[#This Row],[Total Cost of Good Sold]]/Table1[[#This Row],[Total sold Amount]],0)</f>
        <v>0</v>
      </c>
      <c r="AC142" s="9">
        <f>IFERROR((Table1[[#This Row],[Total sold Amount]]-Table1[[#This Row],[Total Cost of Good Sold]])/Table1[[#This Row],[Total sold Amount]],0)</f>
        <v>0</v>
      </c>
    </row>
    <row r="143" spans="1:29" x14ac:dyDescent="0.3">
      <c r="A143">
        <v>394</v>
      </c>
      <c r="B143" t="s">
        <v>259</v>
      </c>
      <c r="C143" t="s">
        <v>48</v>
      </c>
      <c r="D143" t="s">
        <v>633</v>
      </c>
      <c r="E143" t="s">
        <v>624</v>
      </c>
      <c r="F143" s="4">
        <v>45280</v>
      </c>
      <c r="G143" s="6">
        <v>20</v>
      </c>
      <c r="H143">
        <v>4</v>
      </c>
      <c r="I143" t="s">
        <v>449</v>
      </c>
      <c r="J143" t="s">
        <v>581</v>
      </c>
      <c r="K143" t="s">
        <v>32</v>
      </c>
      <c r="L143" t="s">
        <v>32</v>
      </c>
      <c r="M143" t="s">
        <v>443</v>
      </c>
      <c r="N143" s="2">
        <v>0</v>
      </c>
      <c r="O143" s="1">
        <v>15</v>
      </c>
      <c r="P143" s="1">
        <v>5</v>
      </c>
      <c r="Q143" t="s">
        <v>457</v>
      </c>
      <c r="R143" t="s">
        <v>641</v>
      </c>
      <c r="S143" t="s">
        <v>456</v>
      </c>
      <c r="T143" t="s">
        <v>460</v>
      </c>
      <c r="U143" t="s">
        <v>460</v>
      </c>
      <c r="V143" t="s">
        <v>474</v>
      </c>
      <c r="W143" t="s">
        <v>607</v>
      </c>
      <c r="X143" t="s">
        <v>611</v>
      </c>
      <c r="Y143" s="6">
        <v>80</v>
      </c>
      <c r="Z143" s="1">
        <f>Table1[[#This Row],[Cost Of Goods Sold]]*Table1[[#This Row],[Quantity Sold]]</f>
        <v>60</v>
      </c>
      <c r="AA143" s="1">
        <f>Table1[[#This Row],[Total sold Amount]]-Table1[[#This Row],[Total Cost of Good Sold]]</f>
        <v>20</v>
      </c>
      <c r="AB143" s="6">
        <f>IFERROR(Table1[[#This Row],[Total sold Amount]]-Table1[[#This Row],[Total Cost of Good Sold]]/Table1[[#This Row],[Total sold Amount]],0)</f>
        <v>79.25</v>
      </c>
      <c r="AC143" s="9">
        <f>IFERROR((Table1[[#This Row],[Total sold Amount]]-Table1[[#This Row],[Total Cost of Good Sold]])/Table1[[#This Row],[Total sold Amount]],0)</f>
        <v>0.25</v>
      </c>
    </row>
    <row r="144" spans="1:29" x14ac:dyDescent="0.3">
      <c r="A144">
        <v>336</v>
      </c>
      <c r="B144" t="s">
        <v>211</v>
      </c>
      <c r="C144" t="s">
        <v>34</v>
      </c>
      <c r="D144" t="s">
        <v>632</v>
      </c>
      <c r="E144" t="s">
        <v>625</v>
      </c>
      <c r="F144" s="4">
        <v>45341</v>
      </c>
      <c r="G144" s="6">
        <v>20</v>
      </c>
      <c r="H144">
        <v>2</v>
      </c>
      <c r="I144" t="s">
        <v>453</v>
      </c>
      <c r="J144" t="s">
        <v>581</v>
      </c>
      <c r="K144" t="s">
        <v>23</v>
      </c>
      <c r="L144" t="s">
        <v>23</v>
      </c>
      <c r="M144" t="s">
        <v>440</v>
      </c>
      <c r="N144" s="2">
        <v>0</v>
      </c>
      <c r="O144" s="1">
        <v>15</v>
      </c>
      <c r="P144" s="1">
        <v>5</v>
      </c>
      <c r="Q144" t="s">
        <v>23</v>
      </c>
      <c r="R144" t="s">
        <v>23</v>
      </c>
      <c r="S144" t="s">
        <v>456</v>
      </c>
      <c r="T144" t="s">
        <v>459</v>
      </c>
      <c r="U144" t="s">
        <v>644</v>
      </c>
      <c r="V144" t="s">
        <v>486</v>
      </c>
      <c r="W144" t="s">
        <v>606</v>
      </c>
      <c r="X144" t="s">
        <v>614</v>
      </c>
      <c r="Y144" s="6">
        <v>40</v>
      </c>
      <c r="Z144" s="1">
        <f>Table1[[#This Row],[Cost Of Goods Sold]]*Table1[[#This Row],[Quantity Sold]]</f>
        <v>30</v>
      </c>
      <c r="AA144" s="1">
        <f>Table1[[#This Row],[Total sold Amount]]-Table1[[#This Row],[Total Cost of Good Sold]]</f>
        <v>10</v>
      </c>
      <c r="AB144" s="6">
        <f>IFERROR(Table1[[#This Row],[Total sold Amount]]-Table1[[#This Row],[Total Cost of Good Sold]]/Table1[[#This Row],[Total sold Amount]],0)</f>
        <v>39.25</v>
      </c>
      <c r="AC144" s="9">
        <f>IFERROR((Table1[[#This Row],[Total sold Amount]]-Table1[[#This Row],[Total Cost of Good Sold]])/Table1[[#This Row],[Total sold Amount]],0)</f>
        <v>0.25</v>
      </c>
    </row>
    <row r="145" spans="1:29" x14ac:dyDescent="0.3">
      <c r="A145">
        <v>190</v>
      </c>
      <c r="B145" t="s">
        <v>70</v>
      </c>
      <c r="C145" t="s">
        <v>69</v>
      </c>
      <c r="D145" t="s">
        <v>634</v>
      </c>
      <c r="E145" t="s">
        <v>624</v>
      </c>
      <c r="F145" s="4">
        <v>44953</v>
      </c>
      <c r="G145" s="6">
        <v>85</v>
      </c>
      <c r="H145">
        <v>3</v>
      </c>
      <c r="I145" t="s">
        <v>451</v>
      </c>
      <c r="J145" t="s">
        <v>582</v>
      </c>
      <c r="K145" t="s">
        <v>18</v>
      </c>
      <c r="L145" t="s">
        <v>18</v>
      </c>
      <c r="M145" t="s">
        <v>441</v>
      </c>
      <c r="N145" s="2">
        <v>0</v>
      </c>
      <c r="O145" s="1">
        <v>70</v>
      </c>
      <c r="P145" s="1">
        <v>15</v>
      </c>
      <c r="Q145" t="s">
        <v>18</v>
      </c>
      <c r="R145" t="s">
        <v>642</v>
      </c>
      <c r="S145" t="s">
        <v>455</v>
      </c>
      <c r="T145" t="s">
        <v>458</v>
      </c>
      <c r="U145" t="s">
        <v>644</v>
      </c>
      <c r="V145" t="s">
        <v>476</v>
      </c>
      <c r="W145" t="s">
        <v>607</v>
      </c>
      <c r="X145" t="s">
        <v>610</v>
      </c>
      <c r="Y145" s="6">
        <v>255</v>
      </c>
      <c r="Z145" s="1">
        <f>Table1[[#This Row],[Cost Of Goods Sold]]*Table1[[#This Row],[Quantity Sold]]</f>
        <v>210</v>
      </c>
      <c r="AA145" s="1">
        <f>Table1[[#This Row],[Total sold Amount]]-Table1[[#This Row],[Total Cost of Good Sold]]</f>
        <v>45</v>
      </c>
      <c r="AB145" s="6">
        <f>IFERROR(Table1[[#This Row],[Total sold Amount]]-Table1[[#This Row],[Total Cost of Good Sold]]/Table1[[#This Row],[Total sold Amount]],0)</f>
        <v>254.1764705882353</v>
      </c>
      <c r="AC145" s="9">
        <f>IFERROR((Table1[[#This Row],[Total sold Amount]]-Table1[[#This Row],[Total Cost of Good Sold]])/Table1[[#This Row],[Total sold Amount]],0)</f>
        <v>0.17647058823529413</v>
      </c>
    </row>
    <row r="146" spans="1:29" x14ac:dyDescent="0.3">
      <c r="A146">
        <v>617</v>
      </c>
      <c r="B146" t="s">
        <v>370</v>
      </c>
      <c r="C146" t="s">
        <v>34</v>
      </c>
      <c r="D146" t="s">
        <v>632</v>
      </c>
      <c r="E146" t="s">
        <v>625</v>
      </c>
      <c r="F146" s="4">
        <v>45206</v>
      </c>
      <c r="G146" s="6">
        <v>20</v>
      </c>
      <c r="H146">
        <v>5</v>
      </c>
      <c r="I146" t="s">
        <v>450</v>
      </c>
      <c r="J146" t="s">
        <v>582</v>
      </c>
      <c r="K146" t="s">
        <v>23</v>
      </c>
      <c r="L146" t="s">
        <v>23</v>
      </c>
      <c r="M146" t="s">
        <v>441</v>
      </c>
      <c r="N146" s="2">
        <v>0</v>
      </c>
      <c r="O146" s="1">
        <v>15</v>
      </c>
      <c r="P146" s="1">
        <v>5</v>
      </c>
      <c r="Q146" t="s">
        <v>32</v>
      </c>
      <c r="R146" t="s">
        <v>640</v>
      </c>
      <c r="S146" t="s">
        <v>456</v>
      </c>
      <c r="T146" t="s">
        <v>458</v>
      </c>
      <c r="U146" t="s">
        <v>644</v>
      </c>
      <c r="V146" t="s">
        <v>490</v>
      </c>
      <c r="W146" t="s">
        <v>606</v>
      </c>
      <c r="X146" t="s">
        <v>610</v>
      </c>
      <c r="Y146" s="6">
        <v>100</v>
      </c>
      <c r="Z146" s="1">
        <f>Table1[[#This Row],[Cost Of Goods Sold]]*Table1[[#This Row],[Quantity Sold]]</f>
        <v>75</v>
      </c>
      <c r="AA146" s="1">
        <f>Table1[[#This Row],[Total sold Amount]]-Table1[[#This Row],[Total Cost of Good Sold]]</f>
        <v>25</v>
      </c>
      <c r="AB146" s="6">
        <f>IFERROR(Table1[[#This Row],[Total sold Amount]]-Table1[[#This Row],[Total Cost of Good Sold]]/Table1[[#This Row],[Total sold Amount]],0)</f>
        <v>99.25</v>
      </c>
      <c r="AC146" s="9">
        <f>IFERROR((Table1[[#This Row],[Total sold Amount]]-Table1[[#This Row],[Total Cost of Good Sold]])/Table1[[#This Row],[Total sold Amount]],0)</f>
        <v>0.25</v>
      </c>
    </row>
    <row r="147" spans="1:29" x14ac:dyDescent="0.3">
      <c r="A147">
        <v>1026</v>
      </c>
      <c r="B147" t="s">
        <v>266</v>
      </c>
      <c r="C147" t="s">
        <v>36</v>
      </c>
      <c r="D147" t="s">
        <v>634</v>
      </c>
      <c r="E147" t="s">
        <v>624</v>
      </c>
      <c r="F147" s="4">
        <v>44974</v>
      </c>
      <c r="G147" s="6">
        <v>25</v>
      </c>
      <c r="I147" t="s">
        <v>452</v>
      </c>
      <c r="J147" t="s">
        <v>582</v>
      </c>
      <c r="K147" t="s">
        <v>32</v>
      </c>
      <c r="L147" t="s">
        <v>32</v>
      </c>
      <c r="M147" t="s">
        <v>448</v>
      </c>
      <c r="N147" s="2">
        <v>0</v>
      </c>
      <c r="O147" s="1">
        <v>20</v>
      </c>
      <c r="P147" s="1">
        <v>5</v>
      </c>
      <c r="Q147" t="s">
        <v>23</v>
      </c>
      <c r="R147" t="s">
        <v>23</v>
      </c>
      <c r="S147" t="s">
        <v>455</v>
      </c>
      <c r="T147" t="s">
        <v>460</v>
      </c>
      <c r="U147" t="s">
        <v>460</v>
      </c>
      <c r="V147" t="s">
        <v>485</v>
      </c>
      <c r="W147" t="s">
        <v>607</v>
      </c>
      <c r="X147" t="s">
        <v>611</v>
      </c>
      <c r="Y147" s="6">
        <v>0</v>
      </c>
      <c r="Z147" s="1">
        <f>Table1[[#This Row],[Cost Of Goods Sold]]*Table1[[#This Row],[Quantity Sold]]</f>
        <v>0</v>
      </c>
      <c r="AA147" s="1">
        <f>Table1[[#This Row],[Total sold Amount]]-Table1[[#This Row],[Total Cost of Good Sold]]</f>
        <v>0</v>
      </c>
      <c r="AB147" s="6">
        <f>IFERROR(Table1[[#This Row],[Total sold Amount]]-Table1[[#This Row],[Total Cost of Good Sold]]/Table1[[#This Row],[Total sold Amount]],0)</f>
        <v>0</v>
      </c>
      <c r="AC147" s="9">
        <f>IFERROR((Table1[[#This Row],[Total sold Amount]]-Table1[[#This Row],[Total Cost of Good Sold]])/Table1[[#This Row],[Total sold Amount]],0)</f>
        <v>0</v>
      </c>
    </row>
    <row r="148" spans="1:29" x14ac:dyDescent="0.3">
      <c r="A148">
        <v>608</v>
      </c>
      <c r="B148" t="s">
        <v>367</v>
      </c>
      <c r="C148" t="s">
        <v>19</v>
      </c>
      <c r="D148" t="s">
        <v>630</v>
      </c>
      <c r="E148" t="s">
        <v>623</v>
      </c>
      <c r="F148" s="4">
        <v>45303</v>
      </c>
      <c r="G148" s="6">
        <v>25</v>
      </c>
      <c r="H148">
        <v>2</v>
      </c>
      <c r="I148" t="s">
        <v>452</v>
      </c>
      <c r="J148" t="s">
        <v>582</v>
      </c>
      <c r="K148" t="s">
        <v>26</v>
      </c>
      <c r="L148" t="s">
        <v>32</v>
      </c>
      <c r="M148" t="s">
        <v>442</v>
      </c>
      <c r="N148" s="2">
        <v>0.05</v>
      </c>
      <c r="O148" s="1">
        <v>20</v>
      </c>
      <c r="P148" s="1">
        <v>5</v>
      </c>
      <c r="Q148" t="s">
        <v>457</v>
      </c>
      <c r="R148" t="s">
        <v>641</v>
      </c>
      <c r="S148" t="s">
        <v>456</v>
      </c>
      <c r="T148" t="s">
        <v>459</v>
      </c>
      <c r="U148" t="s">
        <v>644</v>
      </c>
      <c r="V148" t="s">
        <v>492</v>
      </c>
      <c r="W148" t="s">
        <v>607</v>
      </c>
      <c r="X148" t="s">
        <v>614</v>
      </c>
      <c r="Y148" s="6">
        <v>50</v>
      </c>
      <c r="Z148" s="1">
        <f>Table1[[#This Row],[Cost Of Goods Sold]]*Table1[[#This Row],[Quantity Sold]]</f>
        <v>40</v>
      </c>
      <c r="AA148" s="1">
        <f>Table1[[#This Row],[Total sold Amount]]-Table1[[#This Row],[Total Cost of Good Sold]]</f>
        <v>10</v>
      </c>
      <c r="AB148" s="6">
        <f>IFERROR(Table1[[#This Row],[Total sold Amount]]-Table1[[#This Row],[Total Cost of Good Sold]]/Table1[[#This Row],[Total sold Amount]],0)</f>
        <v>49.2</v>
      </c>
      <c r="AC148" s="9">
        <f>IFERROR((Table1[[#This Row],[Total sold Amount]]-Table1[[#This Row],[Total Cost of Good Sold]])/Table1[[#This Row],[Total sold Amount]],0)</f>
        <v>0.2</v>
      </c>
    </row>
    <row r="149" spans="1:29" x14ac:dyDescent="0.3">
      <c r="A149">
        <v>1024</v>
      </c>
      <c r="B149" t="s">
        <v>408</v>
      </c>
      <c r="C149" t="s">
        <v>24</v>
      </c>
      <c r="D149" t="s">
        <v>631</v>
      </c>
      <c r="E149" t="s">
        <v>626</v>
      </c>
      <c r="F149" s="4">
        <v>45076</v>
      </c>
      <c r="G149" s="6">
        <v>90</v>
      </c>
      <c r="I149" t="s">
        <v>453</v>
      </c>
      <c r="J149" t="s">
        <v>582</v>
      </c>
      <c r="K149" t="s">
        <v>437</v>
      </c>
      <c r="L149" t="s">
        <v>18</v>
      </c>
      <c r="M149" t="s">
        <v>447</v>
      </c>
      <c r="N149" s="2">
        <v>0</v>
      </c>
      <c r="O149" s="1">
        <v>70</v>
      </c>
      <c r="P149" s="1">
        <v>20</v>
      </c>
      <c r="Q149" t="s">
        <v>18</v>
      </c>
      <c r="R149" t="s">
        <v>642</v>
      </c>
      <c r="S149" t="s">
        <v>456</v>
      </c>
      <c r="T149" t="s">
        <v>458</v>
      </c>
      <c r="U149" t="s">
        <v>644</v>
      </c>
      <c r="V149" t="s">
        <v>489</v>
      </c>
      <c r="W149" t="s">
        <v>606</v>
      </c>
      <c r="X149" t="s">
        <v>612</v>
      </c>
      <c r="Y149" s="6">
        <v>0</v>
      </c>
      <c r="Z149" s="1">
        <f>Table1[[#This Row],[Cost Of Goods Sold]]*Table1[[#This Row],[Quantity Sold]]</f>
        <v>0</v>
      </c>
      <c r="AA149" s="1">
        <f>Table1[[#This Row],[Total sold Amount]]-Table1[[#This Row],[Total Cost of Good Sold]]</f>
        <v>0</v>
      </c>
      <c r="AB149" s="6">
        <f>IFERROR(Table1[[#This Row],[Total sold Amount]]-Table1[[#This Row],[Total Cost of Good Sold]]/Table1[[#This Row],[Total sold Amount]],0)</f>
        <v>0</v>
      </c>
      <c r="AC149" s="9">
        <f>IFERROR((Table1[[#This Row],[Total sold Amount]]-Table1[[#This Row],[Total Cost of Good Sold]])/Table1[[#This Row],[Total sold Amount]],0)</f>
        <v>0</v>
      </c>
    </row>
    <row r="150" spans="1:29" x14ac:dyDescent="0.3">
      <c r="A150">
        <v>797</v>
      </c>
      <c r="B150" t="s">
        <v>353</v>
      </c>
      <c r="C150" t="s">
        <v>34</v>
      </c>
      <c r="D150" t="s">
        <v>632</v>
      </c>
      <c r="E150" t="s">
        <v>625</v>
      </c>
      <c r="F150" s="4">
        <v>45060</v>
      </c>
      <c r="G150" s="6">
        <v>30</v>
      </c>
      <c r="H150">
        <v>5</v>
      </c>
      <c r="I150" t="s">
        <v>453</v>
      </c>
      <c r="J150" t="s">
        <v>582</v>
      </c>
      <c r="K150" t="s">
        <v>32</v>
      </c>
      <c r="L150" t="s">
        <v>32</v>
      </c>
      <c r="M150" t="s">
        <v>439</v>
      </c>
      <c r="N150" s="2">
        <v>0</v>
      </c>
      <c r="O150" s="1">
        <v>20</v>
      </c>
      <c r="P150" s="1">
        <v>10</v>
      </c>
      <c r="Q150" t="s">
        <v>18</v>
      </c>
      <c r="R150" t="s">
        <v>642</v>
      </c>
      <c r="S150" t="s">
        <v>454</v>
      </c>
      <c r="T150" t="s">
        <v>459</v>
      </c>
      <c r="U150" t="s">
        <v>644</v>
      </c>
      <c r="V150" t="s">
        <v>490</v>
      </c>
      <c r="W150" t="s">
        <v>607</v>
      </c>
      <c r="X150" t="s">
        <v>610</v>
      </c>
      <c r="Y150" s="6">
        <v>150</v>
      </c>
      <c r="Z150" s="1">
        <f>Table1[[#This Row],[Cost Of Goods Sold]]*Table1[[#This Row],[Quantity Sold]]</f>
        <v>100</v>
      </c>
      <c r="AA150" s="1">
        <f>Table1[[#This Row],[Total sold Amount]]-Table1[[#This Row],[Total Cost of Good Sold]]</f>
        <v>50</v>
      </c>
      <c r="AB150" s="6">
        <f>IFERROR(Table1[[#This Row],[Total sold Amount]]-Table1[[#This Row],[Total Cost of Good Sold]]/Table1[[#This Row],[Total sold Amount]],0)</f>
        <v>149.33333333333334</v>
      </c>
      <c r="AC150" s="9">
        <f>IFERROR((Table1[[#This Row],[Total sold Amount]]-Table1[[#This Row],[Total Cost of Good Sold]])/Table1[[#This Row],[Total sold Amount]],0)</f>
        <v>0.33333333333333331</v>
      </c>
    </row>
    <row r="151" spans="1:29" x14ac:dyDescent="0.3">
      <c r="A151">
        <v>509</v>
      </c>
      <c r="B151" t="s">
        <v>246</v>
      </c>
      <c r="C151" t="s">
        <v>36</v>
      </c>
      <c r="D151" t="s">
        <v>634</v>
      </c>
      <c r="E151" t="s">
        <v>624</v>
      </c>
      <c r="F151" s="4">
        <v>45161</v>
      </c>
      <c r="G151" s="6">
        <v>35</v>
      </c>
      <c r="H151">
        <v>2</v>
      </c>
      <c r="I151" t="s">
        <v>451</v>
      </c>
      <c r="J151" t="s">
        <v>586</v>
      </c>
      <c r="K151" t="s">
        <v>23</v>
      </c>
      <c r="L151" t="s">
        <v>23</v>
      </c>
      <c r="M151" t="s">
        <v>445</v>
      </c>
      <c r="N151" s="2">
        <v>0.05</v>
      </c>
      <c r="O151" s="1">
        <v>25</v>
      </c>
      <c r="P151" s="1">
        <v>10</v>
      </c>
      <c r="Q151" t="s">
        <v>18</v>
      </c>
      <c r="R151" t="s">
        <v>642</v>
      </c>
      <c r="S151" t="s">
        <v>456</v>
      </c>
      <c r="T151" t="s">
        <v>458</v>
      </c>
      <c r="U151" t="s">
        <v>644</v>
      </c>
      <c r="V151" t="s">
        <v>462</v>
      </c>
      <c r="W151" t="s">
        <v>607</v>
      </c>
      <c r="X151" t="s">
        <v>614</v>
      </c>
      <c r="Y151" s="6">
        <v>70</v>
      </c>
      <c r="Z151" s="1">
        <f>Table1[[#This Row],[Cost Of Goods Sold]]*Table1[[#This Row],[Quantity Sold]]</f>
        <v>50</v>
      </c>
      <c r="AA151" s="1">
        <f>Table1[[#This Row],[Total sold Amount]]-Table1[[#This Row],[Total Cost of Good Sold]]</f>
        <v>20</v>
      </c>
      <c r="AB151" s="6">
        <f>IFERROR(Table1[[#This Row],[Total sold Amount]]-Table1[[#This Row],[Total Cost of Good Sold]]/Table1[[#This Row],[Total sold Amount]],0)</f>
        <v>69.285714285714292</v>
      </c>
      <c r="AC151" s="9">
        <f>IFERROR((Table1[[#This Row],[Total sold Amount]]-Table1[[#This Row],[Total Cost of Good Sold]])/Table1[[#This Row],[Total sold Amount]],0)</f>
        <v>0.2857142857142857</v>
      </c>
    </row>
    <row r="152" spans="1:29" x14ac:dyDescent="0.3">
      <c r="A152">
        <v>901</v>
      </c>
      <c r="B152" t="s">
        <v>419</v>
      </c>
      <c r="C152" t="s">
        <v>34</v>
      </c>
      <c r="D152" t="s">
        <v>632</v>
      </c>
      <c r="E152" t="s">
        <v>625</v>
      </c>
      <c r="F152" s="4">
        <v>45507</v>
      </c>
      <c r="G152" s="6">
        <v>30</v>
      </c>
      <c r="H152">
        <v>5</v>
      </c>
      <c r="I152" t="s">
        <v>451</v>
      </c>
      <c r="J152" t="s">
        <v>586</v>
      </c>
      <c r="K152" t="s">
        <v>18</v>
      </c>
      <c r="L152" t="s">
        <v>18</v>
      </c>
      <c r="M152" t="s">
        <v>445</v>
      </c>
      <c r="N152" s="2">
        <v>0.05</v>
      </c>
      <c r="O152" s="1">
        <v>20</v>
      </c>
      <c r="P152" s="1">
        <v>10</v>
      </c>
      <c r="Q152" t="s">
        <v>23</v>
      </c>
      <c r="R152" t="s">
        <v>23</v>
      </c>
      <c r="S152" t="s">
        <v>455</v>
      </c>
      <c r="T152" t="s">
        <v>458</v>
      </c>
      <c r="U152" t="s">
        <v>644</v>
      </c>
      <c r="V152" t="s">
        <v>475</v>
      </c>
      <c r="W152" t="s">
        <v>606</v>
      </c>
      <c r="X152" t="s">
        <v>614</v>
      </c>
      <c r="Y152" s="6">
        <v>150</v>
      </c>
      <c r="Z152" s="1">
        <f>Table1[[#This Row],[Cost Of Goods Sold]]*Table1[[#This Row],[Quantity Sold]]</f>
        <v>100</v>
      </c>
      <c r="AA152" s="1">
        <f>Table1[[#This Row],[Total sold Amount]]-Table1[[#This Row],[Total Cost of Good Sold]]</f>
        <v>50</v>
      </c>
      <c r="AB152" s="6">
        <f>IFERROR(Table1[[#This Row],[Total sold Amount]]-Table1[[#This Row],[Total Cost of Good Sold]]/Table1[[#This Row],[Total sold Amount]],0)</f>
        <v>149.33333333333334</v>
      </c>
      <c r="AC152" s="9">
        <f>IFERROR((Table1[[#This Row],[Total sold Amount]]-Table1[[#This Row],[Total Cost of Good Sold]])/Table1[[#This Row],[Total sold Amount]],0)</f>
        <v>0.33333333333333331</v>
      </c>
    </row>
    <row r="153" spans="1:29" x14ac:dyDescent="0.3">
      <c r="A153">
        <v>680</v>
      </c>
      <c r="B153" t="s">
        <v>198</v>
      </c>
      <c r="C153" t="s">
        <v>34</v>
      </c>
      <c r="D153" t="s">
        <v>632</v>
      </c>
      <c r="E153" t="s">
        <v>625</v>
      </c>
      <c r="F153" s="4">
        <v>44997</v>
      </c>
      <c r="G153" s="6">
        <v>15</v>
      </c>
      <c r="H153">
        <v>1</v>
      </c>
      <c r="I153" t="s">
        <v>451</v>
      </c>
      <c r="J153" t="s">
        <v>586</v>
      </c>
      <c r="K153" t="s">
        <v>18</v>
      </c>
      <c r="L153" t="s">
        <v>18</v>
      </c>
      <c r="M153" t="s">
        <v>440</v>
      </c>
      <c r="N153" s="2">
        <v>0</v>
      </c>
      <c r="O153" s="1">
        <v>10</v>
      </c>
      <c r="P153" s="1">
        <v>5</v>
      </c>
      <c r="Q153" t="s">
        <v>18</v>
      </c>
      <c r="R153" t="s">
        <v>642</v>
      </c>
      <c r="S153" t="s">
        <v>454</v>
      </c>
      <c r="T153" t="s">
        <v>458</v>
      </c>
      <c r="U153" t="s">
        <v>644</v>
      </c>
      <c r="V153" t="s">
        <v>468</v>
      </c>
      <c r="W153" t="s">
        <v>607</v>
      </c>
      <c r="X153" t="s">
        <v>614</v>
      </c>
      <c r="Y153" s="6">
        <v>15</v>
      </c>
      <c r="Z153" s="1">
        <f>Table1[[#This Row],[Cost Of Goods Sold]]*Table1[[#This Row],[Quantity Sold]]</f>
        <v>10</v>
      </c>
      <c r="AA153" s="1">
        <f>Table1[[#This Row],[Total sold Amount]]-Table1[[#This Row],[Total Cost of Good Sold]]</f>
        <v>5</v>
      </c>
      <c r="AB153" s="6">
        <f>IFERROR(Table1[[#This Row],[Total sold Amount]]-Table1[[#This Row],[Total Cost of Good Sold]]/Table1[[#This Row],[Total sold Amount]],0)</f>
        <v>14.333333333333334</v>
      </c>
      <c r="AC153" s="9">
        <f>IFERROR((Table1[[#This Row],[Total sold Amount]]-Table1[[#This Row],[Total Cost of Good Sold]])/Table1[[#This Row],[Total sold Amount]],0)</f>
        <v>0.33333333333333331</v>
      </c>
    </row>
    <row r="154" spans="1:29" x14ac:dyDescent="0.3">
      <c r="A154">
        <v>126</v>
      </c>
      <c r="B154" t="s">
        <v>84</v>
      </c>
      <c r="C154" t="s">
        <v>21</v>
      </c>
      <c r="D154" t="s">
        <v>634</v>
      </c>
      <c r="E154" t="s">
        <v>624</v>
      </c>
      <c r="F154" s="4">
        <v>44984</v>
      </c>
      <c r="G154" s="6">
        <v>50</v>
      </c>
      <c r="H154">
        <v>3</v>
      </c>
      <c r="I154" t="s">
        <v>452</v>
      </c>
      <c r="J154" t="s">
        <v>586</v>
      </c>
      <c r="K154" t="s">
        <v>32</v>
      </c>
      <c r="L154" t="s">
        <v>32</v>
      </c>
      <c r="M154" t="s">
        <v>446</v>
      </c>
      <c r="N154" s="2">
        <v>0.12</v>
      </c>
      <c r="O154" s="1">
        <v>40</v>
      </c>
      <c r="P154" s="1">
        <v>10</v>
      </c>
      <c r="Q154" t="s">
        <v>457</v>
      </c>
      <c r="R154" t="s">
        <v>641</v>
      </c>
      <c r="S154" t="s">
        <v>454</v>
      </c>
      <c r="T154" t="s">
        <v>460</v>
      </c>
      <c r="U154" t="s">
        <v>460</v>
      </c>
      <c r="V154" t="s">
        <v>467</v>
      </c>
      <c r="W154" t="s">
        <v>607</v>
      </c>
      <c r="X154" t="s">
        <v>612</v>
      </c>
      <c r="Y154" s="6">
        <v>150</v>
      </c>
      <c r="Z154" s="1">
        <f>Table1[[#This Row],[Cost Of Goods Sold]]*Table1[[#This Row],[Quantity Sold]]</f>
        <v>120</v>
      </c>
      <c r="AA154" s="1">
        <f>Table1[[#This Row],[Total sold Amount]]-Table1[[#This Row],[Total Cost of Good Sold]]</f>
        <v>30</v>
      </c>
      <c r="AB154" s="6">
        <f>IFERROR(Table1[[#This Row],[Total sold Amount]]-Table1[[#This Row],[Total Cost of Good Sold]]/Table1[[#This Row],[Total sold Amount]],0)</f>
        <v>149.19999999999999</v>
      </c>
      <c r="AC154" s="9">
        <f>IFERROR((Table1[[#This Row],[Total sold Amount]]-Table1[[#This Row],[Total Cost of Good Sold]])/Table1[[#This Row],[Total sold Amount]],0)</f>
        <v>0.2</v>
      </c>
    </row>
    <row r="155" spans="1:29" x14ac:dyDescent="0.3">
      <c r="A155">
        <v>920</v>
      </c>
      <c r="B155" t="s">
        <v>266</v>
      </c>
      <c r="C155" t="s">
        <v>36</v>
      </c>
      <c r="D155" t="s">
        <v>634</v>
      </c>
      <c r="E155" t="s">
        <v>624</v>
      </c>
      <c r="F155" s="4">
        <v>45362</v>
      </c>
      <c r="G155" s="6">
        <v>25</v>
      </c>
      <c r="H155">
        <v>2</v>
      </c>
      <c r="I155" t="s">
        <v>449</v>
      </c>
      <c r="J155" t="s">
        <v>586</v>
      </c>
      <c r="K155" t="s">
        <v>32</v>
      </c>
      <c r="L155" t="s">
        <v>32</v>
      </c>
      <c r="M155" t="s">
        <v>440</v>
      </c>
      <c r="N155" s="2">
        <v>0</v>
      </c>
      <c r="O155" s="1">
        <v>20</v>
      </c>
      <c r="P155" s="1">
        <v>5</v>
      </c>
      <c r="Q155" t="s">
        <v>32</v>
      </c>
      <c r="R155" t="s">
        <v>640</v>
      </c>
      <c r="S155" t="s">
        <v>455</v>
      </c>
      <c r="T155" t="s">
        <v>460</v>
      </c>
      <c r="U155" t="s">
        <v>460</v>
      </c>
      <c r="V155" t="s">
        <v>481</v>
      </c>
      <c r="W155" t="s">
        <v>608</v>
      </c>
      <c r="X155" t="s">
        <v>610</v>
      </c>
      <c r="Y155" s="6">
        <v>50</v>
      </c>
      <c r="Z155" s="1">
        <f>Table1[[#This Row],[Cost Of Goods Sold]]*Table1[[#This Row],[Quantity Sold]]</f>
        <v>40</v>
      </c>
      <c r="AA155" s="1">
        <f>Table1[[#This Row],[Total sold Amount]]-Table1[[#This Row],[Total Cost of Good Sold]]</f>
        <v>10</v>
      </c>
      <c r="AB155" s="6">
        <f>IFERROR(Table1[[#This Row],[Total sold Amount]]-Table1[[#This Row],[Total Cost of Good Sold]]/Table1[[#This Row],[Total sold Amount]],0)</f>
        <v>49.2</v>
      </c>
      <c r="AC155" s="9">
        <f>IFERROR((Table1[[#This Row],[Total sold Amount]]-Table1[[#This Row],[Total Cost of Good Sold]])/Table1[[#This Row],[Total sold Amount]],0)</f>
        <v>0.2</v>
      </c>
    </row>
    <row r="156" spans="1:29" x14ac:dyDescent="0.3">
      <c r="A156">
        <v>950</v>
      </c>
      <c r="B156" t="s">
        <v>185</v>
      </c>
      <c r="C156" t="s">
        <v>34</v>
      </c>
      <c r="D156" t="s">
        <v>632</v>
      </c>
      <c r="E156" t="s">
        <v>625</v>
      </c>
      <c r="F156" s="4">
        <v>45020</v>
      </c>
      <c r="G156" s="6">
        <v>50</v>
      </c>
      <c r="H156">
        <v>2</v>
      </c>
      <c r="I156" t="s">
        <v>453</v>
      </c>
      <c r="J156" t="s">
        <v>586</v>
      </c>
      <c r="K156" t="s">
        <v>32</v>
      </c>
      <c r="L156" t="s">
        <v>32</v>
      </c>
      <c r="M156" t="s">
        <v>445</v>
      </c>
      <c r="N156" s="2">
        <v>0</v>
      </c>
      <c r="O156" s="1">
        <v>40</v>
      </c>
      <c r="P156" s="1">
        <v>10</v>
      </c>
      <c r="Q156" t="s">
        <v>23</v>
      </c>
      <c r="R156" t="s">
        <v>23</v>
      </c>
      <c r="S156" t="s">
        <v>454</v>
      </c>
      <c r="T156" t="s">
        <v>459</v>
      </c>
      <c r="U156" t="s">
        <v>644</v>
      </c>
      <c r="V156" t="s">
        <v>484</v>
      </c>
      <c r="W156" t="s">
        <v>608</v>
      </c>
      <c r="X156" t="s">
        <v>615</v>
      </c>
      <c r="Y156" s="6">
        <v>100</v>
      </c>
      <c r="Z156" s="1">
        <f>Table1[[#This Row],[Cost Of Goods Sold]]*Table1[[#This Row],[Quantity Sold]]</f>
        <v>80</v>
      </c>
      <c r="AA156" s="1">
        <f>Table1[[#This Row],[Total sold Amount]]-Table1[[#This Row],[Total Cost of Good Sold]]</f>
        <v>20</v>
      </c>
      <c r="AB156" s="6">
        <f>IFERROR(Table1[[#This Row],[Total sold Amount]]-Table1[[#This Row],[Total Cost of Good Sold]]/Table1[[#This Row],[Total sold Amount]],0)</f>
        <v>99.2</v>
      </c>
      <c r="AC156" s="9">
        <f>IFERROR((Table1[[#This Row],[Total sold Amount]]-Table1[[#This Row],[Total Cost of Good Sold]])/Table1[[#This Row],[Total sold Amount]],0)</f>
        <v>0.2</v>
      </c>
    </row>
    <row r="157" spans="1:29" x14ac:dyDescent="0.3">
      <c r="A157">
        <v>180</v>
      </c>
      <c r="B157" t="s">
        <v>57</v>
      </c>
      <c r="C157" t="s">
        <v>56</v>
      </c>
      <c r="D157" t="s">
        <v>630</v>
      </c>
      <c r="E157" t="s">
        <v>625</v>
      </c>
      <c r="F157" s="4">
        <v>45084</v>
      </c>
      <c r="G157" s="6">
        <v>650</v>
      </c>
      <c r="H157">
        <v>3</v>
      </c>
      <c r="I157" t="s">
        <v>451</v>
      </c>
      <c r="J157" t="s">
        <v>518</v>
      </c>
      <c r="K157" t="s">
        <v>18</v>
      </c>
      <c r="L157" t="s">
        <v>18</v>
      </c>
      <c r="M157" t="s">
        <v>444</v>
      </c>
      <c r="N157" s="2">
        <v>0</v>
      </c>
      <c r="O157" s="1">
        <v>500</v>
      </c>
      <c r="P157" s="1">
        <v>150</v>
      </c>
      <c r="Q157" t="s">
        <v>457</v>
      </c>
      <c r="R157" t="s">
        <v>641</v>
      </c>
      <c r="S157" t="s">
        <v>454</v>
      </c>
      <c r="T157" t="s">
        <v>460</v>
      </c>
      <c r="U157" t="s">
        <v>460</v>
      </c>
      <c r="V157" t="s">
        <v>473</v>
      </c>
      <c r="W157" t="s">
        <v>608</v>
      </c>
      <c r="X157" t="s">
        <v>614</v>
      </c>
      <c r="Y157" s="6">
        <v>1950</v>
      </c>
      <c r="Z157" s="1">
        <f>Table1[[#This Row],[Cost Of Goods Sold]]*Table1[[#This Row],[Quantity Sold]]</f>
        <v>1500</v>
      </c>
      <c r="AA157" s="1">
        <f>Table1[[#This Row],[Total sold Amount]]-Table1[[#This Row],[Total Cost of Good Sold]]</f>
        <v>450</v>
      </c>
      <c r="AB157" s="6">
        <f>IFERROR(Table1[[#This Row],[Total sold Amount]]-Table1[[#This Row],[Total Cost of Good Sold]]/Table1[[#This Row],[Total sold Amount]],0)</f>
        <v>1949.2307692307693</v>
      </c>
      <c r="AC157" s="9">
        <f>IFERROR((Table1[[#This Row],[Total sold Amount]]-Table1[[#This Row],[Total Cost of Good Sold]])/Table1[[#This Row],[Total sold Amount]],0)</f>
        <v>0.23076923076923078</v>
      </c>
    </row>
    <row r="158" spans="1:29" x14ac:dyDescent="0.3">
      <c r="A158">
        <v>147</v>
      </c>
      <c r="B158" t="s">
        <v>103</v>
      </c>
      <c r="C158" t="s">
        <v>21</v>
      </c>
      <c r="D158" t="s">
        <v>634</v>
      </c>
      <c r="E158" t="s">
        <v>624</v>
      </c>
      <c r="F158" s="4">
        <v>45006</v>
      </c>
      <c r="G158" s="6">
        <v>130</v>
      </c>
      <c r="H158">
        <v>3</v>
      </c>
      <c r="I158" t="s">
        <v>451</v>
      </c>
      <c r="J158" t="s">
        <v>518</v>
      </c>
      <c r="K158" t="s">
        <v>18</v>
      </c>
      <c r="L158" t="s">
        <v>18</v>
      </c>
      <c r="M158" t="s">
        <v>442</v>
      </c>
      <c r="N158" s="2">
        <v>0.06</v>
      </c>
      <c r="O158" s="1">
        <v>100</v>
      </c>
      <c r="P158" s="1">
        <v>30</v>
      </c>
      <c r="Q158" t="s">
        <v>18</v>
      </c>
      <c r="R158" t="s">
        <v>642</v>
      </c>
      <c r="S158" t="s">
        <v>455</v>
      </c>
      <c r="T158" t="s">
        <v>458</v>
      </c>
      <c r="U158" t="s">
        <v>644</v>
      </c>
      <c r="V158" t="s">
        <v>469</v>
      </c>
      <c r="W158" t="s">
        <v>608</v>
      </c>
      <c r="X158" t="s">
        <v>613</v>
      </c>
      <c r="Y158" s="6">
        <v>390</v>
      </c>
      <c r="Z158" s="1">
        <f>Table1[[#This Row],[Cost Of Goods Sold]]*Table1[[#This Row],[Quantity Sold]]</f>
        <v>300</v>
      </c>
      <c r="AA158" s="1">
        <f>Table1[[#This Row],[Total sold Amount]]-Table1[[#This Row],[Total Cost of Good Sold]]</f>
        <v>90</v>
      </c>
      <c r="AB158" s="6">
        <f>IFERROR(Table1[[#This Row],[Total sold Amount]]-Table1[[#This Row],[Total Cost of Good Sold]]/Table1[[#This Row],[Total sold Amount]],0)</f>
        <v>389.23076923076923</v>
      </c>
      <c r="AC158" s="9">
        <f>IFERROR((Table1[[#This Row],[Total sold Amount]]-Table1[[#This Row],[Total Cost of Good Sold]])/Table1[[#This Row],[Total sold Amount]],0)</f>
        <v>0.23076923076923078</v>
      </c>
    </row>
    <row r="159" spans="1:29" x14ac:dyDescent="0.3">
      <c r="A159">
        <v>831</v>
      </c>
      <c r="B159" t="s">
        <v>421</v>
      </c>
      <c r="C159" t="s">
        <v>19</v>
      </c>
      <c r="D159" t="s">
        <v>630</v>
      </c>
      <c r="E159" t="s">
        <v>623</v>
      </c>
      <c r="F159" s="4">
        <v>45490</v>
      </c>
      <c r="G159" s="6">
        <v>70</v>
      </c>
      <c r="H159">
        <v>1</v>
      </c>
      <c r="I159" t="s">
        <v>450</v>
      </c>
      <c r="J159" t="s">
        <v>518</v>
      </c>
      <c r="K159" t="s">
        <v>18</v>
      </c>
      <c r="L159" t="s">
        <v>18</v>
      </c>
      <c r="M159" t="s">
        <v>444</v>
      </c>
      <c r="N159" s="2">
        <v>0.1</v>
      </c>
      <c r="O159" s="1">
        <v>50</v>
      </c>
      <c r="P159" s="1">
        <v>20</v>
      </c>
      <c r="Q159" t="s">
        <v>23</v>
      </c>
      <c r="R159" t="s">
        <v>23</v>
      </c>
      <c r="S159" t="s">
        <v>456</v>
      </c>
      <c r="T159" t="s">
        <v>458</v>
      </c>
      <c r="U159" t="s">
        <v>644</v>
      </c>
      <c r="V159" t="s">
        <v>466</v>
      </c>
      <c r="W159" t="s">
        <v>606</v>
      </c>
      <c r="X159" t="s">
        <v>611</v>
      </c>
      <c r="Y159" s="6">
        <v>70</v>
      </c>
      <c r="Z159" s="1">
        <f>Table1[[#This Row],[Cost Of Goods Sold]]*Table1[[#This Row],[Quantity Sold]]</f>
        <v>50</v>
      </c>
      <c r="AA159" s="1">
        <f>Table1[[#This Row],[Total sold Amount]]-Table1[[#This Row],[Total Cost of Good Sold]]</f>
        <v>20</v>
      </c>
      <c r="AB159" s="6">
        <f>IFERROR(Table1[[#This Row],[Total sold Amount]]-Table1[[#This Row],[Total Cost of Good Sold]]/Table1[[#This Row],[Total sold Amount]],0)</f>
        <v>69.285714285714292</v>
      </c>
      <c r="AC159" s="9">
        <f>IFERROR((Table1[[#This Row],[Total sold Amount]]-Table1[[#This Row],[Total Cost of Good Sold]])/Table1[[#This Row],[Total sold Amount]],0)</f>
        <v>0.2857142857142857</v>
      </c>
    </row>
    <row r="160" spans="1:29" x14ac:dyDescent="0.3">
      <c r="A160">
        <v>712</v>
      </c>
      <c r="B160" t="s">
        <v>418</v>
      </c>
      <c r="C160" t="s">
        <v>16</v>
      </c>
      <c r="D160" t="s">
        <v>629</v>
      </c>
      <c r="E160" t="s">
        <v>16</v>
      </c>
      <c r="F160" s="4">
        <v>45335</v>
      </c>
      <c r="G160" s="6">
        <v>70</v>
      </c>
      <c r="H160">
        <v>1</v>
      </c>
      <c r="I160" t="s">
        <v>450</v>
      </c>
      <c r="J160" t="s">
        <v>518</v>
      </c>
      <c r="K160" t="s">
        <v>18</v>
      </c>
      <c r="L160" t="s">
        <v>18</v>
      </c>
      <c r="M160" t="s">
        <v>444</v>
      </c>
      <c r="N160" s="2">
        <v>0</v>
      </c>
      <c r="O160" s="1">
        <v>50</v>
      </c>
      <c r="P160" s="1">
        <v>20</v>
      </c>
      <c r="Q160" t="s">
        <v>32</v>
      </c>
      <c r="R160" t="s">
        <v>640</v>
      </c>
      <c r="S160" t="s">
        <v>456</v>
      </c>
      <c r="T160" t="s">
        <v>459</v>
      </c>
      <c r="U160" t="s">
        <v>644</v>
      </c>
      <c r="V160" t="s">
        <v>472</v>
      </c>
      <c r="W160" t="s">
        <v>608</v>
      </c>
      <c r="X160" t="s">
        <v>611</v>
      </c>
      <c r="Y160" s="6">
        <v>70</v>
      </c>
      <c r="Z160" s="1">
        <f>Table1[[#This Row],[Cost Of Goods Sold]]*Table1[[#This Row],[Quantity Sold]]</f>
        <v>50</v>
      </c>
      <c r="AA160" s="1">
        <f>Table1[[#This Row],[Total sold Amount]]-Table1[[#This Row],[Total Cost of Good Sold]]</f>
        <v>20</v>
      </c>
      <c r="AB160" s="6">
        <f>IFERROR(Table1[[#This Row],[Total sold Amount]]-Table1[[#This Row],[Total Cost of Good Sold]]/Table1[[#This Row],[Total sold Amount]],0)</f>
        <v>69.285714285714292</v>
      </c>
      <c r="AC160" s="9">
        <f>IFERROR((Table1[[#This Row],[Total sold Amount]]-Table1[[#This Row],[Total Cost of Good Sold]])/Table1[[#This Row],[Total sold Amount]],0)</f>
        <v>0.2857142857142857</v>
      </c>
    </row>
    <row r="161" spans="1:29" x14ac:dyDescent="0.3">
      <c r="A161">
        <v>1061</v>
      </c>
      <c r="B161" t="s">
        <v>185</v>
      </c>
      <c r="C161" t="s">
        <v>34</v>
      </c>
      <c r="D161" t="s">
        <v>632</v>
      </c>
      <c r="E161" t="s">
        <v>625</v>
      </c>
      <c r="F161" s="4">
        <v>45399</v>
      </c>
      <c r="G161" s="6">
        <v>50</v>
      </c>
      <c r="I161" t="s">
        <v>450</v>
      </c>
      <c r="J161" t="s">
        <v>518</v>
      </c>
      <c r="K161" t="s">
        <v>432</v>
      </c>
      <c r="L161" t="s">
        <v>620</v>
      </c>
      <c r="M161" t="s">
        <v>445</v>
      </c>
      <c r="N161" s="2">
        <v>0</v>
      </c>
      <c r="O161" s="1">
        <v>40</v>
      </c>
      <c r="P161" s="1">
        <v>10</v>
      </c>
      <c r="Q161" t="s">
        <v>18</v>
      </c>
      <c r="R161" t="s">
        <v>642</v>
      </c>
      <c r="S161" t="s">
        <v>454</v>
      </c>
      <c r="T161" t="s">
        <v>458</v>
      </c>
      <c r="U161" t="s">
        <v>644</v>
      </c>
      <c r="V161" t="s">
        <v>481</v>
      </c>
      <c r="W161" t="s">
        <v>607</v>
      </c>
      <c r="X161" t="s">
        <v>610</v>
      </c>
      <c r="Y161" s="6">
        <v>0</v>
      </c>
      <c r="Z161" s="1">
        <f>Table1[[#This Row],[Cost Of Goods Sold]]*Table1[[#This Row],[Quantity Sold]]</f>
        <v>0</v>
      </c>
      <c r="AA161" s="1">
        <f>Table1[[#This Row],[Total sold Amount]]-Table1[[#This Row],[Total Cost of Good Sold]]</f>
        <v>0</v>
      </c>
      <c r="AB161" s="6">
        <f>IFERROR(Table1[[#This Row],[Total sold Amount]]-Table1[[#This Row],[Total Cost of Good Sold]]/Table1[[#This Row],[Total sold Amount]],0)</f>
        <v>0</v>
      </c>
      <c r="AC161" s="9">
        <f>IFERROR((Table1[[#This Row],[Total sold Amount]]-Table1[[#This Row],[Total Cost of Good Sold]])/Table1[[#This Row],[Total sold Amount]],0)</f>
        <v>0</v>
      </c>
    </row>
    <row r="162" spans="1:29" x14ac:dyDescent="0.3">
      <c r="A162">
        <v>583</v>
      </c>
      <c r="B162" t="s">
        <v>80</v>
      </c>
      <c r="C162" t="s">
        <v>16</v>
      </c>
      <c r="D162" t="s">
        <v>629</v>
      </c>
      <c r="E162" t="s">
        <v>16</v>
      </c>
      <c r="F162" s="4">
        <v>44989</v>
      </c>
      <c r="G162" s="6">
        <v>250</v>
      </c>
      <c r="H162">
        <v>4</v>
      </c>
      <c r="I162" t="s">
        <v>452</v>
      </c>
      <c r="J162" t="s">
        <v>518</v>
      </c>
      <c r="K162" t="s">
        <v>32</v>
      </c>
      <c r="L162" t="s">
        <v>32</v>
      </c>
      <c r="M162" t="s">
        <v>444</v>
      </c>
      <c r="N162" s="2">
        <v>0.05</v>
      </c>
      <c r="O162" s="1">
        <v>200</v>
      </c>
      <c r="P162" s="1">
        <v>50</v>
      </c>
      <c r="Q162" t="s">
        <v>23</v>
      </c>
      <c r="R162" t="s">
        <v>23</v>
      </c>
      <c r="S162" t="s">
        <v>454</v>
      </c>
      <c r="T162" t="s">
        <v>458</v>
      </c>
      <c r="U162" t="s">
        <v>644</v>
      </c>
      <c r="V162" t="s">
        <v>482</v>
      </c>
      <c r="W162" t="s">
        <v>607</v>
      </c>
      <c r="X162" t="s">
        <v>610</v>
      </c>
      <c r="Y162" s="6">
        <v>1000</v>
      </c>
      <c r="Z162" s="1">
        <f>Table1[[#This Row],[Cost Of Goods Sold]]*Table1[[#This Row],[Quantity Sold]]</f>
        <v>800</v>
      </c>
      <c r="AA162" s="1">
        <f>Table1[[#This Row],[Total sold Amount]]-Table1[[#This Row],[Total Cost of Good Sold]]</f>
        <v>200</v>
      </c>
      <c r="AB162" s="6">
        <f>IFERROR(Table1[[#This Row],[Total sold Amount]]-Table1[[#This Row],[Total Cost of Good Sold]]/Table1[[#This Row],[Total sold Amount]],0)</f>
        <v>999.2</v>
      </c>
      <c r="AC162" s="9">
        <f>IFERROR((Table1[[#This Row],[Total sold Amount]]-Table1[[#This Row],[Total Cost of Good Sold]])/Table1[[#This Row],[Total sold Amount]],0)</f>
        <v>0.2</v>
      </c>
    </row>
    <row r="163" spans="1:29" x14ac:dyDescent="0.3">
      <c r="A163">
        <v>664</v>
      </c>
      <c r="B163" t="s">
        <v>394</v>
      </c>
      <c r="C163" t="s">
        <v>16</v>
      </c>
      <c r="D163" t="s">
        <v>629</v>
      </c>
      <c r="E163" t="s">
        <v>16</v>
      </c>
      <c r="F163" s="4">
        <v>45525</v>
      </c>
      <c r="G163" s="6">
        <v>200</v>
      </c>
      <c r="H163">
        <v>4</v>
      </c>
      <c r="I163" t="s">
        <v>452</v>
      </c>
      <c r="J163" t="s">
        <v>518</v>
      </c>
      <c r="K163" t="s">
        <v>18</v>
      </c>
      <c r="L163" t="s">
        <v>18</v>
      </c>
      <c r="M163" t="s">
        <v>442</v>
      </c>
      <c r="N163" s="2">
        <v>0</v>
      </c>
      <c r="O163" s="1">
        <v>150</v>
      </c>
      <c r="P163" s="1">
        <v>50</v>
      </c>
      <c r="Q163" t="s">
        <v>32</v>
      </c>
      <c r="R163" t="s">
        <v>640</v>
      </c>
      <c r="S163" t="s">
        <v>455</v>
      </c>
      <c r="T163" t="s">
        <v>458</v>
      </c>
      <c r="U163" t="s">
        <v>644</v>
      </c>
      <c r="V163" t="s">
        <v>463</v>
      </c>
      <c r="W163" t="s">
        <v>608</v>
      </c>
      <c r="X163" t="s">
        <v>610</v>
      </c>
      <c r="Y163" s="6">
        <v>800</v>
      </c>
      <c r="Z163" s="1">
        <f>Table1[[#This Row],[Cost Of Goods Sold]]*Table1[[#This Row],[Quantity Sold]]</f>
        <v>600</v>
      </c>
      <c r="AA163" s="1">
        <f>Table1[[#This Row],[Total sold Amount]]-Table1[[#This Row],[Total Cost of Good Sold]]</f>
        <v>200</v>
      </c>
      <c r="AB163" s="6">
        <f>IFERROR(Table1[[#This Row],[Total sold Amount]]-Table1[[#This Row],[Total Cost of Good Sold]]/Table1[[#This Row],[Total sold Amount]],0)</f>
        <v>799.25</v>
      </c>
      <c r="AC163" s="9">
        <f>IFERROR((Table1[[#This Row],[Total sold Amount]]-Table1[[#This Row],[Total Cost of Good Sold]])/Table1[[#This Row],[Total sold Amount]],0)</f>
        <v>0.25</v>
      </c>
    </row>
    <row r="164" spans="1:29" x14ac:dyDescent="0.3">
      <c r="A164">
        <v>396</v>
      </c>
      <c r="B164" t="s">
        <v>261</v>
      </c>
      <c r="C164" t="s">
        <v>34</v>
      </c>
      <c r="D164" t="s">
        <v>632</v>
      </c>
      <c r="E164" t="s">
        <v>625</v>
      </c>
      <c r="F164" s="4">
        <v>44991</v>
      </c>
      <c r="G164" s="6">
        <v>32</v>
      </c>
      <c r="H164">
        <v>4</v>
      </c>
      <c r="I164" t="s">
        <v>449</v>
      </c>
      <c r="J164" t="s">
        <v>518</v>
      </c>
      <c r="K164" t="s">
        <v>32</v>
      </c>
      <c r="L164" t="s">
        <v>32</v>
      </c>
      <c r="M164" t="s">
        <v>444</v>
      </c>
      <c r="N164" s="2">
        <v>0</v>
      </c>
      <c r="O164" s="1">
        <v>25</v>
      </c>
      <c r="P164" s="1">
        <v>7</v>
      </c>
      <c r="Q164" t="s">
        <v>457</v>
      </c>
      <c r="R164" t="s">
        <v>641</v>
      </c>
      <c r="S164" t="s">
        <v>454</v>
      </c>
      <c r="T164" t="s">
        <v>460</v>
      </c>
      <c r="U164" t="s">
        <v>460</v>
      </c>
      <c r="V164" t="s">
        <v>493</v>
      </c>
      <c r="W164" t="s">
        <v>607</v>
      </c>
      <c r="X164" t="s">
        <v>613</v>
      </c>
      <c r="Y164" s="6">
        <v>128</v>
      </c>
      <c r="Z164" s="1">
        <f>Table1[[#This Row],[Cost Of Goods Sold]]*Table1[[#This Row],[Quantity Sold]]</f>
        <v>100</v>
      </c>
      <c r="AA164" s="1">
        <f>Table1[[#This Row],[Total sold Amount]]-Table1[[#This Row],[Total Cost of Good Sold]]</f>
        <v>28</v>
      </c>
      <c r="AB164" s="6">
        <f>IFERROR(Table1[[#This Row],[Total sold Amount]]-Table1[[#This Row],[Total Cost of Good Sold]]/Table1[[#This Row],[Total sold Amount]],0)</f>
        <v>127.21875</v>
      </c>
      <c r="AC164" s="9">
        <f>IFERROR((Table1[[#This Row],[Total sold Amount]]-Table1[[#This Row],[Total Cost of Good Sold]])/Table1[[#This Row],[Total sold Amount]],0)</f>
        <v>0.21875</v>
      </c>
    </row>
    <row r="165" spans="1:29" x14ac:dyDescent="0.3">
      <c r="A165">
        <v>696</v>
      </c>
      <c r="B165" t="s">
        <v>411</v>
      </c>
      <c r="C165" t="s">
        <v>16</v>
      </c>
      <c r="D165" t="s">
        <v>629</v>
      </c>
      <c r="E165" t="s">
        <v>16</v>
      </c>
      <c r="F165" s="4">
        <v>45259</v>
      </c>
      <c r="G165" s="6">
        <v>15</v>
      </c>
      <c r="H165">
        <v>5</v>
      </c>
      <c r="I165" t="s">
        <v>449</v>
      </c>
      <c r="J165" t="s">
        <v>518</v>
      </c>
      <c r="K165" t="s">
        <v>18</v>
      </c>
      <c r="L165" t="s">
        <v>18</v>
      </c>
      <c r="M165" t="s">
        <v>448</v>
      </c>
      <c r="N165" s="2">
        <v>0</v>
      </c>
      <c r="O165" s="1">
        <v>10</v>
      </c>
      <c r="P165" s="1">
        <v>5</v>
      </c>
      <c r="Q165" t="s">
        <v>23</v>
      </c>
      <c r="R165" t="s">
        <v>23</v>
      </c>
      <c r="S165" t="s">
        <v>456</v>
      </c>
      <c r="T165" t="s">
        <v>460</v>
      </c>
      <c r="U165" t="s">
        <v>460</v>
      </c>
      <c r="V165" t="s">
        <v>469</v>
      </c>
      <c r="W165" t="s">
        <v>607</v>
      </c>
      <c r="X165" t="s">
        <v>613</v>
      </c>
      <c r="Y165" s="6">
        <v>75</v>
      </c>
      <c r="Z165" s="1">
        <f>Table1[[#This Row],[Cost Of Goods Sold]]*Table1[[#This Row],[Quantity Sold]]</f>
        <v>50</v>
      </c>
      <c r="AA165" s="1">
        <f>Table1[[#This Row],[Total sold Amount]]-Table1[[#This Row],[Total Cost of Good Sold]]</f>
        <v>25</v>
      </c>
      <c r="AB165" s="6">
        <f>IFERROR(Table1[[#This Row],[Total sold Amount]]-Table1[[#This Row],[Total Cost of Good Sold]]/Table1[[#This Row],[Total sold Amount]],0)</f>
        <v>74.333333333333329</v>
      </c>
      <c r="AC165" s="9">
        <f>IFERROR((Table1[[#This Row],[Total sold Amount]]-Table1[[#This Row],[Total Cost of Good Sold]])/Table1[[#This Row],[Total sold Amount]],0)</f>
        <v>0.33333333333333331</v>
      </c>
    </row>
    <row r="166" spans="1:29" x14ac:dyDescent="0.3">
      <c r="A166">
        <v>1049</v>
      </c>
      <c r="B166" t="s">
        <v>185</v>
      </c>
      <c r="C166" t="s">
        <v>34</v>
      </c>
      <c r="D166" t="s">
        <v>632</v>
      </c>
      <c r="E166" t="s">
        <v>625</v>
      </c>
      <c r="F166" s="4">
        <v>45479</v>
      </c>
      <c r="G166" s="6">
        <v>50</v>
      </c>
      <c r="I166" t="s">
        <v>449</v>
      </c>
      <c r="J166" t="s">
        <v>518</v>
      </c>
      <c r="K166" t="s">
        <v>432</v>
      </c>
      <c r="L166" t="s">
        <v>620</v>
      </c>
      <c r="M166" t="s">
        <v>447</v>
      </c>
      <c r="N166" s="2">
        <v>0</v>
      </c>
      <c r="O166" s="1">
        <v>40</v>
      </c>
      <c r="P166" s="1">
        <v>10</v>
      </c>
      <c r="Q166" t="s">
        <v>18</v>
      </c>
      <c r="R166" t="s">
        <v>642</v>
      </c>
      <c r="S166" t="s">
        <v>456</v>
      </c>
      <c r="T166" t="s">
        <v>460</v>
      </c>
      <c r="U166" t="s">
        <v>460</v>
      </c>
      <c r="V166" t="s">
        <v>469</v>
      </c>
      <c r="W166" t="s">
        <v>608</v>
      </c>
      <c r="X166" t="s">
        <v>613</v>
      </c>
      <c r="Y166" s="6">
        <v>0</v>
      </c>
      <c r="Z166" s="1">
        <f>Table1[[#This Row],[Cost Of Goods Sold]]*Table1[[#This Row],[Quantity Sold]]</f>
        <v>0</v>
      </c>
      <c r="AA166" s="1">
        <f>Table1[[#This Row],[Total sold Amount]]-Table1[[#This Row],[Total Cost of Good Sold]]</f>
        <v>0</v>
      </c>
      <c r="AB166" s="6">
        <f>IFERROR(Table1[[#This Row],[Total sold Amount]]-Table1[[#This Row],[Total Cost of Good Sold]]/Table1[[#This Row],[Total sold Amount]],0)</f>
        <v>0</v>
      </c>
      <c r="AC166" s="9">
        <f>IFERROR((Table1[[#This Row],[Total sold Amount]]-Table1[[#This Row],[Total Cost of Good Sold]])/Table1[[#This Row],[Total sold Amount]],0)</f>
        <v>0</v>
      </c>
    </row>
    <row r="167" spans="1:29" x14ac:dyDescent="0.3">
      <c r="A167">
        <v>76</v>
      </c>
      <c r="B167" t="s">
        <v>108</v>
      </c>
      <c r="C167" t="s">
        <v>19</v>
      </c>
      <c r="D167" t="s">
        <v>630</v>
      </c>
      <c r="E167" t="s">
        <v>623</v>
      </c>
      <c r="F167" s="4">
        <v>45324</v>
      </c>
      <c r="G167" s="6">
        <v>115</v>
      </c>
      <c r="H167">
        <v>2</v>
      </c>
      <c r="I167" t="s">
        <v>453</v>
      </c>
      <c r="J167" t="s">
        <v>518</v>
      </c>
      <c r="K167" t="s">
        <v>23</v>
      </c>
      <c r="L167" t="s">
        <v>23</v>
      </c>
      <c r="M167" t="s">
        <v>441</v>
      </c>
      <c r="N167" s="2">
        <v>0.1</v>
      </c>
      <c r="O167" s="1">
        <v>90</v>
      </c>
      <c r="P167" s="1">
        <v>25</v>
      </c>
      <c r="Q167" t="s">
        <v>18</v>
      </c>
      <c r="R167" t="s">
        <v>642</v>
      </c>
      <c r="S167" t="s">
        <v>456</v>
      </c>
      <c r="T167" t="s">
        <v>459</v>
      </c>
      <c r="U167" t="s">
        <v>644</v>
      </c>
      <c r="V167" t="s">
        <v>472</v>
      </c>
      <c r="W167" t="s">
        <v>606</v>
      </c>
      <c r="X167" t="s">
        <v>611</v>
      </c>
      <c r="Y167" s="6">
        <v>230</v>
      </c>
      <c r="Z167" s="1">
        <f>Table1[[#This Row],[Cost Of Goods Sold]]*Table1[[#This Row],[Quantity Sold]]</f>
        <v>180</v>
      </c>
      <c r="AA167" s="1">
        <f>Table1[[#This Row],[Total sold Amount]]-Table1[[#This Row],[Total Cost of Good Sold]]</f>
        <v>50</v>
      </c>
      <c r="AB167" s="6">
        <f>IFERROR(Table1[[#This Row],[Total sold Amount]]-Table1[[#This Row],[Total Cost of Good Sold]]/Table1[[#This Row],[Total sold Amount]],0)</f>
        <v>229.21739130434781</v>
      </c>
      <c r="AC167" s="9">
        <f>IFERROR((Table1[[#This Row],[Total sold Amount]]-Table1[[#This Row],[Total Cost of Good Sold]])/Table1[[#This Row],[Total sold Amount]],0)</f>
        <v>0.21739130434782608</v>
      </c>
    </row>
    <row r="168" spans="1:29" x14ac:dyDescent="0.3">
      <c r="A168">
        <v>65</v>
      </c>
      <c r="B168" t="s">
        <v>97</v>
      </c>
      <c r="C168" t="s">
        <v>52</v>
      </c>
      <c r="D168" t="s">
        <v>637</v>
      </c>
      <c r="E168" t="s">
        <v>624</v>
      </c>
      <c r="F168" s="4">
        <v>45227</v>
      </c>
      <c r="G168" s="6">
        <v>160</v>
      </c>
      <c r="H168">
        <v>4</v>
      </c>
      <c r="I168" t="s">
        <v>453</v>
      </c>
      <c r="J168" t="s">
        <v>518</v>
      </c>
      <c r="K168" t="s">
        <v>23</v>
      </c>
      <c r="L168" t="s">
        <v>23</v>
      </c>
      <c r="M168" t="s">
        <v>448</v>
      </c>
      <c r="N168" s="2">
        <v>7.0000000000000007E-2</v>
      </c>
      <c r="O168" s="1">
        <v>120</v>
      </c>
      <c r="P168" s="1">
        <v>40</v>
      </c>
      <c r="Q168" t="s">
        <v>18</v>
      </c>
      <c r="R168" t="s">
        <v>642</v>
      </c>
      <c r="S168" t="s">
        <v>455</v>
      </c>
      <c r="T168" t="s">
        <v>458</v>
      </c>
      <c r="U168" t="s">
        <v>644</v>
      </c>
      <c r="V168" t="s">
        <v>492</v>
      </c>
      <c r="W168" t="s">
        <v>606</v>
      </c>
      <c r="X168" t="s">
        <v>614</v>
      </c>
      <c r="Y168" s="6">
        <v>640</v>
      </c>
      <c r="Z168" s="1">
        <f>Table1[[#This Row],[Cost Of Goods Sold]]*Table1[[#This Row],[Quantity Sold]]</f>
        <v>480</v>
      </c>
      <c r="AA168" s="1">
        <f>Table1[[#This Row],[Total sold Amount]]-Table1[[#This Row],[Total Cost of Good Sold]]</f>
        <v>160</v>
      </c>
      <c r="AB168" s="6">
        <f>IFERROR(Table1[[#This Row],[Total sold Amount]]-Table1[[#This Row],[Total Cost of Good Sold]]/Table1[[#This Row],[Total sold Amount]],0)</f>
        <v>639.25</v>
      </c>
      <c r="AC168" s="9">
        <f>IFERROR((Table1[[#This Row],[Total sold Amount]]-Table1[[#This Row],[Total Cost of Good Sold]])/Table1[[#This Row],[Total sold Amount]],0)</f>
        <v>0.25</v>
      </c>
    </row>
    <row r="169" spans="1:29" x14ac:dyDescent="0.3">
      <c r="A169">
        <v>248</v>
      </c>
      <c r="B169" t="s">
        <v>125</v>
      </c>
      <c r="C169" t="s">
        <v>46</v>
      </c>
      <c r="D169" t="s">
        <v>634</v>
      </c>
      <c r="E169" t="s">
        <v>624</v>
      </c>
      <c r="F169" s="4">
        <v>45121</v>
      </c>
      <c r="G169" s="6">
        <v>100</v>
      </c>
      <c r="H169">
        <v>4</v>
      </c>
      <c r="I169" t="s">
        <v>453</v>
      </c>
      <c r="J169" t="s">
        <v>518</v>
      </c>
      <c r="K169" t="s">
        <v>23</v>
      </c>
      <c r="L169" t="s">
        <v>23</v>
      </c>
      <c r="M169" t="s">
        <v>443</v>
      </c>
      <c r="N169" s="2">
        <v>0</v>
      </c>
      <c r="O169" s="1">
        <v>80</v>
      </c>
      <c r="P169" s="1">
        <v>20</v>
      </c>
      <c r="Q169" t="s">
        <v>457</v>
      </c>
      <c r="R169" t="s">
        <v>641</v>
      </c>
      <c r="S169" t="s">
        <v>456</v>
      </c>
      <c r="T169" t="s">
        <v>459</v>
      </c>
      <c r="U169" t="s">
        <v>644</v>
      </c>
      <c r="V169" t="s">
        <v>486</v>
      </c>
      <c r="W169" t="s">
        <v>606</v>
      </c>
      <c r="X169" t="s">
        <v>614</v>
      </c>
      <c r="Y169" s="6">
        <v>400</v>
      </c>
      <c r="Z169" s="1">
        <f>Table1[[#This Row],[Cost Of Goods Sold]]*Table1[[#This Row],[Quantity Sold]]</f>
        <v>320</v>
      </c>
      <c r="AA169" s="1">
        <f>Table1[[#This Row],[Total sold Amount]]-Table1[[#This Row],[Total Cost of Good Sold]]</f>
        <v>80</v>
      </c>
      <c r="AB169" s="6">
        <f>IFERROR(Table1[[#This Row],[Total sold Amount]]-Table1[[#This Row],[Total Cost of Good Sold]]/Table1[[#This Row],[Total sold Amount]],0)</f>
        <v>399.2</v>
      </c>
      <c r="AC169" s="9">
        <f>IFERROR((Table1[[#This Row],[Total sold Amount]]-Table1[[#This Row],[Total Cost of Good Sold]])/Table1[[#This Row],[Total sold Amount]],0)</f>
        <v>0.2</v>
      </c>
    </row>
    <row r="170" spans="1:29" x14ac:dyDescent="0.3">
      <c r="A170">
        <v>262</v>
      </c>
      <c r="B170" t="s">
        <v>138</v>
      </c>
      <c r="C170" t="s">
        <v>36</v>
      </c>
      <c r="D170" t="s">
        <v>634</v>
      </c>
      <c r="E170" t="s">
        <v>624</v>
      </c>
      <c r="F170" s="4">
        <v>45093</v>
      </c>
      <c r="G170" s="6">
        <v>195</v>
      </c>
      <c r="H170">
        <v>3</v>
      </c>
      <c r="I170" t="s">
        <v>453</v>
      </c>
      <c r="J170" t="s">
        <v>518</v>
      </c>
      <c r="K170" t="s">
        <v>18</v>
      </c>
      <c r="L170" t="s">
        <v>18</v>
      </c>
      <c r="M170" t="s">
        <v>439</v>
      </c>
      <c r="N170" s="2">
        <v>0</v>
      </c>
      <c r="O170" s="1">
        <v>150</v>
      </c>
      <c r="P170" s="1">
        <v>45</v>
      </c>
      <c r="Q170" t="s">
        <v>32</v>
      </c>
      <c r="R170" t="s">
        <v>640</v>
      </c>
      <c r="S170" t="s">
        <v>455</v>
      </c>
      <c r="T170" t="s">
        <v>458</v>
      </c>
      <c r="U170" t="s">
        <v>644</v>
      </c>
      <c r="V170" t="s">
        <v>484</v>
      </c>
      <c r="W170" t="s">
        <v>607</v>
      </c>
      <c r="X170" t="s">
        <v>615</v>
      </c>
      <c r="Y170" s="6">
        <v>585</v>
      </c>
      <c r="Z170" s="1">
        <f>Table1[[#This Row],[Cost Of Goods Sold]]*Table1[[#This Row],[Quantity Sold]]</f>
        <v>450</v>
      </c>
      <c r="AA170" s="1">
        <f>Table1[[#This Row],[Total sold Amount]]-Table1[[#This Row],[Total Cost of Good Sold]]</f>
        <v>135</v>
      </c>
      <c r="AB170" s="6">
        <f>IFERROR(Table1[[#This Row],[Total sold Amount]]-Table1[[#This Row],[Total Cost of Good Sold]]/Table1[[#This Row],[Total sold Amount]],0)</f>
        <v>584.23076923076928</v>
      </c>
      <c r="AC170" s="9">
        <f>IFERROR((Table1[[#This Row],[Total sold Amount]]-Table1[[#This Row],[Total Cost of Good Sold]])/Table1[[#This Row],[Total sold Amount]],0)</f>
        <v>0.23076923076923078</v>
      </c>
    </row>
    <row r="171" spans="1:29" x14ac:dyDescent="0.3">
      <c r="A171">
        <v>1003</v>
      </c>
      <c r="B171" t="s">
        <v>25</v>
      </c>
      <c r="C171" t="s">
        <v>24</v>
      </c>
      <c r="D171" t="s">
        <v>631</v>
      </c>
      <c r="E171" t="s">
        <v>626</v>
      </c>
      <c r="F171" s="4">
        <v>45229</v>
      </c>
      <c r="G171" s="6">
        <v>400</v>
      </c>
      <c r="I171" t="s">
        <v>453</v>
      </c>
      <c r="J171" t="s">
        <v>518</v>
      </c>
      <c r="K171" t="s">
        <v>433</v>
      </c>
      <c r="L171" t="s">
        <v>620</v>
      </c>
      <c r="M171" t="s">
        <v>439</v>
      </c>
      <c r="N171" s="2">
        <v>0</v>
      </c>
      <c r="O171" s="1">
        <v>300</v>
      </c>
      <c r="P171" s="1">
        <v>100</v>
      </c>
      <c r="Q171" t="s">
        <v>457</v>
      </c>
      <c r="R171" t="s">
        <v>641</v>
      </c>
      <c r="S171" t="s">
        <v>455</v>
      </c>
      <c r="T171" t="s">
        <v>459</v>
      </c>
      <c r="U171" t="s">
        <v>644</v>
      </c>
      <c r="V171" t="s">
        <v>468</v>
      </c>
      <c r="W171" t="s">
        <v>607</v>
      </c>
      <c r="X171" t="s">
        <v>614</v>
      </c>
      <c r="Y171" s="6">
        <v>0</v>
      </c>
      <c r="Z171" s="1">
        <f>Table1[[#This Row],[Cost Of Goods Sold]]*Table1[[#This Row],[Quantity Sold]]</f>
        <v>0</v>
      </c>
      <c r="AA171" s="1">
        <f>Table1[[#This Row],[Total sold Amount]]-Table1[[#This Row],[Total Cost of Good Sold]]</f>
        <v>0</v>
      </c>
      <c r="AB171" s="6">
        <f>IFERROR(Table1[[#This Row],[Total sold Amount]]-Table1[[#This Row],[Total Cost of Good Sold]]/Table1[[#This Row],[Total sold Amount]],0)</f>
        <v>0</v>
      </c>
      <c r="AC171" s="9">
        <f>IFERROR((Table1[[#This Row],[Total sold Amount]]-Table1[[#This Row],[Total Cost of Good Sold]])/Table1[[#This Row],[Total sold Amount]],0)</f>
        <v>0</v>
      </c>
    </row>
    <row r="172" spans="1:29" x14ac:dyDescent="0.3">
      <c r="A172">
        <v>779</v>
      </c>
      <c r="B172" t="s">
        <v>243</v>
      </c>
      <c r="C172" t="s">
        <v>19</v>
      </c>
      <c r="D172" t="s">
        <v>630</v>
      </c>
      <c r="E172" t="s">
        <v>623</v>
      </c>
      <c r="F172" s="4">
        <v>45480</v>
      </c>
      <c r="G172" s="6">
        <v>40</v>
      </c>
      <c r="H172">
        <v>4</v>
      </c>
      <c r="I172" t="s">
        <v>453</v>
      </c>
      <c r="J172" t="s">
        <v>518</v>
      </c>
      <c r="K172" t="s">
        <v>18</v>
      </c>
      <c r="L172" t="s">
        <v>18</v>
      </c>
      <c r="M172" t="s">
        <v>447</v>
      </c>
      <c r="N172" s="2">
        <v>0.05</v>
      </c>
      <c r="O172" s="1">
        <v>30</v>
      </c>
      <c r="P172" s="1">
        <v>10</v>
      </c>
      <c r="Q172" t="s">
        <v>457</v>
      </c>
      <c r="R172" t="s">
        <v>641</v>
      </c>
      <c r="S172" t="s">
        <v>454</v>
      </c>
      <c r="T172" t="s">
        <v>460</v>
      </c>
      <c r="U172" t="s">
        <v>460</v>
      </c>
      <c r="V172" t="s">
        <v>490</v>
      </c>
      <c r="W172" t="s">
        <v>607</v>
      </c>
      <c r="X172" t="s">
        <v>610</v>
      </c>
      <c r="Y172" s="6">
        <v>160</v>
      </c>
      <c r="Z172" s="1">
        <f>Table1[[#This Row],[Cost Of Goods Sold]]*Table1[[#This Row],[Quantity Sold]]</f>
        <v>120</v>
      </c>
      <c r="AA172" s="1">
        <f>Table1[[#This Row],[Total sold Amount]]-Table1[[#This Row],[Total Cost of Good Sold]]</f>
        <v>40</v>
      </c>
      <c r="AB172" s="6">
        <f>IFERROR(Table1[[#This Row],[Total sold Amount]]-Table1[[#This Row],[Total Cost of Good Sold]]/Table1[[#This Row],[Total sold Amount]],0)</f>
        <v>159.25</v>
      </c>
      <c r="AC172" s="9">
        <f>IFERROR((Table1[[#This Row],[Total sold Amount]]-Table1[[#This Row],[Total Cost of Good Sold]])/Table1[[#This Row],[Total sold Amount]],0)</f>
        <v>0.25</v>
      </c>
    </row>
    <row r="173" spans="1:29" x14ac:dyDescent="0.3">
      <c r="A173">
        <v>468</v>
      </c>
      <c r="B173" t="s">
        <v>311</v>
      </c>
      <c r="C173" t="s">
        <v>24</v>
      </c>
      <c r="D173" t="s">
        <v>631</v>
      </c>
      <c r="E173" t="s">
        <v>626</v>
      </c>
      <c r="F173" s="4">
        <v>45145</v>
      </c>
      <c r="G173" s="6">
        <v>52</v>
      </c>
      <c r="H173">
        <v>3</v>
      </c>
      <c r="I173" t="s">
        <v>453</v>
      </c>
      <c r="J173" t="s">
        <v>518</v>
      </c>
      <c r="K173" t="s">
        <v>32</v>
      </c>
      <c r="L173" t="s">
        <v>32</v>
      </c>
      <c r="M173" t="s">
        <v>447</v>
      </c>
      <c r="N173" s="2">
        <v>0</v>
      </c>
      <c r="O173" s="1">
        <v>40</v>
      </c>
      <c r="P173" s="1">
        <v>12</v>
      </c>
      <c r="Q173" t="s">
        <v>23</v>
      </c>
      <c r="R173" t="s">
        <v>23</v>
      </c>
      <c r="S173" t="s">
        <v>454</v>
      </c>
      <c r="T173" t="s">
        <v>458</v>
      </c>
      <c r="U173" t="s">
        <v>644</v>
      </c>
      <c r="V173" t="s">
        <v>470</v>
      </c>
      <c r="W173" t="s">
        <v>606</v>
      </c>
      <c r="X173" t="s">
        <v>613</v>
      </c>
      <c r="Y173" s="6">
        <v>156</v>
      </c>
      <c r="Z173" s="1">
        <f>Table1[[#This Row],[Cost Of Goods Sold]]*Table1[[#This Row],[Quantity Sold]]</f>
        <v>120</v>
      </c>
      <c r="AA173" s="1">
        <f>Table1[[#This Row],[Total sold Amount]]-Table1[[#This Row],[Total Cost of Good Sold]]</f>
        <v>36</v>
      </c>
      <c r="AB173" s="6">
        <f>IFERROR(Table1[[#This Row],[Total sold Amount]]-Table1[[#This Row],[Total Cost of Good Sold]]/Table1[[#This Row],[Total sold Amount]],0)</f>
        <v>155.23076923076923</v>
      </c>
      <c r="AC173" s="9">
        <f>IFERROR((Table1[[#This Row],[Total sold Amount]]-Table1[[#This Row],[Total Cost of Good Sold]])/Table1[[#This Row],[Total sold Amount]],0)</f>
        <v>0.23076923076923078</v>
      </c>
    </row>
    <row r="174" spans="1:29" x14ac:dyDescent="0.3">
      <c r="A174">
        <v>1063</v>
      </c>
      <c r="B174" t="s">
        <v>387</v>
      </c>
      <c r="C174" t="s">
        <v>34</v>
      </c>
      <c r="D174" t="s">
        <v>632</v>
      </c>
      <c r="E174" t="s">
        <v>625</v>
      </c>
      <c r="F174" s="4">
        <v>45011</v>
      </c>
      <c r="G174" s="6">
        <v>12</v>
      </c>
      <c r="I174" t="s">
        <v>451</v>
      </c>
      <c r="J174" t="s">
        <v>559</v>
      </c>
      <c r="K174" t="s">
        <v>437</v>
      </c>
      <c r="L174" t="s">
        <v>18</v>
      </c>
      <c r="M174" t="s">
        <v>446</v>
      </c>
      <c r="N174" s="2">
        <v>0</v>
      </c>
      <c r="O174" s="1">
        <v>10</v>
      </c>
      <c r="P174" s="1">
        <v>2</v>
      </c>
      <c r="Q174" t="s">
        <v>32</v>
      </c>
      <c r="R174" t="s">
        <v>640</v>
      </c>
      <c r="S174" t="s">
        <v>456</v>
      </c>
      <c r="T174" t="s">
        <v>460</v>
      </c>
      <c r="U174" t="s">
        <v>460</v>
      </c>
      <c r="V174" t="s">
        <v>483</v>
      </c>
      <c r="W174" t="s">
        <v>608</v>
      </c>
      <c r="X174" t="s">
        <v>611</v>
      </c>
      <c r="Y174" s="6">
        <v>0</v>
      </c>
      <c r="Z174" s="1">
        <f>Table1[[#This Row],[Cost Of Goods Sold]]*Table1[[#This Row],[Quantity Sold]]</f>
        <v>0</v>
      </c>
      <c r="AA174" s="1">
        <f>Table1[[#This Row],[Total sold Amount]]-Table1[[#This Row],[Total Cost of Good Sold]]</f>
        <v>0</v>
      </c>
      <c r="AB174" s="6">
        <f>IFERROR(Table1[[#This Row],[Total sold Amount]]-Table1[[#This Row],[Total Cost of Good Sold]]/Table1[[#This Row],[Total sold Amount]],0)</f>
        <v>0</v>
      </c>
      <c r="AC174" s="9">
        <f>IFERROR((Table1[[#This Row],[Total sold Amount]]-Table1[[#This Row],[Total Cost of Good Sold]])/Table1[[#This Row],[Total sold Amount]],0)</f>
        <v>0</v>
      </c>
    </row>
    <row r="175" spans="1:29" x14ac:dyDescent="0.3">
      <c r="A175">
        <v>631</v>
      </c>
      <c r="B175" t="s">
        <v>128</v>
      </c>
      <c r="C175" t="s">
        <v>16</v>
      </c>
      <c r="D175" t="s">
        <v>629</v>
      </c>
      <c r="E175" t="s">
        <v>16</v>
      </c>
      <c r="F175" s="4">
        <v>45071</v>
      </c>
      <c r="G175" s="6">
        <v>30</v>
      </c>
      <c r="H175">
        <v>4</v>
      </c>
      <c r="I175" t="s">
        <v>452</v>
      </c>
      <c r="J175" t="s">
        <v>559</v>
      </c>
      <c r="K175" t="s">
        <v>23</v>
      </c>
      <c r="L175" t="s">
        <v>23</v>
      </c>
      <c r="M175" t="s">
        <v>446</v>
      </c>
      <c r="N175" s="2">
        <v>0.05</v>
      </c>
      <c r="O175" s="1">
        <v>20</v>
      </c>
      <c r="P175" s="1">
        <v>10</v>
      </c>
      <c r="Q175" t="s">
        <v>18</v>
      </c>
      <c r="R175" t="s">
        <v>642</v>
      </c>
      <c r="S175" t="s">
        <v>456</v>
      </c>
      <c r="T175" t="s">
        <v>458</v>
      </c>
      <c r="U175" t="s">
        <v>644</v>
      </c>
      <c r="V175" t="s">
        <v>491</v>
      </c>
      <c r="W175" t="s">
        <v>608</v>
      </c>
      <c r="X175" t="s">
        <v>610</v>
      </c>
      <c r="Y175" s="6">
        <v>120</v>
      </c>
      <c r="Z175" s="1">
        <f>Table1[[#This Row],[Cost Of Goods Sold]]*Table1[[#This Row],[Quantity Sold]]</f>
        <v>80</v>
      </c>
      <c r="AA175" s="1">
        <f>Table1[[#This Row],[Total sold Amount]]-Table1[[#This Row],[Total Cost of Good Sold]]</f>
        <v>40</v>
      </c>
      <c r="AB175" s="6">
        <f>IFERROR(Table1[[#This Row],[Total sold Amount]]-Table1[[#This Row],[Total Cost of Good Sold]]/Table1[[#This Row],[Total sold Amount]],0)</f>
        <v>119.33333333333333</v>
      </c>
      <c r="AC175" s="9">
        <f>IFERROR((Table1[[#This Row],[Total sold Amount]]-Table1[[#This Row],[Total Cost of Good Sold]])/Table1[[#This Row],[Total sold Amount]],0)</f>
        <v>0.33333333333333331</v>
      </c>
    </row>
    <row r="176" spans="1:29" x14ac:dyDescent="0.3">
      <c r="A176">
        <v>237</v>
      </c>
      <c r="B176" t="s">
        <v>114</v>
      </c>
      <c r="C176" t="s">
        <v>34</v>
      </c>
      <c r="D176" t="s">
        <v>632</v>
      </c>
      <c r="E176" t="s">
        <v>625</v>
      </c>
      <c r="F176" s="4">
        <v>45011</v>
      </c>
      <c r="G176" s="6">
        <v>105</v>
      </c>
      <c r="H176">
        <v>4</v>
      </c>
      <c r="I176" t="s">
        <v>452</v>
      </c>
      <c r="J176" t="s">
        <v>559</v>
      </c>
      <c r="K176" t="s">
        <v>26</v>
      </c>
      <c r="L176" t="s">
        <v>32</v>
      </c>
      <c r="M176" t="s">
        <v>446</v>
      </c>
      <c r="N176" s="2">
        <v>0</v>
      </c>
      <c r="O176" s="1">
        <v>80</v>
      </c>
      <c r="P176" s="1">
        <v>25</v>
      </c>
      <c r="Q176" t="s">
        <v>32</v>
      </c>
      <c r="R176" t="s">
        <v>640</v>
      </c>
      <c r="S176" t="s">
        <v>455</v>
      </c>
      <c r="T176" t="s">
        <v>459</v>
      </c>
      <c r="U176" t="s">
        <v>644</v>
      </c>
      <c r="V176" t="s">
        <v>474</v>
      </c>
      <c r="W176" t="s">
        <v>606</v>
      </c>
      <c r="X176" t="s">
        <v>611</v>
      </c>
      <c r="Y176" s="6">
        <v>420</v>
      </c>
      <c r="Z176" s="1">
        <f>Table1[[#This Row],[Cost Of Goods Sold]]*Table1[[#This Row],[Quantity Sold]]</f>
        <v>320</v>
      </c>
      <c r="AA176" s="1">
        <f>Table1[[#This Row],[Total sold Amount]]-Table1[[#This Row],[Total Cost of Good Sold]]</f>
        <v>100</v>
      </c>
      <c r="AB176" s="6">
        <f>IFERROR(Table1[[#This Row],[Total sold Amount]]-Table1[[#This Row],[Total Cost of Good Sold]]/Table1[[#This Row],[Total sold Amount]],0)</f>
        <v>419.23809523809524</v>
      </c>
      <c r="AC176" s="9">
        <f>IFERROR((Table1[[#This Row],[Total sold Amount]]-Table1[[#This Row],[Total Cost of Good Sold]])/Table1[[#This Row],[Total sold Amount]],0)</f>
        <v>0.23809523809523808</v>
      </c>
    </row>
    <row r="177" spans="1:29" x14ac:dyDescent="0.3">
      <c r="A177">
        <v>98</v>
      </c>
      <c r="B177" t="s">
        <v>51</v>
      </c>
      <c r="C177" t="s">
        <v>34</v>
      </c>
      <c r="D177" t="s">
        <v>632</v>
      </c>
      <c r="E177" t="s">
        <v>625</v>
      </c>
      <c r="F177" s="4">
        <v>45106</v>
      </c>
      <c r="G177" s="6">
        <v>65</v>
      </c>
      <c r="H177">
        <v>4</v>
      </c>
      <c r="I177" t="s">
        <v>449</v>
      </c>
      <c r="J177" t="s">
        <v>559</v>
      </c>
      <c r="K177" t="s">
        <v>32</v>
      </c>
      <c r="L177" t="s">
        <v>32</v>
      </c>
      <c r="M177" t="s">
        <v>448</v>
      </c>
      <c r="N177" s="2">
        <v>0.12</v>
      </c>
      <c r="O177" s="1">
        <v>50</v>
      </c>
      <c r="P177" s="1">
        <v>15</v>
      </c>
      <c r="Q177" t="s">
        <v>32</v>
      </c>
      <c r="R177" t="s">
        <v>640</v>
      </c>
      <c r="S177" t="s">
        <v>456</v>
      </c>
      <c r="T177" t="s">
        <v>460</v>
      </c>
      <c r="U177" t="s">
        <v>460</v>
      </c>
      <c r="V177" t="s">
        <v>463</v>
      </c>
      <c r="W177" t="s">
        <v>606</v>
      </c>
      <c r="X177" t="s">
        <v>610</v>
      </c>
      <c r="Y177" s="6">
        <v>260</v>
      </c>
      <c r="Z177" s="1">
        <f>Table1[[#This Row],[Cost Of Goods Sold]]*Table1[[#This Row],[Quantity Sold]]</f>
        <v>200</v>
      </c>
      <c r="AA177" s="1">
        <f>Table1[[#This Row],[Total sold Amount]]-Table1[[#This Row],[Total Cost of Good Sold]]</f>
        <v>60</v>
      </c>
      <c r="AB177" s="6">
        <f>IFERROR(Table1[[#This Row],[Total sold Amount]]-Table1[[#This Row],[Total Cost of Good Sold]]/Table1[[#This Row],[Total sold Amount]],0)</f>
        <v>259.23076923076923</v>
      </c>
      <c r="AC177" s="9">
        <f>IFERROR((Table1[[#This Row],[Total sold Amount]]-Table1[[#This Row],[Total Cost of Good Sold]])/Table1[[#This Row],[Total sold Amount]],0)</f>
        <v>0.23076923076923078</v>
      </c>
    </row>
    <row r="178" spans="1:29" x14ac:dyDescent="0.3">
      <c r="A178">
        <v>119</v>
      </c>
      <c r="B178" t="s">
        <v>76</v>
      </c>
      <c r="C178" t="s">
        <v>34</v>
      </c>
      <c r="D178" t="s">
        <v>632</v>
      </c>
      <c r="E178" t="s">
        <v>625</v>
      </c>
      <c r="F178" s="4">
        <v>45222</v>
      </c>
      <c r="G178" s="6">
        <v>50</v>
      </c>
      <c r="H178">
        <v>5</v>
      </c>
      <c r="I178" t="s">
        <v>453</v>
      </c>
      <c r="J178" t="s">
        <v>559</v>
      </c>
      <c r="K178" t="s">
        <v>23</v>
      </c>
      <c r="L178" t="s">
        <v>23</v>
      </c>
      <c r="M178" t="s">
        <v>445</v>
      </c>
      <c r="N178" s="2">
        <v>0.1</v>
      </c>
      <c r="O178" s="1">
        <v>40</v>
      </c>
      <c r="P178" s="1">
        <v>10</v>
      </c>
      <c r="Q178" t="s">
        <v>32</v>
      </c>
      <c r="R178" t="s">
        <v>640</v>
      </c>
      <c r="S178" t="s">
        <v>454</v>
      </c>
      <c r="T178" t="s">
        <v>459</v>
      </c>
      <c r="U178" t="s">
        <v>644</v>
      </c>
      <c r="V178" t="s">
        <v>465</v>
      </c>
      <c r="W178" t="s">
        <v>607</v>
      </c>
      <c r="X178" t="s">
        <v>614</v>
      </c>
      <c r="Y178" s="6">
        <v>250</v>
      </c>
      <c r="Z178" s="1">
        <f>Table1[[#This Row],[Cost Of Goods Sold]]*Table1[[#This Row],[Quantity Sold]]</f>
        <v>200</v>
      </c>
      <c r="AA178" s="1">
        <f>Table1[[#This Row],[Total sold Amount]]-Table1[[#This Row],[Total Cost of Good Sold]]</f>
        <v>50</v>
      </c>
      <c r="AB178" s="6">
        <f>IFERROR(Table1[[#This Row],[Total sold Amount]]-Table1[[#This Row],[Total Cost of Good Sold]]/Table1[[#This Row],[Total sold Amount]],0)</f>
        <v>249.2</v>
      </c>
      <c r="AC178" s="9">
        <f>IFERROR((Table1[[#This Row],[Total sold Amount]]-Table1[[#This Row],[Total Cost of Good Sold]])/Table1[[#This Row],[Total sold Amount]],0)</f>
        <v>0.2</v>
      </c>
    </row>
    <row r="179" spans="1:29" x14ac:dyDescent="0.3">
      <c r="A179">
        <v>756</v>
      </c>
      <c r="B179" t="s">
        <v>299</v>
      </c>
      <c r="C179" t="s">
        <v>34</v>
      </c>
      <c r="D179" t="s">
        <v>632</v>
      </c>
      <c r="E179" t="s">
        <v>625</v>
      </c>
      <c r="F179" s="4">
        <v>45047</v>
      </c>
      <c r="G179" s="6">
        <v>10</v>
      </c>
      <c r="H179">
        <v>4</v>
      </c>
      <c r="I179" t="s">
        <v>453</v>
      </c>
      <c r="J179" t="s">
        <v>559</v>
      </c>
      <c r="K179" t="s">
        <v>23</v>
      </c>
      <c r="L179" t="s">
        <v>23</v>
      </c>
      <c r="M179" t="s">
        <v>445</v>
      </c>
      <c r="N179" s="2">
        <v>0</v>
      </c>
      <c r="O179" s="1">
        <v>8</v>
      </c>
      <c r="P179" s="1">
        <v>2</v>
      </c>
      <c r="Q179" t="s">
        <v>18</v>
      </c>
      <c r="R179" t="s">
        <v>642</v>
      </c>
      <c r="S179" t="s">
        <v>456</v>
      </c>
      <c r="T179" t="s">
        <v>458</v>
      </c>
      <c r="U179" t="s">
        <v>644</v>
      </c>
      <c r="V179" t="s">
        <v>482</v>
      </c>
      <c r="W179" t="s">
        <v>608</v>
      </c>
      <c r="X179" t="s">
        <v>610</v>
      </c>
      <c r="Y179" s="6">
        <v>40</v>
      </c>
      <c r="Z179" s="1">
        <f>Table1[[#This Row],[Cost Of Goods Sold]]*Table1[[#This Row],[Quantity Sold]]</f>
        <v>32</v>
      </c>
      <c r="AA179" s="1">
        <f>Table1[[#This Row],[Total sold Amount]]-Table1[[#This Row],[Total Cost of Good Sold]]</f>
        <v>8</v>
      </c>
      <c r="AB179" s="6">
        <f>IFERROR(Table1[[#This Row],[Total sold Amount]]-Table1[[#This Row],[Total Cost of Good Sold]]/Table1[[#This Row],[Total sold Amount]],0)</f>
        <v>39.200000000000003</v>
      </c>
      <c r="AC179" s="9">
        <f>IFERROR((Table1[[#This Row],[Total sold Amount]]-Table1[[#This Row],[Total Cost of Good Sold]])/Table1[[#This Row],[Total sold Amount]],0)</f>
        <v>0.2</v>
      </c>
    </row>
    <row r="180" spans="1:29" x14ac:dyDescent="0.3">
      <c r="A180">
        <v>620</v>
      </c>
      <c r="B180" t="s">
        <v>223</v>
      </c>
      <c r="C180" t="s">
        <v>24</v>
      </c>
      <c r="D180" t="s">
        <v>631</v>
      </c>
      <c r="E180" t="s">
        <v>626</v>
      </c>
      <c r="F180" s="4">
        <v>45225</v>
      </c>
      <c r="G180" s="6">
        <v>90</v>
      </c>
      <c r="H180">
        <v>3</v>
      </c>
      <c r="I180" t="s">
        <v>453</v>
      </c>
      <c r="J180" t="s">
        <v>559</v>
      </c>
      <c r="K180" t="s">
        <v>26</v>
      </c>
      <c r="L180" t="s">
        <v>32</v>
      </c>
      <c r="M180" t="s">
        <v>448</v>
      </c>
      <c r="N180" s="2">
        <v>0</v>
      </c>
      <c r="O180" s="1">
        <v>70</v>
      </c>
      <c r="P180" s="1">
        <v>20</v>
      </c>
      <c r="Q180" t="s">
        <v>457</v>
      </c>
      <c r="R180" t="s">
        <v>641</v>
      </c>
      <c r="S180" t="s">
        <v>456</v>
      </c>
      <c r="T180" t="s">
        <v>460</v>
      </c>
      <c r="U180" t="s">
        <v>460</v>
      </c>
      <c r="V180" t="s">
        <v>463</v>
      </c>
      <c r="W180" t="s">
        <v>608</v>
      </c>
      <c r="X180" t="s">
        <v>610</v>
      </c>
      <c r="Y180" s="6">
        <v>270</v>
      </c>
      <c r="Z180" s="1">
        <f>Table1[[#This Row],[Cost Of Goods Sold]]*Table1[[#This Row],[Quantity Sold]]</f>
        <v>210</v>
      </c>
      <c r="AA180" s="1">
        <f>Table1[[#This Row],[Total sold Amount]]-Table1[[#This Row],[Total Cost of Good Sold]]</f>
        <v>60</v>
      </c>
      <c r="AB180" s="6">
        <f>IFERROR(Table1[[#This Row],[Total sold Amount]]-Table1[[#This Row],[Total Cost of Good Sold]]/Table1[[#This Row],[Total sold Amount]],0)</f>
        <v>269.22222222222223</v>
      </c>
      <c r="AC180" s="9">
        <f>IFERROR((Table1[[#This Row],[Total sold Amount]]-Table1[[#This Row],[Total Cost of Good Sold]])/Table1[[#This Row],[Total sold Amount]],0)</f>
        <v>0.22222222222222221</v>
      </c>
    </row>
    <row r="181" spans="1:29" x14ac:dyDescent="0.3">
      <c r="A181">
        <v>245</v>
      </c>
      <c r="B181" t="s">
        <v>122</v>
      </c>
      <c r="C181" t="s">
        <v>19</v>
      </c>
      <c r="D181" t="s">
        <v>630</v>
      </c>
      <c r="E181" t="s">
        <v>623</v>
      </c>
      <c r="F181" s="4">
        <v>45459</v>
      </c>
      <c r="G181" s="6">
        <v>195</v>
      </c>
      <c r="H181">
        <v>3</v>
      </c>
      <c r="I181" t="s">
        <v>451</v>
      </c>
      <c r="J181" t="s">
        <v>543</v>
      </c>
      <c r="K181" t="s">
        <v>18</v>
      </c>
      <c r="L181" t="s">
        <v>18</v>
      </c>
      <c r="M181" t="s">
        <v>445</v>
      </c>
      <c r="N181" s="2">
        <v>0</v>
      </c>
      <c r="O181" s="1">
        <v>150</v>
      </c>
      <c r="P181" s="1">
        <v>45</v>
      </c>
      <c r="Q181" t="s">
        <v>457</v>
      </c>
      <c r="R181" t="s">
        <v>641</v>
      </c>
      <c r="S181" t="s">
        <v>455</v>
      </c>
      <c r="T181" t="s">
        <v>460</v>
      </c>
      <c r="U181" t="s">
        <v>460</v>
      </c>
      <c r="V181" t="s">
        <v>461</v>
      </c>
      <c r="W181" t="s">
        <v>607</v>
      </c>
      <c r="X181" t="s">
        <v>610</v>
      </c>
      <c r="Y181" s="6">
        <v>585</v>
      </c>
      <c r="Z181" s="1">
        <f>Table1[[#This Row],[Cost Of Goods Sold]]*Table1[[#This Row],[Quantity Sold]]</f>
        <v>450</v>
      </c>
      <c r="AA181" s="1">
        <f>Table1[[#This Row],[Total sold Amount]]-Table1[[#This Row],[Total Cost of Good Sold]]</f>
        <v>135</v>
      </c>
      <c r="AB181" s="6">
        <f>IFERROR(Table1[[#This Row],[Total sold Amount]]-Table1[[#This Row],[Total Cost of Good Sold]]/Table1[[#This Row],[Total sold Amount]],0)</f>
        <v>584.23076923076928</v>
      </c>
      <c r="AC181" s="9">
        <f>IFERROR((Table1[[#This Row],[Total sold Amount]]-Table1[[#This Row],[Total Cost of Good Sold]])/Table1[[#This Row],[Total sold Amount]],0)</f>
        <v>0.23076923076923078</v>
      </c>
    </row>
    <row r="182" spans="1:29" x14ac:dyDescent="0.3">
      <c r="A182">
        <v>1117</v>
      </c>
      <c r="B182" t="s">
        <v>338</v>
      </c>
      <c r="C182" t="s">
        <v>48</v>
      </c>
      <c r="D182" t="s">
        <v>633</v>
      </c>
      <c r="E182" t="s">
        <v>624</v>
      </c>
      <c r="F182" s="4">
        <v>44995</v>
      </c>
      <c r="G182" s="6">
        <v>20</v>
      </c>
      <c r="I182" t="s">
        <v>451</v>
      </c>
      <c r="J182" t="s">
        <v>543</v>
      </c>
      <c r="K182" t="s">
        <v>430</v>
      </c>
      <c r="L182" t="s">
        <v>18</v>
      </c>
      <c r="M182" t="s">
        <v>445</v>
      </c>
      <c r="N182" s="2">
        <v>0.1</v>
      </c>
      <c r="O182" s="1">
        <v>15</v>
      </c>
      <c r="P182" s="1">
        <v>5</v>
      </c>
      <c r="Q182" t="s">
        <v>457</v>
      </c>
      <c r="R182" t="s">
        <v>641</v>
      </c>
      <c r="S182" t="s">
        <v>454</v>
      </c>
      <c r="T182" t="s">
        <v>458</v>
      </c>
      <c r="U182" t="s">
        <v>644</v>
      </c>
      <c r="V182" t="s">
        <v>474</v>
      </c>
      <c r="W182" t="s">
        <v>606</v>
      </c>
      <c r="X182" t="s">
        <v>611</v>
      </c>
      <c r="Y182" s="6">
        <v>0</v>
      </c>
      <c r="Z182" s="1">
        <f>Table1[[#This Row],[Cost Of Goods Sold]]*Table1[[#This Row],[Quantity Sold]]</f>
        <v>0</v>
      </c>
      <c r="AA182" s="1">
        <f>Table1[[#This Row],[Total sold Amount]]-Table1[[#This Row],[Total Cost of Good Sold]]</f>
        <v>0</v>
      </c>
      <c r="AB182" s="6">
        <f>IFERROR(Table1[[#This Row],[Total sold Amount]]-Table1[[#This Row],[Total Cost of Good Sold]]/Table1[[#This Row],[Total sold Amount]],0)</f>
        <v>0</v>
      </c>
      <c r="AC182" s="9">
        <f>IFERROR((Table1[[#This Row],[Total sold Amount]]-Table1[[#This Row],[Total Cost of Good Sold]])/Table1[[#This Row],[Total sold Amount]],0)</f>
        <v>0</v>
      </c>
    </row>
    <row r="183" spans="1:29" x14ac:dyDescent="0.3">
      <c r="A183">
        <v>1071</v>
      </c>
      <c r="B183" t="s">
        <v>108</v>
      </c>
      <c r="C183" t="s">
        <v>19</v>
      </c>
      <c r="D183" t="s">
        <v>630</v>
      </c>
      <c r="E183" t="s">
        <v>623</v>
      </c>
      <c r="F183" s="4">
        <v>45023</v>
      </c>
      <c r="G183" s="6">
        <v>80</v>
      </c>
      <c r="I183" t="s">
        <v>451</v>
      </c>
      <c r="J183" t="s">
        <v>543</v>
      </c>
      <c r="K183" t="s">
        <v>431</v>
      </c>
      <c r="L183" t="s">
        <v>23</v>
      </c>
      <c r="M183" t="s">
        <v>446</v>
      </c>
      <c r="N183" s="2">
        <v>0.05</v>
      </c>
      <c r="O183" s="1">
        <v>60</v>
      </c>
      <c r="P183" s="1">
        <v>20</v>
      </c>
      <c r="Q183" t="s">
        <v>23</v>
      </c>
      <c r="R183" t="s">
        <v>23</v>
      </c>
      <c r="S183" t="s">
        <v>454</v>
      </c>
      <c r="T183" t="s">
        <v>459</v>
      </c>
      <c r="U183" t="s">
        <v>644</v>
      </c>
      <c r="V183" t="s">
        <v>470</v>
      </c>
      <c r="W183" t="s">
        <v>608</v>
      </c>
      <c r="X183" t="s">
        <v>613</v>
      </c>
      <c r="Y183" s="6">
        <v>0</v>
      </c>
      <c r="Z183" s="1">
        <f>Table1[[#This Row],[Cost Of Goods Sold]]*Table1[[#This Row],[Quantity Sold]]</f>
        <v>0</v>
      </c>
      <c r="AA183" s="1">
        <f>Table1[[#This Row],[Total sold Amount]]-Table1[[#This Row],[Total Cost of Good Sold]]</f>
        <v>0</v>
      </c>
      <c r="AB183" s="6">
        <f>IFERROR(Table1[[#This Row],[Total sold Amount]]-Table1[[#This Row],[Total Cost of Good Sold]]/Table1[[#This Row],[Total sold Amount]],0)</f>
        <v>0</v>
      </c>
      <c r="AC183" s="9">
        <f>IFERROR((Table1[[#This Row],[Total sold Amount]]-Table1[[#This Row],[Total Cost of Good Sold]])/Table1[[#This Row],[Total sold Amount]],0)</f>
        <v>0</v>
      </c>
    </row>
    <row r="184" spans="1:29" x14ac:dyDescent="0.3">
      <c r="A184">
        <v>1209</v>
      </c>
      <c r="B184" t="s">
        <v>292</v>
      </c>
      <c r="C184" t="s">
        <v>16</v>
      </c>
      <c r="D184" t="s">
        <v>629</v>
      </c>
      <c r="E184" t="s">
        <v>16</v>
      </c>
      <c r="F184" s="4">
        <v>45220</v>
      </c>
      <c r="G184" s="6">
        <v>40</v>
      </c>
      <c r="H184">
        <v>3</v>
      </c>
      <c r="I184" t="s">
        <v>450</v>
      </c>
      <c r="J184" t="s">
        <v>543</v>
      </c>
      <c r="K184" t="s">
        <v>23</v>
      </c>
      <c r="L184" t="s">
        <v>23</v>
      </c>
      <c r="M184" t="s">
        <v>604</v>
      </c>
      <c r="N184" s="2">
        <v>0.1</v>
      </c>
      <c r="O184" s="1">
        <v>20</v>
      </c>
      <c r="P184" s="1">
        <v>20</v>
      </c>
      <c r="Q184" t="s">
        <v>32</v>
      </c>
      <c r="R184" t="s">
        <v>640</v>
      </c>
      <c r="S184" t="s">
        <v>455</v>
      </c>
      <c r="T184" t="s">
        <v>459</v>
      </c>
      <c r="U184" t="s">
        <v>644</v>
      </c>
      <c r="V184" t="s">
        <v>482</v>
      </c>
      <c r="W184" t="s">
        <v>606</v>
      </c>
      <c r="X184" t="s">
        <v>610</v>
      </c>
      <c r="Y184" s="6">
        <v>120</v>
      </c>
      <c r="Z184" s="1">
        <f>Table1[[#This Row],[Cost Of Goods Sold]]*Table1[[#This Row],[Quantity Sold]]</f>
        <v>60</v>
      </c>
      <c r="AA184" s="1">
        <f>Table1[[#This Row],[Total sold Amount]]-Table1[[#This Row],[Total Cost of Good Sold]]</f>
        <v>60</v>
      </c>
      <c r="AB184" s="6">
        <f>IFERROR(Table1[[#This Row],[Total sold Amount]]-Table1[[#This Row],[Total Cost of Good Sold]]/Table1[[#This Row],[Total sold Amount]],0)</f>
        <v>119.5</v>
      </c>
      <c r="AC184" s="9">
        <f>IFERROR((Table1[[#This Row],[Total sold Amount]]-Table1[[#This Row],[Total Cost of Good Sold]])/Table1[[#This Row],[Total sold Amount]],0)</f>
        <v>0.5</v>
      </c>
    </row>
    <row r="185" spans="1:29" x14ac:dyDescent="0.3">
      <c r="A185">
        <v>827</v>
      </c>
      <c r="B185" t="s">
        <v>408</v>
      </c>
      <c r="C185" t="s">
        <v>24</v>
      </c>
      <c r="D185" t="s">
        <v>631</v>
      </c>
      <c r="E185" t="s">
        <v>626</v>
      </c>
      <c r="F185" s="4">
        <v>44995</v>
      </c>
      <c r="G185" s="6">
        <v>90</v>
      </c>
      <c r="H185">
        <v>3</v>
      </c>
      <c r="I185" t="s">
        <v>450</v>
      </c>
      <c r="J185" t="s">
        <v>543</v>
      </c>
      <c r="K185" t="s">
        <v>32</v>
      </c>
      <c r="L185" t="s">
        <v>32</v>
      </c>
      <c r="M185" t="s">
        <v>442</v>
      </c>
      <c r="N185" s="2">
        <v>0</v>
      </c>
      <c r="O185" s="1">
        <v>70</v>
      </c>
      <c r="P185" s="1">
        <v>20</v>
      </c>
      <c r="Q185" t="s">
        <v>18</v>
      </c>
      <c r="R185" t="s">
        <v>642</v>
      </c>
      <c r="S185" t="s">
        <v>456</v>
      </c>
      <c r="T185" t="s">
        <v>460</v>
      </c>
      <c r="U185" t="s">
        <v>460</v>
      </c>
      <c r="V185" t="s">
        <v>468</v>
      </c>
      <c r="W185" t="s">
        <v>607</v>
      </c>
      <c r="X185" t="s">
        <v>614</v>
      </c>
      <c r="Y185" s="6">
        <v>270</v>
      </c>
      <c r="Z185" s="1">
        <f>Table1[[#This Row],[Cost Of Goods Sold]]*Table1[[#This Row],[Quantity Sold]]</f>
        <v>210</v>
      </c>
      <c r="AA185" s="1">
        <f>Table1[[#This Row],[Total sold Amount]]-Table1[[#This Row],[Total Cost of Good Sold]]</f>
        <v>60</v>
      </c>
      <c r="AB185" s="6">
        <f>IFERROR(Table1[[#This Row],[Total sold Amount]]-Table1[[#This Row],[Total Cost of Good Sold]]/Table1[[#This Row],[Total sold Amount]],0)</f>
        <v>269.22222222222223</v>
      </c>
      <c r="AC185" s="9">
        <f>IFERROR((Table1[[#This Row],[Total sold Amount]]-Table1[[#This Row],[Total Cost of Good Sold]])/Table1[[#This Row],[Total sold Amount]],0)</f>
        <v>0.22222222222222221</v>
      </c>
    </row>
    <row r="186" spans="1:29" x14ac:dyDescent="0.3">
      <c r="A186">
        <v>209</v>
      </c>
      <c r="B186" t="s">
        <v>31</v>
      </c>
      <c r="C186" t="s">
        <v>16</v>
      </c>
      <c r="D186" t="s">
        <v>629</v>
      </c>
      <c r="E186" t="s">
        <v>16</v>
      </c>
      <c r="F186" s="4">
        <v>45091</v>
      </c>
      <c r="G186" s="6">
        <v>145</v>
      </c>
      <c r="H186">
        <v>3</v>
      </c>
      <c r="I186" t="s">
        <v>450</v>
      </c>
      <c r="J186" t="s">
        <v>543</v>
      </c>
      <c r="K186" t="s">
        <v>23</v>
      </c>
      <c r="L186" t="s">
        <v>23</v>
      </c>
      <c r="M186" t="s">
        <v>440</v>
      </c>
      <c r="N186" s="2">
        <v>0</v>
      </c>
      <c r="O186" s="1">
        <v>110</v>
      </c>
      <c r="P186" s="1">
        <v>35</v>
      </c>
      <c r="Q186" t="s">
        <v>32</v>
      </c>
      <c r="R186" t="s">
        <v>640</v>
      </c>
      <c r="S186" t="s">
        <v>454</v>
      </c>
      <c r="T186" t="s">
        <v>458</v>
      </c>
      <c r="U186" t="s">
        <v>644</v>
      </c>
      <c r="V186" t="s">
        <v>477</v>
      </c>
      <c r="W186" t="s">
        <v>607</v>
      </c>
      <c r="X186" t="s">
        <v>610</v>
      </c>
      <c r="Y186" s="6">
        <v>435</v>
      </c>
      <c r="Z186" s="1">
        <f>Table1[[#This Row],[Cost Of Goods Sold]]*Table1[[#This Row],[Quantity Sold]]</f>
        <v>330</v>
      </c>
      <c r="AA186" s="1">
        <f>Table1[[#This Row],[Total sold Amount]]-Table1[[#This Row],[Total Cost of Good Sold]]</f>
        <v>105</v>
      </c>
      <c r="AB186" s="6">
        <f>IFERROR(Table1[[#This Row],[Total sold Amount]]-Table1[[#This Row],[Total Cost of Good Sold]]/Table1[[#This Row],[Total sold Amount]],0)</f>
        <v>434.24137931034483</v>
      </c>
      <c r="AC186" s="9">
        <f>IFERROR((Table1[[#This Row],[Total sold Amount]]-Table1[[#This Row],[Total Cost of Good Sold]])/Table1[[#This Row],[Total sold Amount]],0)</f>
        <v>0.2413793103448276</v>
      </c>
    </row>
    <row r="187" spans="1:29" x14ac:dyDescent="0.3">
      <c r="A187">
        <v>739</v>
      </c>
      <c r="B187" t="s">
        <v>408</v>
      </c>
      <c r="C187" t="s">
        <v>24</v>
      </c>
      <c r="D187" t="s">
        <v>631</v>
      </c>
      <c r="E187" t="s">
        <v>626</v>
      </c>
      <c r="F187" s="4">
        <v>45207</v>
      </c>
      <c r="G187" s="6">
        <v>90</v>
      </c>
      <c r="H187">
        <v>3</v>
      </c>
      <c r="I187" t="s">
        <v>452</v>
      </c>
      <c r="J187" t="s">
        <v>543</v>
      </c>
      <c r="K187" t="s">
        <v>18</v>
      </c>
      <c r="L187" t="s">
        <v>18</v>
      </c>
      <c r="M187" t="s">
        <v>442</v>
      </c>
      <c r="N187" s="2">
        <v>0.05</v>
      </c>
      <c r="O187" s="1">
        <v>70</v>
      </c>
      <c r="P187" s="1">
        <v>20</v>
      </c>
      <c r="Q187" t="s">
        <v>23</v>
      </c>
      <c r="R187" t="s">
        <v>23</v>
      </c>
      <c r="S187" t="s">
        <v>456</v>
      </c>
      <c r="T187" t="s">
        <v>459</v>
      </c>
      <c r="U187" t="s">
        <v>644</v>
      </c>
      <c r="V187" t="s">
        <v>485</v>
      </c>
      <c r="W187" t="s">
        <v>607</v>
      </c>
      <c r="X187" t="s">
        <v>611</v>
      </c>
      <c r="Y187" s="6">
        <v>270</v>
      </c>
      <c r="Z187" s="1">
        <f>Table1[[#This Row],[Cost Of Goods Sold]]*Table1[[#This Row],[Quantity Sold]]</f>
        <v>210</v>
      </c>
      <c r="AA187" s="1">
        <f>Table1[[#This Row],[Total sold Amount]]-Table1[[#This Row],[Total Cost of Good Sold]]</f>
        <v>60</v>
      </c>
      <c r="AB187" s="6">
        <f>IFERROR(Table1[[#This Row],[Total sold Amount]]-Table1[[#This Row],[Total Cost of Good Sold]]/Table1[[#This Row],[Total sold Amount]],0)</f>
        <v>269.22222222222223</v>
      </c>
      <c r="AC187" s="9">
        <f>IFERROR((Table1[[#This Row],[Total sold Amount]]-Table1[[#This Row],[Total Cost of Good Sold]])/Table1[[#This Row],[Total sold Amount]],0)</f>
        <v>0.22222222222222221</v>
      </c>
    </row>
    <row r="188" spans="1:29" x14ac:dyDescent="0.3">
      <c r="A188">
        <v>900</v>
      </c>
      <c r="B188" t="s">
        <v>80</v>
      </c>
      <c r="C188" t="s">
        <v>16</v>
      </c>
      <c r="D188" t="s">
        <v>629</v>
      </c>
      <c r="E188" t="s">
        <v>16</v>
      </c>
      <c r="F188" s="4">
        <v>45454</v>
      </c>
      <c r="G188" s="6">
        <v>250</v>
      </c>
      <c r="H188">
        <v>1</v>
      </c>
      <c r="I188" t="s">
        <v>452</v>
      </c>
      <c r="J188" t="s">
        <v>543</v>
      </c>
      <c r="K188" t="s">
        <v>23</v>
      </c>
      <c r="L188" t="s">
        <v>23</v>
      </c>
      <c r="M188" t="s">
        <v>439</v>
      </c>
      <c r="N188" s="2">
        <v>0</v>
      </c>
      <c r="O188" s="1">
        <v>200</v>
      </c>
      <c r="P188" s="1">
        <v>50</v>
      </c>
      <c r="Q188" t="s">
        <v>32</v>
      </c>
      <c r="R188" t="s">
        <v>640</v>
      </c>
      <c r="S188" t="s">
        <v>456</v>
      </c>
      <c r="T188" t="s">
        <v>459</v>
      </c>
      <c r="U188" t="s">
        <v>644</v>
      </c>
      <c r="V188" t="s">
        <v>473</v>
      </c>
      <c r="W188" t="s">
        <v>607</v>
      </c>
      <c r="X188" t="s">
        <v>614</v>
      </c>
      <c r="Y188" s="6">
        <v>250</v>
      </c>
      <c r="Z188" s="1">
        <f>Table1[[#This Row],[Cost Of Goods Sold]]*Table1[[#This Row],[Quantity Sold]]</f>
        <v>200</v>
      </c>
      <c r="AA188" s="1">
        <f>Table1[[#This Row],[Total sold Amount]]-Table1[[#This Row],[Total Cost of Good Sold]]</f>
        <v>50</v>
      </c>
      <c r="AB188" s="6">
        <f>IFERROR(Table1[[#This Row],[Total sold Amount]]-Table1[[#This Row],[Total Cost of Good Sold]]/Table1[[#This Row],[Total sold Amount]],0)</f>
        <v>249.2</v>
      </c>
      <c r="AC188" s="9">
        <f>IFERROR((Table1[[#This Row],[Total sold Amount]]-Table1[[#This Row],[Total Cost of Good Sold]])/Table1[[#This Row],[Total sold Amount]],0)</f>
        <v>0.2</v>
      </c>
    </row>
    <row r="189" spans="1:29" x14ac:dyDescent="0.3">
      <c r="A189">
        <v>955</v>
      </c>
      <c r="B189" t="s">
        <v>231</v>
      </c>
      <c r="C189" t="s">
        <v>34</v>
      </c>
      <c r="D189" t="s">
        <v>632</v>
      </c>
      <c r="E189" t="s">
        <v>625</v>
      </c>
      <c r="F189" s="4">
        <v>45105</v>
      </c>
      <c r="G189" s="6">
        <v>30</v>
      </c>
      <c r="H189">
        <v>1</v>
      </c>
      <c r="I189" t="s">
        <v>449</v>
      </c>
      <c r="J189" t="s">
        <v>543</v>
      </c>
      <c r="K189" t="s">
        <v>18</v>
      </c>
      <c r="L189" t="s">
        <v>18</v>
      </c>
      <c r="M189" t="s">
        <v>446</v>
      </c>
      <c r="N189" s="2">
        <v>0.05</v>
      </c>
      <c r="O189" s="1">
        <v>25</v>
      </c>
      <c r="P189" s="1">
        <v>5</v>
      </c>
      <c r="Q189" t="s">
        <v>32</v>
      </c>
      <c r="R189" t="s">
        <v>640</v>
      </c>
      <c r="S189" t="s">
        <v>454</v>
      </c>
      <c r="T189" t="s">
        <v>459</v>
      </c>
      <c r="U189" t="s">
        <v>644</v>
      </c>
      <c r="V189" t="s">
        <v>485</v>
      </c>
      <c r="W189" t="s">
        <v>607</v>
      </c>
      <c r="X189" t="s">
        <v>611</v>
      </c>
      <c r="Y189" s="6">
        <v>30</v>
      </c>
      <c r="Z189" s="1">
        <f>Table1[[#This Row],[Cost Of Goods Sold]]*Table1[[#This Row],[Quantity Sold]]</f>
        <v>25</v>
      </c>
      <c r="AA189" s="1">
        <f>Table1[[#This Row],[Total sold Amount]]-Table1[[#This Row],[Total Cost of Good Sold]]</f>
        <v>5</v>
      </c>
      <c r="AB189" s="6">
        <f>IFERROR(Table1[[#This Row],[Total sold Amount]]-Table1[[#This Row],[Total Cost of Good Sold]]/Table1[[#This Row],[Total sold Amount]],0)</f>
        <v>29.166666666666668</v>
      </c>
      <c r="AC189" s="9">
        <f>IFERROR((Table1[[#This Row],[Total sold Amount]]-Table1[[#This Row],[Total Cost of Good Sold]])/Table1[[#This Row],[Total sold Amount]],0)</f>
        <v>0.16666666666666666</v>
      </c>
    </row>
    <row r="190" spans="1:29" x14ac:dyDescent="0.3">
      <c r="A190">
        <v>1255</v>
      </c>
      <c r="B190" t="s">
        <v>25</v>
      </c>
      <c r="C190" t="s">
        <v>24</v>
      </c>
      <c r="D190" t="s">
        <v>631</v>
      </c>
      <c r="E190" t="s">
        <v>626</v>
      </c>
      <c r="F190" s="4">
        <v>45220</v>
      </c>
      <c r="G190" s="6">
        <v>120</v>
      </c>
      <c r="H190">
        <v>2</v>
      </c>
      <c r="I190" t="s">
        <v>449</v>
      </c>
      <c r="J190" t="s">
        <v>543</v>
      </c>
      <c r="K190" t="s">
        <v>32</v>
      </c>
      <c r="L190" t="s">
        <v>32</v>
      </c>
      <c r="M190" t="s">
        <v>596</v>
      </c>
      <c r="N190" s="2">
        <v>0</v>
      </c>
      <c r="O190" s="1">
        <v>15</v>
      </c>
      <c r="P190" s="1">
        <v>105</v>
      </c>
      <c r="Q190" t="s">
        <v>457</v>
      </c>
      <c r="R190" t="s">
        <v>641</v>
      </c>
      <c r="S190" t="s">
        <v>455</v>
      </c>
      <c r="T190" t="s">
        <v>460</v>
      </c>
      <c r="U190" t="s">
        <v>460</v>
      </c>
      <c r="V190" t="s">
        <v>465</v>
      </c>
      <c r="W190" t="s">
        <v>606</v>
      </c>
      <c r="X190" t="s">
        <v>614</v>
      </c>
      <c r="Y190" s="6">
        <v>240</v>
      </c>
      <c r="Z190" s="1">
        <f>Table1[[#This Row],[Cost Of Goods Sold]]*Table1[[#This Row],[Quantity Sold]]</f>
        <v>30</v>
      </c>
      <c r="AA190" s="1">
        <f>Table1[[#This Row],[Total sold Amount]]-Table1[[#This Row],[Total Cost of Good Sold]]</f>
        <v>210</v>
      </c>
      <c r="AB190" s="6">
        <f>IFERROR(Table1[[#This Row],[Total sold Amount]]-Table1[[#This Row],[Total Cost of Good Sold]]/Table1[[#This Row],[Total sold Amount]],0)</f>
        <v>239.875</v>
      </c>
      <c r="AC190" s="9">
        <f>IFERROR((Table1[[#This Row],[Total sold Amount]]-Table1[[#This Row],[Total Cost of Good Sold]])/Table1[[#This Row],[Total sold Amount]],0)</f>
        <v>0.875</v>
      </c>
    </row>
    <row r="191" spans="1:29" x14ac:dyDescent="0.3">
      <c r="A191">
        <v>416</v>
      </c>
      <c r="B191" t="s">
        <v>273</v>
      </c>
      <c r="C191" t="s">
        <v>24</v>
      </c>
      <c r="D191" t="s">
        <v>631</v>
      </c>
      <c r="E191" t="s">
        <v>626</v>
      </c>
      <c r="F191" s="4">
        <v>45051</v>
      </c>
      <c r="G191" s="6">
        <v>520</v>
      </c>
      <c r="H191">
        <v>5</v>
      </c>
      <c r="I191" t="s">
        <v>449</v>
      </c>
      <c r="J191" t="s">
        <v>543</v>
      </c>
      <c r="K191" t="s">
        <v>23</v>
      </c>
      <c r="L191" t="s">
        <v>23</v>
      </c>
      <c r="M191" t="s">
        <v>446</v>
      </c>
      <c r="N191" s="2">
        <v>0</v>
      </c>
      <c r="O191" s="1">
        <v>400</v>
      </c>
      <c r="P191" s="1">
        <v>120</v>
      </c>
      <c r="Q191" t="s">
        <v>18</v>
      </c>
      <c r="R191" t="s">
        <v>642</v>
      </c>
      <c r="S191" t="s">
        <v>456</v>
      </c>
      <c r="T191" t="s">
        <v>460</v>
      </c>
      <c r="U191" t="s">
        <v>460</v>
      </c>
      <c r="V191" t="s">
        <v>494</v>
      </c>
      <c r="W191" t="s">
        <v>607</v>
      </c>
      <c r="X191" t="s">
        <v>614</v>
      </c>
      <c r="Y191" s="6">
        <v>2600</v>
      </c>
      <c r="Z191" s="1">
        <f>Table1[[#This Row],[Cost Of Goods Sold]]*Table1[[#This Row],[Quantity Sold]]</f>
        <v>2000</v>
      </c>
      <c r="AA191" s="1">
        <f>Table1[[#This Row],[Total sold Amount]]-Table1[[#This Row],[Total Cost of Good Sold]]</f>
        <v>600</v>
      </c>
      <c r="AB191" s="6">
        <f>IFERROR(Table1[[#This Row],[Total sold Amount]]-Table1[[#This Row],[Total Cost of Good Sold]]/Table1[[#This Row],[Total sold Amount]],0)</f>
        <v>2599.2307692307691</v>
      </c>
      <c r="AC191" s="9">
        <f>IFERROR((Table1[[#This Row],[Total sold Amount]]-Table1[[#This Row],[Total Cost of Good Sold]])/Table1[[#This Row],[Total sold Amount]],0)</f>
        <v>0.23076923076923078</v>
      </c>
    </row>
    <row r="192" spans="1:29" x14ac:dyDescent="0.3">
      <c r="A192">
        <v>1163</v>
      </c>
      <c r="B192" t="s">
        <v>407</v>
      </c>
      <c r="C192" t="s">
        <v>21</v>
      </c>
      <c r="D192" t="s">
        <v>634</v>
      </c>
      <c r="E192" t="s">
        <v>624</v>
      </c>
      <c r="F192" s="4">
        <v>44979</v>
      </c>
      <c r="G192" s="6">
        <v>120</v>
      </c>
      <c r="H192">
        <v>5</v>
      </c>
      <c r="I192" t="s">
        <v>449</v>
      </c>
      <c r="J192" t="s">
        <v>543</v>
      </c>
      <c r="K192" t="s">
        <v>32</v>
      </c>
      <c r="L192" t="s">
        <v>32</v>
      </c>
      <c r="M192" t="s">
        <v>602</v>
      </c>
      <c r="N192" s="2">
        <v>0.1</v>
      </c>
      <c r="O192" s="1">
        <v>15</v>
      </c>
      <c r="P192" s="1">
        <v>105</v>
      </c>
      <c r="Q192" t="s">
        <v>32</v>
      </c>
      <c r="R192" t="s">
        <v>640</v>
      </c>
      <c r="S192" t="s">
        <v>455</v>
      </c>
      <c r="T192" t="s">
        <v>460</v>
      </c>
      <c r="U192" t="s">
        <v>460</v>
      </c>
      <c r="V192" t="s">
        <v>468</v>
      </c>
      <c r="W192" t="s">
        <v>608</v>
      </c>
      <c r="X192" t="s">
        <v>614</v>
      </c>
      <c r="Y192" s="6">
        <v>600</v>
      </c>
      <c r="Z192" s="1">
        <f>Table1[[#This Row],[Cost Of Goods Sold]]*Table1[[#This Row],[Quantity Sold]]</f>
        <v>75</v>
      </c>
      <c r="AA192" s="1">
        <f>Table1[[#This Row],[Total sold Amount]]-Table1[[#This Row],[Total Cost of Good Sold]]</f>
        <v>525</v>
      </c>
      <c r="AB192" s="6">
        <f>IFERROR(Table1[[#This Row],[Total sold Amount]]-Table1[[#This Row],[Total Cost of Good Sold]]/Table1[[#This Row],[Total sold Amount]],0)</f>
        <v>599.875</v>
      </c>
      <c r="AC192" s="9">
        <f>IFERROR((Table1[[#This Row],[Total sold Amount]]-Table1[[#This Row],[Total Cost of Good Sold]])/Table1[[#This Row],[Total sold Amount]],0)</f>
        <v>0.875</v>
      </c>
    </row>
    <row r="193" spans="1:29" x14ac:dyDescent="0.3">
      <c r="A193">
        <v>1347</v>
      </c>
      <c r="B193" t="s">
        <v>292</v>
      </c>
      <c r="C193" t="s">
        <v>16</v>
      </c>
      <c r="D193" t="s">
        <v>629</v>
      </c>
      <c r="E193" t="s">
        <v>16</v>
      </c>
      <c r="F193" s="4">
        <v>45301</v>
      </c>
      <c r="G193" s="6">
        <v>70</v>
      </c>
      <c r="H193">
        <v>4</v>
      </c>
      <c r="I193" t="s">
        <v>449</v>
      </c>
      <c r="J193" t="s">
        <v>543</v>
      </c>
      <c r="K193" t="s">
        <v>32</v>
      </c>
      <c r="L193" t="s">
        <v>32</v>
      </c>
      <c r="M193" t="s">
        <v>603</v>
      </c>
      <c r="N193" s="2">
        <v>0</v>
      </c>
      <c r="O193" s="1">
        <v>15</v>
      </c>
      <c r="P193" s="1">
        <v>55</v>
      </c>
      <c r="Q193" t="s">
        <v>32</v>
      </c>
      <c r="R193" t="s">
        <v>640</v>
      </c>
      <c r="S193" t="s">
        <v>456</v>
      </c>
      <c r="T193" t="s">
        <v>460</v>
      </c>
      <c r="U193" t="s">
        <v>460</v>
      </c>
      <c r="V193" t="s">
        <v>463</v>
      </c>
      <c r="W193" t="s">
        <v>607</v>
      </c>
      <c r="X193" t="s">
        <v>610</v>
      </c>
      <c r="Y193" s="6">
        <v>280</v>
      </c>
      <c r="Z193" s="1">
        <f>Table1[[#This Row],[Cost Of Goods Sold]]*Table1[[#This Row],[Quantity Sold]]</f>
        <v>60</v>
      </c>
      <c r="AA193" s="1">
        <f>Table1[[#This Row],[Total sold Amount]]-Table1[[#This Row],[Total Cost of Good Sold]]</f>
        <v>220</v>
      </c>
      <c r="AB193" s="6">
        <f>IFERROR(Table1[[#This Row],[Total sold Amount]]-Table1[[#This Row],[Total Cost of Good Sold]]/Table1[[#This Row],[Total sold Amount]],0)</f>
        <v>279.78571428571428</v>
      </c>
      <c r="AC193" s="9">
        <f>IFERROR((Table1[[#This Row],[Total sold Amount]]-Table1[[#This Row],[Total Cost of Good Sold]])/Table1[[#This Row],[Total sold Amount]],0)</f>
        <v>0.7857142857142857</v>
      </c>
    </row>
    <row r="194" spans="1:29" x14ac:dyDescent="0.3">
      <c r="A194">
        <v>1301</v>
      </c>
      <c r="B194" t="s">
        <v>407</v>
      </c>
      <c r="C194" t="s">
        <v>21</v>
      </c>
      <c r="D194" t="s">
        <v>634</v>
      </c>
      <c r="E194" t="s">
        <v>624</v>
      </c>
      <c r="F194" s="4">
        <v>45255</v>
      </c>
      <c r="G194" s="8">
        <v>25</v>
      </c>
      <c r="H194">
        <v>5</v>
      </c>
      <c r="I194" t="s">
        <v>453</v>
      </c>
      <c r="J194" t="s">
        <v>543</v>
      </c>
      <c r="K194" t="s">
        <v>18</v>
      </c>
      <c r="L194" t="s">
        <v>18</v>
      </c>
      <c r="M194" t="s">
        <v>601</v>
      </c>
      <c r="N194" s="2">
        <v>0.1</v>
      </c>
      <c r="O194" s="1">
        <v>15</v>
      </c>
      <c r="P194" s="1">
        <v>10</v>
      </c>
      <c r="Q194" t="s">
        <v>32</v>
      </c>
      <c r="R194" t="s">
        <v>640</v>
      </c>
      <c r="S194" t="s">
        <v>456</v>
      </c>
      <c r="T194" t="s">
        <v>458</v>
      </c>
      <c r="U194" t="s">
        <v>644</v>
      </c>
      <c r="V194" t="s">
        <v>480</v>
      </c>
      <c r="W194" t="s">
        <v>607</v>
      </c>
      <c r="X194" t="s">
        <v>613</v>
      </c>
      <c r="Y194" s="6">
        <v>125</v>
      </c>
      <c r="Z194" s="1">
        <f>Table1[[#This Row],[Cost Of Goods Sold]]*Table1[[#This Row],[Quantity Sold]]</f>
        <v>75</v>
      </c>
      <c r="AA194" s="1">
        <f>Table1[[#This Row],[Total sold Amount]]-Table1[[#This Row],[Total Cost of Good Sold]]</f>
        <v>50</v>
      </c>
      <c r="AB194" s="6">
        <f>IFERROR(Table1[[#This Row],[Total sold Amount]]-Table1[[#This Row],[Total Cost of Good Sold]]/Table1[[#This Row],[Total sold Amount]],0)</f>
        <v>124.4</v>
      </c>
      <c r="AC194" s="9">
        <f>IFERROR((Table1[[#This Row],[Total sold Amount]]-Table1[[#This Row],[Total Cost of Good Sold]])/Table1[[#This Row],[Total sold Amount]],0)</f>
        <v>0.4</v>
      </c>
    </row>
    <row r="195" spans="1:29" x14ac:dyDescent="0.3">
      <c r="A195">
        <v>804</v>
      </c>
      <c r="B195" t="s">
        <v>184</v>
      </c>
      <c r="C195" t="s">
        <v>19</v>
      </c>
      <c r="D195" t="s">
        <v>630</v>
      </c>
      <c r="E195" t="s">
        <v>623</v>
      </c>
      <c r="F195" s="4">
        <v>45118</v>
      </c>
      <c r="G195" s="6">
        <v>50</v>
      </c>
      <c r="H195">
        <v>1</v>
      </c>
      <c r="I195" t="s">
        <v>453</v>
      </c>
      <c r="J195" t="s">
        <v>543</v>
      </c>
      <c r="K195" t="s">
        <v>18</v>
      </c>
      <c r="L195" t="s">
        <v>18</v>
      </c>
      <c r="M195" t="s">
        <v>445</v>
      </c>
      <c r="N195" s="2">
        <v>0</v>
      </c>
      <c r="O195" s="1">
        <v>40</v>
      </c>
      <c r="P195" s="1">
        <v>10</v>
      </c>
      <c r="Q195" t="s">
        <v>18</v>
      </c>
      <c r="R195" t="s">
        <v>642</v>
      </c>
      <c r="S195" t="s">
        <v>455</v>
      </c>
      <c r="T195" t="s">
        <v>458</v>
      </c>
      <c r="U195" t="s">
        <v>644</v>
      </c>
      <c r="V195" t="s">
        <v>461</v>
      </c>
      <c r="W195" t="s">
        <v>606</v>
      </c>
      <c r="X195" t="s">
        <v>610</v>
      </c>
      <c r="Y195" s="6">
        <v>50</v>
      </c>
      <c r="Z195" s="1">
        <f>Table1[[#This Row],[Cost Of Goods Sold]]*Table1[[#This Row],[Quantity Sold]]</f>
        <v>40</v>
      </c>
      <c r="AA195" s="1">
        <f>Table1[[#This Row],[Total sold Amount]]-Table1[[#This Row],[Total Cost of Good Sold]]</f>
        <v>10</v>
      </c>
      <c r="AB195" s="6">
        <f>IFERROR(Table1[[#This Row],[Total sold Amount]]-Table1[[#This Row],[Total Cost of Good Sold]]/Table1[[#This Row],[Total sold Amount]],0)</f>
        <v>49.2</v>
      </c>
      <c r="AC195" s="9">
        <f>IFERROR((Table1[[#This Row],[Total sold Amount]]-Table1[[#This Row],[Total Cost of Good Sold]])/Table1[[#This Row],[Total sold Amount]],0)</f>
        <v>0.2</v>
      </c>
    </row>
    <row r="196" spans="1:29" x14ac:dyDescent="0.3">
      <c r="A196">
        <v>144</v>
      </c>
      <c r="B196" t="s">
        <v>100</v>
      </c>
      <c r="C196" t="s">
        <v>34</v>
      </c>
      <c r="D196" t="s">
        <v>632</v>
      </c>
      <c r="E196" t="s">
        <v>625</v>
      </c>
      <c r="F196" s="4">
        <v>45086</v>
      </c>
      <c r="G196" s="6">
        <v>32</v>
      </c>
      <c r="H196">
        <v>4</v>
      </c>
      <c r="I196" t="s">
        <v>451</v>
      </c>
      <c r="J196" t="s">
        <v>532</v>
      </c>
      <c r="K196" t="s">
        <v>23</v>
      </c>
      <c r="L196" t="s">
        <v>23</v>
      </c>
      <c r="M196" t="s">
        <v>439</v>
      </c>
      <c r="N196" s="2">
        <v>0.08</v>
      </c>
      <c r="O196" s="1">
        <v>25</v>
      </c>
      <c r="P196" s="1">
        <v>7</v>
      </c>
      <c r="Q196" t="s">
        <v>18</v>
      </c>
      <c r="R196" t="s">
        <v>642</v>
      </c>
      <c r="S196" t="s">
        <v>454</v>
      </c>
      <c r="T196" t="s">
        <v>460</v>
      </c>
      <c r="U196" t="s">
        <v>460</v>
      </c>
      <c r="V196" t="s">
        <v>467</v>
      </c>
      <c r="W196" t="s">
        <v>606</v>
      </c>
      <c r="X196" t="s">
        <v>612</v>
      </c>
      <c r="Y196" s="6">
        <v>128</v>
      </c>
      <c r="Z196" s="1">
        <f>Table1[[#This Row],[Cost Of Goods Sold]]*Table1[[#This Row],[Quantity Sold]]</f>
        <v>100</v>
      </c>
      <c r="AA196" s="1">
        <f>Table1[[#This Row],[Total sold Amount]]-Table1[[#This Row],[Total Cost of Good Sold]]</f>
        <v>28</v>
      </c>
      <c r="AB196" s="6">
        <f>IFERROR(Table1[[#This Row],[Total sold Amount]]-Table1[[#This Row],[Total Cost of Good Sold]]/Table1[[#This Row],[Total sold Amount]],0)</f>
        <v>127.21875</v>
      </c>
      <c r="AC196" s="9">
        <f>IFERROR((Table1[[#This Row],[Total sold Amount]]-Table1[[#This Row],[Total Cost of Good Sold]])/Table1[[#This Row],[Total sold Amount]],0)</f>
        <v>0.21875</v>
      </c>
    </row>
    <row r="197" spans="1:29" x14ac:dyDescent="0.3">
      <c r="A197">
        <v>454</v>
      </c>
      <c r="B197" t="s">
        <v>301</v>
      </c>
      <c r="C197" t="s">
        <v>48</v>
      </c>
      <c r="D197" t="s">
        <v>633</v>
      </c>
      <c r="E197" t="s">
        <v>624</v>
      </c>
      <c r="F197" s="4">
        <v>45492</v>
      </c>
      <c r="G197" s="6">
        <v>52</v>
      </c>
      <c r="H197">
        <v>3</v>
      </c>
      <c r="I197" t="s">
        <v>451</v>
      </c>
      <c r="J197" t="s">
        <v>532</v>
      </c>
      <c r="K197" t="s">
        <v>32</v>
      </c>
      <c r="L197" t="s">
        <v>32</v>
      </c>
      <c r="M197" t="s">
        <v>442</v>
      </c>
      <c r="N197" s="2">
        <v>0</v>
      </c>
      <c r="O197" s="1">
        <v>40</v>
      </c>
      <c r="P197" s="1">
        <v>12</v>
      </c>
      <c r="Q197" t="s">
        <v>18</v>
      </c>
      <c r="R197" t="s">
        <v>642</v>
      </c>
      <c r="S197" t="s">
        <v>454</v>
      </c>
      <c r="T197" t="s">
        <v>460</v>
      </c>
      <c r="U197" t="s">
        <v>460</v>
      </c>
      <c r="V197" t="s">
        <v>485</v>
      </c>
      <c r="W197" t="s">
        <v>607</v>
      </c>
      <c r="X197" t="s">
        <v>611</v>
      </c>
      <c r="Y197" s="6">
        <v>156</v>
      </c>
      <c r="Z197" s="1">
        <f>Table1[[#This Row],[Cost Of Goods Sold]]*Table1[[#This Row],[Quantity Sold]]</f>
        <v>120</v>
      </c>
      <c r="AA197" s="1">
        <f>Table1[[#This Row],[Total sold Amount]]-Table1[[#This Row],[Total Cost of Good Sold]]</f>
        <v>36</v>
      </c>
      <c r="AB197" s="6">
        <f>IFERROR(Table1[[#This Row],[Total sold Amount]]-Table1[[#This Row],[Total Cost of Good Sold]]/Table1[[#This Row],[Total sold Amount]],0)</f>
        <v>155.23076923076923</v>
      </c>
      <c r="AC197" s="9">
        <f>IFERROR((Table1[[#This Row],[Total sold Amount]]-Table1[[#This Row],[Total Cost of Good Sold]])/Table1[[#This Row],[Total sold Amount]],0)</f>
        <v>0.23076923076923078</v>
      </c>
    </row>
    <row r="198" spans="1:29" x14ac:dyDescent="0.3">
      <c r="A198">
        <v>380</v>
      </c>
      <c r="B198" t="s">
        <v>249</v>
      </c>
      <c r="C198" t="s">
        <v>19</v>
      </c>
      <c r="D198" t="s">
        <v>630</v>
      </c>
      <c r="E198" t="s">
        <v>623</v>
      </c>
      <c r="F198" s="4">
        <v>45008</v>
      </c>
      <c r="G198" s="6">
        <v>105</v>
      </c>
      <c r="H198">
        <v>1</v>
      </c>
      <c r="I198" t="s">
        <v>451</v>
      </c>
      <c r="J198" t="s">
        <v>532</v>
      </c>
      <c r="K198" t="s">
        <v>18</v>
      </c>
      <c r="L198" t="s">
        <v>18</v>
      </c>
      <c r="M198" t="s">
        <v>447</v>
      </c>
      <c r="N198" s="2">
        <v>0</v>
      </c>
      <c r="O198" s="1">
        <v>80</v>
      </c>
      <c r="P198" s="1">
        <v>25</v>
      </c>
      <c r="Q198" t="s">
        <v>18</v>
      </c>
      <c r="R198" t="s">
        <v>642</v>
      </c>
      <c r="S198" t="s">
        <v>455</v>
      </c>
      <c r="T198" t="s">
        <v>460</v>
      </c>
      <c r="U198" t="s">
        <v>460</v>
      </c>
      <c r="V198" t="s">
        <v>486</v>
      </c>
      <c r="W198" t="s">
        <v>606</v>
      </c>
      <c r="X198" t="s">
        <v>614</v>
      </c>
      <c r="Y198" s="6">
        <v>105</v>
      </c>
      <c r="Z198" s="1">
        <f>Table1[[#This Row],[Cost Of Goods Sold]]*Table1[[#This Row],[Quantity Sold]]</f>
        <v>80</v>
      </c>
      <c r="AA198" s="1">
        <f>Table1[[#This Row],[Total sold Amount]]-Table1[[#This Row],[Total Cost of Good Sold]]</f>
        <v>25</v>
      </c>
      <c r="AB198" s="6">
        <f>IFERROR(Table1[[#This Row],[Total sold Amount]]-Table1[[#This Row],[Total Cost of Good Sold]]/Table1[[#This Row],[Total sold Amount]],0)</f>
        <v>104.23809523809524</v>
      </c>
      <c r="AC198" s="9">
        <f>IFERROR((Table1[[#This Row],[Total sold Amount]]-Table1[[#This Row],[Total Cost of Good Sold]])/Table1[[#This Row],[Total sold Amount]],0)</f>
        <v>0.23809523809523808</v>
      </c>
    </row>
    <row r="199" spans="1:29" x14ac:dyDescent="0.3">
      <c r="A199">
        <v>448</v>
      </c>
      <c r="B199" t="s">
        <v>297</v>
      </c>
      <c r="C199" t="s">
        <v>48</v>
      </c>
      <c r="D199" t="s">
        <v>633</v>
      </c>
      <c r="E199" t="s">
        <v>624</v>
      </c>
      <c r="F199" s="4">
        <v>45064</v>
      </c>
      <c r="G199" s="6">
        <v>32</v>
      </c>
      <c r="H199">
        <v>3</v>
      </c>
      <c r="I199" t="s">
        <v>451</v>
      </c>
      <c r="J199" t="s">
        <v>532</v>
      </c>
      <c r="K199" t="s">
        <v>32</v>
      </c>
      <c r="L199" t="s">
        <v>32</v>
      </c>
      <c r="M199" t="s">
        <v>448</v>
      </c>
      <c r="N199" s="2">
        <v>0</v>
      </c>
      <c r="O199" s="1">
        <v>25</v>
      </c>
      <c r="P199" s="1">
        <v>7</v>
      </c>
      <c r="Q199" t="s">
        <v>32</v>
      </c>
      <c r="R199" t="s">
        <v>640</v>
      </c>
      <c r="S199" t="s">
        <v>454</v>
      </c>
      <c r="T199" t="s">
        <v>460</v>
      </c>
      <c r="U199" t="s">
        <v>460</v>
      </c>
      <c r="V199" t="s">
        <v>484</v>
      </c>
      <c r="W199" t="s">
        <v>608</v>
      </c>
      <c r="X199" t="s">
        <v>615</v>
      </c>
      <c r="Y199" s="6">
        <v>96</v>
      </c>
      <c r="Z199" s="1">
        <f>Table1[[#This Row],[Cost Of Goods Sold]]*Table1[[#This Row],[Quantity Sold]]</f>
        <v>75</v>
      </c>
      <c r="AA199" s="1">
        <f>Table1[[#This Row],[Total sold Amount]]-Table1[[#This Row],[Total Cost of Good Sold]]</f>
        <v>21</v>
      </c>
      <c r="AB199" s="6">
        <f>IFERROR(Table1[[#This Row],[Total sold Amount]]-Table1[[#This Row],[Total Cost of Good Sold]]/Table1[[#This Row],[Total sold Amount]],0)</f>
        <v>95.21875</v>
      </c>
      <c r="AC199" s="9">
        <f>IFERROR((Table1[[#This Row],[Total sold Amount]]-Table1[[#This Row],[Total Cost of Good Sold]])/Table1[[#This Row],[Total sold Amount]],0)</f>
        <v>0.21875</v>
      </c>
    </row>
    <row r="200" spans="1:29" x14ac:dyDescent="0.3">
      <c r="A200">
        <v>302</v>
      </c>
      <c r="B200" t="s">
        <v>178</v>
      </c>
      <c r="C200" t="s">
        <v>24</v>
      </c>
      <c r="D200" t="s">
        <v>631</v>
      </c>
      <c r="E200" t="s">
        <v>626</v>
      </c>
      <c r="F200" s="4">
        <v>45020</v>
      </c>
      <c r="G200" s="6">
        <v>52</v>
      </c>
      <c r="H200">
        <v>2</v>
      </c>
      <c r="I200" t="s">
        <v>450</v>
      </c>
      <c r="J200" t="s">
        <v>532</v>
      </c>
      <c r="K200" t="s">
        <v>23</v>
      </c>
      <c r="L200" t="s">
        <v>23</v>
      </c>
      <c r="M200" t="s">
        <v>448</v>
      </c>
      <c r="N200" s="2">
        <v>0</v>
      </c>
      <c r="O200" s="1">
        <v>40</v>
      </c>
      <c r="P200" s="1">
        <v>12</v>
      </c>
      <c r="Q200" t="s">
        <v>23</v>
      </c>
      <c r="R200" t="s">
        <v>23</v>
      </c>
      <c r="S200" t="s">
        <v>456</v>
      </c>
      <c r="T200" t="s">
        <v>459</v>
      </c>
      <c r="U200" t="s">
        <v>644</v>
      </c>
      <c r="V200" t="s">
        <v>474</v>
      </c>
      <c r="W200" t="s">
        <v>607</v>
      </c>
      <c r="X200" t="s">
        <v>611</v>
      </c>
      <c r="Y200" s="6">
        <v>104</v>
      </c>
      <c r="Z200" s="1">
        <f>Table1[[#This Row],[Cost Of Goods Sold]]*Table1[[#This Row],[Quantity Sold]]</f>
        <v>80</v>
      </c>
      <c r="AA200" s="1">
        <f>Table1[[#This Row],[Total sold Amount]]-Table1[[#This Row],[Total Cost of Good Sold]]</f>
        <v>24</v>
      </c>
      <c r="AB200" s="6">
        <f>IFERROR(Table1[[#This Row],[Total sold Amount]]-Table1[[#This Row],[Total Cost of Good Sold]]/Table1[[#This Row],[Total sold Amount]],0)</f>
        <v>103.23076923076923</v>
      </c>
      <c r="AC200" s="9">
        <f>IFERROR((Table1[[#This Row],[Total sold Amount]]-Table1[[#This Row],[Total Cost of Good Sold]])/Table1[[#This Row],[Total sold Amount]],0)</f>
        <v>0.23076923076923078</v>
      </c>
    </row>
    <row r="201" spans="1:29" x14ac:dyDescent="0.3">
      <c r="A201">
        <v>799</v>
      </c>
      <c r="B201" t="s">
        <v>376</v>
      </c>
      <c r="C201" t="s">
        <v>19</v>
      </c>
      <c r="D201" t="s">
        <v>630</v>
      </c>
      <c r="E201" t="s">
        <v>623</v>
      </c>
      <c r="F201" s="4">
        <v>45308</v>
      </c>
      <c r="G201" s="6">
        <v>50</v>
      </c>
      <c r="H201">
        <v>4</v>
      </c>
      <c r="I201" t="s">
        <v>452</v>
      </c>
      <c r="J201" t="s">
        <v>532</v>
      </c>
      <c r="K201" t="s">
        <v>23</v>
      </c>
      <c r="L201" t="s">
        <v>23</v>
      </c>
      <c r="M201" t="s">
        <v>448</v>
      </c>
      <c r="N201" s="2">
        <v>0</v>
      </c>
      <c r="O201" s="1">
        <v>40</v>
      </c>
      <c r="P201" s="1">
        <v>10</v>
      </c>
      <c r="Q201" t="s">
        <v>18</v>
      </c>
      <c r="R201" t="s">
        <v>642</v>
      </c>
      <c r="S201" t="s">
        <v>454</v>
      </c>
      <c r="T201" t="s">
        <v>460</v>
      </c>
      <c r="U201" t="s">
        <v>460</v>
      </c>
      <c r="V201" t="s">
        <v>494</v>
      </c>
      <c r="W201" t="s">
        <v>608</v>
      </c>
      <c r="X201" t="s">
        <v>614</v>
      </c>
      <c r="Y201" s="6">
        <v>200</v>
      </c>
      <c r="Z201" s="1">
        <f>Table1[[#This Row],[Cost Of Goods Sold]]*Table1[[#This Row],[Quantity Sold]]</f>
        <v>160</v>
      </c>
      <c r="AA201" s="1">
        <f>Table1[[#This Row],[Total sold Amount]]-Table1[[#This Row],[Total Cost of Good Sold]]</f>
        <v>40</v>
      </c>
      <c r="AB201" s="6">
        <f>IFERROR(Table1[[#This Row],[Total sold Amount]]-Table1[[#This Row],[Total Cost of Good Sold]]/Table1[[#This Row],[Total sold Amount]],0)</f>
        <v>199.2</v>
      </c>
      <c r="AC201" s="9">
        <f>IFERROR((Table1[[#This Row],[Total sold Amount]]-Table1[[#This Row],[Total Cost of Good Sold]])/Table1[[#This Row],[Total sold Amount]],0)</f>
        <v>0.2</v>
      </c>
    </row>
    <row r="202" spans="1:29" x14ac:dyDescent="0.3">
      <c r="A202">
        <v>1019</v>
      </c>
      <c r="B202" t="s">
        <v>423</v>
      </c>
      <c r="C202" t="s">
        <v>24</v>
      </c>
      <c r="D202" t="s">
        <v>631</v>
      </c>
      <c r="E202" t="s">
        <v>626</v>
      </c>
      <c r="F202" s="4">
        <v>45332</v>
      </c>
      <c r="G202" s="6">
        <v>130</v>
      </c>
      <c r="I202" t="s">
        <v>452</v>
      </c>
      <c r="J202" t="s">
        <v>532</v>
      </c>
      <c r="K202" t="s">
        <v>432</v>
      </c>
      <c r="L202" t="s">
        <v>620</v>
      </c>
      <c r="M202" t="s">
        <v>439</v>
      </c>
      <c r="N202" s="2">
        <v>0</v>
      </c>
      <c r="O202" s="1">
        <v>100</v>
      </c>
      <c r="P202" s="1">
        <v>30</v>
      </c>
      <c r="Q202" t="s">
        <v>23</v>
      </c>
      <c r="R202" t="s">
        <v>23</v>
      </c>
      <c r="S202" t="s">
        <v>456</v>
      </c>
      <c r="T202" t="s">
        <v>458</v>
      </c>
      <c r="U202" t="s">
        <v>644</v>
      </c>
      <c r="V202" t="s">
        <v>484</v>
      </c>
      <c r="W202" t="s">
        <v>608</v>
      </c>
      <c r="X202" t="s">
        <v>615</v>
      </c>
      <c r="Y202" s="6">
        <v>0</v>
      </c>
      <c r="Z202" s="1">
        <f>Table1[[#This Row],[Cost Of Goods Sold]]*Table1[[#This Row],[Quantity Sold]]</f>
        <v>0</v>
      </c>
      <c r="AA202" s="1">
        <f>Table1[[#This Row],[Total sold Amount]]-Table1[[#This Row],[Total Cost of Good Sold]]</f>
        <v>0</v>
      </c>
      <c r="AB202" s="6">
        <f>IFERROR(Table1[[#This Row],[Total sold Amount]]-Table1[[#This Row],[Total Cost of Good Sold]]/Table1[[#This Row],[Total sold Amount]],0)</f>
        <v>0</v>
      </c>
      <c r="AC202" s="9">
        <f>IFERROR((Table1[[#This Row],[Total sold Amount]]-Table1[[#This Row],[Total Cost of Good Sold]])/Table1[[#This Row],[Total sold Amount]],0)</f>
        <v>0</v>
      </c>
    </row>
    <row r="203" spans="1:29" x14ac:dyDescent="0.3">
      <c r="A203">
        <v>844</v>
      </c>
      <c r="B203" t="s">
        <v>209</v>
      </c>
      <c r="C203" t="s">
        <v>16</v>
      </c>
      <c r="D203" t="s">
        <v>629</v>
      </c>
      <c r="E203" t="s">
        <v>16</v>
      </c>
      <c r="F203" s="4">
        <v>45076</v>
      </c>
      <c r="G203" s="6">
        <v>30</v>
      </c>
      <c r="H203">
        <v>5</v>
      </c>
      <c r="I203" t="s">
        <v>452</v>
      </c>
      <c r="J203" t="s">
        <v>532</v>
      </c>
      <c r="K203" t="s">
        <v>23</v>
      </c>
      <c r="L203" t="s">
        <v>23</v>
      </c>
      <c r="M203" t="s">
        <v>440</v>
      </c>
      <c r="N203" s="2">
        <v>0</v>
      </c>
      <c r="O203" s="1">
        <v>20</v>
      </c>
      <c r="P203" s="1">
        <v>10</v>
      </c>
      <c r="Q203" t="s">
        <v>32</v>
      </c>
      <c r="R203" t="s">
        <v>640</v>
      </c>
      <c r="S203" t="s">
        <v>456</v>
      </c>
      <c r="T203" t="s">
        <v>460</v>
      </c>
      <c r="U203" t="s">
        <v>460</v>
      </c>
      <c r="V203" t="s">
        <v>463</v>
      </c>
      <c r="W203" t="s">
        <v>608</v>
      </c>
      <c r="X203" t="s">
        <v>610</v>
      </c>
      <c r="Y203" s="6">
        <v>150</v>
      </c>
      <c r="Z203" s="1">
        <f>Table1[[#This Row],[Cost Of Goods Sold]]*Table1[[#This Row],[Quantity Sold]]</f>
        <v>100</v>
      </c>
      <c r="AA203" s="1">
        <f>Table1[[#This Row],[Total sold Amount]]-Table1[[#This Row],[Total Cost of Good Sold]]</f>
        <v>50</v>
      </c>
      <c r="AB203" s="6">
        <f>IFERROR(Table1[[#This Row],[Total sold Amount]]-Table1[[#This Row],[Total Cost of Good Sold]]/Table1[[#This Row],[Total sold Amount]],0)</f>
        <v>149.33333333333334</v>
      </c>
      <c r="AC203" s="9">
        <f>IFERROR((Table1[[#This Row],[Total sold Amount]]-Table1[[#This Row],[Total Cost of Good Sold]])/Table1[[#This Row],[Total sold Amount]],0)</f>
        <v>0.33333333333333331</v>
      </c>
    </row>
    <row r="204" spans="1:29" x14ac:dyDescent="0.3">
      <c r="A204">
        <v>421</v>
      </c>
      <c r="B204" t="s">
        <v>277</v>
      </c>
      <c r="C204" t="s">
        <v>16</v>
      </c>
      <c r="D204" t="s">
        <v>629</v>
      </c>
      <c r="E204" t="s">
        <v>16</v>
      </c>
      <c r="F204" s="4">
        <v>45001</v>
      </c>
      <c r="G204" s="6">
        <v>260</v>
      </c>
      <c r="H204">
        <v>2</v>
      </c>
      <c r="I204" t="s">
        <v>449</v>
      </c>
      <c r="J204" t="s">
        <v>532</v>
      </c>
      <c r="K204" t="s">
        <v>32</v>
      </c>
      <c r="L204" t="s">
        <v>32</v>
      </c>
      <c r="M204" t="s">
        <v>443</v>
      </c>
      <c r="N204" s="2">
        <v>0</v>
      </c>
      <c r="O204" s="1">
        <v>200</v>
      </c>
      <c r="P204" s="1">
        <v>60</v>
      </c>
      <c r="Q204" t="s">
        <v>23</v>
      </c>
      <c r="R204" t="s">
        <v>23</v>
      </c>
      <c r="S204" t="s">
        <v>456</v>
      </c>
      <c r="T204" t="s">
        <v>459</v>
      </c>
      <c r="U204" t="s">
        <v>644</v>
      </c>
      <c r="V204" t="s">
        <v>485</v>
      </c>
      <c r="W204" t="s">
        <v>607</v>
      </c>
      <c r="X204" t="s">
        <v>611</v>
      </c>
      <c r="Y204" s="6">
        <v>520</v>
      </c>
      <c r="Z204" s="1">
        <f>Table1[[#This Row],[Cost Of Goods Sold]]*Table1[[#This Row],[Quantity Sold]]</f>
        <v>400</v>
      </c>
      <c r="AA204" s="1">
        <f>Table1[[#This Row],[Total sold Amount]]-Table1[[#This Row],[Total Cost of Good Sold]]</f>
        <v>120</v>
      </c>
      <c r="AB204" s="6">
        <f>IFERROR(Table1[[#This Row],[Total sold Amount]]-Table1[[#This Row],[Total Cost of Good Sold]]/Table1[[#This Row],[Total sold Amount]],0)</f>
        <v>519.23076923076928</v>
      </c>
      <c r="AC204" s="9">
        <f>IFERROR((Table1[[#This Row],[Total sold Amount]]-Table1[[#This Row],[Total Cost of Good Sold]])/Table1[[#This Row],[Total sold Amount]],0)</f>
        <v>0.23076923076923078</v>
      </c>
    </row>
    <row r="205" spans="1:29" x14ac:dyDescent="0.3">
      <c r="A205">
        <v>1014</v>
      </c>
      <c r="B205" t="s">
        <v>25</v>
      </c>
      <c r="C205" t="s">
        <v>24</v>
      </c>
      <c r="D205" t="s">
        <v>631</v>
      </c>
      <c r="E205" t="s">
        <v>626</v>
      </c>
      <c r="F205" s="4">
        <v>45173</v>
      </c>
      <c r="G205" s="6">
        <v>400</v>
      </c>
      <c r="I205" t="s">
        <v>449</v>
      </c>
      <c r="J205" t="s">
        <v>532</v>
      </c>
      <c r="K205" t="s">
        <v>433</v>
      </c>
      <c r="L205" t="s">
        <v>620</v>
      </c>
      <c r="M205" t="s">
        <v>442</v>
      </c>
      <c r="N205" s="2">
        <v>0.05</v>
      </c>
      <c r="O205" s="1">
        <v>300</v>
      </c>
      <c r="P205" s="1">
        <v>100</v>
      </c>
      <c r="Q205" t="s">
        <v>457</v>
      </c>
      <c r="R205" t="s">
        <v>641</v>
      </c>
      <c r="S205" t="s">
        <v>456</v>
      </c>
      <c r="T205" t="s">
        <v>460</v>
      </c>
      <c r="U205" t="s">
        <v>460</v>
      </c>
      <c r="V205" t="s">
        <v>479</v>
      </c>
      <c r="W205" t="s">
        <v>607</v>
      </c>
      <c r="X205" t="s">
        <v>611</v>
      </c>
      <c r="Y205" s="6">
        <v>0</v>
      </c>
      <c r="Z205" s="1">
        <f>Table1[[#This Row],[Cost Of Goods Sold]]*Table1[[#This Row],[Quantity Sold]]</f>
        <v>0</v>
      </c>
      <c r="AA205" s="1">
        <f>Table1[[#This Row],[Total sold Amount]]-Table1[[#This Row],[Total Cost of Good Sold]]</f>
        <v>0</v>
      </c>
      <c r="AB205" s="6">
        <f>IFERROR(Table1[[#This Row],[Total sold Amount]]-Table1[[#This Row],[Total Cost of Good Sold]]/Table1[[#This Row],[Total sold Amount]],0)</f>
        <v>0</v>
      </c>
      <c r="AC205" s="9">
        <f>IFERROR((Table1[[#This Row],[Total sold Amount]]-Table1[[#This Row],[Total Cost of Good Sold]])/Table1[[#This Row],[Total sold Amount]],0)</f>
        <v>0</v>
      </c>
    </row>
    <row r="206" spans="1:29" x14ac:dyDescent="0.3">
      <c r="A206">
        <v>581</v>
      </c>
      <c r="B206" t="s">
        <v>298</v>
      </c>
      <c r="C206" t="s">
        <v>36</v>
      </c>
      <c r="D206" t="s">
        <v>634</v>
      </c>
      <c r="E206" t="s">
        <v>624</v>
      </c>
      <c r="F206" s="4">
        <v>45009</v>
      </c>
      <c r="G206" s="6">
        <v>20</v>
      </c>
      <c r="H206">
        <v>3</v>
      </c>
      <c r="I206" t="s">
        <v>449</v>
      </c>
      <c r="J206" t="s">
        <v>532</v>
      </c>
      <c r="K206" t="s">
        <v>26</v>
      </c>
      <c r="L206" t="s">
        <v>32</v>
      </c>
      <c r="M206" t="s">
        <v>444</v>
      </c>
      <c r="N206" s="2">
        <v>0</v>
      </c>
      <c r="O206" s="1">
        <v>15</v>
      </c>
      <c r="P206" s="1">
        <v>5</v>
      </c>
      <c r="Q206" t="s">
        <v>23</v>
      </c>
      <c r="R206" t="s">
        <v>23</v>
      </c>
      <c r="S206" t="s">
        <v>456</v>
      </c>
      <c r="T206" t="s">
        <v>460</v>
      </c>
      <c r="U206" t="s">
        <v>460</v>
      </c>
      <c r="V206" t="s">
        <v>468</v>
      </c>
      <c r="W206" t="s">
        <v>607</v>
      </c>
      <c r="X206" t="s">
        <v>614</v>
      </c>
      <c r="Y206" s="6">
        <v>60</v>
      </c>
      <c r="Z206" s="1">
        <f>Table1[[#This Row],[Cost Of Goods Sold]]*Table1[[#This Row],[Quantity Sold]]</f>
        <v>45</v>
      </c>
      <c r="AA206" s="1">
        <f>Table1[[#This Row],[Total sold Amount]]-Table1[[#This Row],[Total Cost of Good Sold]]</f>
        <v>15</v>
      </c>
      <c r="AB206" s="6">
        <f>IFERROR(Table1[[#This Row],[Total sold Amount]]-Table1[[#This Row],[Total Cost of Good Sold]]/Table1[[#This Row],[Total sold Amount]],0)</f>
        <v>59.25</v>
      </c>
      <c r="AC206" s="9">
        <f>IFERROR((Table1[[#This Row],[Total sold Amount]]-Table1[[#This Row],[Total Cost of Good Sold]])/Table1[[#This Row],[Total sold Amount]],0)</f>
        <v>0.25</v>
      </c>
    </row>
    <row r="207" spans="1:29" x14ac:dyDescent="0.3">
      <c r="A207">
        <v>795</v>
      </c>
      <c r="B207" t="s">
        <v>207</v>
      </c>
      <c r="C207" t="s">
        <v>24</v>
      </c>
      <c r="D207" t="s">
        <v>631</v>
      </c>
      <c r="E207" t="s">
        <v>626</v>
      </c>
      <c r="F207" s="4">
        <v>45419</v>
      </c>
      <c r="G207" s="6">
        <v>35</v>
      </c>
      <c r="H207">
        <v>5</v>
      </c>
      <c r="I207" t="s">
        <v>453</v>
      </c>
      <c r="J207" t="s">
        <v>532</v>
      </c>
      <c r="K207" t="s">
        <v>18</v>
      </c>
      <c r="L207" t="s">
        <v>18</v>
      </c>
      <c r="M207" t="s">
        <v>448</v>
      </c>
      <c r="N207" s="2">
        <v>0</v>
      </c>
      <c r="O207" s="1">
        <v>25</v>
      </c>
      <c r="P207" s="1">
        <v>10</v>
      </c>
      <c r="Q207" t="s">
        <v>32</v>
      </c>
      <c r="R207" t="s">
        <v>640</v>
      </c>
      <c r="S207" t="s">
        <v>454</v>
      </c>
      <c r="T207" t="s">
        <v>458</v>
      </c>
      <c r="U207" t="s">
        <v>644</v>
      </c>
      <c r="V207" t="s">
        <v>462</v>
      </c>
      <c r="W207" t="s">
        <v>607</v>
      </c>
      <c r="X207" t="s">
        <v>614</v>
      </c>
      <c r="Y207" s="6">
        <v>175</v>
      </c>
      <c r="Z207" s="1">
        <f>Table1[[#This Row],[Cost Of Goods Sold]]*Table1[[#This Row],[Quantity Sold]]</f>
        <v>125</v>
      </c>
      <c r="AA207" s="1">
        <f>Table1[[#This Row],[Total sold Amount]]-Table1[[#This Row],[Total Cost of Good Sold]]</f>
        <v>50</v>
      </c>
      <c r="AB207" s="6">
        <f>IFERROR(Table1[[#This Row],[Total sold Amount]]-Table1[[#This Row],[Total Cost of Good Sold]]/Table1[[#This Row],[Total sold Amount]],0)</f>
        <v>174.28571428571428</v>
      </c>
      <c r="AC207" s="9">
        <f>IFERROR((Table1[[#This Row],[Total sold Amount]]-Table1[[#This Row],[Total Cost of Good Sold]])/Table1[[#This Row],[Total sold Amount]],0)</f>
        <v>0.2857142857142857</v>
      </c>
    </row>
    <row r="208" spans="1:29" x14ac:dyDescent="0.3">
      <c r="A208">
        <v>72</v>
      </c>
      <c r="B208" t="s">
        <v>104</v>
      </c>
      <c r="C208" t="s">
        <v>16</v>
      </c>
      <c r="D208" t="s">
        <v>629</v>
      </c>
      <c r="E208" t="s">
        <v>16</v>
      </c>
      <c r="F208" s="4">
        <v>45039</v>
      </c>
      <c r="G208" s="6">
        <v>26</v>
      </c>
      <c r="H208">
        <v>4</v>
      </c>
      <c r="I208" t="s">
        <v>453</v>
      </c>
      <c r="J208" t="s">
        <v>532</v>
      </c>
      <c r="K208" t="s">
        <v>23</v>
      </c>
      <c r="L208" t="s">
        <v>23</v>
      </c>
      <c r="M208" t="s">
        <v>440</v>
      </c>
      <c r="N208" s="2">
        <v>0.06</v>
      </c>
      <c r="O208" s="1">
        <v>20</v>
      </c>
      <c r="P208" s="1">
        <v>6</v>
      </c>
      <c r="Q208" t="s">
        <v>32</v>
      </c>
      <c r="R208" t="s">
        <v>640</v>
      </c>
      <c r="S208" t="s">
        <v>454</v>
      </c>
      <c r="T208" t="s">
        <v>459</v>
      </c>
      <c r="U208" t="s">
        <v>644</v>
      </c>
      <c r="V208" t="s">
        <v>474</v>
      </c>
      <c r="W208" t="s">
        <v>606</v>
      </c>
      <c r="X208" t="s">
        <v>611</v>
      </c>
      <c r="Y208" s="6">
        <v>104</v>
      </c>
      <c r="Z208" s="1">
        <f>Table1[[#This Row],[Cost Of Goods Sold]]*Table1[[#This Row],[Quantity Sold]]</f>
        <v>80</v>
      </c>
      <c r="AA208" s="1">
        <f>Table1[[#This Row],[Total sold Amount]]-Table1[[#This Row],[Total Cost of Good Sold]]</f>
        <v>24</v>
      </c>
      <c r="AB208" s="6">
        <f>IFERROR(Table1[[#This Row],[Total sold Amount]]-Table1[[#This Row],[Total Cost of Good Sold]]/Table1[[#This Row],[Total sold Amount]],0)</f>
        <v>103.23076923076923</v>
      </c>
      <c r="AC208" s="9">
        <f>IFERROR((Table1[[#This Row],[Total sold Amount]]-Table1[[#This Row],[Total Cost of Good Sold]])/Table1[[#This Row],[Total sold Amount]],0)</f>
        <v>0.23076923076923078</v>
      </c>
    </row>
    <row r="209" spans="1:29" x14ac:dyDescent="0.3">
      <c r="A209">
        <v>794</v>
      </c>
      <c r="B209" t="s">
        <v>388</v>
      </c>
      <c r="C209" t="s">
        <v>19</v>
      </c>
      <c r="D209" t="s">
        <v>630</v>
      </c>
      <c r="E209" t="s">
        <v>623</v>
      </c>
      <c r="F209" s="4">
        <v>45439</v>
      </c>
      <c r="G209" s="6">
        <v>80</v>
      </c>
      <c r="H209">
        <v>1</v>
      </c>
      <c r="J209" t="s">
        <v>532</v>
      </c>
      <c r="K209" t="s">
        <v>32</v>
      </c>
      <c r="L209" t="s">
        <v>32</v>
      </c>
      <c r="M209" t="s">
        <v>445</v>
      </c>
      <c r="N209" s="2">
        <v>0.05</v>
      </c>
      <c r="O209" s="1">
        <v>60</v>
      </c>
      <c r="P209" s="1">
        <v>20</v>
      </c>
      <c r="Q209" t="s">
        <v>457</v>
      </c>
      <c r="R209" t="s">
        <v>641</v>
      </c>
      <c r="S209" t="s">
        <v>454</v>
      </c>
      <c r="T209" t="s">
        <v>458</v>
      </c>
      <c r="U209" t="s">
        <v>644</v>
      </c>
      <c r="V209" t="s">
        <v>493</v>
      </c>
      <c r="W209" t="s">
        <v>607</v>
      </c>
      <c r="X209" t="s">
        <v>613</v>
      </c>
      <c r="Y209" s="6">
        <v>80</v>
      </c>
      <c r="Z209" s="1">
        <f>Table1[[#This Row],[Cost Of Goods Sold]]*Table1[[#This Row],[Quantity Sold]]</f>
        <v>60</v>
      </c>
      <c r="AA209" s="1">
        <f>Table1[[#This Row],[Total sold Amount]]-Table1[[#This Row],[Total Cost of Good Sold]]</f>
        <v>20</v>
      </c>
      <c r="AB209" s="6">
        <f>IFERROR(Table1[[#This Row],[Total sold Amount]]-Table1[[#This Row],[Total Cost of Good Sold]]/Table1[[#This Row],[Total sold Amount]],0)</f>
        <v>79.25</v>
      </c>
      <c r="AC209" s="9">
        <f>IFERROR((Table1[[#This Row],[Total sold Amount]]-Table1[[#This Row],[Total Cost of Good Sold]])/Table1[[#This Row],[Total sold Amount]],0)</f>
        <v>0.25</v>
      </c>
    </row>
    <row r="210" spans="1:29" x14ac:dyDescent="0.3">
      <c r="A210">
        <v>710</v>
      </c>
      <c r="B210" t="s">
        <v>416</v>
      </c>
      <c r="C210" t="s">
        <v>19</v>
      </c>
      <c r="D210" t="s">
        <v>630</v>
      </c>
      <c r="E210" t="s">
        <v>623</v>
      </c>
      <c r="F210" s="4">
        <v>45168</v>
      </c>
      <c r="G210" s="6">
        <v>70</v>
      </c>
      <c r="H210">
        <v>3</v>
      </c>
      <c r="J210" t="s">
        <v>532</v>
      </c>
      <c r="K210" t="s">
        <v>23</v>
      </c>
      <c r="L210" t="s">
        <v>23</v>
      </c>
      <c r="M210" t="s">
        <v>446</v>
      </c>
      <c r="N210" s="2">
        <v>0</v>
      </c>
      <c r="O210" s="1">
        <v>50</v>
      </c>
      <c r="P210" s="1">
        <v>20</v>
      </c>
      <c r="Q210" t="s">
        <v>23</v>
      </c>
      <c r="R210" t="s">
        <v>23</v>
      </c>
      <c r="S210" t="s">
        <v>454</v>
      </c>
      <c r="T210" t="s">
        <v>458</v>
      </c>
      <c r="U210" t="s">
        <v>644</v>
      </c>
      <c r="V210" t="s">
        <v>477</v>
      </c>
      <c r="W210" t="s">
        <v>606</v>
      </c>
      <c r="X210" t="s">
        <v>610</v>
      </c>
      <c r="Y210" s="6">
        <v>210</v>
      </c>
      <c r="Z210" s="1">
        <f>Table1[[#This Row],[Cost Of Goods Sold]]*Table1[[#This Row],[Quantity Sold]]</f>
        <v>150</v>
      </c>
      <c r="AA210" s="1">
        <f>Table1[[#This Row],[Total sold Amount]]-Table1[[#This Row],[Total Cost of Good Sold]]</f>
        <v>60</v>
      </c>
      <c r="AB210" s="6">
        <f>IFERROR(Table1[[#This Row],[Total sold Amount]]-Table1[[#This Row],[Total Cost of Good Sold]]/Table1[[#This Row],[Total sold Amount]],0)</f>
        <v>209.28571428571428</v>
      </c>
      <c r="AC210" s="9">
        <f>IFERROR((Table1[[#This Row],[Total sold Amount]]-Table1[[#This Row],[Total Cost of Good Sold]])/Table1[[#This Row],[Total sold Amount]],0)</f>
        <v>0.2857142857142857</v>
      </c>
    </row>
    <row r="211" spans="1:29" x14ac:dyDescent="0.3">
      <c r="A211">
        <v>451</v>
      </c>
      <c r="B211" t="s">
        <v>299</v>
      </c>
      <c r="C211" t="s">
        <v>34</v>
      </c>
      <c r="D211" t="s">
        <v>632</v>
      </c>
      <c r="E211" t="s">
        <v>625</v>
      </c>
      <c r="F211" s="4">
        <v>45439</v>
      </c>
      <c r="G211" s="6">
        <v>20</v>
      </c>
      <c r="H211">
        <v>2</v>
      </c>
      <c r="I211" t="s">
        <v>451</v>
      </c>
      <c r="J211" t="s">
        <v>552</v>
      </c>
      <c r="K211" t="s">
        <v>32</v>
      </c>
      <c r="L211" t="s">
        <v>32</v>
      </c>
      <c r="M211" t="s">
        <v>446</v>
      </c>
      <c r="N211" s="2">
        <v>0</v>
      </c>
      <c r="O211" s="1">
        <v>15</v>
      </c>
      <c r="P211" s="1">
        <v>5</v>
      </c>
      <c r="Q211" t="s">
        <v>32</v>
      </c>
      <c r="R211" t="s">
        <v>640</v>
      </c>
      <c r="S211" t="s">
        <v>454</v>
      </c>
      <c r="T211" t="s">
        <v>460</v>
      </c>
      <c r="U211" t="s">
        <v>460</v>
      </c>
      <c r="V211" t="s">
        <v>465</v>
      </c>
      <c r="W211" t="s">
        <v>607</v>
      </c>
      <c r="X211" t="s">
        <v>614</v>
      </c>
      <c r="Y211" s="6">
        <v>40</v>
      </c>
      <c r="Z211" s="1">
        <f>Table1[[#This Row],[Cost Of Goods Sold]]*Table1[[#This Row],[Quantity Sold]]</f>
        <v>30</v>
      </c>
      <c r="AA211" s="1">
        <f>Table1[[#This Row],[Total sold Amount]]-Table1[[#This Row],[Total Cost of Good Sold]]</f>
        <v>10</v>
      </c>
      <c r="AB211" s="6">
        <f>IFERROR(Table1[[#This Row],[Total sold Amount]]-Table1[[#This Row],[Total Cost of Good Sold]]/Table1[[#This Row],[Total sold Amount]],0)</f>
        <v>39.25</v>
      </c>
      <c r="AC211" s="9">
        <f>IFERROR((Table1[[#This Row],[Total sold Amount]]-Table1[[#This Row],[Total Cost of Good Sold]])/Table1[[#This Row],[Total sold Amount]],0)</f>
        <v>0.25</v>
      </c>
    </row>
    <row r="212" spans="1:29" x14ac:dyDescent="0.3">
      <c r="A212">
        <v>665</v>
      </c>
      <c r="B212" t="s">
        <v>177</v>
      </c>
      <c r="C212" t="s">
        <v>34</v>
      </c>
      <c r="D212" t="s">
        <v>632</v>
      </c>
      <c r="E212" t="s">
        <v>625</v>
      </c>
      <c r="F212" s="4">
        <v>45145</v>
      </c>
      <c r="G212" s="6">
        <v>30</v>
      </c>
      <c r="H212">
        <v>3</v>
      </c>
      <c r="I212" t="s">
        <v>450</v>
      </c>
      <c r="J212" t="s">
        <v>552</v>
      </c>
      <c r="K212" t="s">
        <v>23</v>
      </c>
      <c r="L212" t="s">
        <v>23</v>
      </c>
      <c r="M212" t="s">
        <v>443</v>
      </c>
      <c r="N212" s="2">
        <v>0</v>
      </c>
      <c r="O212" s="1">
        <v>20</v>
      </c>
      <c r="P212" s="1">
        <v>10</v>
      </c>
      <c r="Q212" t="s">
        <v>23</v>
      </c>
      <c r="R212" t="s">
        <v>23</v>
      </c>
      <c r="S212" t="s">
        <v>456</v>
      </c>
      <c r="T212" t="s">
        <v>460</v>
      </c>
      <c r="U212" t="s">
        <v>460</v>
      </c>
      <c r="V212" t="s">
        <v>465</v>
      </c>
      <c r="W212" t="s">
        <v>607</v>
      </c>
      <c r="X212" t="s">
        <v>614</v>
      </c>
      <c r="Y212" s="6">
        <v>90</v>
      </c>
      <c r="Z212" s="1">
        <f>Table1[[#This Row],[Cost Of Goods Sold]]*Table1[[#This Row],[Quantity Sold]]</f>
        <v>60</v>
      </c>
      <c r="AA212" s="1">
        <f>Table1[[#This Row],[Total sold Amount]]-Table1[[#This Row],[Total Cost of Good Sold]]</f>
        <v>30</v>
      </c>
      <c r="AB212" s="6">
        <f>IFERROR(Table1[[#This Row],[Total sold Amount]]-Table1[[#This Row],[Total Cost of Good Sold]]/Table1[[#This Row],[Total sold Amount]],0)</f>
        <v>89.333333333333329</v>
      </c>
      <c r="AC212" s="9">
        <f>IFERROR((Table1[[#This Row],[Total sold Amount]]-Table1[[#This Row],[Total Cost of Good Sold]])/Table1[[#This Row],[Total sold Amount]],0)</f>
        <v>0.33333333333333331</v>
      </c>
    </row>
    <row r="213" spans="1:29" x14ac:dyDescent="0.3">
      <c r="A213">
        <v>1041</v>
      </c>
      <c r="B213" t="s">
        <v>419</v>
      </c>
      <c r="C213" t="s">
        <v>34</v>
      </c>
      <c r="D213" t="s">
        <v>632</v>
      </c>
      <c r="E213" t="s">
        <v>625</v>
      </c>
      <c r="F213" s="4">
        <v>45005</v>
      </c>
      <c r="G213" s="6">
        <v>30</v>
      </c>
      <c r="I213" t="s">
        <v>450</v>
      </c>
      <c r="J213" t="s">
        <v>552</v>
      </c>
      <c r="K213" t="s">
        <v>23</v>
      </c>
      <c r="L213" t="s">
        <v>23</v>
      </c>
      <c r="M213" t="s">
        <v>447</v>
      </c>
      <c r="N213" s="2">
        <v>0.1</v>
      </c>
      <c r="O213" s="1">
        <v>20</v>
      </c>
      <c r="P213" s="1">
        <v>10</v>
      </c>
      <c r="Q213" t="s">
        <v>32</v>
      </c>
      <c r="R213" t="s">
        <v>640</v>
      </c>
      <c r="S213" t="s">
        <v>455</v>
      </c>
      <c r="T213" t="s">
        <v>459</v>
      </c>
      <c r="U213" t="s">
        <v>644</v>
      </c>
      <c r="V213" t="s">
        <v>461</v>
      </c>
      <c r="W213" t="s">
        <v>608</v>
      </c>
      <c r="X213" t="s">
        <v>610</v>
      </c>
      <c r="Y213" s="6">
        <v>0</v>
      </c>
      <c r="Z213" s="1">
        <f>Table1[[#This Row],[Cost Of Goods Sold]]*Table1[[#This Row],[Quantity Sold]]</f>
        <v>0</v>
      </c>
      <c r="AA213" s="1">
        <f>Table1[[#This Row],[Total sold Amount]]-Table1[[#This Row],[Total Cost of Good Sold]]</f>
        <v>0</v>
      </c>
      <c r="AB213" s="6">
        <f>IFERROR(Table1[[#This Row],[Total sold Amount]]-Table1[[#This Row],[Total Cost of Good Sold]]/Table1[[#This Row],[Total sold Amount]],0)</f>
        <v>0</v>
      </c>
      <c r="AC213" s="9">
        <f>IFERROR((Table1[[#This Row],[Total sold Amount]]-Table1[[#This Row],[Total Cost of Good Sold]])/Table1[[#This Row],[Total sold Amount]],0)</f>
        <v>0</v>
      </c>
    </row>
    <row r="214" spans="1:29" x14ac:dyDescent="0.3">
      <c r="A214">
        <v>86</v>
      </c>
      <c r="B214" t="s">
        <v>35</v>
      </c>
      <c r="C214" t="s">
        <v>34</v>
      </c>
      <c r="D214" t="s">
        <v>632</v>
      </c>
      <c r="E214" t="s">
        <v>625</v>
      </c>
      <c r="F214" s="4">
        <v>45098</v>
      </c>
      <c r="G214" s="6">
        <v>80</v>
      </c>
      <c r="H214">
        <v>1</v>
      </c>
      <c r="I214" t="s">
        <v>452</v>
      </c>
      <c r="J214" t="s">
        <v>552</v>
      </c>
      <c r="K214" t="s">
        <v>26</v>
      </c>
      <c r="L214" t="s">
        <v>32</v>
      </c>
      <c r="M214" t="s">
        <v>440</v>
      </c>
      <c r="N214" s="2">
        <v>0.09</v>
      </c>
      <c r="O214" s="1">
        <v>60</v>
      </c>
      <c r="P214" s="1">
        <v>20</v>
      </c>
      <c r="Q214" t="s">
        <v>18</v>
      </c>
      <c r="R214" t="s">
        <v>642</v>
      </c>
      <c r="S214" t="s">
        <v>455</v>
      </c>
      <c r="T214" t="s">
        <v>460</v>
      </c>
      <c r="U214" t="s">
        <v>460</v>
      </c>
      <c r="V214" t="s">
        <v>462</v>
      </c>
      <c r="W214" t="s">
        <v>607</v>
      </c>
      <c r="X214" t="s">
        <v>614</v>
      </c>
      <c r="Y214" s="6">
        <v>80</v>
      </c>
      <c r="Z214" s="1">
        <f>Table1[[#This Row],[Cost Of Goods Sold]]*Table1[[#This Row],[Quantity Sold]]</f>
        <v>60</v>
      </c>
      <c r="AA214" s="1">
        <f>Table1[[#This Row],[Total sold Amount]]-Table1[[#This Row],[Total Cost of Good Sold]]</f>
        <v>20</v>
      </c>
      <c r="AB214" s="6">
        <f>IFERROR(Table1[[#This Row],[Total sold Amount]]-Table1[[#This Row],[Total Cost of Good Sold]]/Table1[[#This Row],[Total sold Amount]],0)</f>
        <v>79.25</v>
      </c>
      <c r="AC214" s="9">
        <f>IFERROR((Table1[[#This Row],[Total sold Amount]]-Table1[[#This Row],[Total Cost of Good Sold]])/Table1[[#This Row],[Total sold Amount]],0)</f>
        <v>0.25</v>
      </c>
    </row>
    <row r="215" spans="1:29" x14ac:dyDescent="0.3">
      <c r="A215">
        <v>875</v>
      </c>
      <c r="B215" t="s">
        <v>421</v>
      </c>
      <c r="C215" t="s">
        <v>19</v>
      </c>
      <c r="D215" t="s">
        <v>630</v>
      </c>
      <c r="E215" t="s">
        <v>623</v>
      </c>
      <c r="F215" s="4">
        <v>45533</v>
      </c>
      <c r="G215" s="6">
        <v>70</v>
      </c>
      <c r="H215">
        <v>4</v>
      </c>
      <c r="I215" t="s">
        <v>452</v>
      </c>
      <c r="J215" t="s">
        <v>552</v>
      </c>
      <c r="K215" t="s">
        <v>23</v>
      </c>
      <c r="L215" t="s">
        <v>23</v>
      </c>
      <c r="M215" t="s">
        <v>448</v>
      </c>
      <c r="N215" s="2">
        <v>0.1</v>
      </c>
      <c r="O215" s="1">
        <v>50</v>
      </c>
      <c r="P215" s="1">
        <v>20</v>
      </c>
      <c r="Q215" t="s">
        <v>23</v>
      </c>
      <c r="R215" t="s">
        <v>23</v>
      </c>
      <c r="S215" t="s">
        <v>454</v>
      </c>
      <c r="T215" t="s">
        <v>458</v>
      </c>
      <c r="U215" t="s">
        <v>644</v>
      </c>
      <c r="V215" t="s">
        <v>474</v>
      </c>
      <c r="W215" t="s">
        <v>606</v>
      </c>
      <c r="X215" t="s">
        <v>611</v>
      </c>
      <c r="Y215" s="6">
        <v>280</v>
      </c>
      <c r="Z215" s="1">
        <f>Table1[[#This Row],[Cost Of Goods Sold]]*Table1[[#This Row],[Quantity Sold]]</f>
        <v>200</v>
      </c>
      <c r="AA215" s="1">
        <f>Table1[[#This Row],[Total sold Amount]]-Table1[[#This Row],[Total Cost of Good Sold]]</f>
        <v>80</v>
      </c>
      <c r="AB215" s="6">
        <f>IFERROR(Table1[[#This Row],[Total sold Amount]]-Table1[[#This Row],[Total Cost of Good Sold]]/Table1[[#This Row],[Total sold Amount]],0)</f>
        <v>279.28571428571428</v>
      </c>
      <c r="AC215" s="9">
        <f>IFERROR((Table1[[#This Row],[Total sold Amount]]-Table1[[#This Row],[Total Cost of Good Sold]])/Table1[[#This Row],[Total sold Amount]],0)</f>
        <v>0.2857142857142857</v>
      </c>
    </row>
    <row r="216" spans="1:29" x14ac:dyDescent="0.3">
      <c r="A216">
        <v>536</v>
      </c>
      <c r="B216" t="s">
        <v>334</v>
      </c>
      <c r="C216" t="s">
        <v>24</v>
      </c>
      <c r="D216" t="s">
        <v>631</v>
      </c>
      <c r="E216" t="s">
        <v>626</v>
      </c>
      <c r="F216" s="4">
        <v>45460</v>
      </c>
      <c r="G216" s="6">
        <v>120</v>
      </c>
      <c r="H216">
        <v>1</v>
      </c>
      <c r="I216" t="s">
        <v>449</v>
      </c>
      <c r="J216" t="s">
        <v>552</v>
      </c>
      <c r="K216" t="s">
        <v>18</v>
      </c>
      <c r="L216" t="s">
        <v>18</v>
      </c>
      <c r="M216" t="s">
        <v>443</v>
      </c>
      <c r="N216" s="2">
        <v>0</v>
      </c>
      <c r="O216" s="1">
        <v>100</v>
      </c>
      <c r="P216" s="1">
        <v>20</v>
      </c>
      <c r="Q216" t="s">
        <v>457</v>
      </c>
      <c r="R216" t="s">
        <v>641</v>
      </c>
      <c r="S216" t="s">
        <v>456</v>
      </c>
      <c r="T216" t="s">
        <v>460</v>
      </c>
      <c r="U216" t="s">
        <v>460</v>
      </c>
      <c r="V216" t="s">
        <v>482</v>
      </c>
      <c r="W216" t="s">
        <v>608</v>
      </c>
      <c r="X216" t="s">
        <v>610</v>
      </c>
      <c r="Y216" s="6">
        <v>120</v>
      </c>
      <c r="Z216" s="1">
        <f>Table1[[#This Row],[Cost Of Goods Sold]]*Table1[[#This Row],[Quantity Sold]]</f>
        <v>100</v>
      </c>
      <c r="AA216" s="1">
        <f>Table1[[#This Row],[Total sold Amount]]-Table1[[#This Row],[Total Cost of Good Sold]]</f>
        <v>20</v>
      </c>
      <c r="AB216" s="6">
        <f>IFERROR(Table1[[#This Row],[Total sold Amount]]-Table1[[#This Row],[Total Cost of Good Sold]]/Table1[[#This Row],[Total sold Amount]],0)</f>
        <v>119.16666666666667</v>
      </c>
      <c r="AC216" s="9">
        <f>IFERROR((Table1[[#This Row],[Total sold Amount]]-Table1[[#This Row],[Total Cost of Good Sold]])/Table1[[#This Row],[Total sold Amount]],0)</f>
        <v>0.16666666666666666</v>
      </c>
    </row>
    <row r="217" spans="1:29" x14ac:dyDescent="0.3">
      <c r="A217">
        <v>106</v>
      </c>
      <c r="B217" t="s">
        <v>60</v>
      </c>
      <c r="C217" t="s">
        <v>19</v>
      </c>
      <c r="D217" t="s">
        <v>630</v>
      </c>
      <c r="E217" t="s">
        <v>623</v>
      </c>
      <c r="F217" s="4">
        <v>45040</v>
      </c>
      <c r="G217" s="6">
        <v>50</v>
      </c>
      <c r="H217">
        <v>5</v>
      </c>
      <c r="I217" t="s">
        <v>449</v>
      </c>
      <c r="J217" t="s">
        <v>552</v>
      </c>
      <c r="K217" t="s">
        <v>18</v>
      </c>
      <c r="L217" t="s">
        <v>18</v>
      </c>
      <c r="M217" t="s">
        <v>447</v>
      </c>
      <c r="N217" s="2">
        <v>7.0000000000000007E-2</v>
      </c>
      <c r="O217" s="1">
        <v>40</v>
      </c>
      <c r="P217" s="1">
        <v>10</v>
      </c>
      <c r="Q217" t="s">
        <v>457</v>
      </c>
      <c r="R217" t="s">
        <v>641</v>
      </c>
      <c r="S217" t="s">
        <v>456</v>
      </c>
      <c r="T217" t="s">
        <v>459</v>
      </c>
      <c r="U217" t="s">
        <v>644</v>
      </c>
      <c r="V217" t="s">
        <v>475</v>
      </c>
      <c r="W217" t="s">
        <v>608</v>
      </c>
      <c r="X217" t="s">
        <v>614</v>
      </c>
      <c r="Y217" s="6">
        <v>250</v>
      </c>
      <c r="Z217" s="1">
        <f>Table1[[#This Row],[Cost Of Goods Sold]]*Table1[[#This Row],[Quantity Sold]]</f>
        <v>200</v>
      </c>
      <c r="AA217" s="1">
        <f>Table1[[#This Row],[Total sold Amount]]-Table1[[#This Row],[Total Cost of Good Sold]]</f>
        <v>50</v>
      </c>
      <c r="AB217" s="6">
        <f>IFERROR(Table1[[#This Row],[Total sold Amount]]-Table1[[#This Row],[Total Cost of Good Sold]]/Table1[[#This Row],[Total sold Amount]],0)</f>
        <v>249.2</v>
      </c>
      <c r="AC217" s="9">
        <f>IFERROR((Table1[[#This Row],[Total sold Amount]]-Table1[[#This Row],[Total Cost of Good Sold]])/Table1[[#This Row],[Total sold Amount]],0)</f>
        <v>0.2</v>
      </c>
    </row>
    <row r="218" spans="1:29" x14ac:dyDescent="0.3">
      <c r="A218">
        <v>342</v>
      </c>
      <c r="B218" t="s">
        <v>217</v>
      </c>
      <c r="C218" t="s">
        <v>24</v>
      </c>
      <c r="D218" t="s">
        <v>631</v>
      </c>
      <c r="E218" t="s">
        <v>626</v>
      </c>
      <c r="F218" s="4">
        <v>45280</v>
      </c>
      <c r="G218" s="6">
        <v>390</v>
      </c>
      <c r="H218">
        <v>2</v>
      </c>
      <c r="I218" t="s">
        <v>451</v>
      </c>
      <c r="J218" t="s">
        <v>526</v>
      </c>
      <c r="K218" t="s">
        <v>23</v>
      </c>
      <c r="L218" t="s">
        <v>23</v>
      </c>
      <c r="M218" t="s">
        <v>447</v>
      </c>
      <c r="N218" s="2">
        <v>0</v>
      </c>
      <c r="O218" s="1">
        <v>300</v>
      </c>
      <c r="P218" s="1">
        <v>90</v>
      </c>
      <c r="Q218" t="s">
        <v>18</v>
      </c>
      <c r="R218" t="s">
        <v>642</v>
      </c>
      <c r="S218" t="s">
        <v>455</v>
      </c>
      <c r="T218" t="s">
        <v>459</v>
      </c>
      <c r="U218" t="s">
        <v>644</v>
      </c>
      <c r="V218" t="s">
        <v>480</v>
      </c>
      <c r="W218" t="s">
        <v>606</v>
      </c>
      <c r="X218" t="s">
        <v>613</v>
      </c>
      <c r="Y218" s="6">
        <v>780</v>
      </c>
      <c r="Z218" s="1">
        <f>Table1[[#This Row],[Cost Of Goods Sold]]*Table1[[#This Row],[Quantity Sold]]</f>
        <v>600</v>
      </c>
      <c r="AA218" s="1">
        <f>Table1[[#This Row],[Total sold Amount]]-Table1[[#This Row],[Total Cost of Good Sold]]</f>
        <v>180</v>
      </c>
      <c r="AB218" s="6">
        <f>IFERROR(Table1[[#This Row],[Total sold Amount]]-Table1[[#This Row],[Total Cost of Good Sold]]/Table1[[#This Row],[Total sold Amount]],0)</f>
        <v>779.23076923076928</v>
      </c>
      <c r="AC218" s="9">
        <f>IFERROR((Table1[[#This Row],[Total sold Amount]]-Table1[[#This Row],[Total Cost of Good Sold]])/Table1[[#This Row],[Total sold Amount]],0)</f>
        <v>0.23076923076923078</v>
      </c>
    </row>
    <row r="219" spans="1:29" x14ac:dyDescent="0.3">
      <c r="A219">
        <v>1251</v>
      </c>
      <c r="B219" t="s">
        <v>80</v>
      </c>
      <c r="C219" t="s">
        <v>16</v>
      </c>
      <c r="D219" t="s">
        <v>629</v>
      </c>
      <c r="E219" t="s">
        <v>16</v>
      </c>
      <c r="F219" s="4">
        <v>45098</v>
      </c>
      <c r="G219" s="6">
        <v>25</v>
      </c>
      <c r="H219">
        <v>1</v>
      </c>
      <c r="I219" t="s">
        <v>451</v>
      </c>
      <c r="J219" t="s">
        <v>526</v>
      </c>
      <c r="K219" t="s">
        <v>23</v>
      </c>
      <c r="L219" t="s">
        <v>23</v>
      </c>
      <c r="M219" t="s">
        <v>602</v>
      </c>
      <c r="N219" s="2">
        <v>0</v>
      </c>
      <c r="O219" s="1">
        <v>15</v>
      </c>
      <c r="P219" s="1">
        <v>10</v>
      </c>
      <c r="Q219" t="s">
        <v>18</v>
      </c>
      <c r="R219" t="s">
        <v>642</v>
      </c>
      <c r="S219" t="s">
        <v>455</v>
      </c>
      <c r="T219" t="s">
        <v>459</v>
      </c>
      <c r="U219" t="s">
        <v>644</v>
      </c>
      <c r="V219" t="s">
        <v>482</v>
      </c>
      <c r="W219" t="s">
        <v>608</v>
      </c>
      <c r="X219" t="s">
        <v>610</v>
      </c>
      <c r="Y219" s="6">
        <v>25</v>
      </c>
      <c r="Z219" s="1">
        <f>Table1[[#This Row],[Cost Of Goods Sold]]*Table1[[#This Row],[Quantity Sold]]</f>
        <v>15</v>
      </c>
      <c r="AA219" s="1">
        <f>Table1[[#This Row],[Total sold Amount]]-Table1[[#This Row],[Total Cost of Good Sold]]</f>
        <v>10</v>
      </c>
      <c r="AB219" s="6">
        <f>IFERROR(Table1[[#This Row],[Total sold Amount]]-Table1[[#This Row],[Total Cost of Good Sold]]/Table1[[#This Row],[Total sold Amount]],0)</f>
        <v>24.4</v>
      </c>
      <c r="AC219" s="9">
        <f>IFERROR((Table1[[#This Row],[Total sold Amount]]-Table1[[#This Row],[Total Cost of Good Sold]])/Table1[[#This Row],[Total sold Amount]],0)</f>
        <v>0.4</v>
      </c>
    </row>
    <row r="220" spans="1:29" x14ac:dyDescent="0.3">
      <c r="A220">
        <v>1297</v>
      </c>
      <c r="B220" t="s">
        <v>338</v>
      </c>
      <c r="C220" t="s">
        <v>48</v>
      </c>
      <c r="D220" t="s">
        <v>633</v>
      </c>
      <c r="E220" t="s">
        <v>624</v>
      </c>
      <c r="F220" s="4">
        <v>45251</v>
      </c>
      <c r="G220" s="8">
        <v>25</v>
      </c>
      <c r="H220">
        <v>4</v>
      </c>
      <c r="I220" t="s">
        <v>451</v>
      </c>
      <c r="J220" t="s">
        <v>526</v>
      </c>
      <c r="K220" t="s">
        <v>23</v>
      </c>
      <c r="L220" t="s">
        <v>23</v>
      </c>
      <c r="M220" t="s">
        <v>603</v>
      </c>
      <c r="N220" s="2">
        <v>0.05</v>
      </c>
      <c r="O220" s="1">
        <v>15</v>
      </c>
      <c r="P220" s="1">
        <v>10</v>
      </c>
      <c r="Q220" t="s">
        <v>18</v>
      </c>
      <c r="R220" t="s">
        <v>642</v>
      </c>
      <c r="S220" t="s">
        <v>455</v>
      </c>
      <c r="T220" t="s">
        <v>459</v>
      </c>
      <c r="U220" t="s">
        <v>644</v>
      </c>
      <c r="V220" t="s">
        <v>476</v>
      </c>
      <c r="W220" t="s">
        <v>606</v>
      </c>
      <c r="X220" t="s">
        <v>610</v>
      </c>
      <c r="Y220" s="6">
        <v>100</v>
      </c>
      <c r="Z220" s="1">
        <f>Table1[[#This Row],[Cost Of Goods Sold]]*Table1[[#This Row],[Quantity Sold]]</f>
        <v>60</v>
      </c>
      <c r="AA220" s="1">
        <f>Table1[[#This Row],[Total sold Amount]]-Table1[[#This Row],[Total Cost of Good Sold]]</f>
        <v>40</v>
      </c>
      <c r="AB220" s="6">
        <f>IFERROR(Table1[[#This Row],[Total sold Amount]]-Table1[[#This Row],[Total Cost of Good Sold]]/Table1[[#This Row],[Total sold Amount]],0)</f>
        <v>99.4</v>
      </c>
      <c r="AC220" s="9">
        <f>IFERROR((Table1[[#This Row],[Total sold Amount]]-Table1[[#This Row],[Total Cost of Good Sold]])/Table1[[#This Row],[Total sold Amount]],0)</f>
        <v>0.4</v>
      </c>
    </row>
    <row r="221" spans="1:29" x14ac:dyDescent="0.3">
      <c r="A221">
        <v>473</v>
      </c>
      <c r="B221" t="s">
        <v>84</v>
      </c>
      <c r="C221" t="s">
        <v>21</v>
      </c>
      <c r="D221" t="s">
        <v>634</v>
      </c>
      <c r="E221" t="s">
        <v>624</v>
      </c>
      <c r="F221" s="4">
        <v>45185</v>
      </c>
      <c r="G221" s="6">
        <v>80</v>
      </c>
      <c r="H221">
        <v>4</v>
      </c>
      <c r="I221" t="s">
        <v>451</v>
      </c>
      <c r="J221" t="s">
        <v>526</v>
      </c>
      <c r="K221" t="s">
        <v>23</v>
      </c>
      <c r="L221" t="s">
        <v>23</v>
      </c>
      <c r="M221" t="s">
        <v>448</v>
      </c>
      <c r="N221" s="2">
        <v>0.05</v>
      </c>
      <c r="O221" s="1">
        <v>70</v>
      </c>
      <c r="P221" s="1">
        <v>10</v>
      </c>
      <c r="Q221" t="s">
        <v>457</v>
      </c>
      <c r="R221" t="s">
        <v>641</v>
      </c>
      <c r="S221" t="s">
        <v>454</v>
      </c>
      <c r="T221" t="s">
        <v>459</v>
      </c>
      <c r="U221" t="s">
        <v>644</v>
      </c>
      <c r="V221" t="s">
        <v>461</v>
      </c>
      <c r="W221" t="s">
        <v>607</v>
      </c>
      <c r="X221" t="s">
        <v>610</v>
      </c>
      <c r="Y221" s="6">
        <v>320</v>
      </c>
      <c r="Z221" s="1">
        <f>Table1[[#This Row],[Cost Of Goods Sold]]*Table1[[#This Row],[Quantity Sold]]</f>
        <v>280</v>
      </c>
      <c r="AA221" s="1">
        <f>Table1[[#This Row],[Total sold Amount]]-Table1[[#This Row],[Total Cost of Good Sold]]</f>
        <v>40</v>
      </c>
      <c r="AB221" s="6">
        <f>IFERROR(Table1[[#This Row],[Total sold Amount]]-Table1[[#This Row],[Total Cost of Good Sold]]/Table1[[#This Row],[Total sold Amount]],0)</f>
        <v>319.125</v>
      </c>
      <c r="AC221" s="9">
        <f>IFERROR((Table1[[#This Row],[Total sold Amount]]-Table1[[#This Row],[Total Cost of Good Sold]])/Table1[[#This Row],[Total sold Amount]],0)</f>
        <v>0.125</v>
      </c>
    </row>
    <row r="222" spans="1:29" x14ac:dyDescent="0.3">
      <c r="A222">
        <v>267</v>
      </c>
      <c r="B222" t="s">
        <v>143</v>
      </c>
      <c r="C222" t="s">
        <v>21</v>
      </c>
      <c r="D222" t="s">
        <v>634</v>
      </c>
      <c r="E222" t="s">
        <v>624</v>
      </c>
      <c r="F222" s="4">
        <v>45094</v>
      </c>
      <c r="G222" s="6">
        <v>50</v>
      </c>
      <c r="H222">
        <v>4</v>
      </c>
      <c r="I222" t="s">
        <v>451</v>
      </c>
      <c r="J222" t="s">
        <v>526</v>
      </c>
      <c r="K222" t="s">
        <v>18</v>
      </c>
      <c r="L222" t="s">
        <v>18</v>
      </c>
      <c r="M222" t="s">
        <v>444</v>
      </c>
      <c r="N222" s="2">
        <v>0</v>
      </c>
      <c r="O222" s="1">
        <v>40</v>
      </c>
      <c r="P222" s="1">
        <v>10</v>
      </c>
      <c r="Q222" t="s">
        <v>23</v>
      </c>
      <c r="R222" t="s">
        <v>23</v>
      </c>
      <c r="S222" t="s">
        <v>455</v>
      </c>
      <c r="T222" t="s">
        <v>460</v>
      </c>
      <c r="U222" t="s">
        <v>460</v>
      </c>
      <c r="V222" t="s">
        <v>477</v>
      </c>
      <c r="W222" t="s">
        <v>607</v>
      </c>
      <c r="X222" t="s">
        <v>610</v>
      </c>
      <c r="Y222" s="6">
        <v>200</v>
      </c>
      <c r="Z222" s="1">
        <f>Table1[[#This Row],[Cost Of Goods Sold]]*Table1[[#This Row],[Quantity Sold]]</f>
        <v>160</v>
      </c>
      <c r="AA222" s="1">
        <f>Table1[[#This Row],[Total sold Amount]]-Table1[[#This Row],[Total Cost of Good Sold]]</f>
        <v>40</v>
      </c>
      <c r="AB222" s="6">
        <f>IFERROR(Table1[[#This Row],[Total sold Amount]]-Table1[[#This Row],[Total Cost of Good Sold]]/Table1[[#This Row],[Total sold Amount]],0)</f>
        <v>199.2</v>
      </c>
      <c r="AC222" s="9">
        <f>IFERROR((Table1[[#This Row],[Total sold Amount]]-Table1[[#This Row],[Total Cost of Good Sold]])/Table1[[#This Row],[Total sold Amount]],0)</f>
        <v>0.2</v>
      </c>
    </row>
    <row r="223" spans="1:29" x14ac:dyDescent="0.3">
      <c r="A223">
        <v>238</v>
      </c>
      <c r="B223" t="s">
        <v>115</v>
      </c>
      <c r="C223" t="s">
        <v>19</v>
      </c>
      <c r="D223" t="s">
        <v>630</v>
      </c>
      <c r="E223" t="s">
        <v>623</v>
      </c>
      <c r="F223" s="4">
        <v>45185</v>
      </c>
      <c r="G223" s="6">
        <v>65</v>
      </c>
      <c r="H223">
        <v>3</v>
      </c>
      <c r="I223" t="s">
        <v>450</v>
      </c>
      <c r="J223" t="s">
        <v>526</v>
      </c>
      <c r="K223" t="s">
        <v>23</v>
      </c>
      <c r="L223" t="s">
        <v>23</v>
      </c>
      <c r="M223" t="s">
        <v>445</v>
      </c>
      <c r="N223" s="2">
        <v>0</v>
      </c>
      <c r="O223" s="1">
        <v>50</v>
      </c>
      <c r="P223" s="1">
        <v>15</v>
      </c>
      <c r="Q223" t="s">
        <v>32</v>
      </c>
      <c r="R223" t="s">
        <v>640</v>
      </c>
      <c r="S223" t="s">
        <v>456</v>
      </c>
      <c r="T223" t="s">
        <v>458</v>
      </c>
      <c r="U223" t="s">
        <v>644</v>
      </c>
      <c r="V223" t="s">
        <v>493</v>
      </c>
      <c r="W223" t="s">
        <v>608</v>
      </c>
      <c r="X223" t="s">
        <v>613</v>
      </c>
      <c r="Y223" s="6">
        <v>195</v>
      </c>
      <c r="Z223" s="1">
        <f>Table1[[#This Row],[Cost Of Goods Sold]]*Table1[[#This Row],[Quantity Sold]]</f>
        <v>150</v>
      </c>
      <c r="AA223" s="1">
        <f>Table1[[#This Row],[Total sold Amount]]-Table1[[#This Row],[Total Cost of Good Sold]]</f>
        <v>45</v>
      </c>
      <c r="AB223" s="6">
        <f>IFERROR(Table1[[#This Row],[Total sold Amount]]-Table1[[#This Row],[Total Cost of Good Sold]]/Table1[[#This Row],[Total sold Amount]],0)</f>
        <v>194.23076923076923</v>
      </c>
      <c r="AC223" s="9">
        <f>IFERROR((Table1[[#This Row],[Total sold Amount]]-Table1[[#This Row],[Total Cost of Good Sold]])/Table1[[#This Row],[Total sold Amount]],0)</f>
        <v>0.23076923076923078</v>
      </c>
    </row>
    <row r="224" spans="1:29" x14ac:dyDescent="0.3">
      <c r="A224">
        <v>41</v>
      </c>
      <c r="B224" t="s">
        <v>74</v>
      </c>
      <c r="C224" t="s">
        <v>19</v>
      </c>
      <c r="D224" t="s">
        <v>630</v>
      </c>
      <c r="E224" t="s">
        <v>623</v>
      </c>
      <c r="F224" s="4">
        <v>45459</v>
      </c>
      <c r="G224" s="6">
        <v>100</v>
      </c>
      <c r="H224">
        <v>4</v>
      </c>
      <c r="I224" t="s">
        <v>450</v>
      </c>
      <c r="J224" t="s">
        <v>526</v>
      </c>
      <c r="K224" t="s">
        <v>32</v>
      </c>
      <c r="L224" t="s">
        <v>32</v>
      </c>
      <c r="M224" t="s">
        <v>439</v>
      </c>
      <c r="N224" s="2">
        <v>0.15</v>
      </c>
      <c r="O224" s="1">
        <v>80</v>
      </c>
      <c r="P224" s="1">
        <v>20</v>
      </c>
      <c r="Q224" t="s">
        <v>32</v>
      </c>
      <c r="R224" t="s">
        <v>640</v>
      </c>
      <c r="S224" t="s">
        <v>455</v>
      </c>
      <c r="T224" t="s">
        <v>458</v>
      </c>
      <c r="U224" t="s">
        <v>644</v>
      </c>
      <c r="V224" t="s">
        <v>467</v>
      </c>
      <c r="W224" t="s">
        <v>608</v>
      </c>
      <c r="X224" t="s">
        <v>612</v>
      </c>
      <c r="Y224" s="6">
        <v>400</v>
      </c>
      <c r="Z224" s="1">
        <f>Table1[[#This Row],[Cost Of Goods Sold]]*Table1[[#This Row],[Quantity Sold]]</f>
        <v>320</v>
      </c>
      <c r="AA224" s="1">
        <f>Table1[[#This Row],[Total sold Amount]]-Table1[[#This Row],[Total Cost of Good Sold]]</f>
        <v>80</v>
      </c>
      <c r="AB224" s="6">
        <f>IFERROR(Table1[[#This Row],[Total sold Amount]]-Table1[[#This Row],[Total Cost of Good Sold]]/Table1[[#This Row],[Total sold Amount]],0)</f>
        <v>399.2</v>
      </c>
      <c r="AC224" s="9">
        <f>IFERROR((Table1[[#This Row],[Total sold Amount]]-Table1[[#This Row],[Total Cost of Good Sold]])/Table1[[#This Row],[Total sold Amount]],0)</f>
        <v>0.2</v>
      </c>
    </row>
    <row r="225" spans="1:29" x14ac:dyDescent="0.3">
      <c r="A225">
        <v>754</v>
      </c>
      <c r="B225" t="s">
        <v>160</v>
      </c>
      <c r="C225" t="s">
        <v>24</v>
      </c>
      <c r="D225" t="s">
        <v>631</v>
      </c>
      <c r="E225" t="s">
        <v>626</v>
      </c>
      <c r="F225" s="4">
        <v>45214</v>
      </c>
      <c r="G225" s="6">
        <v>130</v>
      </c>
      <c r="H225">
        <v>3</v>
      </c>
      <c r="I225" t="s">
        <v>450</v>
      </c>
      <c r="J225" t="s">
        <v>526</v>
      </c>
      <c r="K225" t="s">
        <v>32</v>
      </c>
      <c r="L225" t="s">
        <v>32</v>
      </c>
      <c r="M225" t="s">
        <v>444</v>
      </c>
      <c r="N225" s="2">
        <v>0</v>
      </c>
      <c r="O225" s="1">
        <v>100</v>
      </c>
      <c r="P225" s="1">
        <v>30</v>
      </c>
      <c r="Q225" t="s">
        <v>18</v>
      </c>
      <c r="R225" t="s">
        <v>642</v>
      </c>
      <c r="S225" t="s">
        <v>456</v>
      </c>
      <c r="T225" t="s">
        <v>460</v>
      </c>
      <c r="U225" t="s">
        <v>460</v>
      </c>
      <c r="V225" t="s">
        <v>488</v>
      </c>
      <c r="W225" t="s">
        <v>606</v>
      </c>
      <c r="X225" t="s">
        <v>613</v>
      </c>
      <c r="Y225" s="6">
        <v>390</v>
      </c>
      <c r="Z225" s="1">
        <f>Table1[[#This Row],[Cost Of Goods Sold]]*Table1[[#This Row],[Quantity Sold]]</f>
        <v>300</v>
      </c>
      <c r="AA225" s="1">
        <f>Table1[[#This Row],[Total sold Amount]]-Table1[[#This Row],[Total Cost of Good Sold]]</f>
        <v>90</v>
      </c>
      <c r="AB225" s="6">
        <f>IFERROR(Table1[[#This Row],[Total sold Amount]]-Table1[[#This Row],[Total Cost of Good Sold]]/Table1[[#This Row],[Total sold Amount]],0)</f>
        <v>389.23076923076923</v>
      </c>
      <c r="AC225" s="9">
        <f>IFERROR((Table1[[#This Row],[Total sold Amount]]-Table1[[#This Row],[Total Cost of Good Sold]])/Table1[[#This Row],[Total sold Amount]],0)</f>
        <v>0.23076923076923078</v>
      </c>
    </row>
    <row r="226" spans="1:29" x14ac:dyDescent="0.3">
      <c r="A226">
        <v>609</v>
      </c>
      <c r="B226" t="s">
        <v>178</v>
      </c>
      <c r="C226" t="s">
        <v>24</v>
      </c>
      <c r="D226" t="s">
        <v>631</v>
      </c>
      <c r="E226" t="s">
        <v>626</v>
      </c>
      <c r="F226" s="4">
        <v>45332</v>
      </c>
      <c r="G226" s="6">
        <v>30</v>
      </c>
      <c r="H226">
        <v>3</v>
      </c>
      <c r="I226" t="s">
        <v>450</v>
      </c>
      <c r="J226" t="s">
        <v>526</v>
      </c>
      <c r="K226" t="s">
        <v>18</v>
      </c>
      <c r="L226" t="s">
        <v>18</v>
      </c>
      <c r="M226" t="s">
        <v>443</v>
      </c>
      <c r="N226" s="2">
        <v>0.05</v>
      </c>
      <c r="O226" s="1">
        <v>25</v>
      </c>
      <c r="P226" s="1">
        <v>5</v>
      </c>
      <c r="Q226" t="s">
        <v>23</v>
      </c>
      <c r="R226" t="s">
        <v>23</v>
      </c>
      <c r="S226" t="s">
        <v>454</v>
      </c>
      <c r="T226" t="s">
        <v>458</v>
      </c>
      <c r="U226" t="s">
        <v>644</v>
      </c>
      <c r="V226" t="s">
        <v>461</v>
      </c>
      <c r="W226" t="s">
        <v>608</v>
      </c>
      <c r="X226" t="s">
        <v>610</v>
      </c>
      <c r="Y226" s="6">
        <v>90</v>
      </c>
      <c r="Z226" s="1">
        <f>Table1[[#This Row],[Cost Of Goods Sold]]*Table1[[#This Row],[Quantity Sold]]</f>
        <v>75</v>
      </c>
      <c r="AA226" s="1">
        <f>Table1[[#This Row],[Total sold Amount]]-Table1[[#This Row],[Total Cost of Good Sold]]</f>
        <v>15</v>
      </c>
      <c r="AB226" s="6">
        <f>IFERROR(Table1[[#This Row],[Total sold Amount]]-Table1[[#This Row],[Total Cost of Good Sold]]/Table1[[#This Row],[Total sold Amount]],0)</f>
        <v>89.166666666666671</v>
      </c>
      <c r="AC226" s="9">
        <f>IFERROR((Table1[[#This Row],[Total sold Amount]]-Table1[[#This Row],[Total Cost of Good Sold]])/Table1[[#This Row],[Total sold Amount]],0)</f>
        <v>0.16666666666666666</v>
      </c>
    </row>
    <row r="227" spans="1:29" x14ac:dyDescent="0.3">
      <c r="A227">
        <v>1205</v>
      </c>
      <c r="B227" t="s">
        <v>288</v>
      </c>
      <c r="C227" t="s">
        <v>48</v>
      </c>
      <c r="D227" t="s">
        <v>633</v>
      </c>
      <c r="E227" t="s">
        <v>624</v>
      </c>
      <c r="F227" s="4">
        <v>45328</v>
      </c>
      <c r="G227" s="6">
        <v>20</v>
      </c>
      <c r="H227">
        <v>5</v>
      </c>
      <c r="I227" t="s">
        <v>452</v>
      </c>
      <c r="J227" t="s">
        <v>526</v>
      </c>
      <c r="K227" t="s">
        <v>18</v>
      </c>
      <c r="L227" t="s">
        <v>18</v>
      </c>
      <c r="M227" t="s">
        <v>596</v>
      </c>
      <c r="N227" s="2">
        <v>0.1</v>
      </c>
      <c r="O227" s="1">
        <v>20</v>
      </c>
      <c r="P227" s="1">
        <v>0</v>
      </c>
      <c r="Q227" t="s">
        <v>18</v>
      </c>
      <c r="R227" t="s">
        <v>642</v>
      </c>
      <c r="S227" t="s">
        <v>455</v>
      </c>
      <c r="T227" t="s">
        <v>460</v>
      </c>
      <c r="U227" t="s">
        <v>460</v>
      </c>
      <c r="V227" t="s">
        <v>478</v>
      </c>
      <c r="W227" t="s">
        <v>606</v>
      </c>
      <c r="X227" t="s">
        <v>614</v>
      </c>
      <c r="Y227" s="6">
        <v>100</v>
      </c>
      <c r="Z227" s="1">
        <f>Table1[[#This Row],[Cost Of Goods Sold]]*Table1[[#This Row],[Quantity Sold]]</f>
        <v>100</v>
      </c>
      <c r="AA227" s="1">
        <f>Table1[[#This Row],[Total sold Amount]]-Table1[[#This Row],[Total Cost of Good Sold]]</f>
        <v>0</v>
      </c>
      <c r="AB227" s="6">
        <f>IFERROR(Table1[[#This Row],[Total sold Amount]]-Table1[[#This Row],[Total Cost of Good Sold]]/Table1[[#This Row],[Total sold Amount]],0)</f>
        <v>99</v>
      </c>
      <c r="AC227" s="9">
        <f>IFERROR((Table1[[#This Row],[Total sold Amount]]-Table1[[#This Row],[Total Cost of Good Sold]])/Table1[[#This Row],[Total sold Amount]],0)</f>
        <v>0</v>
      </c>
    </row>
    <row r="228" spans="1:29" x14ac:dyDescent="0.3">
      <c r="A228">
        <v>1159</v>
      </c>
      <c r="B228" t="s">
        <v>209</v>
      </c>
      <c r="C228" t="s">
        <v>16</v>
      </c>
      <c r="D228" t="s">
        <v>629</v>
      </c>
      <c r="E228" t="s">
        <v>16</v>
      </c>
      <c r="F228" s="4">
        <v>45177</v>
      </c>
      <c r="G228" s="6">
        <v>30</v>
      </c>
      <c r="H228">
        <v>5</v>
      </c>
      <c r="I228" t="s">
        <v>452</v>
      </c>
      <c r="J228" t="s">
        <v>526</v>
      </c>
      <c r="K228" t="s">
        <v>23</v>
      </c>
      <c r="L228" t="s">
        <v>23</v>
      </c>
      <c r="M228" t="s">
        <v>602</v>
      </c>
      <c r="N228" s="2">
        <v>0</v>
      </c>
      <c r="O228" s="1">
        <v>15</v>
      </c>
      <c r="P228" s="1">
        <v>15</v>
      </c>
      <c r="Q228" t="s">
        <v>23</v>
      </c>
      <c r="R228" t="s">
        <v>23</v>
      </c>
      <c r="S228" t="s">
        <v>454</v>
      </c>
      <c r="T228" t="s">
        <v>459</v>
      </c>
      <c r="U228" t="s">
        <v>644</v>
      </c>
      <c r="V228" t="s">
        <v>464</v>
      </c>
      <c r="W228" t="s">
        <v>608</v>
      </c>
      <c r="X228" t="s">
        <v>610</v>
      </c>
      <c r="Y228" s="6">
        <v>150</v>
      </c>
      <c r="Z228" s="1">
        <f>Table1[[#This Row],[Cost Of Goods Sold]]*Table1[[#This Row],[Quantity Sold]]</f>
        <v>75</v>
      </c>
      <c r="AA228" s="1">
        <f>Table1[[#This Row],[Total sold Amount]]-Table1[[#This Row],[Total Cost of Good Sold]]</f>
        <v>75</v>
      </c>
      <c r="AB228" s="6">
        <f>IFERROR(Table1[[#This Row],[Total sold Amount]]-Table1[[#This Row],[Total Cost of Good Sold]]/Table1[[#This Row],[Total sold Amount]],0)</f>
        <v>149.5</v>
      </c>
      <c r="AC228" s="9">
        <f>IFERROR((Table1[[#This Row],[Total sold Amount]]-Table1[[#This Row],[Total Cost of Good Sold]])/Table1[[#This Row],[Total sold Amount]],0)</f>
        <v>0.5</v>
      </c>
    </row>
    <row r="229" spans="1:29" x14ac:dyDescent="0.3">
      <c r="A229">
        <v>948</v>
      </c>
      <c r="B229" t="s">
        <v>25</v>
      </c>
      <c r="C229" t="s">
        <v>24</v>
      </c>
      <c r="D229" t="s">
        <v>631</v>
      </c>
      <c r="E229" t="s">
        <v>626</v>
      </c>
      <c r="F229" s="4">
        <v>44996</v>
      </c>
      <c r="G229" s="6">
        <v>400</v>
      </c>
      <c r="H229">
        <v>1</v>
      </c>
      <c r="I229" t="s">
        <v>452</v>
      </c>
      <c r="J229" t="s">
        <v>526</v>
      </c>
      <c r="K229" t="s">
        <v>18</v>
      </c>
      <c r="L229" t="s">
        <v>18</v>
      </c>
      <c r="M229" t="s">
        <v>448</v>
      </c>
      <c r="N229" s="2">
        <v>0.05</v>
      </c>
      <c r="O229" s="1">
        <v>300</v>
      </c>
      <c r="P229" s="1">
        <v>100</v>
      </c>
      <c r="Q229" t="s">
        <v>457</v>
      </c>
      <c r="R229" t="s">
        <v>641</v>
      </c>
      <c r="S229" t="s">
        <v>454</v>
      </c>
      <c r="T229" t="s">
        <v>458</v>
      </c>
      <c r="U229" t="s">
        <v>644</v>
      </c>
      <c r="V229" t="s">
        <v>490</v>
      </c>
      <c r="W229" t="s">
        <v>607</v>
      </c>
      <c r="X229" t="s">
        <v>610</v>
      </c>
      <c r="Y229" s="6">
        <v>400</v>
      </c>
      <c r="Z229" s="1">
        <f>Table1[[#This Row],[Cost Of Goods Sold]]*Table1[[#This Row],[Quantity Sold]]</f>
        <v>300</v>
      </c>
      <c r="AA229" s="1">
        <f>Table1[[#This Row],[Total sold Amount]]-Table1[[#This Row],[Total Cost of Good Sold]]</f>
        <v>100</v>
      </c>
      <c r="AB229" s="6">
        <f>IFERROR(Table1[[#This Row],[Total sold Amount]]-Table1[[#This Row],[Total Cost of Good Sold]]/Table1[[#This Row],[Total sold Amount]],0)</f>
        <v>399.25</v>
      </c>
      <c r="AC229" s="9">
        <f>IFERROR((Table1[[#This Row],[Total sold Amount]]-Table1[[#This Row],[Total Cost of Good Sold]])/Table1[[#This Row],[Total sold Amount]],0)</f>
        <v>0.25</v>
      </c>
    </row>
    <row r="230" spans="1:29" x14ac:dyDescent="0.3">
      <c r="A230">
        <v>1343</v>
      </c>
      <c r="B230" t="s">
        <v>288</v>
      </c>
      <c r="C230" t="s">
        <v>48</v>
      </c>
      <c r="D230" t="s">
        <v>633</v>
      </c>
      <c r="E230" t="s">
        <v>624</v>
      </c>
      <c r="F230" s="4">
        <v>45297</v>
      </c>
      <c r="G230" s="6">
        <v>70</v>
      </c>
      <c r="H230">
        <v>2</v>
      </c>
      <c r="I230" t="s">
        <v>449</v>
      </c>
      <c r="J230" t="s">
        <v>526</v>
      </c>
      <c r="K230" t="s">
        <v>18</v>
      </c>
      <c r="L230" t="s">
        <v>18</v>
      </c>
      <c r="M230" t="s">
        <v>595</v>
      </c>
      <c r="N230" s="2">
        <v>0</v>
      </c>
      <c r="O230" s="1">
        <v>15</v>
      </c>
      <c r="P230" s="1">
        <v>55</v>
      </c>
      <c r="Q230" t="s">
        <v>18</v>
      </c>
      <c r="R230" t="s">
        <v>642</v>
      </c>
      <c r="S230" t="s">
        <v>456</v>
      </c>
      <c r="T230" t="s">
        <v>458</v>
      </c>
      <c r="U230" t="s">
        <v>644</v>
      </c>
      <c r="V230" t="s">
        <v>493</v>
      </c>
      <c r="W230" t="s">
        <v>606</v>
      </c>
      <c r="X230" t="s">
        <v>613</v>
      </c>
      <c r="Y230" s="6">
        <v>140</v>
      </c>
      <c r="Z230" s="1">
        <f>Table1[[#This Row],[Cost Of Goods Sold]]*Table1[[#This Row],[Quantity Sold]]</f>
        <v>30</v>
      </c>
      <c r="AA230" s="1">
        <f>Table1[[#This Row],[Total sold Amount]]-Table1[[#This Row],[Total Cost of Good Sold]]</f>
        <v>110</v>
      </c>
      <c r="AB230" s="6">
        <f>IFERROR(Table1[[#This Row],[Total sold Amount]]-Table1[[#This Row],[Total Cost of Good Sold]]/Table1[[#This Row],[Total sold Amount]],0)</f>
        <v>139.78571428571428</v>
      </c>
      <c r="AC230" s="9">
        <f>IFERROR((Table1[[#This Row],[Total sold Amount]]-Table1[[#This Row],[Total Cost of Good Sold]])/Table1[[#This Row],[Total sold Amount]],0)</f>
        <v>0.7857142857142857</v>
      </c>
    </row>
    <row r="231" spans="1:29" x14ac:dyDescent="0.3">
      <c r="A231">
        <v>213</v>
      </c>
      <c r="B231" t="s">
        <v>92</v>
      </c>
      <c r="C231" t="s">
        <v>24</v>
      </c>
      <c r="D231" t="s">
        <v>631</v>
      </c>
      <c r="E231" t="s">
        <v>626</v>
      </c>
      <c r="F231" s="4">
        <v>45348</v>
      </c>
      <c r="G231" s="6">
        <v>32</v>
      </c>
      <c r="H231">
        <v>5</v>
      </c>
      <c r="I231" t="s">
        <v>449</v>
      </c>
      <c r="J231" t="s">
        <v>526</v>
      </c>
      <c r="K231" t="s">
        <v>18</v>
      </c>
      <c r="L231" t="s">
        <v>18</v>
      </c>
      <c r="M231" t="s">
        <v>441</v>
      </c>
      <c r="N231" s="2">
        <v>0</v>
      </c>
      <c r="O231" s="1">
        <v>25</v>
      </c>
      <c r="P231" s="1">
        <v>7</v>
      </c>
      <c r="Q231" t="s">
        <v>18</v>
      </c>
      <c r="R231" t="s">
        <v>642</v>
      </c>
      <c r="S231" t="s">
        <v>454</v>
      </c>
      <c r="T231" t="s">
        <v>458</v>
      </c>
      <c r="U231" t="s">
        <v>644</v>
      </c>
      <c r="V231" t="s">
        <v>466</v>
      </c>
      <c r="W231" t="s">
        <v>608</v>
      </c>
      <c r="X231" t="s">
        <v>611</v>
      </c>
      <c r="Y231" s="6">
        <v>160</v>
      </c>
      <c r="Z231" s="1">
        <f>Table1[[#This Row],[Cost Of Goods Sold]]*Table1[[#This Row],[Quantity Sold]]</f>
        <v>125</v>
      </c>
      <c r="AA231" s="1">
        <f>Table1[[#This Row],[Total sold Amount]]-Table1[[#This Row],[Total Cost of Good Sold]]</f>
        <v>35</v>
      </c>
      <c r="AB231" s="6">
        <f>IFERROR(Table1[[#This Row],[Total sold Amount]]-Table1[[#This Row],[Total Cost of Good Sold]]/Table1[[#This Row],[Total sold Amount]],0)</f>
        <v>159.21875</v>
      </c>
      <c r="AC231" s="9">
        <f>IFERROR((Table1[[#This Row],[Total sold Amount]]-Table1[[#This Row],[Total Cost of Good Sold]])/Table1[[#This Row],[Total sold Amount]],0)</f>
        <v>0.21875</v>
      </c>
    </row>
    <row r="232" spans="1:29" x14ac:dyDescent="0.3">
      <c r="A232">
        <v>919</v>
      </c>
      <c r="B232" t="s">
        <v>421</v>
      </c>
      <c r="C232" t="s">
        <v>19</v>
      </c>
      <c r="D232" t="s">
        <v>630</v>
      </c>
      <c r="E232" t="s">
        <v>623</v>
      </c>
      <c r="F232" s="4">
        <v>45220</v>
      </c>
      <c r="G232" s="6">
        <v>70</v>
      </c>
      <c r="H232">
        <v>2</v>
      </c>
      <c r="I232" t="s">
        <v>449</v>
      </c>
      <c r="J232" t="s">
        <v>526</v>
      </c>
      <c r="K232" t="s">
        <v>23</v>
      </c>
      <c r="L232" t="s">
        <v>23</v>
      </c>
      <c r="M232" t="s">
        <v>448</v>
      </c>
      <c r="N232" s="2">
        <v>0.1</v>
      </c>
      <c r="O232" s="1">
        <v>50</v>
      </c>
      <c r="P232" s="1">
        <v>20</v>
      </c>
      <c r="Q232" t="s">
        <v>23</v>
      </c>
      <c r="R232" t="s">
        <v>23</v>
      </c>
      <c r="S232" t="s">
        <v>454</v>
      </c>
      <c r="T232" t="s">
        <v>460</v>
      </c>
      <c r="U232" t="s">
        <v>460</v>
      </c>
      <c r="V232" t="s">
        <v>482</v>
      </c>
      <c r="W232" t="s">
        <v>606</v>
      </c>
      <c r="X232" t="s">
        <v>610</v>
      </c>
      <c r="Y232" s="6">
        <v>140</v>
      </c>
      <c r="Z232" s="1">
        <f>Table1[[#This Row],[Cost Of Goods Sold]]*Table1[[#This Row],[Quantity Sold]]</f>
        <v>100</v>
      </c>
      <c r="AA232" s="1">
        <f>Table1[[#This Row],[Total sold Amount]]-Table1[[#This Row],[Total Cost of Good Sold]]</f>
        <v>40</v>
      </c>
      <c r="AB232" s="6">
        <f>IFERROR(Table1[[#This Row],[Total sold Amount]]-Table1[[#This Row],[Total Cost of Good Sold]]/Table1[[#This Row],[Total sold Amount]],0)</f>
        <v>139.28571428571428</v>
      </c>
      <c r="AC232" s="9">
        <f>IFERROR((Table1[[#This Row],[Total sold Amount]]-Table1[[#This Row],[Total Cost of Good Sold]])/Table1[[#This Row],[Total sold Amount]],0)</f>
        <v>0.2857142857142857</v>
      </c>
    </row>
    <row r="233" spans="1:29" x14ac:dyDescent="0.3">
      <c r="A233">
        <v>340</v>
      </c>
      <c r="B233" t="s">
        <v>215</v>
      </c>
      <c r="C233" t="s">
        <v>16</v>
      </c>
      <c r="D233" t="s">
        <v>629</v>
      </c>
      <c r="E233" t="s">
        <v>16</v>
      </c>
      <c r="F233" s="4">
        <v>45125</v>
      </c>
      <c r="G233" s="6">
        <v>65</v>
      </c>
      <c r="H233">
        <v>2</v>
      </c>
      <c r="I233" t="s">
        <v>449</v>
      </c>
      <c r="J233" t="s">
        <v>526</v>
      </c>
      <c r="K233" t="s">
        <v>32</v>
      </c>
      <c r="L233" t="s">
        <v>32</v>
      </c>
      <c r="M233" t="s">
        <v>445</v>
      </c>
      <c r="N233" s="2">
        <v>0</v>
      </c>
      <c r="O233" s="1">
        <v>50</v>
      </c>
      <c r="P233" s="1">
        <v>15</v>
      </c>
      <c r="Q233" t="s">
        <v>18</v>
      </c>
      <c r="R233" t="s">
        <v>642</v>
      </c>
      <c r="S233" t="s">
        <v>456</v>
      </c>
      <c r="T233" t="s">
        <v>458</v>
      </c>
      <c r="U233" t="s">
        <v>644</v>
      </c>
      <c r="V233" t="s">
        <v>470</v>
      </c>
      <c r="W233" t="s">
        <v>606</v>
      </c>
      <c r="X233" t="s">
        <v>613</v>
      </c>
      <c r="Y233" s="6">
        <v>130</v>
      </c>
      <c r="Z233" s="1">
        <f>Table1[[#This Row],[Cost Of Goods Sold]]*Table1[[#This Row],[Quantity Sold]]</f>
        <v>100</v>
      </c>
      <c r="AA233" s="1">
        <f>Table1[[#This Row],[Total sold Amount]]-Table1[[#This Row],[Total Cost of Good Sold]]</f>
        <v>30</v>
      </c>
      <c r="AB233" s="6">
        <f>IFERROR(Table1[[#This Row],[Total sold Amount]]-Table1[[#This Row],[Total Cost of Good Sold]]/Table1[[#This Row],[Total sold Amount]],0)</f>
        <v>129.23076923076923</v>
      </c>
      <c r="AC233" s="9">
        <f>IFERROR((Table1[[#This Row],[Total sold Amount]]-Table1[[#This Row],[Total Cost of Good Sold]])/Table1[[#This Row],[Total sold Amount]],0)</f>
        <v>0.23076923076923078</v>
      </c>
    </row>
    <row r="234" spans="1:29" x14ac:dyDescent="0.3">
      <c r="A234">
        <v>1113</v>
      </c>
      <c r="B234" t="s">
        <v>209</v>
      </c>
      <c r="C234" t="s">
        <v>16</v>
      </c>
      <c r="D234" t="s">
        <v>629</v>
      </c>
      <c r="E234" t="s">
        <v>16</v>
      </c>
      <c r="F234" s="4">
        <v>45140</v>
      </c>
      <c r="G234" s="6">
        <v>30</v>
      </c>
      <c r="I234" t="s">
        <v>453</v>
      </c>
      <c r="J234" t="s">
        <v>526</v>
      </c>
      <c r="K234" t="s">
        <v>434</v>
      </c>
      <c r="L234" t="s">
        <v>18</v>
      </c>
      <c r="M234" t="s">
        <v>447</v>
      </c>
      <c r="N234" s="2">
        <v>0</v>
      </c>
      <c r="O234" s="1">
        <v>20</v>
      </c>
      <c r="P234" s="1">
        <v>10</v>
      </c>
      <c r="Q234" t="s">
        <v>23</v>
      </c>
      <c r="R234" t="s">
        <v>23</v>
      </c>
      <c r="S234" t="s">
        <v>454</v>
      </c>
      <c r="T234" t="s">
        <v>458</v>
      </c>
      <c r="U234" t="s">
        <v>644</v>
      </c>
      <c r="V234" t="s">
        <v>481</v>
      </c>
      <c r="W234" t="s">
        <v>607</v>
      </c>
      <c r="X234" t="s">
        <v>610</v>
      </c>
      <c r="Y234" s="6">
        <v>0</v>
      </c>
      <c r="Z234" s="1">
        <f>Table1[[#This Row],[Cost Of Goods Sold]]*Table1[[#This Row],[Quantity Sold]]</f>
        <v>0</v>
      </c>
      <c r="AA234" s="1">
        <f>Table1[[#This Row],[Total sold Amount]]-Table1[[#This Row],[Total Cost of Good Sold]]</f>
        <v>0</v>
      </c>
      <c r="AB234" s="6">
        <f>IFERROR(Table1[[#This Row],[Total sold Amount]]-Table1[[#This Row],[Total Cost of Good Sold]]/Table1[[#This Row],[Total sold Amount]],0)</f>
        <v>0</v>
      </c>
      <c r="AC234" s="9">
        <f>IFERROR((Table1[[#This Row],[Total sold Amount]]-Table1[[#This Row],[Total Cost of Good Sold]])/Table1[[#This Row],[Total sold Amount]],0)</f>
        <v>0</v>
      </c>
    </row>
    <row r="235" spans="1:29" x14ac:dyDescent="0.3">
      <c r="A235">
        <v>1131</v>
      </c>
      <c r="B235" t="s">
        <v>338</v>
      </c>
      <c r="C235" t="s">
        <v>48</v>
      </c>
      <c r="D235" t="s">
        <v>633</v>
      </c>
      <c r="E235" t="s">
        <v>624</v>
      </c>
      <c r="G235" s="6">
        <v>20</v>
      </c>
      <c r="I235" t="s">
        <v>451</v>
      </c>
      <c r="J235" t="s">
        <v>504</v>
      </c>
      <c r="K235" t="s">
        <v>430</v>
      </c>
      <c r="L235" t="s">
        <v>18</v>
      </c>
      <c r="M235" t="s">
        <v>439</v>
      </c>
      <c r="N235" s="2">
        <v>0.05</v>
      </c>
      <c r="O235" s="1">
        <v>15</v>
      </c>
      <c r="P235" s="1">
        <v>5</v>
      </c>
      <c r="Q235" t="s">
        <v>457</v>
      </c>
      <c r="R235" t="s">
        <v>641</v>
      </c>
      <c r="S235" t="s">
        <v>456</v>
      </c>
      <c r="T235" t="s">
        <v>460</v>
      </c>
      <c r="U235" t="s">
        <v>460</v>
      </c>
      <c r="V235" t="s">
        <v>467</v>
      </c>
      <c r="W235" t="s">
        <v>607</v>
      </c>
      <c r="X235" t="s">
        <v>612</v>
      </c>
      <c r="Y235" s="6">
        <v>0</v>
      </c>
      <c r="Z235" s="1">
        <f>Table1[[#This Row],[Cost Of Goods Sold]]*Table1[[#This Row],[Quantity Sold]]</f>
        <v>0</v>
      </c>
      <c r="AA235" s="1">
        <f>Table1[[#This Row],[Total sold Amount]]-Table1[[#This Row],[Total Cost of Good Sold]]</f>
        <v>0</v>
      </c>
      <c r="AB235" s="6">
        <f>IFERROR(Table1[[#This Row],[Total sold Amount]]-Table1[[#This Row],[Total Cost of Good Sold]]/Table1[[#This Row],[Total sold Amount]],0)</f>
        <v>0</v>
      </c>
      <c r="AC235" s="9">
        <f>IFERROR((Table1[[#This Row],[Total sold Amount]]-Table1[[#This Row],[Total Cost of Good Sold]])/Table1[[#This Row],[Total sold Amount]],0)</f>
        <v>0</v>
      </c>
    </row>
    <row r="236" spans="1:29" x14ac:dyDescent="0.3">
      <c r="A236">
        <v>271</v>
      </c>
      <c r="B236" t="s">
        <v>147</v>
      </c>
      <c r="C236" t="s">
        <v>19</v>
      </c>
      <c r="D236" t="s">
        <v>630</v>
      </c>
      <c r="E236" t="s">
        <v>623</v>
      </c>
      <c r="F236" s="4">
        <v>45407</v>
      </c>
      <c r="G236" s="6">
        <v>32</v>
      </c>
      <c r="H236">
        <v>3</v>
      </c>
      <c r="I236" t="s">
        <v>451</v>
      </c>
      <c r="J236" t="s">
        <v>504</v>
      </c>
      <c r="K236" t="s">
        <v>23</v>
      </c>
      <c r="L236" t="s">
        <v>23</v>
      </c>
      <c r="M236" t="s">
        <v>444</v>
      </c>
      <c r="N236" s="2">
        <v>0</v>
      </c>
      <c r="O236" s="1">
        <v>25</v>
      </c>
      <c r="P236" s="1">
        <v>7</v>
      </c>
      <c r="Q236" t="s">
        <v>457</v>
      </c>
      <c r="R236" t="s">
        <v>641</v>
      </c>
      <c r="S236" t="s">
        <v>455</v>
      </c>
      <c r="T236" t="s">
        <v>459</v>
      </c>
      <c r="U236" t="s">
        <v>644</v>
      </c>
      <c r="V236" t="s">
        <v>465</v>
      </c>
      <c r="W236" t="s">
        <v>608</v>
      </c>
      <c r="X236" t="s">
        <v>614</v>
      </c>
      <c r="Y236" s="6">
        <v>96</v>
      </c>
      <c r="Z236" s="1">
        <f>Table1[[#This Row],[Cost Of Goods Sold]]*Table1[[#This Row],[Quantity Sold]]</f>
        <v>75</v>
      </c>
      <c r="AA236" s="1">
        <f>Table1[[#This Row],[Total sold Amount]]-Table1[[#This Row],[Total Cost of Good Sold]]</f>
        <v>21</v>
      </c>
      <c r="AB236" s="6">
        <f>IFERROR(Table1[[#This Row],[Total sold Amount]]-Table1[[#This Row],[Total Cost of Good Sold]]/Table1[[#This Row],[Total sold Amount]],0)</f>
        <v>95.21875</v>
      </c>
      <c r="AC236" s="9">
        <f>IFERROR((Table1[[#This Row],[Total sold Amount]]-Table1[[#This Row],[Total Cost of Good Sold]])/Table1[[#This Row],[Total sold Amount]],0)</f>
        <v>0.21875</v>
      </c>
    </row>
    <row r="237" spans="1:29" x14ac:dyDescent="0.3">
      <c r="A237">
        <v>1177</v>
      </c>
      <c r="B237" t="s">
        <v>185</v>
      </c>
      <c r="C237" t="s">
        <v>34</v>
      </c>
      <c r="D237" t="s">
        <v>632</v>
      </c>
      <c r="E237" t="s">
        <v>625</v>
      </c>
      <c r="F237" s="4">
        <v>45387</v>
      </c>
      <c r="G237" s="6">
        <v>50</v>
      </c>
      <c r="H237">
        <v>5</v>
      </c>
      <c r="I237" t="s">
        <v>451</v>
      </c>
      <c r="J237" t="s">
        <v>504</v>
      </c>
      <c r="K237" t="s">
        <v>18</v>
      </c>
      <c r="L237" t="s">
        <v>18</v>
      </c>
      <c r="M237" t="s">
        <v>604</v>
      </c>
      <c r="N237" s="2">
        <v>0</v>
      </c>
      <c r="O237" s="1">
        <v>15</v>
      </c>
      <c r="P237" s="1">
        <v>35</v>
      </c>
      <c r="Q237" t="s">
        <v>32</v>
      </c>
      <c r="R237" t="s">
        <v>640</v>
      </c>
      <c r="S237" t="s">
        <v>455</v>
      </c>
      <c r="T237" t="s">
        <v>460</v>
      </c>
      <c r="U237" t="s">
        <v>460</v>
      </c>
      <c r="V237" t="s">
        <v>482</v>
      </c>
      <c r="W237" t="s">
        <v>607</v>
      </c>
      <c r="X237" t="s">
        <v>610</v>
      </c>
      <c r="Y237" s="6">
        <v>250</v>
      </c>
      <c r="Z237" s="1">
        <f>Table1[[#This Row],[Cost Of Goods Sold]]*Table1[[#This Row],[Quantity Sold]]</f>
        <v>75</v>
      </c>
      <c r="AA237" s="1">
        <f>Table1[[#This Row],[Total sold Amount]]-Table1[[#This Row],[Total Cost of Good Sold]]</f>
        <v>175</v>
      </c>
      <c r="AB237" s="6">
        <f>IFERROR(Table1[[#This Row],[Total sold Amount]]-Table1[[#This Row],[Total Cost of Good Sold]]/Table1[[#This Row],[Total sold Amount]],0)</f>
        <v>249.7</v>
      </c>
      <c r="AC237" s="9">
        <f>IFERROR((Table1[[#This Row],[Total sold Amount]]-Table1[[#This Row],[Total Cost of Good Sold]])/Table1[[#This Row],[Total sold Amount]],0)</f>
        <v>0.7</v>
      </c>
    </row>
    <row r="238" spans="1:29" x14ac:dyDescent="0.3">
      <c r="A238">
        <v>517</v>
      </c>
      <c r="B238" t="s">
        <v>22</v>
      </c>
      <c r="C238" t="s">
        <v>21</v>
      </c>
      <c r="D238" t="s">
        <v>634</v>
      </c>
      <c r="E238" t="s">
        <v>624</v>
      </c>
      <c r="F238" s="4">
        <v>45158</v>
      </c>
      <c r="G238" s="6">
        <v>80</v>
      </c>
      <c r="H238">
        <v>5</v>
      </c>
      <c r="I238" t="s">
        <v>451</v>
      </c>
      <c r="J238" t="s">
        <v>504</v>
      </c>
      <c r="K238" t="s">
        <v>18</v>
      </c>
      <c r="L238" t="s">
        <v>18</v>
      </c>
      <c r="M238" t="s">
        <v>445</v>
      </c>
      <c r="N238" s="2">
        <v>0</v>
      </c>
      <c r="O238" s="1">
        <v>50</v>
      </c>
      <c r="P238" s="1">
        <v>30</v>
      </c>
      <c r="Q238" t="s">
        <v>23</v>
      </c>
      <c r="R238" t="s">
        <v>23</v>
      </c>
      <c r="S238" t="s">
        <v>455</v>
      </c>
      <c r="T238" t="s">
        <v>460</v>
      </c>
      <c r="U238" t="s">
        <v>460</v>
      </c>
      <c r="V238" t="s">
        <v>464</v>
      </c>
      <c r="W238" t="s">
        <v>607</v>
      </c>
      <c r="X238" t="s">
        <v>610</v>
      </c>
      <c r="Y238" s="6">
        <v>400</v>
      </c>
      <c r="Z238" s="1">
        <f>Table1[[#This Row],[Cost Of Goods Sold]]*Table1[[#This Row],[Quantity Sold]]</f>
        <v>250</v>
      </c>
      <c r="AA238" s="1">
        <f>Table1[[#This Row],[Total sold Amount]]-Table1[[#This Row],[Total Cost of Good Sold]]</f>
        <v>150</v>
      </c>
      <c r="AB238" s="6">
        <f>IFERROR(Table1[[#This Row],[Total sold Amount]]-Table1[[#This Row],[Total Cost of Good Sold]]/Table1[[#This Row],[Total sold Amount]],0)</f>
        <v>399.375</v>
      </c>
      <c r="AC238" s="9">
        <f>IFERROR((Table1[[#This Row],[Total sold Amount]]-Table1[[#This Row],[Total Cost of Good Sold]])/Table1[[#This Row],[Total sold Amount]],0)</f>
        <v>0.375</v>
      </c>
    </row>
    <row r="239" spans="1:29" x14ac:dyDescent="0.3">
      <c r="A239">
        <v>1269</v>
      </c>
      <c r="B239" t="s">
        <v>371</v>
      </c>
      <c r="C239" t="s">
        <v>48</v>
      </c>
      <c r="D239" t="s">
        <v>633</v>
      </c>
      <c r="E239" t="s">
        <v>624</v>
      </c>
      <c r="F239" s="4">
        <v>45223</v>
      </c>
      <c r="G239" s="6">
        <v>24.531338226990702</v>
      </c>
      <c r="H239">
        <v>5</v>
      </c>
      <c r="I239" t="s">
        <v>450</v>
      </c>
      <c r="J239" t="s">
        <v>504</v>
      </c>
      <c r="K239" t="s">
        <v>23</v>
      </c>
      <c r="L239" t="s">
        <v>23</v>
      </c>
      <c r="M239" t="s">
        <v>601</v>
      </c>
      <c r="N239" s="2">
        <v>0</v>
      </c>
      <c r="O239" s="1">
        <v>15</v>
      </c>
      <c r="P239" s="1">
        <v>9.5313382269907017</v>
      </c>
      <c r="Q239" t="s">
        <v>23</v>
      </c>
      <c r="R239" t="s">
        <v>23</v>
      </c>
      <c r="S239" t="s">
        <v>455</v>
      </c>
      <c r="T239" t="s">
        <v>458</v>
      </c>
      <c r="U239" t="s">
        <v>644</v>
      </c>
      <c r="V239" t="s">
        <v>479</v>
      </c>
      <c r="W239" t="s">
        <v>608</v>
      </c>
      <c r="X239" t="s">
        <v>611</v>
      </c>
      <c r="Y239" s="6">
        <v>122.6566911349535</v>
      </c>
      <c r="Z239" s="1">
        <f>Table1[[#This Row],[Cost Of Goods Sold]]*Table1[[#This Row],[Quantity Sold]]</f>
        <v>75</v>
      </c>
      <c r="AA239" s="1">
        <f>Table1[[#This Row],[Total sold Amount]]-Table1[[#This Row],[Total Cost of Good Sold]]</f>
        <v>47.656691134953505</v>
      </c>
      <c r="AB239" s="6">
        <f>IFERROR(Table1[[#This Row],[Total sold Amount]]-Table1[[#This Row],[Total Cost of Good Sold]]/Table1[[#This Row],[Total sold Amount]],0)</f>
        <v>122.04522836593522</v>
      </c>
      <c r="AC239" s="9">
        <f>IFERROR((Table1[[#This Row],[Total sold Amount]]-Table1[[#This Row],[Total Cost of Good Sold]])/Table1[[#This Row],[Total sold Amount]],0)</f>
        <v>0.3885372309817085</v>
      </c>
    </row>
    <row r="240" spans="1:29" x14ac:dyDescent="0.3">
      <c r="A240">
        <v>784</v>
      </c>
      <c r="B240" t="s">
        <v>307</v>
      </c>
      <c r="C240" t="s">
        <v>19</v>
      </c>
      <c r="D240" t="s">
        <v>630</v>
      </c>
      <c r="E240" t="s">
        <v>623</v>
      </c>
      <c r="F240" s="4">
        <v>44984</v>
      </c>
      <c r="G240" s="6">
        <v>40</v>
      </c>
      <c r="H240">
        <v>5</v>
      </c>
      <c r="I240" t="s">
        <v>450</v>
      </c>
      <c r="J240" t="s">
        <v>504</v>
      </c>
      <c r="K240" t="s">
        <v>23</v>
      </c>
      <c r="L240" t="s">
        <v>23</v>
      </c>
      <c r="M240" t="s">
        <v>445</v>
      </c>
      <c r="N240" s="2">
        <v>0.05</v>
      </c>
      <c r="O240" s="1">
        <v>30</v>
      </c>
      <c r="P240" s="1">
        <v>10</v>
      </c>
      <c r="Q240" t="s">
        <v>23</v>
      </c>
      <c r="R240" t="s">
        <v>23</v>
      </c>
      <c r="S240" t="s">
        <v>454</v>
      </c>
      <c r="T240" t="s">
        <v>460</v>
      </c>
      <c r="U240" t="s">
        <v>460</v>
      </c>
      <c r="V240" t="s">
        <v>491</v>
      </c>
      <c r="W240" t="s">
        <v>607</v>
      </c>
      <c r="X240" t="s">
        <v>610</v>
      </c>
      <c r="Y240" s="6">
        <v>200</v>
      </c>
      <c r="Z240" s="1">
        <f>Table1[[#This Row],[Cost Of Goods Sold]]*Table1[[#This Row],[Quantity Sold]]</f>
        <v>150</v>
      </c>
      <c r="AA240" s="1">
        <f>Table1[[#This Row],[Total sold Amount]]-Table1[[#This Row],[Total Cost of Good Sold]]</f>
        <v>50</v>
      </c>
      <c r="AB240" s="6">
        <f>IFERROR(Table1[[#This Row],[Total sold Amount]]-Table1[[#This Row],[Total Cost of Good Sold]]/Table1[[#This Row],[Total sold Amount]],0)</f>
        <v>199.25</v>
      </c>
      <c r="AC240" s="9">
        <f>IFERROR((Table1[[#This Row],[Total sold Amount]]-Table1[[#This Row],[Total Cost of Good Sold]])/Table1[[#This Row],[Total sold Amount]],0)</f>
        <v>0.25</v>
      </c>
    </row>
    <row r="241" spans="1:29" x14ac:dyDescent="0.3">
      <c r="A241">
        <v>640</v>
      </c>
      <c r="B241" t="s">
        <v>355</v>
      </c>
      <c r="C241" t="s">
        <v>24</v>
      </c>
      <c r="D241" t="s">
        <v>631</v>
      </c>
      <c r="E241" t="s">
        <v>626</v>
      </c>
      <c r="F241" s="4">
        <v>45530</v>
      </c>
      <c r="G241" s="6">
        <v>40</v>
      </c>
      <c r="H241">
        <v>1</v>
      </c>
      <c r="I241" t="s">
        <v>452</v>
      </c>
      <c r="J241" t="s">
        <v>504</v>
      </c>
      <c r="K241" t="s">
        <v>32</v>
      </c>
      <c r="L241" t="s">
        <v>32</v>
      </c>
      <c r="M241" t="s">
        <v>441</v>
      </c>
      <c r="N241" s="2">
        <v>0</v>
      </c>
      <c r="O241" s="1">
        <v>30</v>
      </c>
      <c r="P241" s="1">
        <v>10</v>
      </c>
      <c r="Q241" t="s">
        <v>457</v>
      </c>
      <c r="R241" t="s">
        <v>641</v>
      </c>
      <c r="S241" t="s">
        <v>455</v>
      </c>
      <c r="T241" t="s">
        <v>460</v>
      </c>
      <c r="U241" t="s">
        <v>460</v>
      </c>
      <c r="V241" t="s">
        <v>467</v>
      </c>
      <c r="W241" t="s">
        <v>607</v>
      </c>
      <c r="X241" t="s">
        <v>612</v>
      </c>
      <c r="Y241" s="6">
        <v>40</v>
      </c>
      <c r="Z241" s="1">
        <f>Table1[[#This Row],[Cost Of Goods Sold]]*Table1[[#This Row],[Quantity Sold]]</f>
        <v>30</v>
      </c>
      <c r="AA241" s="1">
        <f>Table1[[#This Row],[Total sold Amount]]-Table1[[#This Row],[Total Cost of Good Sold]]</f>
        <v>10</v>
      </c>
      <c r="AB241" s="6">
        <f>IFERROR(Table1[[#This Row],[Total sold Amount]]-Table1[[#This Row],[Total Cost of Good Sold]]/Table1[[#This Row],[Total sold Amount]],0)</f>
        <v>39.25</v>
      </c>
      <c r="AC241" s="9">
        <f>IFERROR((Table1[[#This Row],[Total sold Amount]]-Table1[[#This Row],[Total Cost of Good Sold]])/Table1[[#This Row],[Total sold Amount]],0)</f>
        <v>0.25</v>
      </c>
    </row>
    <row r="242" spans="1:29" x14ac:dyDescent="0.3">
      <c r="A242">
        <v>319</v>
      </c>
      <c r="B242" t="s">
        <v>194</v>
      </c>
      <c r="C242" t="s">
        <v>16</v>
      </c>
      <c r="D242" t="s">
        <v>629</v>
      </c>
      <c r="E242" t="s">
        <v>16</v>
      </c>
      <c r="F242" s="4">
        <v>45372</v>
      </c>
      <c r="G242" s="6">
        <v>390</v>
      </c>
      <c r="H242">
        <v>5</v>
      </c>
      <c r="I242" t="s">
        <v>452</v>
      </c>
      <c r="J242" t="s">
        <v>504</v>
      </c>
      <c r="K242" t="s">
        <v>32</v>
      </c>
      <c r="L242" t="s">
        <v>32</v>
      </c>
      <c r="M242" t="s">
        <v>440</v>
      </c>
      <c r="N242" s="2">
        <v>0</v>
      </c>
      <c r="O242" s="1">
        <v>300</v>
      </c>
      <c r="P242" s="1">
        <v>90</v>
      </c>
      <c r="Q242" t="s">
        <v>32</v>
      </c>
      <c r="R242" t="s">
        <v>640</v>
      </c>
      <c r="S242" t="s">
        <v>454</v>
      </c>
      <c r="T242" t="s">
        <v>458</v>
      </c>
      <c r="U242" t="s">
        <v>644</v>
      </c>
      <c r="V242" t="s">
        <v>466</v>
      </c>
      <c r="W242" t="s">
        <v>607</v>
      </c>
      <c r="X242" t="s">
        <v>611</v>
      </c>
      <c r="Y242" s="6">
        <v>1950</v>
      </c>
      <c r="Z242" s="1">
        <f>Table1[[#This Row],[Cost Of Goods Sold]]*Table1[[#This Row],[Quantity Sold]]</f>
        <v>1500</v>
      </c>
      <c r="AA242" s="1">
        <f>Table1[[#This Row],[Total sold Amount]]-Table1[[#This Row],[Total Cost of Good Sold]]</f>
        <v>450</v>
      </c>
      <c r="AB242" s="6">
        <f>IFERROR(Table1[[#This Row],[Total sold Amount]]-Table1[[#This Row],[Total Cost of Good Sold]]/Table1[[#This Row],[Total sold Amount]],0)</f>
        <v>1949.2307692307693</v>
      </c>
      <c r="AC242" s="9">
        <f>IFERROR((Table1[[#This Row],[Total sold Amount]]-Table1[[#This Row],[Total Cost of Good Sold]])/Table1[[#This Row],[Total sold Amount]],0)</f>
        <v>0.23076923076923078</v>
      </c>
    </row>
    <row r="243" spans="1:29" x14ac:dyDescent="0.3">
      <c r="A243">
        <v>60</v>
      </c>
      <c r="B243" t="s">
        <v>92</v>
      </c>
      <c r="C243" t="s">
        <v>24</v>
      </c>
      <c r="D243" t="s">
        <v>631</v>
      </c>
      <c r="E243" t="s">
        <v>626</v>
      </c>
      <c r="F243" s="4">
        <v>45503</v>
      </c>
      <c r="G243" s="6">
        <v>32</v>
      </c>
      <c r="H243">
        <v>2</v>
      </c>
      <c r="I243" t="s">
        <v>452</v>
      </c>
      <c r="J243" t="s">
        <v>504</v>
      </c>
      <c r="K243" t="s">
        <v>18</v>
      </c>
      <c r="L243" t="s">
        <v>18</v>
      </c>
      <c r="M243" t="s">
        <v>445</v>
      </c>
      <c r="N243" s="2">
        <v>0.05</v>
      </c>
      <c r="O243" s="1">
        <v>25</v>
      </c>
      <c r="P243" s="1">
        <v>7</v>
      </c>
      <c r="Q243" t="s">
        <v>23</v>
      </c>
      <c r="R243" t="s">
        <v>23</v>
      </c>
      <c r="S243" t="s">
        <v>455</v>
      </c>
      <c r="T243" t="s">
        <v>459</v>
      </c>
      <c r="U243" t="s">
        <v>644</v>
      </c>
      <c r="V243" t="s">
        <v>492</v>
      </c>
      <c r="W243" t="s">
        <v>607</v>
      </c>
      <c r="X243" t="s">
        <v>614</v>
      </c>
      <c r="Y243" s="6">
        <v>64</v>
      </c>
      <c r="Z243" s="1">
        <f>Table1[[#This Row],[Cost Of Goods Sold]]*Table1[[#This Row],[Quantity Sold]]</f>
        <v>50</v>
      </c>
      <c r="AA243" s="1">
        <f>Table1[[#This Row],[Total sold Amount]]-Table1[[#This Row],[Total Cost of Good Sold]]</f>
        <v>14</v>
      </c>
      <c r="AB243" s="6">
        <f>IFERROR(Table1[[#This Row],[Total sold Amount]]-Table1[[#This Row],[Total Cost of Good Sold]]/Table1[[#This Row],[Total sold Amount]],0)</f>
        <v>63.21875</v>
      </c>
      <c r="AC243" s="9">
        <f>IFERROR((Table1[[#This Row],[Total sold Amount]]-Table1[[#This Row],[Total Cost of Good Sold]])/Table1[[#This Row],[Total sold Amount]],0)</f>
        <v>0.21875</v>
      </c>
    </row>
    <row r="244" spans="1:29" x14ac:dyDescent="0.3">
      <c r="A244">
        <v>1085</v>
      </c>
      <c r="B244" t="s">
        <v>421</v>
      </c>
      <c r="C244" t="s">
        <v>19</v>
      </c>
      <c r="D244" t="s">
        <v>630</v>
      </c>
      <c r="E244" t="s">
        <v>623</v>
      </c>
      <c r="F244" s="4">
        <v>44971</v>
      </c>
      <c r="G244" s="6">
        <v>70</v>
      </c>
      <c r="I244" t="s">
        <v>452</v>
      </c>
      <c r="J244" t="s">
        <v>504</v>
      </c>
      <c r="K244" t="s">
        <v>431</v>
      </c>
      <c r="L244" t="s">
        <v>23</v>
      </c>
      <c r="M244" t="s">
        <v>445</v>
      </c>
      <c r="N244" s="2">
        <v>0.1</v>
      </c>
      <c r="O244" s="1">
        <v>50</v>
      </c>
      <c r="P244" s="1">
        <v>20</v>
      </c>
      <c r="Q244" t="s">
        <v>23</v>
      </c>
      <c r="R244" t="s">
        <v>23</v>
      </c>
      <c r="S244" t="s">
        <v>455</v>
      </c>
      <c r="T244" t="s">
        <v>460</v>
      </c>
      <c r="U244" t="s">
        <v>460</v>
      </c>
      <c r="V244" t="s">
        <v>484</v>
      </c>
      <c r="W244" t="s">
        <v>608</v>
      </c>
      <c r="X244" t="s">
        <v>615</v>
      </c>
      <c r="Y244" s="6">
        <v>0</v>
      </c>
      <c r="Z244" s="1">
        <f>Table1[[#This Row],[Cost Of Goods Sold]]*Table1[[#This Row],[Quantity Sold]]</f>
        <v>0</v>
      </c>
      <c r="AA244" s="1">
        <f>Table1[[#This Row],[Total sold Amount]]-Table1[[#This Row],[Total Cost of Good Sold]]</f>
        <v>0</v>
      </c>
      <c r="AB244" s="6">
        <f>IFERROR(Table1[[#This Row],[Total sold Amount]]-Table1[[#This Row],[Total Cost of Good Sold]]/Table1[[#This Row],[Total sold Amount]],0)</f>
        <v>0</v>
      </c>
      <c r="AC244" s="9">
        <f>IFERROR((Table1[[#This Row],[Total sold Amount]]-Table1[[#This Row],[Total Cost of Good Sold]])/Table1[[#This Row],[Total sold Amount]],0)</f>
        <v>0</v>
      </c>
    </row>
    <row r="245" spans="1:29" x14ac:dyDescent="0.3">
      <c r="A245">
        <v>161</v>
      </c>
      <c r="B245" t="s">
        <v>31</v>
      </c>
      <c r="C245" t="s">
        <v>30</v>
      </c>
      <c r="D245" t="s">
        <v>630</v>
      </c>
      <c r="E245" t="s">
        <v>623</v>
      </c>
      <c r="F245" s="4">
        <v>45416</v>
      </c>
      <c r="G245" s="6">
        <v>130</v>
      </c>
      <c r="H245">
        <v>3</v>
      </c>
      <c r="I245" t="s">
        <v>452</v>
      </c>
      <c r="J245" t="s">
        <v>504</v>
      </c>
      <c r="K245" t="s">
        <v>32</v>
      </c>
      <c r="L245" t="s">
        <v>32</v>
      </c>
      <c r="M245" t="s">
        <v>439</v>
      </c>
      <c r="N245" s="2">
        <v>0</v>
      </c>
      <c r="O245" s="1">
        <v>100</v>
      </c>
      <c r="P245" s="1">
        <v>30</v>
      </c>
      <c r="Q245" t="s">
        <v>457</v>
      </c>
      <c r="R245" t="s">
        <v>641</v>
      </c>
      <c r="S245" t="s">
        <v>454</v>
      </c>
      <c r="T245" t="s">
        <v>458</v>
      </c>
      <c r="U245" t="s">
        <v>644</v>
      </c>
      <c r="V245" t="s">
        <v>471</v>
      </c>
      <c r="W245" t="s">
        <v>608</v>
      </c>
      <c r="X245" t="s">
        <v>613</v>
      </c>
      <c r="Y245" s="6">
        <v>390</v>
      </c>
      <c r="Z245" s="1">
        <f>Table1[[#This Row],[Cost Of Goods Sold]]*Table1[[#This Row],[Quantity Sold]]</f>
        <v>300</v>
      </c>
      <c r="AA245" s="1">
        <f>Table1[[#This Row],[Total sold Amount]]-Table1[[#This Row],[Total Cost of Good Sold]]</f>
        <v>90</v>
      </c>
      <c r="AB245" s="6">
        <f>IFERROR(Table1[[#This Row],[Total sold Amount]]-Table1[[#This Row],[Total Cost of Good Sold]]/Table1[[#This Row],[Total sold Amount]],0)</f>
        <v>389.23076923076923</v>
      </c>
      <c r="AC245" s="9">
        <f>IFERROR((Table1[[#This Row],[Total sold Amount]]-Table1[[#This Row],[Total Cost of Good Sold]])/Table1[[#This Row],[Total sold Amount]],0)</f>
        <v>0.23076923076923078</v>
      </c>
    </row>
    <row r="246" spans="1:29" x14ac:dyDescent="0.3">
      <c r="A246">
        <v>1223</v>
      </c>
      <c r="B246" t="s">
        <v>108</v>
      </c>
      <c r="C246" t="s">
        <v>19</v>
      </c>
      <c r="D246" t="s">
        <v>630</v>
      </c>
      <c r="E246" t="s">
        <v>623</v>
      </c>
      <c r="F246" s="4">
        <v>45090</v>
      </c>
      <c r="G246" s="6">
        <v>80</v>
      </c>
      <c r="H246">
        <v>3</v>
      </c>
      <c r="I246" t="s">
        <v>449</v>
      </c>
      <c r="J246" t="s">
        <v>504</v>
      </c>
      <c r="K246" t="s">
        <v>18</v>
      </c>
      <c r="L246" t="s">
        <v>18</v>
      </c>
      <c r="M246" t="s">
        <v>595</v>
      </c>
      <c r="N246" s="2">
        <v>0.1</v>
      </c>
      <c r="O246" s="1">
        <v>20</v>
      </c>
      <c r="P246" s="1">
        <v>60</v>
      </c>
      <c r="Q246" t="s">
        <v>457</v>
      </c>
      <c r="R246" t="s">
        <v>641</v>
      </c>
      <c r="S246" t="s">
        <v>456</v>
      </c>
      <c r="T246" t="s">
        <v>459</v>
      </c>
      <c r="U246" t="s">
        <v>644</v>
      </c>
      <c r="V246" t="s">
        <v>465</v>
      </c>
      <c r="W246" t="s">
        <v>607</v>
      </c>
      <c r="X246" t="s">
        <v>614</v>
      </c>
      <c r="Y246" s="6">
        <v>240</v>
      </c>
      <c r="Z246" s="1">
        <f>Table1[[#This Row],[Cost Of Goods Sold]]*Table1[[#This Row],[Quantity Sold]]</f>
        <v>60</v>
      </c>
      <c r="AA246" s="1">
        <f>Table1[[#This Row],[Total sold Amount]]-Table1[[#This Row],[Total Cost of Good Sold]]</f>
        <v>180</v>
      </c>
      <c r="AB246" s="6">
        <f>IFERROR(Table1[[#This Row],[Total sold Amount]]-Table1[[#This Row],[Total Cost of Good Sold]]/Table1[[#This Row],[Total sold Amount]],0)</f>
        <v>239.75</v>
      </c>
      <c r="AC246" s="9">
        <f>IFERROR((Table1[[#This Row],[Total sold Amount]]-Table1[[#This Row],[Total Cost of Good Sold]])/Table1[[#This Row],[Total sold Amount]],0)</f>
        <v>0.75</v>
      </c>
    </row>
    <row r="247" spans="1:29" x14ac:dyDescent="0.3">
      <c r="A247">
        <v>1315</v>
      </c>
      <c r="B247" t="s">
        <v>185</v>
      </c>
      <c r="C247" t="s">
        <v>34</v>
      </c>
      <c r="D247" t="s">
        <v>632</v>
      </c>
      <c r="E247" t="s">
        <v>625</v>
      </c>
      <c r="F247" s="4">
        <v>45269</v>
      </c>
      <c r="G247" s="6">
        <v>30</v>
      </c>
      <c r="H247">
        <v>5</v>
      </c>
      <c r="I247" t="s">
        <v>449</v>
      </c>
      <c r="J247" t="s">
        <v>504</v>
      </c>
      <c r="K247" t="s">
        <v>23</v>
      </c>
      <c r="L247" t="s">
        <v>23</v>
      </c>
      <c r="M247" t="s">
        <v>602</v>
      </c>
      <c r="N247" s="2">
        <v>0.05</v>
      </c>
      <c r="O247" s="1">
        <v>15</v>
      </c>
      <c r="P247" s="1">
        <v>15</v>
      </c>
      <c r="Q247" t="s">
        <v>32</v>
      </c>
      <c r="R247" t="s">
        <v>640</v>
      </c>
      <c r="S247" t="s">
        <v>456</v>
      </c>
      <c r="T247" t="s">
        <v>460</v>
      </c>
      <c r="U247" t="s">
        <v>460</v>
      </c>
      <c r="V247" t="s">
        <v>483</v>
      </c>
      <c r="W247" t="s">
        <v>606</v>
      </c>
      <c r="X247" t="s">
        <v>611</v>
      </c>
      <c r="Y247" s="6">
        <v>150</v>
      </c>
      <c r="Z247" s="1">
        <f>Table1[[#This Row],[Cost Of Goods Sold]]*Table1[[#This Row],[Quantity Sold]]</f>
        <v>75</v>
      </c>
      <c r="AA247" s="1">
        <f>Table1[[#This Row],[Total sold Amount]]-Table1[[#This Row],[Total Cost of Good Sold]]</f>
        <v>75</v>
      </c>
      <c r="AB247" s="6">
        <f>IFERROR(Table1[[#This Row],[Total sold Amount]]-Table1[[#This Row],[Total Cost of Good Sold]]/Table1[[#This Row],[Total sold Amount]],0)</f>
        <v>149.5</v>
      </c>
      <c r="AC247" s="9">
        <f>IFERROR((Table1[[#This Row],[Total sold Amount]]-Table1[[#This Row],[Total Cost of Good Sold]])/Table1[[#This Row],[Total sold Amount]],0)</f>
        <v>0.5</v>
      </c>
    </row>
    <row r="248" spans="1:29" x14ac:dyDescent="0.3">
      <c r="A248">
        <v>801</v>
      </c>
      <c r="B248" t="s">
        <v>189</v>
      </c>
      <c r="C248" t="s">
        <v>16</v>
      </c>
      <c r="D248" t="s">
        <v>629</v>
      </c>
      <c r="E248" t="s">
        <v>16</v>
      </c>
      <c r="F248" s="4">
        <v>45456</v>
      </c>
      <c r="G248" s="6">
        <v>40</v>
      </c>
      <c r="H248">
        <v>4</v>
      </c>
      <c r="I248" t="s">
        <v>449</v>
      </c>
      <c r="J248" t="s">
        <v>504</v>
      </c>
      <c r="K248" t="s">
        <v>18</v>
      </c>
      <c r="L248" t="s">
        <v>18</v>
      </c>
      <c r="M248" t="s">
        <v>444</v>
      </c>
      <c r="N248" s="2">
        <v>0</v>
      </c>
      <c r="O248" s="1">
        <v>30</v>
      </c>
      <c r="P248" s="1">
        <v>10</v>
      </c>
      <c r="Q248" t="s">
        <v>23</v>
      </c>
      <c r="R248" t="s">
        <v>23</v>
      </c>
      <c r="S248" t="s">
        <v>454</v>
      </c>
      <c r="T248" t="s">
        <v>458</v>
      </c>
      <c r="U248" t="s">
        <v>644</v>
      </c>
      <c r="V248" t="s">
        <v>489</v>
      </c>
      <c r="W248" t="s">
        <v>607</v>
      </c>
      <c r="X248" t="s">
        <v>612</v>
      </c>
      <c r="Y248" s="6">
        <v>160</v>
      </c>
      <c r="Z248" s="1">
        <f>Table1[[#This Row],[Cost Of Goods Sold]]*Table1[[#This Row],[Quantity Sold]]</f>
        <v>120</v>
      </c>
      <c r="AA248" s="1">
        <f>Table1[[#This Row],[Total sold Amount]]-Table1[[#This Row],[Total Cost of Good Sold]]</f>
        <v>40</v>
      </c>
      <c r="AB248" s="6">
        <f>IFERROR(Table1[[#This Row],[Total sold Amount]]-Table1[[#This Row],[Total Cost of Good Sold]]/Table1[[#This Row],[Total sold Amount]],0)</f>
        <v>159.25</v>
      </c>
      <c r="AC248" s="9">
        <f>IFERROR((Table1[[#This Row],[Total sold Amount]]-Table1[[#This Row],[Total Cost of Good Sold]])/Table1[[#This Row],[Total sold Amount]],0)</f>
        <v>0.25</v>
      </c>
    </row>
    <row r="249" spans="1:29" x14ac:dyDescent="0.3">
      <c r="A249">
        <v>1057</v>
      </c>
      <c r="B249" t="s">
        <v>185</v>
      </c>
      <c r="C249" t="s">
        <v>34</v>
      </c>
      <c r="D249" t="s">
        <v>632</v>
      </c>
      <c r="E249" t="s">
        <v>625</v>
      </c>
      <c r="F249" s="4">
        <v>45399</v>
      </c>
      <c r="G249" s="6">
        <v>50</v>
      </c>
      <c r="I249" t="s">
        <v>453</v>
      </c>
      <c r="J249" t="s">
        <v>504</v>
      </c>
      <c r="K249" t="s">
        <v>432</v>
      </c>
      <c r="L249" t="s">
        <v>620</v>
      </c>
      <c r="M249" t="s">
        <v>447</v>
      </c>
      <c r="N249" s="2">
        <v>0</v>
      </c>
      <c r="O249" s="1">
        <v>40</v>
      </c>
      <c r="P249" s="1">
        <v>10</v>
      </c>
      <c r="Q249" t="s">
        <v>457</v>
      </c>
      <c r="R249" t="s">
        <v>641</v>
      </c>
      <c r="S249" t="s">
        <v>456</v>
      </c>
      <c r="T249" t="s">
        <v>460</v>
      </c>
      <c r="U249" t="s">
        <v>460</v>
      </c>
      <c r="V249" t="s">
        <v>477</v>
      </c>
      <c r="W249" t="s">
        <v>606</v>
      </c>
      <c r="X249" t="s">
        <v>610</v>
      </c>
      <c r="Y249" s="6">
        <v>0</v>
      </c>
      <c r="Z249" s="1">
        <f>Table1[[#This Row],[Cost Of Goods Sold]]*Table1[[#This Row],[Quantity Sold]]</f>
        <v>0</v>
      </c>
      <c r="AA249" s="1">
        <f>Table1[[#This Row],[Total sold Amount]]-Table1[[#This Row],[Total Cost of Good Sold]]</f>
        <v>0</v>
      </c>
      <c r="AB249" s="6">
        <f>IFERROR(Table1[[#This Row],[Total sold Amount]]-Table1[[#This Row],[Total Cost of Good Sold]]/Table1[[#This Row],[Total sold Amount]],0)</f>
        <v>0</v>
      </c>
      <c r="AC249" s="9">
        <f>IFERROR((Table1[[#This Row],[Total sold Amount]]-Table1[[#This Row],[Total Cost of Good Sold]])/Table1[[#This Row],[Total sold Amount]],0)</f>
        <v>0</v>
      </c>
    </row>
    <row r="250" spans="1:29" x14ac:dyDescent="0.3">
      <c r="A250">
        <v>677</v>
      </c>
      <c r="B250" t="s">
        <v>122</v>
      </c>
      <c r="C250" t="s">
        <v>19</v>
      </c>
      <c r="D250" t="s">
        <v>630</v>
      </c>
      <c r="E250" t="s">
        <v>623</v>
      </c>
      <c r="F250" s="4">
        <v>45264</v>
      </c>
      <c r="G250" s="6">
        <v>100</v>
      </c>
      <c r="H250">
        <v>5</v>
      </c>
      <c r="I250" t="s">
        <v>453</v>
      </c>
      <c r="J250" t="s">
        <v>504</v>
      </c>
      <c r="K250" t="s">
        <v>26</v>
      </c>
      <c r="L250" t="s">
        <v>32</v>
      </c>
      <c r="M250" t="s">
        <v>442</v>
      </c>
      <c r="N250" s="2">
        <v>0.05</v>
      </c>
      <c r="O250" s="1">
        <v>70</v>
      </c>
      <c r="P250" s="1">
        <v>30</v>
      </c>
      <c r="Q250" t="s">
        <v>32</v>
      </c>
      <c r="R250" t="s">
        <v>640</v>
      </c>
      <c r="S250" t="s">
        <v>455</v>
      </c>
      <c r="T250" t="s">
        <v>459</v>
      </c>
      <c r="U250" t="s">
        <v>644</v>
      </c>
      <c r="V250" t="s">
        <v>471</v>
      </c>
      <c r="W250" t="s">
        <v>606</v>
      </c>
      <c r="X250" t="s">
        <v>613</v>
      </c>
      <c r="Y250" s="6">
        <v>500</v>
      </c>
      <c r="Z250" s="1">
        <f>Table1[[#This Row],[Cost Of Goods Sold]]*Table1[[#This Row],[Quantity Sold]]</f>
        <v>350</v>
      </c>
      <c r="AA250" s="1">
        <f>Table1[[#This Row],[Total sold Amount]]-Table1[[#This Row],[Total Cost of Good Sold]]</f>
        <v>150</v>
      </c>
      <c r="AB250" s="6">
        <f>IFERROR(Table1[[#This Row],[Total sold Amount]]-Table1[[#This Row],[Total Cost of Good Sold]]/Table1[[#This Row],[Total sold Amount]],0)</f>
        <v>499.3</v>
      </c>
      <c r="AC250" s="9">
        <f>IFERROR((Table1[[#This Row],[Total sold Amount]]-Table1[[#This Row],[Total Cost of Good Sold]])/Table1[[#This Row],[Total sold Amount]],0)</f>
        <v>0.3</v>
      </c>
    </row>
    <row r="251" spans="1:29" x14ac:dyDescent="0.3">
      <c r="A251">
        <v>551</v>
      </c>
      <c r="B251" t="s">
        <v>341</v>
      </c>
      <c r="C251" t="s">
        <v>24</v>
      </c>
      <c r="D251" t="s">
        <v>631</v>
      </c>
      <c r="E251" t="s">
        <v>626</v>
      </c>
      <c r="F251" s="4">
        <v>45343</v>
      </c>
      <c r="G251" s="6">
        <v>50</v>
      </c>
      <c r="H251">
        <v>5</v>
      </c>
      <c r="I251" t="s">
        <v>451</v>
      </c>
      <c r="J251" t="s">
        <v>551</v>
      </c>
      <c r="K251" t="s">
        <v>18</v>
      </c>
      <c r="L251" t="s">
        <v>18</v>
      </c>
      <c r="M251" t="s">
        <v>439</v>
      </c>
      <c r="N251" s="2">
        <v>0</v>
      </c>
      <c r="O251" s="1">
        <v>40</v>
      </c>
      <c r="P251" s="1">
        <v>10</v>
      </c>
      <c r="Q251" t="s">
        <v>18</v>
      </c>
      <c r="R251" t="s">
        <v>642</v>
      </c>
      <c r="S251" t="s">
        <v>454</v>
      </c>
      <c r="T251" t="s">
        <v>458</v>
      </c>
      <c r="U251" t="s">
        <v>644</v>
      </c>
      <c r="V251" t="s">
        <v>485</v>
      </c>
      <c r="W251" t="s">
        <v>606</v>
      </c>
      <c r="X251" t="s">
        <v>611</v>
      </c>
      <c r="Y251" s="6">
        <v>250</v>
      </c>
      <c r="Z251" s="1">
        <f>Table1[[#This Row],[Cost Of Goods Sold]]*Table1[[#This Row],[Quantity Sold]]</f>
        <v>200</v>
      </c>
      <c r="AA251" s="1">
        <f>Table1[[#This Row],[Total sold Amount]]-Table1[[#This Row],[Total Cost of Good Sold]]</f>
        <v>50</v>
      </c>
      <c r="AB251" s="6">
        <f>IFERROR(Table1[[#This Row],[Total sold Amount]]-Table1[[#This Row],[Total Cost of Good Sold]]/Table1[[#This Row],[Total sold Amount]],0)</f>
        <v>249.2</v>
      </c>
      <c r="AC251" s="9">
        <f>IFERROR((Table1[[#This Row],[Total sold Amount]]-Table1[[#This Row],[Total Cost of Good Sold]])/Table1[[#This Row],[Total sold Amount]],0)</f>
        <v>0.2</v>
      </c>
    </row>
    <row r="252" spans="1:29" x14ac:dyDescent="0.3">
      <c r="A252">
        <v>196</v>
      </c>
      <c r="B252" t="s">
        <v>76</v>
      </c>
      <c r="C252" t="s">
        <v>34</v>
      </c>
      <c r="D252" t="s">
        <v>632</v>
      </c>
      <c r="E252" t="s">
        <v>625</v>
      </c>
      <c r="F252" s="4">
        <v>44979</v>
      </c>
      <c r="G252" s="6">
        <v>50</v>
      </c>
      <c r="H252">
        <v>4</v>
      </c>
      <c r="I252" t="s">
        <v>451</v>
      </c>
      <c r="J252" t="s">
        <v>551</v>
      </c>
      <c r="K252" t="s">
        <v>23</v>
      </c>
      <c r="L252" t="s">
        <v>23</v>
      </c>
      <c r="M252" t="s">
        <v>445</v>
      </c>
      <c r="N252" s="2">
        <v>0</v>
      </c>
      <c r="O252" s="1">
        <v>40</v>
      </c>
      <c r="P252" s="1">
        <v>10</v>
      </c>
      <c r="Q252" t="s">
        <v>18</v>
      </c>
      <c r="R252" t="s">
        <v>642</v>
      </c>
      <c r="S252" t="s">
        <v>455</v>
      </c>
      <c r="T252" t="s">
        <v>459</v>
      </c>
      <c r="U252" t="s">
        <v>644</v>
      </c>
      <c r="V252" t="s">
        <v>471</v>
      </c>
      <c r="W252" t="s">
        <v>607</v>
      </c>
      <c r="X252" t="s">
        <v>613</v>
      </c>
      <c r="Y252" s="6">
        <v>200</v>
      </c>
      <c r="Z252" s="1">
        <f>Table1[[#This Row],[Cost Of Goods Sold]]*Table1[[#This Row],[Quantity Sold]]</f>
        <v>160</v>
      </c>
      <c r="AA252" s="1">
        <f>Table1[[#This Row],[Total sold Amount]]-Table1[[#This Row],[Total Cost of Good Sold]]</f>
        <v>40</v>
      </c>
      <c r="AB252" s="6">
        <f>IFERROR(Table1[[#This Row],[Total sold Amount]]-Table1[[#This Row],[Total Cost of Good Sold]]/Table1[[#This Row],[Total sold Amount]],0)</f>
        <v>199.2</v>
      </c>
      <c r="AC252" s="9">
        <f>IFERROR((Table1[[#This Row],[Total sold Amount]]-Table1[[#This Row],[Total Cost of Good Sold]])/Table1[[#This Row],[Total sold Amount]],0)</f>
        <v>0.2</v>
      </c>
    </row>
    <row r="253" spans="1:29" x14ac:dyDescent="0.3">
      <c r="A253">
        <v>459</v>
      </c>
      <c r="B253" t="s">
        <v>305</v>
      </c>
      <c r="C253" t="s">
        <v>16</v>
      </c>
      <c r="D253" t="s">
        <v>629</v>
      </c>
      <c r="E253" t="s">
        <v>16</v>
      </c>
      <c r="F253" s="4">
        <v>45385</v>
      </c>
      <c r="G253" s="6">
        <v>90</v>
      </c>
      <c r="H253">
        <v>3</v>
      </c>
      <c r="I253" t="s">
        <v>450</v>
      </c>
      <c r="J253" t="s">
        <v>551</v>
      </c>
      <c r="K253" t="s">
        <v>32</v>
      </c>
      <c r="L253" t="s">
        <v>32</v>
      </c>
      <c r="M253" t="s">
        <v>440</v>
      </c>
      <c r="N253" s="2">
        <v>0</v>
      </c>
      <c r="O253" s="1">
        <v>70</v>
      </c>
      <c r="P253" s="1">
        <v>20</v>
      </c>
      <c r="Q253" t="s">
        <v>32</v>
      </c>
      <c r="R253" t="s">
        <v>640</v>
      </c>
      <c r="S253" t="s">
        <v>455</v>
      </c>
      <c r="T253" t="s">
        <v>460</v>
      </c>
      <c r="U253" t="s">
        <v>460</v>
      </c>
      <c r="V253" t="s">
        <v>492</v>
      </c>
      <c r="W253" t="s">
        <v>608</v>
      </c>
      <c r="X253" t="s">
        <v>614</v>
      </c>
      <c r="Y253" s="6">
        <v>270</v>
      </c>
      <c r="Z253" s="1">
        <f>Table1[[#This Row],[Cost Of Goods Sold]]*Table1[[#This Row],[Quantity Sold]]</f>
        <v>210</v>
      </c>
      <c r="AA253" s="1">
        <f>Table1[[#This Row],[Total sold Amount]]-Table1[[#This Row],[Total Cost of Good Sold]]</f>
        <v>60</v>
      </c>
      <c r="AB253" s="6">
        <f>IFERROR(Table1[[#This Row],[Total sold Amount]]-Table1[[#This Row],[Total Cost of Good Sold]]/Table1[[#This Row],[Total sold Amount]],0)</f>
        <v>269.22222222222223</v>
      </c>
      <c r="AC253" s="9">
        <f>IFERROR((Table1[[#This Row],[Total sold Amount]]-Table1[[#This Row],[Total Cost of Good Sold]])/Table1[[#This Row],[Total sold Amount]],0)</f>
        <v>0.22222222222222221</v>
      </c>
    </row>
    <row r="254" spans="1:29" x14ac:dyDescent="0.3">
      <c r="A254">
        <v>283</v>
      </c>
      <c r="B254" t="s">
        <v>159</v>
      </c>
      <c r="C254" t="s">
        <v>52</v>
      </c>
      <c r="D254" t="s">
        <v>637</v>
      </c>
      <c r="E254" t="s">
        <v>624</v>
      </c>
      <c r="F254" s="4">
        <v>45429</v>
      </c>
      <c r="G254" s="6">
        <v>130</v>
      </c>
      <c r="H254">
        <v>1</v>
      </c>
      <c r="I254" t="s">
        <v>450</v>
      </c>
      <c r="J254" t="s">
        <v>551</v>
      </c>
      <c r="K254" t="s">
        <v>18</v>
      </c>
      <c r="L254" t="s">
        <v>18</v>
      </c>
      <c r="M254" t="s">
        <v>443</v>
      </c>
      <c r="N254" s="2">
        <v>0</v>
      </c>
      <c r="O254" s="1">
        <v>100</v>
      </c>
      <c r="P254" s="1">
        <v>30</v>
      </c>
      <c r="Q254" t="s">
        <v>457</v>
      </c>
      <c r="R254" t="s">
        <v>641</v>
      </c>
      <c r="S254" t="s">
        <v>455</v>
      </c>
      <c r="T254" t="s">
        <v>458</v>
      </c>
      <c r="U254" t="s">
        <v>644</v>
      </c>
      <c r="V254" t="s">
        <v>465</v>
      </c>
      <c r="W254" t="s">
        <v>608</v>
      </c>
      <c r="X254" t="s">
        <v>614</v>
      </c>
      <c r="Y254" s="6">
        <v>130</v>
      </c>
      <c r="Z254" s="1">
        <f>Table1[[#This Row],[Cost Of Goods Sold]]*Table1[[#This Row],[Quantity Sold]]</f>
        <v>100</v>
      </c>
      <c r="AA254" s="1">
        <f>Table1[[#This Row],[Total sold Amount]]-Table1[[#This Row],[Total Cost of Good Sold]]</f>
        <v>30</v>
      </c>
      <c r="AB254" s="6">
        <f>IFERROR(Table1[[#This Row],[Total sold Amount]]-Table1[[#This Row],[Total Cost of Good Sold]]/Table1[[#This Row],[Total sold Amount]],0)</f>
        <v>129.23076923076923</v>
      </c>
      <c r="AC254" s="9">
        <f>IFERROR((Table1[[#This Row],[Total sold Amount]]-Table1[[#This Row],[Total Cost of Good Sold]])/Table1[[#This Row],[Total sold Amount]],0)</f>
        <v>0.23076923076923078</v>
      </c>
    </row>
    <row r="255" spans="1:29" x14ac:dyDescent="0.3">
      <c r="A255">
        <v>652</v>
      </c>
      <c r="B255" t="s">
        <v>386</v>
      </c>
      <c r="C255" t="s">
        <v>16</v>
      </c>
      <c r="D255" t="s">
        <v>629</v>
      </c>
      <c r="E255" t="s">
        <v>16</v>
      </c>
      <c r="F255" s="4">
        <v>45215</v>
      </c>
      <c r="G255" s="6">
        <v>100</v>
      </c>
      <c r="H255">
        <v>5</v>
      </c>
      <c r="I255" t="s">
        <v>450</v>
      </c>
      <c r="J255" t="s">
        <v>551</v>
      </c>
      <c r="K255" t="s">
        <v>18</v>
      </c>
      <c r="L255" t="s">
        <v>18</v>
      </c>
      <c r="M255" t="s">
        <v>442</v>
      </c>
      <c r="N255" s="2">
        <v>0.05</v>
      </c>
      <c r="O255" s="1">
        <v>80</v>
      </c>
      <c r="P255" s="1">
        <v>20</v>
      </c>
      <c r="Q255" t="s">
        <v>32</v>
      </c>
      <c r="R255" t="s">
        <v>640</v>
      </c>
      <c r="S255" t="s">
        <v>454</v>
      </c>
      <c r="T255" t="s">
        <v>458</v>
      </c>
      <c r="U255" t="s">
        <v>644</v>
      </c>
      <c r="V255" t="s">
        <v>461</v>
      </c>
      <c r="W255" t="s">
        <v>607</v>
      </c>
      <c r="X255" t="s">
        <v>610</v>
      </c>
      <c r="Y255" s="6">
        <v>500</v>
      </c>
      <c r="Z255" s="1">
        <f>Table1[[#This Row],[Cost Of Goods Sold]]*Table1[[#This Row],[Quantity Sold]]</f>
        <v>400</v>
      </c>
      <c r="AA255" s="1">
        <f>Table1[[#This Row],[Total sold Amount]]-Table1[[#This Row],[Total Cost of Good Sold]]</f>
        <v>100</v>
      </c>
      <c r="AB255" s="6">
        <f>IFERROR(Table1[[#This Row],[Total sold Amount]]-Table1[[#This Row],[Total Cost of Good Sold]]/Table1[[#This Row],[Total sold Amount]],0)</f>
        <v>499.2</v>
      </c>
      <c r="AC255" s="9">
        <f>IFERROR((Table1[[#This Row],[Total sold Amount]]-Table1[[#This Row],[Total Cost of Good Sold]])/Table1[[#This Row],[Total sold Amount]],0)</f>
        <v>0.2</v>
      </c>
    </row>
    <row r="256" spans="1:29" x14ac:dyDescent="0.3">
      <c r="A256">
        <v>16</v>
      </c>
      <c r="B256" t="s">
        <v>44</v>
      </c>
      <c r="C256" t="s">
        <v>16</v>
      </c>
      <c r="D256" t="s">
        <v>629</v>
      </c>
      <c r="E256" t="s">
        <v>16</v>
      </c>
      <c r="F256" s="4">
        <v>45057</v>
      </c>
      <c r="G256" s="6">
        <v>115</v>
      </c>
      <c r="H256">
        <v>3</v>
      </c>
      <c r="I256" t="s">
        <v>452</v>
      </c>
      <c r="J256" t="s">
        <v>551</v>
      </c>
      <c r="K256" t="s">
        <v>23</v>
      </c>
      <c r="L256" t="s">
        <v>23</v>
      </c>
      <c r="M256" t="s">
        <v>446</v>
      </c>
      <c r="N256" s="2">
        <v>0.08</v>
      </c>
      <c r="O256" s="1">
        <v>90</v>
      </c>
      <c r="P256" s="1">
        <v>25</v>
      </c>
      <c r="Q256" t="s">
        <v>32</v>
      </c>
      <c r="R256" t="s">
        <v>640</v>
      </c>
      <c r="S256" t="s">
        <v>456</v>
      </c>
      <c r="T256" t="s">
        <v>459</v>
      </c>
      <c r="U256" t="s">
        <v>644</v>
      </c>
      <c r="V256" t="s">
        <v>493</v>
      </c>
      <c r="W256" t="s">
        <v>607</v>
      </c>
      <c r="X256" t="s">
        <v>613</v>
      </c>
      <c r="Y256" s="6">
        <v>345</v>
      </c>
      <c r="Z256" s="1">
        <f>Table1[[#This Row],[Cost Of Goods Sold]]*Table1[[#This Row],[Quantity Sold]]</f>
        <v>270</v>
      </c>
      <c r="AA256" s="1">
        <f>Table1[[#This Row],[Total sold Amount]]-Table1[[#This Row],[Total Cost of Good Sold]]</f>
        <v>75</v>
      </c>
      <c r="AB256" s="6">
        <f>IFERROR(Table1[[#This Row],[Total sold Amount]]-Table1[[#This Row],[Total Cost of Good Sold]]/Table1[[#This Row],[Total sold Amount]],0)</f>
        <v>344.21739130434781</v>
      </c>
      <c r="AC256" s="9">
        <f>IFERROR((Table1[[#This Row],[Total sold Amount]]-Table1[[#This Row],[Total Cost of Good Sold]])/Table1[[#This Row],[Total sold Amount]],0)</f>
        <v>0.21739130434782608</v>
      </c>
    </row>
    <row r="257" spans="1:29" x14ac:dyDescent="0.3">
      <c r="A257">
        <v>227</v>
      </c>
      <c r="B257" t="s">
        <v>106</v>
      </c>
      <c r="C257" t="s">
        <v>48</v>
      </c>
      <c r="D257" t="s">
        <v>633</v>
      </c>
      <c r="E257" t="s">
        <v>624</v>
      </c>
      <c r="F257" s="4">
        <v>45261</v>
      </c>
      <c r="G257" s="6">
        <v>19</v>
      </c>
      <c r="H257">
        <v>5</v>
      </c>
      <c r="I257" t="s">
        <v>452</v>
      </c>
      <c r="J257" t="s">
        <v>551</v>
      </c>
      <c r="K257" t="s">
        <v>18</v>
      </c>
      <c r="L257" t="s">
        <v>18</v>
      </c>
      <c r="M257" t="s">
        <v>447</v>
      </c>
      <c r="N257" s="2">
        <v>0</v>
      </c>
      <c r="O257" s="1">
        <v>15</v>
      </c>
      <c r="P257" s="1">
        <v>4</v>
      </c>
      <c r="Q257" t="s">
        <v>18</v>
      </c>
      <c r="R257" t="s">
        <v>642</v>
      </c>
      <c r="S257" t="s">
        <v>456</v>
      </c>
      <c r="T257" t="s">
        <v>458</v>
      </c>
      <c r="U257" t="s">
        <v>644</v>
      </c>
      <c r="V257" t="s">
        <v>491</v>
      </c>
      <c r="W257" t="s">
        <v>608</v>
      </c>
      <c r="X257" t="s">
        <v>610</v>
      </c>
      <c r="Y257" s="6">
        <v>95</v>
      </c>
      <c r="Z257" s="1">
        <f>Table1[[#This Row],[Cost Of Goods Sold]]*Table1[[#This Row],[Quantity Sold]]</f>
        <v>75</v>
      </c>
      <c r="AA257" s="1">
        <f>Table1[[#This Row],[Total sold Amount]]-Table1[[#This Row],[Total Cost of Good Sold]]</f>
        <v>20</v>
      </c>
      <c r="AB257" s="6">
        <f>IFERROR(Table1[[#This Row],[Total sold Amount]]-Table1[[#This Row],[Total Cost of Good Sold]]/Table1[[#This Row],[Total sold Amount]],0)</f>
        <v>94.21052631578948</v>
      </c>
      <c r="AC257" s="9">
        <f>IFERROR((Table1[[#This Row],[Total sold Amount]]-Table1[[#This Row],[Total Cost of Good Sold]])/Table1[[#This Row],[Total sold Amount]],0)</f>
        <v>0.21052631578947367</v>
      </c>
    </row>
    <row r="258" spans="1:29" x14ac:dyDescent="0.3">
      <c r="A258">
        <v>95</v>
      </c>
      <c r="B258" t="s">
        <v>31</v>
      </c>
      <c r="C258" t="s">
        <v>16</v>
      </c>
      <c r="D258" t="s">
        <v>629</v>
      </c>
      <c r="E258" t="s">
        <v>16</v>
      </c>
      <c r="F258" s="4">
        <v>45474</v>
      </c>
      <c r="G258" s="6">
        <v>140</v>
      </c>
      <c r="H258">
        <v>4</v>
      </c>
      <c r="I258" t="s">
        <v>452</v>
      </c>
      <c r="J258" t="s">
        <v>551</v>
      </c>
      <c r="K258" t="s">
        <v>18</v>
      </c>
      <c r="L258" t="s">
        <v>18</v>
      </c>
      <c r="M258" t="s">
        <v>440</v>
      </c>
      <c r="N258" s="2">
        <v>0.05</v>
      </c>
      <c r="O258" s="1">
        <v>110</v>
      </c>
      <c r="P258" s="1">
        <v>30</v>
      </c>
      <c r="Q258" t="s">
        <v>32</v>
      </c>
      <c r="R258" t="s">
        <v>640</v>
      </c>
      <c r="S258" t="s">
        <v>455</v>
      </c>
      <c r="T258" t="s">
        <v>459</v>
      </c>
      <c r="U258" t="s">
        <v>644</v>
      </c>
      <c r="V258" t="s">
        <v>480</v>
      </c>
      <c r="W258" t="s">
        <v>608</v>
      </c>
      <c r="X258" t="s">
        <v>613</v>
      </c>
      <c r="Y258" s="6">
        <v>560</v>
      </c>
      <c r="Z258" s="1">
        <f>Table1[[#This Row],[Cost Of Goods Sold]]*Table1[[#This Row],[Quantity Sold]]</f>
        <v>440</v>
      </c>
      <c r="AA258" s="1">
        <f>Table1[[#This Row],[Total sold Amount]]-Table1[[#This Row],[Total Cost of Good Sold]]</f>
        <v>120</v>
      </c>
      <c r="AB258" s="6">
        <f>IFERROR(Table1[[#This Row],[Total sold Amount]]-Table1[[#This Row],[Total Cost of Good Sold]]/Table1[[#This Row],[Total sold Amount]],0)</f>
        <v>559.21428571428567</v>
      </c>
      <c r="AC258" s="9">
        <f>IFERROR((Table1[[#This Row],[Total sold Amount]]-Table1[[#This Row],[Total Cost of Good Sold]])/Table1[[#This Row],[Total sold Amount]],0)</f>
        <v>0.21428571428571427</v>
      </c>
    </row>
    <row r="259" spans="1:29" x14ac:dyDescent="0.3">
      <c r="A259">
        <v>520</v>
      </c>
      <c r="B259" t="s">
        <v>328</v>
      </c>
      <c r="C259" t="s">
        <v>24</v>
      </c>
      <c r="D259" t="s">
        <v>631</v>
      </c>
      <c r="E259" t="s">
        <v>626</v>
      </c>
      <c r="F259" s="4">
        <v>45175</v>
      </c>
      <c r="G259" s="6">
        <v>60</v>
      </c>
      <c r="H259">
        <v>5</v>
      </c>
      <c r="I259" t="s">
        <v>449</v>
      </c>
      <c r="J259" t="s">
        <v>551</v>
      </c>
      <c r="K259" t="s">
        <v>18</v>
      </c>
      <c r="L259" t="s">
        <v>18</v>
      </c>
      <c r="M259" t="s">
        <v>444</v>
      </c>
      <c r="N259" s="2">
        <v>0</v>
      </c>
      <c r="O259" s="1">
        <v>40</v>
      </c>
      <c r="P259" s="1">
        <v>20</v>
      </c>
      <c r="Q259" t="s">
        <v>32</v>
      </c>
      <c r="R259" t="s">
        <v>640</v>
      </c>
      <c r="S259" t="s">
        <v>456</v>
      </c>
      <c r="T259" t="s">
        <v>458</v>
      </c>
      <c r="U259" t="s">
        <v>644</v>
      </c>
      <c r="V259" t="s">
        <v>479</v>
      </c>
      <c r="W259" t="s">
        <v>607</v>
      </c>
      <c r="X259" t="s">
        <v>611</v>
      </c>
      <c r="Y259" s="6">
        <v>300</v>
      </c>
      <c r="Z259" s="1">
        <f>Table1[[#This Row],[Cost Of Goods Sold]]*Table1[[#This Row],[Quantity Sold]]</f>
        <v>200</v>
      </c>
      <c r="AA259" s="1">
        <f>Table1[[#This Row],[Total sold Amount]]-Table1[[#This Row],[Total Cost of Good Sold]]</f>
        <v>100</v>
      </c>
      <c r="AB259" s="6">
        <f>IFERROR(Table1[[#This Row],[Total sold Amount]]-Table1[[#This Row],[Total Cost of Good Sold]]/Table1[[#This Row],[Total sold Amount]],0)</f>
        <v>299.33333333333331</v>
      </c>
      <c r="AC259" s="9">
        <f>IFERROR((Table1[[#This Row],[Total sold Amount]]-Table1[[#This Row],[Total Cost of Good Sold]])/Table1[[#This Row],[Total sold Amount]],0)</f>
        <v>0.33333333333333331</v>
      </c>
    </row>
    <row r="260" spans="1:29" x14ac:dyDescent="0.3">
      <c r="A260">
        <v>529</v>
      </c>
      <c r="B260" t="s">
        <v>257</v>
      </c>
      <c r="C260" t="s">
        <v>19</v>
      </c>
      <c r="D260" t="s">
        <v>630</v>
      </c>
      <c r="E260" t="s">
        <v>623</v>
      </c>
      <c r="F260" s="4">
        <v>45473</v>
      </c>
      <c r="G260" s="6">
        <v>50</v>
      </c>
      <c r="H260">
        <v>4</v>
      </c>
      <c r="I260" t="s">
        <v>449</v>
      </c>
      <c r="J260" t="s">
        <v>551</v>
      </c>
      <c r="K260" t="s">
        <v>18</v>
      </c>
      <c r="L260" t="s">
        <v>18</v>
      </c>
      <c r="M260" t="s">
        <v>442</v>
      </c>
      <c r="N260" s="2">
        <v>0.1</v>
      </c>
      <c r="O260" s="1">
        <v>40</v>
      </c>
      <c r="P260" s="1">
        <v>10</v>
      </c>
      <c r="Q260" t="s">
        <v>32</v>
      </c>
      <c r="R260" t="s">
        <v>640</v>
      </c>
      <c r="S260" t="s">
        <v>454</v>
      </c>
      <c r="T260" t="s">
        <v>458</v>
      </c>
      <c r="U260" t="s">
        <v>644</v>
      </c>
      <c r="V260" t="s">
        <v>479</v>
      </c>
      <c r="W260" t="s">
        <v>606</v>
      </c>
      <c r="X260" t="s">
        <v>611</v>
      </c>
      <c r="Y260" s="6">
        <v>200</v>
      </c>
      <c r="Z260" s="1">
        <f>Table1[[#This Row],[Cost Of Goods Sold]]*Table1[[#This Row],[Quantity Sold]]</f>
        <v>160</v>
      </c>
      <c r="AA260" s="1">
        <f>Table1[[#This Row],[Total sold Amount]]-Table1[[#This Row],[Total Cost of Good Sold]]</f>
        <v>40</v>
      </c>
      <c r="AB260" s="6">
        <f>IFERROR(Table1[[#This Row],[Total sold Amount]]-Table1[[#This Row],[Total Cost of Good Sold]]/Table1[[#This Row],[Total sold Amount]],0)</f>
        <v>199.2</v>
      </c>
      <c r="AC260" s="9">
        <f>IFERROR((Table1[[#This Row],[Total sold Amount]]-Table1[[#This Row],[Total Cost of Good Sold]])/Table1[[#This Row],[Total sold Amount]],0)</f>
        <v>0.2</v>
      </c>
    </row>
    <row r="261" spans="1:29" x14ac:dyDescent="0.3">
      <c r="A261">
        <v>980</v>
      </c>
      <c r="B261" t="s">
        <v>407</v>
      </c>
      <c r="C261" t="s">
        <v>21</v>
      </c>
      <c r="D261" t="s">
        <v>634</v>
      </c>
      <c r="E261" t="s">
        <v>624</v>
      </c>
      <c r="F261" s="4">
        <v>45320</v>
      </c>
      <c r="G261" s="6">
        <v>120</v>
      </c>
      <c r="H261">
        <v>4</v>
      </c>
      <c r="I261" t="s">
        <v>453</v>
      </c>
      <c r="J261" t="s">
        <v>551</v>
      </c>
      <c r="K261" t="s">
        <v>23</v>
      </c>
      <c r="L261" t="s">
        <v>23</v>
      </c>
      <c r="M261" t="s">
        <v>446</v>
      </c>
      <c r="N261" s="2">
        <v>0</v>
      </c>
      <c r="O261" s="1">
        <v>100</v>
      </c>
      <c r="P261" s="1">
        <v>20</v>
      </c>
      <c r="Q261" t="s">
        <v>18</v>
      </c>
      <c r="R261" t="s">
        <v>642</v>
      </c>
      <c r="S261" t="s">
        <v>455</v>
      </c>
      <c r="T261" t="s">
        <v>460</v>
      </c>
      <c r="U261" t="s">
        <v>460</v>
      </c>
      <c r="V261" t="s">
        <v>482</v>
      </c>
      <c r="W261" t="s">
        <v>606</v>
      </c>
      <c r="X261" t="s">
        <v>610</v>
      </c>
      <c r="Y261" s="6">
        <v>480</v>
      </c>
      <c r="Z261" s="1">
        <f>Table1[[#This Row],[Cost Of Goods Sold]]*Table1[[#This Row],[Quantity Sold]]</f>
        <v>400</v>
      </c>
      <c r="AA261" s="1">
        <f>Table1[[#This Row],[Total sold Amount]]-Table1[[#This Row],[Total Cost of Good Sold]]</f>
        <v>80</v>
      </c>
      <c r="AB261" s="6">
        <f>IFERROR(Table1[[#This Row],[Total sold Amount]]-Table1[[#This Row],[Total Cost of Good Sold]]/Table1[[#This Row],[Total sold Amount]],0)</f>
        <v>479.16666666666669</v>
      </c>
      <c r="AC261" s="9">
        <f>IFERROR((Table1[[#This Row],[Total sold Amount]]-Table1[[#This Row],[Total Cost of Good Sold]])/Table1[[#This Row],[Total sold Amount]],0)</f>
        <v>0.16666666666666666</v>
      </c>
    </row>
    <row r="262" spans="1:29" x14ac:dyDescent="0.3">
      <c r="A262">
        <v>109</v>
      </c>
      <c r="B262" t="s">
        <v>63</v>
      </c>
      <c r="C262" t="s">
        <v>19</v>
      </c>
      <c r="D262" t="s">
        <v>630</v>
      </c>
      <c r="E262" t="s">
        <v>623</v>
      </c>
      <c r="F262" s="4">
        <v>45272</v>
      </c>
      <c r="G262" s="6">
        <v>20</v>
      </c>
      <c r="H262">
        <v>1</v>
      </c>
      <c r="I262" t="s">
        <v>453</v>
      </c>
      <c r="J262" t="s">
        <v>551</v>
      </c>
      <c r="K262" t="s">
        <v>18</v>
      </c>
      <c r="L262" t="s">
        <v>18</v>
      </c>
      <c r="M262" t="s">
        <v>440</v>
      </c>
      <c r="N262" s="2">
        <v>0.12</v>
      </c>
      <c r="O262" s="1">
        <v>15</v>
      </c>
      <c r="P262" s="1">
        <v>5</v>
      </c>
      <c r="Q262" t="s">
        <v>457</v>
      </c>
      <c r="R262" t="s">
        <v>641</v>
      </c>
      <c r="S262" t="s">
        <v>456</v>
      </c>
      <c r="T262" t="s">
        <v>459</v>
      </c>
      <c r="U262" t="s">
        <v>644</v>
      </c>
      <c r="V262" t="s">
        <v>476</v>
      </c>
      <c r="W262" t="s">
        <v>606</v>
      </c>
      <c r="X262" t="s">
        <v>610</v>
      </c>
      <c r="Y262" s="6">
        <v>20</v>
      </c>
      <c r="Z262" s="1">
        <f>Table1[[#This Row],[Cost Of Goods Sold]]*Table1[[#This Row],[Quantity Sold]]</f>
        <v>15</v>
      </c>
      <c r="AA262" s="1">
        <f>Table1[[#This Row],[Total sold Amount]]-Table1[[#This Row],[Total Cost of Good Sold]]</f>
        <v>5</v>
      </c>
      <c r="AB262" s="6">
        <f>IFERROR(Table1[[#This Row],[Total sold Amount]]-Table1[[#This Row],[Total Cost of Good Sold]]/Table1[[#This Row],[Total sold Amount]],0)</f>
        <v>19.25</v>
      </c>
      <c r="AC262" s="9">
        <f>IFERROR((Table1[[#This Row],[Total sold Amount]]-Table1[[#This Row],[Total Cost of Good Sold]])/Table1[[#This Row],[Total sold Amount]],0)</f>
        <v>0.25</v>
      </c>
    </row>
    <row r="263" spans="1:29" x14ac:dyDescent="0.3">
      <c r="A263">
        <v>475</v>
      </c>
      <c r="B263" t="s">
        <v>313</v>
      </c>
      <c r="C263" t="s">
        <v>48</v>
      </c>
      <c r="D263" t="s">
        <v>633</v>
      </c>
      <c r="E263" t="s">
        <v>624</v>
      </c>
      <c r="F263" s="4">
        <v>45128</v>
      </c>
      <c r="G263" s="6">
        <v>20</v>
      </c>
      <c r="H263">
        <v>2</v>
      </c>
      <c r="I263" t="s">
        <v>453</v>
      </c>
      <c r="J263" t="s">
        <v>551</v>
      </c>
      <c r="K263" t="s">
        <v>18</v>
      </c>
      <c r="L263" t="s">
        <v>18</v>
      </c>
      <c r="M263" t="s">
        <v>444</v>
      </c>
      <c r="N263" s="2">
        <v>0</v>
      </c>
      <c r="O263" s="1">
        <v>15</v>
      </c>
      <c r="P263" s="1">
        <v>5</v>
      </c>
      <c r="Q263" t="s">
        <v>32</v>
      </c>
      <c r="R263" t="s">
        <v>640</v>
      </c>
      <c r="S263" t="s">
        <v>456</v>
      </c>
      <c r="T263" t="s">
        <v>458</v>
      </c>
      <c r="U263" t="s">
        <v>644</v>
      </c>
      <c r="V263" t="s">
        <v>489</v>
      </c>
      <c r="W263" t="s">
        <v>607</v>
      </c>
      <c r="X263" t="s">
        <v>612</v>
      </c>
      <c r="Y263" s="6">
        <v>40</v>
      </c>
      <c r="Z263" s="1">
        <f>Table1[[#This Row],[Cost Of Goods Sold]]*Table1[[#This Row],[Quantity Sold]]</f>
        <v>30</v>
      </c>
      <c r="AA263" s="1">
        <f>Table1[[#This Row],[Total sold Amount]]-Table1[[#This Row],[Total Cost of Good Sold]]</f>
        <v>10</v>
      </c>
      <c r="AB263" s="6">
        <f>IFERROR(Table1[[#This Row],[Total sold Amount]]-Table1[[#This Row],[Total Cost of Good Sold]]/Table1[[#This Row],[Total sold Amount]],0)</f>
        <v>39.25</v>
      </c>
      <c r="AC263" s="9">
        <f>IFERROR((Table1[[#This Row],[Total sold Amount]]-Table1[[#This Row],[Total Cost of Good Sold]])/Table1[[#This Row],[Total sold Amount]],0)</f>
        <v>0.25</v>
      </c>
    </row>
    <row r="264" spans="1:29" x14ac:dyDescent="0.3">
      <c r="A264">
        <v>592</v>
      </c>
      <c r="B264" t="s">
        <v>98</v>
      </c>
      <c r="C264" t="s">
        <v>19</v>
      </c>
      <c r="D264" t="s">
        <v>630</v>
      </c>
      <c r="E264" t="s">
        <v>623</v>
      </c>
      <c r="F264" s="4">
        <v>45015</v>
      </c>
      <c r="G264" s="6">
        <v>40</v>
      </c>
      <c r="H264">
        <v>2</v>
      </c>
      <c r="J264" t="s">
        <v>551</v>
      </c>
      <c r="K264" t="s">
        <v>23</v>
      </c>
      <c r="L264" t="s">
        <v>23</v>
      </c>
      <c r="M264" t="s">
        <v>446</v>
      </c>
      <c r="N264" s="2">
        <v>0</v>
      </c>
      <c r="O264" s="1">
        <v>30</v>
      </c>
      <c r="P264" s="1">
        <v>10</v>
      </c>
      <c r="Q264" t="s">
        <v>32</v>
      </c>
      <c r="R264" t="s">
        <v>640</v>
      </c>
      <c r="S264" t="s">
        <v>455</v>
      </c>
      <c r="T264" t="s">
        <v>458</v>
      </c>
      <c r="U264" t="s">
        <v>644</v>
      </c>
      <c r="V264" t="s">
        <v>489</v>
      </c>
      <c r="W264" t="s">
        <v>607</v>
      </c>
      <c r="X264" t="s">
        <v>612</v>
      </c>
      <c r="Y264" s="6">
        <v>80</v>
      </c>
      <c r="Z264" s="1">
        <f>Table1[[#This Row],[Cost Of Goods Sold]]*Table1[[#This Row],[Quantity Sold]]</f>
        <v>60</v>
      </c>
      <c r="AA264" s="1">
        <f>Table1[[#This Row],[Total sold Amount]]-Table1[[#This Row],[Total Cost of Good Sold]]</f>
        <v>20</v>
      </c>
      <c r="AB264" s="6">
        <f>IFERROR(Table1[[#This Row],[Total sold Amount]]-Table1[[#This Row],[Total Cost of Good Sold]]/Table1[[#This Row],[Total sold Amount]],0)</f>
        <v>79.25</v>
      </c>
      <c r="AC264" s="9">
        <f>IFERROR((Table1[[#This Row],[Total sold Amount]]-Table1[[#This Row],[Total Cost of Good Sold]])/Table1[[#This Row],[Total sold Amount]],0)</f>
        <v>0.25</v>
      </c>
    </row>
    <row r="265" spans="1:29" x14ac:dyDescent="0.3">
      <c r="A265">
        <v>136</v>
      </c>
      <c r="B265" t="s">
        <v>92</v>
      </c>
      <c r="C265" t="s">
        <v>24</v>
      </c>
      <c r="D265" t="s">
        <v>631</v>
      </c>
      <c r="E265" t="s">
        <v>626</v>
      </c>
      <c r="F265" s="4">
        <v>45231</v>
      </c>
      <c r="G265" s="6">
        <v>32</v>
      </c>
      <c r="H265">
        <v>4</v>
      </c>
      <c r="I265" t="s">
        <v>451</v>
      </c>
      <c r="J265" t="s">
        <v>525</v>
      </c>
      <c r="K265" t="s">
        <v>18</v>
      </c>
      <c r="L265" t="s">
        <v>18</v>
      </c>
      <c r="M265" t="s">
        <v>439</v>
      </c>
      <c r="N265" s="2">
        <v>0.08</v>
      </c>
      <c r="O265" s="1">
        <v>25</v>
      </c>
      <c r="P265" s="1">
        <v>7</v>
      </c>
      <c r="Q265" t="s">
        <v>32</v>
      </c>
      <c r="R265" t="s">
        <v>640</v>
      </c>
      <c r="S265" t="s">
        <v>455</v>
      </c>
      <c r="T265" t="s">
        <v>458</v>
      </c>
      <c r="U265" t="s">
        <v>644</v>
      </c>
      <c r="V265" t="s">
        <v>462</v>
      </c>
      <c r="W265" t="s">
        <v>608</v>
      </c>
      <c r="X265" t="s">
        <v>614</v>
      </c>
      <c r="Y265" s="6">
        <v>128</v>
      </c>
      <c r="Z265" s="1">
        <f>Table1[[#This Row],[Cost Of Goods Sold]]*Table1[[#This Row],[Quantity Sold]]</f>
        <v>100</v>
      </c>
      <c r="AA265" s="1">
        <f>Table1[[#This Row],[Total sold Amount]]-Table1[[#This Row],[Total Cost of Good Sold]]</f>
        <v>28</v>
      </c>
      <c r="AB265" s="6">
        <f>IFERROR(Table1[[#This Row],[Total sold Amount]]-Table1[[#This Row],[Total Cost of Good Sold]]/Table1[[#This Row],[Total sold Amount]],0)</f>
        <v>127.21875</v>
      </c>
      <c r="AC265" s="9">
        <f>IFERROR((Table1[[#This Row],[Total sold Amount]]-Table1[[#This Row],[Total Cost of Good Sold]])/Table1[[#This Row],[Total sold Amount]],0)</f>
        <v>0.21875</v>
      </c>
    </row>
    <row r="266" spans="1:29" x14ac:dyDescent="0.3">
      <c r="A266">
        <v>200</v>
      </c>
      <c r="B266" t="s">
        <v>81</v>
      </c>
      <c r="C266" t="s">
        <v>24</v>
      </c>
      <c r="D266" t="s">
        <v>631</v>
      </c>
      <c r="E266" t="s">
        <v>626</v>
      </c>
      <c r="F266" s="4">
        <v>45517</v>
      </c>
      <c r="G266" s="6">
        <v>130</v>
      </c>
      <c r="H266">
        <v>5</v>
      </c>
      <c r="I266" t="s">
        <v>450</v>
      </c>
      <c r="J266" t="s">
        <v>525</v>
      </c>
      <c r="K266" t="s">
        <v>23</v>
      </c>
      <c r="L266" t="s">
        <v>23</v>
      </c>
      <c r="M266" t="s">
        <v>446</v>
      </c>
      <c r="N266" s="2">
        <v>0</v>
      </c>
      <c r="O266" s="1">
        <v>100</v>
      </c>
      <c r="P266" s="1">
        <v>30</v>
      </c>
      <c r="Q266" t="s">
        <v>23</v>
      </c>
      <c r="R266" t="s">
        <v>23</v>
      </c>
      <c r="S266" t="s">
        <v>456</v>
      </c>
      <c r="T266" t="s">
        <v>458</v>
      </c>
      <c r="U266" t="s">
        <v>644</v>
      </c>
      <c r="V266" t="s">
        <v>465</v>
      </c>
      <c r="W266" t="s">
        <v>607</v>
      </c>
      <c r="X266" t="s">
        <v>614</v>
      </c>
      <c r="Y266" s="6">
        <v>650</v>
      </c>
      <c r="Z266" s="1">
        <f>Table1[[#This Row],[Cost Of Goods Sold]]*Table1[[#This Row],[Quantity Sold]]</f>
        <v>500</v>
      </c>
      <c r="AA266" s="1">
        <f>Table1[[#This Row],[Total sold Amount]]-Table1[[#This Row],[Total Cost of Good Sold]]</f>
        <v>150</v>
      </c>
      <c r="AB266" s="6">
        <f>IFERROR(Table1[[#This Row],[Total sold Amount]]-Table1[[#This Row],[Total Cost of Good Sold]]/Table1[[#This Row],[Total sold Amount]],0)</f>
        <v>649.23076923076928</v>
      </c>
      <c r="AC266" s="9">
        <f>IFERROR((Table1[[#This Row],[Total sold Amount]]-Table1[[#This Row],[Total Cost of Good Sold]])/Table1[[#This Row],[Total sold Amount]],0)</f>
        <v>0.23076923076923078</v>
      </c>
    </row>
    <row r="267" spans="1:29" x14ac:dyDescent="0.3">
      <c r="A267">
        <v>1036</v>
      </c>
      <c r="B267" t="s">
        <v>407</v>
      </c>
      <c r="C267" t="s">
        <v>21</v>
      </c>
      <c r="D267" t="s">
        <v>634</v>
      </c>
      <c r="E267" t="s">
        <v>624</v>
      </c>
      <c r="F267" s="4">
        <v>45340</v>
      </c>
      <c r="G267" s="6">
        <v>120</v>
      </c>
      <c r="I267" t="s">
        <v>450</v>
      </c>
      <c r="J267" t="s">
        <v>525</v>
      </c>
      <c r="K267" t="s">
        <v>435</v>
      </c>
      <c r="L267" t="s">
        <v>23</v>
      </c>
      <c r="M267" t="s">
        <v>445</v>
      </c>
      <c r="N267" s="2">
        <v>0</v>
      </c>
      <c r="O267" s="1">
        <v>100</v>
      </c>
      <c r="P267" s="1">
        <v>20</v>
      </c>
      <c r="Q267" t="s">
        <v>18</v>
      </c>
      <c r="R267" t="s">
        <v>642</v>
      </c>
      <c r="S267" t="s">
        <v>454</v>
      </c>
      <c r="T267" t="s">
        <v>458</v>
      </c>
      <c r="U267" t="s">
        <v>644</v>
      </c>
      <c r="V267" t="s">
        <v>486</v>
      </c>
      <c r="W267" t="s">
        <v>607</v>
      </c>
      <c r="X267" t="s">
        <v>614</v>
      </c>
      <c r="Y267" s="6">
        <v>0</v>
      </c>
      <c r="Z267" s="1">
        <f>Table1[[#This Row],[Cost Of Goods Sold]]*Table1[[#This Row],[Quantity Sold]]</f>
        <v>0</v>
      </c>
      <c r="AA267" s="1">
        <f>Table1[[#This Row],[Total sold Amount]]-Table1[[#This Row],[Total Cost of Good Sold]]</f>
        <v>0</v>
      </c>
      <c r="AB267" s="6">
        <f>IFERROR(Table1[[#This Row],[Total sold Amount]]-Table1[[#This Row],[Total Cost of Good Sold]]/Table1[[#This Row],[Total sold Amount]],0)</f>
        <v>0</v>
      </c>
      <c r="AC267" s="9">
        <f>IFERROR((Table1[[#This Row],[Total sold Amount]]-Table1[[#This Row],[Total Cost of Good Sold]])/Table1[[#This Row],[Total sold Amount]],0)</f>
        <v>0</v>
      </c>
    </row>
    <row r="268" spans="1:29" x14ac:dyDescent="0.3">
      <c r="A268">
        <v>1243</v>
      </c>
      <c r="B268" t="s">
        <v>407</v>
      </c>
      <c r="C268" t="s">
        <v>21</v>
      </c>
      <c r="D268" t="s">
        <v>634</v>
      </c>
      <c r="E268" t="s">
        <v>624</v>
      </c>
      <c r="F268" s="4">
        <v>45098</v>
      </c>
      <c r="G268" s="6">
        <v>30</v>
      </c>
      <c r="H268">
        <v>5</v>
      </c>
      <c r="I268" t="s">
        <v>450</v>
      </c>
      <c r="J268" t="s">
        <v>525</v>
      </c>
      <c r="K268" t="s">
        <v>32</v>
      </c>
      <c r="L268" t="s">
        <v>32</v>
      </c>
      <c r="M268" t="s">
        <v>596</v>
      </c>
      <c r="N268" s="2">
        <v>0</v>
      </c>
      <c r="O268" s="1">
        <v>15</v>
      </c>
      <c r="P268" s="1">
        <v>15</v>
      </c>
      <c r="Q268" t="s">
        <v>457</v>
      </c>
      <c r="R268" t="s">
        <v>641</v>
      </c>
      <c r="S268" t="s">
        <v>454</v>
      </c>
      <c r="T268" t="s">
        <v>458</v>
      </c>
      <c r="U268" t="s">
        <v>644</v>
      </c>
      <c r="V268" t="s">
        <v>474</v>
      </c>
      <c r="W268" t="s">
        <v>607</v>
      </c>
      <c r="X268" t="s">
        <v>611</v>
      </c>
      <c r="Y268" s="6">
        <v>150</v>
      </c>
      <c r="Z268" s="1">
        <f>Table1[[#This Row],[Cost Of Goods Sold]]*Table1[[#This Row],[Quantity Sold]]</f>
        <v>75</v>
      </c>
      <c r="AA268" s="1">
        <f>Table1[[#This Row],[Total sold Amount]]-Table1[[#This Row],[Total Cost of Good Sold]]</f>
        <v>75</v>
      </c>
      <c r="AB268" s="6">
        <f>IFERROR(Table1[[#This Row],[Total sold Amount]]-Table1[[#This Row],[Total Cost of Good Sold]]/Table1[[#This Row],[Total sold Amount]],0)</f>
        <v>149.5</v>
      </c>
      <c r="AC268" s="9">
        <f>IFERROR((Table1[[#This Row],[Total sold Amount]]-Table1[[#This Row],[Total Cost of Good Sold]])/Table1[[#This Row],[Total sold Amount]],0)</f>
        <v>0.5</v>
      </c>
    </row>
    <row r="269" spans="1:29" x14ac:dyDescent="0.3">
      <c r="A269">
        <v>935</v>
      </c>
      <c r="B269" t="s">
        <v>406</v>
      </c>
      <c r="C269" t="s">
        <v>19</v>
      </c>
      <c r="D269" t="s">
        <v>630</v>
      </c>
      <c r="E269" t="s">
        <v>623</v>
      </c>
      <c r="F269" s="4">
        <v>45399</v>
      </c>
      <c r="G269" s="6">
        <v>70</v>
      </c>
      <c r="H269">
        <v>4</v>
      </c>
      <c r="I269" t="s">
        <v>452</v>
      </c>
      <c r="J269" t="s">
        <v>525</v>
      </c>
      <c r="K269" t="s">
        <v>23</v>
      </c>
      <c r="L269" t="s">
        <v>23</v>
      </c>
      <c r="M269" t="s">
        <v>445</v>
      </c>
      <c r="N269" s="2">
        <v>0</v>
      </c>
      <c r="O269" s="1">
        <v>50</v>
      </c>
      <c r="P269" s="1">
        <v>20</v>
      </c>
      <c r="Q269" t="s">
        <v>32</v>
      </c>
      <c r="R269" t="s">
        <v>640</v>
      </c>
      <c r="S269" t="s">
        <v>455</v>
      </c>
      <c r="T269" t="s">
        <v>459</v>
      </c>
      <c r="U269" t="s">
        <v>644</v>
      </c>
      <c r="V269" t="s">
        <v>485</v>
      </c>
      <c r="W269" t="s">
        <v>607</v>
      </c>
      <c r="X269" t="s">
        <v>611</v>
      </c>
      <c r="Y269" s="6">
        <v>280</v>
      </c>
      <c r="Z269" s="1">
        <f>Table1[[#This Row],[Cost Of Goods Sold]]*Table1[[#This Row],[Quantity Sold]]</f>
        <v>200</v>
      </c>
      <c r="AA269" s="1">
        <f>Table1[[#This Row],[Total sold Amount]]-Table1[[#This Row],[Total Cost of Good Sold]]</f>
        <v>80</v>
      </c>
      <c r="AB269" s="6">
        <f>IFERROR(Table1[[#This Row],[Total sold Amount]]-Table1[[#This Row],[Total Cost of Good Sold]]/Table1[[#This Row],[Total sold Amount]],0)</f>
        <v>279.28571428571428</v>
      </c>
      <c r="AC269" s="9">
        <f>IFERROR((Table1[[#This Row],[Total sold Amount]]-Table1[[#This Row],[Total Cost of Good Sold]])/Table1[[#This Row],[Total sold Amount]],0)</f>
        <v>0.2857142857142857</v>
      </c>
    </row>
    <row r="270" spans="1:29" x14ac:dyDescent="0.3">
      <c r="A270">
        <v>1105</v>
      </c>
      <c r="B270" t="s">
        <v>209</v>
      </c>
      <c r="C270" t="s">
        <v>16</v>
      </c>
      <c r="D270" t="s">
        <v>629</v>
      </c>
      <c r="E270" t="s">
        <v>16</v>
      </c>
      <c r="F270" s="4">
        <v>45532</v>
      </c>
      <c r="G270" s="6">
        <v>30</v>
      </c>
      <c r="I270" t="s">
        <v>449</v>
      </c>
      <c r="J270" t="s">
        <v>525</v>
      </c>
      <c r="K270" t="s">
        <v>434</v>
      </c>
      <c r="L270" t="s">
        <v>18</v>
      </c>
      <c r="M270" t="s">
        <v>447</v>
      </c>
      <c r="N270" s="2">
        <v>0</v>
      </c>
      <c r="O270" s="1">
        <v>20</v>
      </c>
      <c r="P270" s="1">
        <v>10</v>
      </c>
      <c r="Q270" t="s">
        <v>23</v>
      </c>
      <c r="R270" t="s">
        <v>23</v>
      </c>
      <c r="S270" t="s">
        <v>455</v>
      </c>
      <c r="T270" t="s">
        <v>459</v>
      </c>
      <c r="U270" t="s">
        <v>644</v>
      </c>
      <c r="V270" t="s">
        <v>473</v>
      </c>
      <c r="W270" t="s">
        <v>607</v>
      </c>
      <c r="X270" t="s">
        <v>614</v>
      </c>
      <c r="Y270" s="6">
        <v>0</v>
      </c>
      <c r="Z270" s="1">
        <f>Table1[[#This Row],[Cost Of Goods Sold]]*Table1[[#This Row],[Quantity Sold]]</f>
        <v>0</v>
      </c>
      <c r="AA270" s="1">
        <f>Table1[[#This Row],[Total sold Amount]]-Table1[[#This Row],[Total Cost of Good Sold]]</f>
        <v>0</v>
      </c>
      <c r="AB270" s="6">
        <f>IFERROR(Table1[[#This Row],[Total sold Amount]]-Table1[[#This Row],[Total Cost of Good Sold]]/Table1[[#This Row],[Total sold Amount]],0)</f>
        <v>0</v>
      </c>
      <c r="AC270" s="9">
        <f>IFERROR((Table1[[#This Row],[Total sold Amount]]-Table1[[#This Row],[Total Cost of Good Sold]])/Table1[[#This Row],[Total sold Amount]],0)</f>
        <v>0</v>
      </c>
    </row>
    <row r="271" spans="1:29" x14ac:dyDescent="0.3">
      <c r="A271">
        <v>1289</v>
      </c>
      <c r="B271" t="s">
        <v>292</v>
      </c>
      <c r="C271" t="s">
        <v>16</v>
      </c>
      <c r="D271" t="s">
        <v>629</v>
      </c>
      <c r="E271" t="s">
        <v>16</v>
      </c>
      <c r="F271" s="4">
        <v>45243</v>
      </c>
      <c r="G271" s="8">
        <v>30</v>
      </c>
      <c r="H271">
        <v>3</v>
      </c>
      <c r="I271" t="s">
        <v>449</v>
      </c>
      <c r="J271" t="s">
        <v>525</v>
      </c>
      <c r="K271" t="s">
        <v>32</v>
      </c>
      <c r="L271" t="s">
        <v>32</v>
      </c>
      <c r="M271" t="s">
        <v>602</v>
      </c>
      <c r="N271" s="2">
        <v>0.05</v>
      </c>
      <c r="O271" s="1">
        <v>15</v>
      </c>
      <c r="P271" s="1">
        <v>15</v>
      </c>
      <c r="Q271" t="s">
        <v>32</v>
      </c>
      <c r="R271" t="s">
        <v>640</v>
      </c>
      <c r="S271" t="s">
        <v>455</v>
      </c>
      <c r="T271" t="s">
        <v>460</v>
      </c>
      <c r="U271" t="s">
        <v>460</v>
      </c>
      <c r="V271" t="s">
        <v>468</v>
      </c>
      <c r="W271" t="s">
        <v>607</v>
      </c>
      <c r="X271" t="s">
        <v>614</v>
      </c>
      <c r="Y271" s="6">
        <v>90</v>
      </c>
      <c r="Z271" s="1">
        <f>Table1[[#This Row],[Cost Of Goods Sold]]*Table1[[#This Row],[Quantity Sold]]</f>
        <v>45</v>
      </c>
      <c r="AA271" s="1">
        <f>Table1[[#This Row],[Total sold Amount]]-Table1[[#This Row],[Total Cost of Good Sold]]</f>
        <v>45</v>
      </c>
      <c r="AB271" s="6">
        <f>IFERROR(Table1[[#This Row],[Total sold Amount]]-Table1[[#This Row],[Total Cost of Good Sold]]/Table1[[#This Row],[Total sold Amount]],0)</f>
        <v>89.5</v>
      </c>
      <c r="AC271" s="9">
        <f>IFERROR((Table1[[#This Row],[Total sold Amount]]-Table1[[#This Row],[Total Cost of Good Sold]])/Table1[[#This Row],[Total sold Amount]],0)</f>
        <v>0.5</v>
      </c>
    </row>
    <row r="272" spans="1:29" x14ac:dyDescent="0.3">
      <c r="A272">
        <v>1197</v>
      </c>
      <c r="B272" t="s">
        <v>25</v>
      </c>
      <c r="C272" t="s">
        <v>24</v>
      </c>
      <c r="D272" t="s">
        <v>631</v>
      </c>
      <c r="E272" t="s">
        <v>626</v>
      </c>
      <c r="G272" s="6">
        <v>400</v>
      </c>
      <c r="H272">
        <v>5</v>
      </c>
      <c r="I272" t="s">
        <v>449</v>
      </c>
      <c r="J272" t="s">
        <v>525</v>
      </c>
      <c r="K272" t="s">
        <v>32</v>
      </c>
      <c r="L272" t="s">
        <v>32</v>
      </c>
      <c r="M272" t="s">
        <v>595</v>
      </c>
      <c r="N272" s="2">
        <v>0.05</v>
      </c>
      <c r="O272" s="1">
        <v>15</v>
      </c>
      <c r="P272" s="1">
        <v>385</v>
      </c>
      <c r="Q272" t="s">
        <v>23</v>
      </c>
      <c r="R272" t="s">
        <v>23</v>
      </c>
      <c r="S272" t="s">
        <v>454</v>
      </c>
      <c r="T272" t="s">
        <v>459</v>
      </c>
      <c r="U272" t="s">
        <v>644</v>
      </c>
      <c r="V272" t="s">
        <v>470</v>
      </c>
      <c r="W272" t="s">
        <v>607</v>
      </c>
      <c r="X272" t="s">
        <v>613</v>
      </c>
      <c r="Y272" s="6">
        <v>2000</v>
      </c>
      <c r="Z272" s="1">
        <f>Table1[[#This Row],[Cost Of Goods Sold]]*Table1[[#This Row],[Quantity Sold]]</f>
        <v>75</v>
      </c>
      <c r="AA272" s="1">
        <f>Table1[[#This Row],[Total sold Amount]]-Table1[[#This Row],[Total Cost of Good Sold]]</f>
        <v>1925</v>
      </c>
      <c r="AB272" s="6">
        <f>IFERROR(Table1[[#This Row],[Total sold Amount]]-Table1[[#This Row],[Total Cost of Good Sold]]/Table1[[#This Row],[Total sold Amount]],0)</f>
        <v>1999.9625000000001</v>
      </c>
      <c r="AC272" s="9">
        <f>IFERROR((Table1[[#This Row],[Total sold Amount]]-Table1[[#This Row],[Total Cost of Good Sold]])/Table1[[#This Row],[Total sold Amount]],0)</f>
        <v>0.96250000000000002</v>
      </c>
    </row>
    <row r="273" spans="1:29" x14ac:dyDescent="0.3">
      <c r="A273">
        <v>1151</v>
      </c>
      <c r="B273" t="s">
        <v>338</v>
      </c>
      <c r="C273" t="s">
        <v>48</v>
      </c>
      <c r="D273" t="s">
        <v>633</v>
      </c>
      <c r="E273" t="s">
        <v>624</v>
      </c>
      <c r="F273" s="4">
        <v>44998</v>
      </c>
      <c r="G273" s="6">
        <v>20</v>
      </c>
      <c r="H273">
        <v>1</v>
      </c>
      <c r="I273" t="s">
        <v>453</v>
      </c>
      <c r="J273" t="s">
        <v>525</v>
      </c>
      <c r="K273" t="s">
        <v>23</v>
      </c>
      <c r="L273" t="s">
        <v>23</v>
      </c>
      <c r="M273" t="s">
        <v>604</v>
      </c>
      <c r="N273" s="2">
        <v>0</v>
      </c>
      <c r="O273" s="1">
        <v>15</v>
      </c>
      <c r="P273" s="1">
        <v>5</v>
      </c>
      <c r="Q273" t="s">
        <v>32</v>
      </c>
      <c r="R273" t="s">
        <v>640</v>
      </c>
      <c r="S273" t="s">
        <v>456</v>
      </c>
      <c r="T273" t="s">
        <v>460</v>
      </c>
      <c r="U273" t="s">
        <v>460</v>
      </c>
      <c r="V273" t="s">
        <v>487</v>
      </c>
      <c r="W273" t="s">
        <v>608</v>
      </c>
      <c r="X273" t="s">
        <v>612</v>
      </c>
      <c r="Y273" s="6">
        <v>20</v>
      </c>
      <c r="Z273" s="1">
        <f>Table1[[#This Row],[Cost Of Goods Sold]]*Table1[[#This Row],[Quantity Sold]]</f>
        <v>15</v>
      </c>
      <c r="AA273" s="1">
        <f>Table1[[#This Row],[Total sold Amount]]-Table1[[#This Row],[Total Cost of Good Sold]]</f>
        <v>5</v>
      </c>
      <c r="AB273" s="6">
        <f>IFERROR(Table1[[#This Row],[Total sold Amount]]-Table1[[#This Row],[Total Cost of Good Sold]]/Table1[[#This Row],[Total sold Amount]],0)</f>
        <v>19.25</v>
      </c>
      <c r="AC273" s="9">
        <f>IFERROR((Table1[[#This Row],[Total sold Amount]]-Table1[[#This Row],[Total Cost of Good Sold]])/Table1[[#This Row],[Total sold Amount]],0)</f>
        <v>0.25</v>
      </c>
    </row>
    <row r="274" spans="1:29" x14ac:dyDescent="0.3">
      <c r="A274">
        <v>1335</v>
      </c>
      <c r="B274" t="s">
        <v>25</v>
      </c>
      <c r="C274" t="s">
        <v>24</v>
      </c>
      <c r="D274" t="s">
        <v>631</v>
      </c>
      <c r="E274" t="s">
        <v>626</v>
      </c>
      <c r="F274" s="4">
        <v>45289</v>
      </c>
      <c r="G274" s="6">
        <v>30</v>
      </c>
      <c r="H274">
        <v>5</v>
      </c>
      <c r="I274" t="s">
        <v>453</v>
      </c>
      <c r="J274" t="s">
        <v>525</v>
      </c>
      <c r="K274" t="s">
        <v>18</v>
      </c>
      <c r="L274" t="s">
        <v>18</v>
      </c>
      <c r="M274" t="s">
        <v>603</v>
      </c>
      <c r="N274" s="2">
        <v>0.1</v>
      </c>
      <c r="O274" s="1">
        <v>20</v>
      </c>
      <c r="P274" s="1">
        <v>10</v>
      </c>
      <c r="Q274" t="s">
        <v>32</v>
      </c>
      <c r="R274" t="s">
        <v>640</v>
      </c>
      <c r="S274" t="s">
        <v>455</v>
      </c>
      <c r="T274" t="s">
        <v>459</v>
      </c>
      <c r="U274" t="s">
        <v>644</v>
      </c>
      <c r="V274" t="s">
        <v>482</v>
      </c>
      <c r="W274" t="s">
        <v>608</v>
      </c>
      <c r="X274" t="s">
        <v>610</v>
      </c>
      <c r="Y274" s="6">
        <v>150</v>
      </c>
      <c r="Z274" s="1">
        <f>Table1[[#This Row],[Cost Of Goods Sold]]*Table1[[#This Row],[Quantity Sold]]</f>
        <v>100</v>
      </c>
      <c r="AA274" s="1">
        <f>Table1[[#This Row],[Total sold Amount]]-Table1[[#This Row],[Total Cost of Good Sold]]</f>
        <v>50</v>
      </c>
      <c r="AB274" s="6">
        <f>IFERROR(Table1[[#This Row],[Total sold Amount]]-Table1[[#This Row],[Total Cost of Good Sold]]/Table1[[#This Row],[Total sold Amount]],0)</f>
        <v>149.33333333333334</v>
      </c>
      <c r="AC274" s="9">
        <f>IFERROR((Table1[[#This Row],[Total sold Amount]]-Table1[[#This Row],[Total Cost of Good Sold]])/Table1[[#This Row],[Total sold Amount]],0)</f>
        <v>0.33333333333333331</v>
      </c>
    </row>
    <row r="275" spans="1:29" x14ac:dyDescent="0.3">
      <c r="A275">
        <v>491</v>
      </c>
      <c r="B275" t="s">
        <v>160</v>
      </c>
      <c r="C275" t="s">
        <v>24</v>
      </c>
      <c r="D275" t="s">
        <v>631</v>
      </c>
      <c r="E275" t="s">
        <v>626</v>
      </c>
      <c r="F275" s="4">
        <v>45194</v>
      </c>
      <c r="G275" s="6">
        <v>150</v>
      </c>
      <c r="H275">
        <v>1</v>
      </c>
      <c r="I275" t="s">
        <v>450</v>
      </c>
      <c r="J275" t="s">
        <v>519</v>
      </c>
      <c r="K275" t="s">
        <v>32</v>
      </c>
      <c r="L275" t="s">
        <v>32</v>
      </c>
      <c r="M275" t="s">
        <v>443</v>
      </c>
      <c r="N275" s="2">
        <v>0.1</v>
      </c>
      <c r="O275" s="1">
        <v>100</v>
      </c>
      <c r="P275" s="1">
        <v>50</v>
      </c>
      <c r="Q275" t="s">
        <v>18</v>
      </c>
      <c r="R275" t="s">
        <v>642</v>
      </c>
      <c r="S275" t="s">
        <v>456</v>
      </c>
      <c r="T275" t="s">
        <v>458</v>
      </c>
      <c r="U275" t="s">
        <v>644</v>
      </c>
      <c r="V275" t="s">
        <v>474</v>
      </c>
      <c r="W275" t="s">
        <v>608</v>
      </c>
      <c r="X275" t="s">
        <v>611</v>
      </c>
      <c r="Y275" s="6">
        <v>150</v>
      </c>
      <c r="Z275" s="1">
        <f>Table1[[#This Row],[Cost Of Goods Sold]]*Table1[[#This Row],[Quantity Sold]]</f>
        <v>100</v>
      </c>
      <c r="AA275" s="1">
        <f>Table1[[#This Row],[Total sold Amount]]-Table1[[#This Row],[Total Cost of Good Sold]]</f>
        <v>50</v>
      </c>
      <c r="AB275" s="6">
        <f>IFERROR(Table1[[#This Row],[Total sold Amount]]-Table1[[#This Row],[Total Cost of Good Sold]]/Table1[[#This Row],[Total sold Amount]],0)</f>
        <v>149.33333333333334</v>
      </c>
      <c r="AC275" s="9">
        <f>IFERROR((Table1[[#This Row],[Total sold Amount]]-Table1[[#This Row],[Total Cost of Good Sold]])/Table1[[#This Row],[Total sold Amount]],0)</f>
        <v>0.33333333333333331</v>
      </c>
    </row>
    <row r="276" spans="1:29" x14ac:dyDescent="0.3">
      <c r="A276">
        <v>264</v>
      </c>
      <c r="B276" t="s">
        <v>140</v>
      </c>
      <c r="C276" t="s">
        <v>46</v>
      </c>
      <c r="D276" t="s">
        <v>634</v>
      </c>
      <c r="E276" t="s">
        <v>624</v>
      </c>
      <c r="F276" s="4">
        <v>45062</v>
      </c>
      <c r="G276" s="6">
        <v>26</v>
      </c>
      <c r="H276">
        <v>1</v>
      </c>
      <c r="I276" t="s">
        <v>452</v>
      </c>
      <c r="J276" t="s">
        <v>519</v>
      </c>
      <c r="K276" t="s">
        <v>32</v>
      </c>
      <c r="L276" t="s">
        <v>32</v>
      </c>
      <c r="M276" t="s">
        <v>448</v>
      </c>
      <c r="N276" s="2">
        <v>0</v>
      </c>
      <c r="O276" s="1">
        <v>20</v>
      </c>
      <c r="P276" s="1">
        <v>6</v>
      </c>
      <c r="Q276" t="s">
        <v>18</v>
      </c>
      <c r="R276" t="s">
        <v>642</v>
      </c>
      <c r="S276" t="s">
        <v>455</v>
      </c>
      <c r="T276" t="s">
        <v>459</v>
      </c>
      <c r="U276" t="s">
        <v>644</v>
      </c>
      <c r="V276" t="s">
        <v>487</v>
      </c>
      <c r="W276" t="s">
        <v>607</v>
      </c>
      <c r="X276" t="s">
        <v>612</v>
      </c>
      <c r="Y276" s="6">
        <v>26</v>
      </c>
      <c r="Z276" s="1">
        <f>Table1[[#This Row],[Cost Of Goods Sold]]*Table1[[#This Row],[Quantity Sold]]</f>
        <v>20</v>
      </c>
      <c r="AA276" s="1">
        <f>Table1[[#This Row],[Total sold Amount]]-Table1[[#This Row],[Total Cost of Good Sold]]</f>
        <v>6</v>
      </c>
      <c r="AB276" s="6">
        <f>IFERROR(Table1[[#This Row],[Total sold Amount]]-Table1[[#This Row],[Total Cost of Good Sold]]/Table1[[#This Row],[Total sold Amount]],0)</f>
        <v>25.23076923076923</v>
      </c>
      <c r="AC276" s="9">
        <f>IFERROR((Table1[[#This Row],[Total sold Amount]]-Table1[[#This Row],[Total Cost of Good Sold]])/Table1[[#This Row],[Total sold Amount]],0)</f>
        <v>0.23076923076923078</v>
      </c>
    </row>
    <row r="277" spans="1:29" x14ac:dyDescent="0.3">
      <c r="A277">
        <v>673</v>
      </c>
      <c r="B277" t="s">
        <v>207</v>
      </c>
      <c r="C277" t="s">
        <v>24</v>
      </c>
      <c r="D277" t="s">
        <v>631</v>
      </c>
      <c r="E277" t="s">
        <v>626</v>
      </c>
      <c r="F277" s="4">
        <v>45180</v>
      </c>
      <c r="G277" s="6">
        <v>35</v>
      </c>
      <c r="H277">
        <v>2</v>
      </c>
      <c r="I277" t="s">
        <v>452</v>
      </c>
      <c r="J277" t="s">
        <v>519</v>
      </c>
      <c r="K277" t="s">
        <v>18</v>
      </c>
      <c r="L277" t="s">
        <v>18</v>
      </c>
      <c r="M277" t="s">
        <v>448</v>
      </c>
      <c r="N277" s="2">
        <v>0</v>
      </c>
      <c r="O277" s="1">
        <v>25</v>
      </c>
      <c r="P277" s="1">
        <v>10</v>
      </c>
      <c r="Q277" t="s">
        <v>457</v>
      </c>
      <c r="R277" t="s">
        <v>641</v>
      </c>
      <c r="S277" t="s">
        <v>456</v>
      </c>
      <c r="T277" t="s">
        <v>460</v>
      </c>
      <c r="U277" t="s">
        <v>460</v>
      </c>
      <c r="V277" t="s">
        <v>473</v>
      </c>
      <c r="W277" t="s">
        <v>607</v>
      </c>
      <c r="X277" t="s">
        <v>614</v>
      </c>
      <c r="Y277" s="6">
        <v>70</v>
      </c>
      <c r="Z277" s="1">
        <f>Table1[[#This Row],[Cost Of Goods Sold]]*Table1[[#This Row],[Quantity Sold]]</f>
        <v>50</v>
      </c>
      <c r="AA277" s="1">
        <f>Table1[[#This Row],[Total sold Amount]]-Table1[[#This Row],[Total Cost of Good Sold]]</f>
        <v>20</v>
      </c>
      <c r="AB277" s="6">
        <f>IFERROR(Table1[[#This Row],[Total sold Amount]]-Table1[[#This Row],[Total Cost of Good Sold]]/Table1[[#This Row],[Total sold Amount]],0)</f>
        <v>69.285714285714292</v>
      </c>
      <c r="AC277" s="9">
        <f>IFERROR((Table1[[#This Row],[Total sold Amount]]-Table1[[#This Row],[Total Cost of Good Sold]])/Table1[[#This Row],[Total sold Amount]],0)</f>
        <v>0.2857142857142857</v>
      </c>
    </row>
    <row r="278" spans="1:29" x14ac:dyDescent="0.3">
      <c r="A278">
        <v>860</v>
      </c>
      <c r="B278" t="s">
        <v>25</v>
      </c>
      <c r="C278" t="s">
        <v>24</v>
      </c>
      <c r="D278" t="s">
        <v>631</v>
      </c>
      <c r="E278" t="s">
        <v>626</v>
      </c>
      <c r="F278" s="4">
        <v>45501</v>
      </c>
      <c r="G278" s="6">
        <v>400</v>
      </c>
      <c r="H278">
        <v>2</v>
      </c>
      <c r="I278" t="s">
        <v>452</v>
      </c>
      <c r="J278" t="s">
        <v>519</v>
      </c>
      <c r="K278" t="s">
        <v>32</v>
      </c>
      <c r="L278" t="s">
        <v>32</v>
      </c>
      <c r="M278" t="s">
        <v>439</v>
      </c>
      <c r="N278" s="2">
        <v>0.05</v>
      </c>
      <c r="O278" s="1">
        <v>300</v>
      </c>
      <c r="P278" s="1">
        <v>100</v>
      </c>
      <c r="Q278" t="s">
        <v>18</v>
      </c>
      <c r="R278" t="s">
        <v>642</v>
      </c>
      <c r="S278" t="s">
        <v>456</v>
      </c>
      <c r="T278" t="s">
        <v>458</v>
      </c>
      <c r="U278" t="s">
        <v>644</v>
      </c>
      <c r="V278" t="s">
        <v>474</v>
      </c>
      <c r="W278" t="s">
        <v>607</v>
      </c>
      <c r="X278" t="s">
        <v>611</v>
      </c>
      <c r="Y278" s="6">
        <v>800</v>
      </c>
      <c r="Z278" s="1">
        <f>Table1[[#This Row],[Cost Of Goods Sold]]*Table1[[#This Row],[Quantity Sold]]</f>
        <v>600</v>
      </c>
      <c r="AA278" s="1">
        <f>Table1[[#This Row],[Total sold Amount]]-Table1[[#This Row],[Total Cost of Good Sold]]</f>
        <v>200</v>
      </c>
      <c r="AB278" s="6">
        <f>IFERROR(Table1[[#This Row],[Total sold Amount]]-Table1[[#This Row],[Total Cost of Good Sold]]/Table1[[#This Row],[Total sold Amount]],0)</f>
        <v>799.25</v>
      </c>
      <c r="AC278" s="9">
        <f>IFERROR((Table1[[#This Row],[Total sold Amount]]-Table1[[#This Row],[Total Cost of Good Sold]])/Table1[[#This Row],[Total sold Amount]],0)</f>
        <v>0.25</v>
      </c>
    </row>
    <row r="279" spans="1:29" x14ac:dyDescent="0.3">
      <c r="A279">
        <v>418</v>
      </c>
      <c r="B279" t="s">
        <v>275</v>
      </c>
      <c r="C279" t="s">
        <v>19</v>
      </c>
      <c r="D279" t="s">
        <v>630</v>
      </c>
      <c r="E279" t="s">
        <v>623</v>
      </c>
      <c r="F279" s="4">
        <v>45208</v>
      </c>
      <c r="G279" s="6">
        <v>260</v>
      </c>
      <c r="H279">
        <v>5</v>
      </c>
      <c r="I279" t="s">
        <v>449</v>
      </c>
      <c r="J279" t="s">
        <v>519</v>
      </c>
      <c r="K279" t="s">
        <v>32</v>
      </c>
      <c r="L279" t="s">
        <v>32</v>
      </c>
      <c r="M279" t="s">
        <v>447</v>
      </c>
      <c r="N279" s="2">
        <v>0</v>
      </c>
      <c r="O279" s="1">
        <v>200</v>
      </c>
      <c r="P279" s="1">
        <v>60</v>
      </c>
      <c r="Q279" t="s">
        <v>23</v>
      </c>
      <c r="R279" t="s">
        <v>23</v>
      </c>
      <c r="S279" t="s">
        <v>455</v>
      </c>
      <c r="T279" t="s">
        <v>460</v>
      </c>
      <c r="U279" t="s">
        <v>460</v>
      </c>
      <c r="V279" t="s">
        <v>494</v>
      </c>
      <c r="W279" t="s">
        <v>607</v>
      </c>
      <c r="X279" t="s">
        <v>614</v>
      </c>
      <c r="Y279" s="6">
        <v>1300</v>
      </c>
      <c r="Z279" s="1">
        <f>Table1[[#This Row],[Cost Of Goods Sold]]*Table1[[#This Row],[Quantity Sold]]</f>
        <v>1000</v>
      </c>
      <c r="AA279" s="1">
        <f>Table1[[#This Row],[Total sold Amount]]-Table1[[#This Row],[Total Cost of Good Sold]]</f>
        <v>300</v>
      </c>
      <c r="AB279" s="6">
        <f>IFERROR(Table1[[#This Row],[Total sold Amount]]-Table1[[#This Row],[Total Cost of Good Sold]]/Table1[[#This Row],[Total sold Amount]],0)</f>
        <v>1299.2307692307693</v>
      </c>
      <c r="AC279" s="9">
        <f>IFERROR((Table1[[#This Row],[Total sold Amount]]-Table1[[#This Row],[Total Cost of Good Sold]])/Table1[[#This Row],[Total sold Amount]],0)</f>
        <v>0.23076923076923078</v>
      </c>
    </row>
    <row r="280" spans="1:29" x14ac:dyDescent="0.3">
      <c r="A280">
        <v>221</v>
      </c>
      <c r="B280" t="s">
        <v>100</v>
      </c>
      <c r="C280" t="s">
        <v>34</v>
      </c>
      <c r="D280" t="s">
        <v>632</v>
      </c>
      <c r="E280" t="s">
        <v>625</v>
      </c>
      <c r="F280" s="4">
        <v>45267</v>
      </c>
      <c r="G280" s="6">
        <v>32</v>
      </c>
      <c r="H280">
        <v>1</v>
      </c>
      <c r="I280" t="s">
        <v>449</v>
      </c>
      <c r="J280" t="s">
        <v>519</v>
      </c>
      <c r="K280" t="s">
        <v>23</v>
      </c>
      <c r="L280" t="s">
        <v>23</v>
      </c>
      <c r="M280" t="s">
        <v>446</v>
      </c>
      <c r="N280" s="2">
        <v>0</v>
      </c>
      <c r="O280" s="1">
        <v>25</v>
      </c>
      <c r="P280" s="1">
        <v>7</v>
      </c>
      <c r="Q280" t="s">
        <v>32</v>
      </c>
      <c r="R280" t="s">
        <v>640</v>
      </c>
      <c r="S280" t="s">
        <v>456</v>
      </c>
      <c r="T280" t="s">
        <v>458</v>
      </c>
      <c r="U280" t="s">
        <v>644</v>
      </c>
      <c r="V280" t="s">
        <v>473</v>
      </c>
      <c r="W280" t="s">
        <v>606</v>
      </c>
      <c r="X280" t="s">
        <v>614</v>
      </c>
      <c r="Y280" s="6">
        <v>32</v>
      </c>
      <c r="Z280" s="1">
        <f>Table1[[#This Row],[Cost Of Goods Sold]]*Table1[[#This Row],[Quantity Sold]]</f>
        <v>25</v>
      </c>
      <c r="AA280" s="1">
        <f>Table1[[#This Row],[Total sold Amount]]-Table1[[#This Row],[Total Cost of Good Sold]]</f>
        <v>7</v>
      </c>
      <c r="AB280" s="6">
        <f>IFERROR(Table1[[#This Row],[Total sold Amount]]-Table1[[#This Row],[Total Cost of Good Sold]]/Table1[[#This Row],[Total sold Amount]],0)</f>
        <v>31.21875</v>
      </c>
      <c r="AC280" s="9">
        <f>IFERROR((Table1[[#This Row],[Total sold Amount]]-Table1[[#This Row],[Total Cost of Good Sold]])/Table1[[#This Row],[Total sold Amount]],0)</f>
        <v>0.21875</v>
      </c>
    </row>
    <row r="281" spans="1:29" x14ac:dyDescent="0.3">
      <c r="A281">
        <v>927</v>
      </c>
      <c r="B281" t="s">
        <v>17</v>
      </c>
      <c r="C281" t="s">
        <v>16</v>
      </c>
      <c r="D281" t="s">
        <v>629</v>
      </c>
      <c r="E281" t="s">
        <v>16</v>
      </c>
      <c r="F281" s="4">
        <v>45442</v>
      </c>
      <c r="G281" s="6">
        <v>70</v>
      </c>
      <c r="H281">
        <v>3</v>
      </c>
      <c r="I281" t="s">
        <v>449</v>
      </c>
      <c r="J281" t="s">
        <v>519</v>
      </c>
      <c r="K281" t="s">
        <v>18</v>
      </c>
      <c r="L281" t="s">
        <v>18</v>
      </c>
      <c r="M281" t="s">
        <v>440</v>
      </c>
      <c r="N281" s="2">
        <v>0</v>
      </c>
      <c r="O281" s="1">
        <v>50</v>
      </c>
      <c r="P281" s="1">
        <v>20</v>
      </c>
      <c r="Q281" t="s">
        <v>18</v>
      </c>
      <c r="R281" t="s">
        <v>642</v>
      </c>
      <c r="S281" t="s">
        <v>456</v>
      </c>
      <c r="T281" t="s">
        <v>459</v>
      </c>
      <c r="U281" t="s">
        <v>644</v>
      </c>
      <c r="V281" t="s">
        <v>478</v>
      </c>
      <c r="W281" t="s">
        <v>607</v>
      </c>
      <c r="X281" t="s">
        <v>614</v>
      </c>
      <c r="Y281" s="6">
        <v>210</v>
      </c>
      <c r="Z281" s="1">
        <f>Table1[[#This Row],[Cost Of Goods Sold]]*Table1[[#This Row],[Quantity Sold]]</f>
        <v>150</v>
      </c>
      <c r="AA281" s="1">
        <f>Table1[[#This Row],[Total sold Amount]]-Table1[[#This Row],[Total Cost of Good Sold]]</f>
        <v>60</v>
      </c>
      <c r="AB281" s="6">
        <f>IFERROR(Table1[[#This Row],[Total sold Amount]]-Table1[[#This Row],[Total Cost of Good Sold]]/Table1[[#This Row],[Total sold Amount]],0)</f>
        <v>209.28571428571428</v>
      </c>
      <c r="AC281" s="9">
        <f>IFERROR((Table1[[#This Row],[Total sold Amount]]-Table1[[#This Row],[Total Cost of Good Sold]])/Table1[[#This Row],[Total sold Amount]],0)</f>
        <v>0.2857142857142857</v>
      </c>
    </row>
    <row r="282" spans="1:29" x14ac:dyDescent="0.3">
      <c r="A282">
        <v>1004</v>
      </c>
      <c r="B282" t="s">
        <v>423</v>
      </c>
      <c r="C282" t="s">
        <v>24</v>
      </c>
      <c r="D282" t="s">
        <v>631</v>
      </c>
      <c r="E282" t="s">
        <v>626</v>
      </c>
      <c r="F282" s="4">
        <v>45483</v>
      </c>
      <c r="G282" s="6">
        <v>130</v>
      </c>
      <c r="I282" t="s">
        <v>449</v>
      </c>
      <c r="J282" t="s">
        <v>519</v>
      </c>
      <c r="K282" t="s">
        <v>432</v>
      </c>
      <c r="L282" t="s">
        <v>620</v>
      </c>
      <c r="M282" t="s">
        <v>445</v>
      </c>
      <c r="N282" s="2">
        <v>0</v>
      </c>
      <c r="O282" s="1">
        <v>100</v>
      </c>
      <c r="P282" s="1">
        <v>30</v>
      </c>
      <c r="Q282" t="s">
        <v>457</v>
      </c>
      <c r="R282" t="s">
        <v>641</v>
      </c>
      <c r="S282" t="s">
        <v>456</v>
      </c>
      <c r="T282" t="s">
        <v>458</v>
      </c>
      <c r="U282" t="s">
        <v>644</v>
      </c>
      <c r="V282" t="s">
        <v>469</v>
      </c>
      <c r="W282" t="s">
        <v>607</v>
      </c>
      <c r="X282" t="s">
        <v>613</v>
      </c>
      <c r="Y282" s="6">
        <v>0</v>
      </c>
      <c r="Z282" s="1">
        <f>Table1[[#This Row],[Cost Of Goods Sold]]*Table1[[#This Row],[Quantity Sold]]</f>
        <v>0</v>
      </c>
      <c r="AA282" s="1">
        <f>Table1[[#This Row],[Total sold Amount]]-Table1[[#This Row],[Total Cost of Good Sold]]</f>
        <v>0</v>
      </c>
      <c r="AB282" s="6">
        <f>IFERROR(Table1[[#This Row],[Total sold Amount]]-Table1[[#This Row],[Total Cost of Good Sold]]/Table1[[#This Row],[Total sold Amount]],0)</f>
        <v>0</v>
      </c>
      <c r="AC282" s="9">
        <f>IFERROR((Table1[[#This Row],[Total sold Amount]]-Table1[[#This Row],[Total Cost of Good Sold]])/Table1[[#This Row],[Total sold Amount]],0)</f>
        <v>0</v>
      </c>
    </row>
    <row r="283" spans="1:29" x14ac:dyDescent="0.3">
      <c r="A283">
        <v>700</v>
      </c>
      <c r="B283" t="s">
        <v>266</v>
      </c>
      <c r="C283" t="s">
        <v>36</v>
      </c>
      <c r="D283" t="s">
        <v>634</v>
      </c>
      <c r="E283" t="s">
        <v>624</v>
      </c>
      <c r="F283" s="4">
        <v>45376</v>
      </c>
      <c r="G283" s="6">
        <v>25</v>
      </c>
      <c r="H283">
        <v>3</v>
      </c>
      <c r="I283" t="s">
        <v>449</v>
      </c>
      <c r="J283" t="s">
        <v>519</v>
      </c>
      <c r="K283" t="s">
        <v>18</v>
      </c>
      <c r="L283" t="s">
        <v>18</v>
      </c>
      <c r="M283" t="s">
        <v>447</v>
      </c>
      <c r="N283" s="2">
        <v>0</v>
      </c>
      <c r="O283" s="1">
        <v>20</v>
      </c>
      <c r="P283" s="1">
        <v>5</v>
      </c>
      <c r="Q283" t="s">
        <v>32</v>
      </c>
      <c r="R283" t="s">
        <v>640</v>
      </c>
      <c r="S283" t="s">
        <v>454</v>
      </c>
      <c r="T283" t="s">
        <v>460</v>
      </c>
      <c r="U283" t="s">
        <v>460</v>
      </c>
      <c r="V283" t="s">
        <v>471</v>
      </c>
      <c r="W283" t="s">
        <v>608</v>
      </c>
      <c r="X283" t="s">
        <v>613</v>
      </c>
      <c r="Y283" s="6">
        <v>75</v>
      </c>
      <c r="Z283" s="1">
        <f>Table1[[#This Row],[Cost Of Goods Sold]]*Table1[[#This Row],[Quantity Sold]]</f>
        <v>60</v>
      </c>
      <c r="AA283" s="1">
        <f>Table1[[#This Row],[Total sold Amount]]-Table1[[#This Row],[Total Cost of Good Sold]]</f>
        <v>15</v>
      </c>
      <c r="AB283" s="6">
        <f>IFERROR(Table1[[#This Row],[Total sold Amount]]-Table1[[#This Row],[Total Cost of Good Sold]]/Table1[[#This Row],[Total sold Amount]],0)</f>
        <v>74.2</v>
      </c>
      <c r="AC283" s="9">
        <f>IFERROR((Table1[[#This Row],[Total sold Amount]]-Table1[[#This Row],[Total Cost of Good Sold]])/Table1[[#This Row],[Total sold Amount]],0)</f>
        <v>0.2</v>
      </c>
    </row>
    <row r="284" spans="1:29" x14ac:dyDescent="0.3">
      <c r="A284">
        <v>926</v>
      </c>
      <c r="B284" t="s">
        <v>25</v>
      </c>
      <c r="C284" t="s">
        <v>24</v>
      </c>
      <c r="D284" t="s">
        <v>631</v>
      </c>
      <c r="E284" t="s">
        <v>626</v>
      </c>
      <c r="F284" s="4">
        <v>44949</v>
      </c>
      <c r="G284" s="6">
        <v>400</v>
      </c>
      <c r="H284">
        <v>2</v>
      </c>
      <c r="I284" t="s">
        <v>453</v>
      </c>
      <c r="J284" t="s">
        <v>519</v>
      </c>
      <c r="K284" t="s">
        <v>32</v>
      </c>
      <c r="L284" t="s">
        <v>32</v>
      </c>
      <c r="M284" t="s">
        <v>447</v>
      </c>
      <c r="N284" s="2">
        <v>0.05</v>
      </c>
      <c r="O284" s="1">
        <v>300</v>
      </c>
      <c r="P284" s="1">
        <v>100</v>
      </c>
      <c r="Q284" t="s">
        <v>457</v>
      </c>
      <c r="R284" t="s">
        <v>641</v>
      </c>
      <c r="S284" t="s">
        <v>455</v>
      </c>
      <c r="T284" t="s">
        <v>460</v>
      </c>
      <c r="U284" t="s">
        <v>460</v>
      </c>
      <c r="V284" t="s">
        <v>486</v>
      </c>
      <c r="W284" t="s">
        <v>607</v>
      </c>
      <c r="X284" t="s">
        <v>614</v>
      </c>
      <c r="Y284" s="6">
        <v>800</v>
      </c>
      <c r="Z284" s="1">
        <f>Table1[[#This Row],[Cost Of Goods Sold]]*Table1[[#This Row],[Quantity Sold]]</f>
        <v>600</v>
      </c>
      <c r="AA284" s="1">
        <f>Table1[[#This Row],[Total sold Amount]]-Table1[[#This Row],[Total Cost of Good Sold]]</f>
        <v>200</v>
      </c>
      <c r="AB284" s="6">
        <f>IFERROR(Table1[[#This Row],[Total sold Amount]]-Table1[[#This Row],[Total Cost of Good Sold]]/Table1[[#This Row],[Total sold Amount]],0)</f>
        <v>799.25</v>
      </c>
      <c r="AC284" s="9">
        <f>IFERROR((Table1[[#This Row],[Total sold Amount]]-Table1[[#This Row],[Total Cost of Good Sold]])/Table1[[#This Row],[Total sold Amount]],0)</f>
        <v>0.25</v>
      </c>
    </row>
    <row r="285" spans="1:29" x14ac:dyDescent="0.3">
      <c r="A285">
        <v>224</v>
      </c>
      <c r="B285" t="s">
        <v>103</v>
      </c>
      <c r="C285" t="s">
        <v>21</v>
      </c>
      <c r="D285" t="s">
        <v>634</v>
      </c>
      <c r="E285" t="s">
        <v>624</v>
      </c>
      <c r="F285" s="4">
        <v>45522</v>
      </c>
      <c r="G285" s="6">
        <v>130</v>
      </c>
      <c r="H285">
        <v>4</v>
      </c>
      <c r="I285" t="s">
        <v>453</v>
      </c>
      <c r="J285" t="s">
        <v>519</v>
      </c>
      <c r="K285" t="s">
        <v>18</v>
      </c>
      <c r="L285" t="s">
        <v>18</v>
      </c>
      <c r="M285" t="s">
        <v>445</v>
      </c>
      <c r="N285" s="2">
        <v>0</v>
      </c>
      <c r="O285" s="1">
        <v>100</v>
      </c>
      <c r="P285" s="1">
        <v>30</v>
      </c>
      <c r="Q285" t="s">
        <v>18</v>
      </c>
      <c r="R285" t="s">
        <v>642</v>
      </c>
      <c r="S285" t="s">
        <v>454</v>
      </c>
      <c r="T285" t="s">
        <v>458</v>
      </c>
      <c r="U285" t="s">
        <v>644</v>
      </c>
      <c r="V285" t="s">
        <v>475</v>
      </c>
      <c r="W285" t="s">
        <v>608</v>
      </c>
      <c r="X285" t="s">
        <v>614</v>
      </c>
      <c r="Y285" s="6">
        <v>520</v>
      </c>
      <c r="Z285" s="1">
        <f>Table1[[#This Row],[Cost Of Goods Sold]]*Table1[[#This Row],[Quantity Sold]]</f>
        <v>400</v>
      </c>
      <c r="AA285" s="1">
        <f>Table1[[#This Row],[Total sold Amount]]-Table1[[#This Row],[Total Cost of Good Sold]]</f>
        <v>120</v>
      </c>
      <c r="AB285" s="6">
        <f>IFERROR(Table1[[#This Row],[Total sold Amount]]-Table1[[#This Row],[Total Cost of Good Sold]]/Table1[[#This Row],[Total sold Amount]],0)</f>
        <v>519.23076923076928</v>
      </c>
      <c r="AC285" s="9">
        <f>IFERROR((Table1[[#This Row],[Total sold Amount]]-Table1[[#This Row],[Total Cost of Good Sold]])/Table1[[#This Row],[Total sold Amount]],0)</f>
        <v>0.23076923076923078</v>
      </c>
    </row>
    <row r="286" spans="1:29" x14ac:dyDescent="0.3">
      <c r="A286">
        <v>172</v>
      </c>
      <c r="B286" t="s">
        <v>31</v>
      </c>
      <c r="C286" t="s">
        <v>16</v>
      </c>
      <c r="D286" t="s">
        <v>629</v>
      </c>
      <c r="E286" t="s">
        <v>16</v>
      </c>
      <c r="F286" s="4">
        <v>44972</v>
      </c>
      <c r="G286" s="6">
        <v>140</v>
      </c>
      <c r="H286">
        <v>3</v>
      </c>
      <c r="I286" t="s">
        <v>451</v>
      </c>
      <c r="J286" t="s">
        <v>538</v>
      </c>
      <c r="K286" t="s">
        <v>18</v>
      </c>
      <c r="L286" t="s">
        <v>18</v>
      </c>
      <c r="M286" t="s">
        <v>439</v>
      </c>
      <c r="N286" s="2">
        <v>0</v>
      </c>
      <c r="O286" s="1">
        <v>110</v>
      </c>
      <c r="P286" s="1">
        <v>30</v>
      </c>
      <c r="Q286" t="s">
        <v>23</v>
      </c>
      <c r="R286" t="s">
        <v>23</v>
      </c>
      <c r="S286" t="s">
        <v>456</v>
      </c>
      <c r="T286" t="s">
        <v>459</v>
      </c>
      <c r="U286" t="s">
        <v>644</v>
      </c>
      <c r="V286" t="s">
        <v>468</v>
      </c>
      <c r="W286" t="s">
        <v>608</v>
      </c>
      <c r="X286" t="s">
        <v>614</v>
      </c>
      <c r="Y286" s="6">
        <v>420</v>
      </c>
      <c r="Z286" s="1">
        <f>Table1[[#This Row],[Cost Of Goods Sold]]*Table1[[#This Row],[Quantity Sold]]</f>
        <v>330</v>
      </c>
      <c r="AA286" s="1">
        <f>Table1[[#This Row],[Total sold Amount]]-Table1[[#This Row],[Total Cost of Good Sold]]</f>
        <v>90</v>
      </c>
      <c r="AB286" s="6">
        <f>IFERROR(Table1[[#This Row],[Total sold Amount]]-Table1[[#This Row],[Total Cost of Good Sold]]/Table1[[#This Row],[Total sold Amount]],0)</f>
        <v>419.21428571428572</v>
      </c>
      <c r="AC286" s="9">
        <f>IFERROR((Table1[[#This Row],[Total sold Amount]]-Table1[[#This Row],[Total Cost of Good Sold]])/Table1[[#This Row],[Total sold Amount]],0)</f>
        <v>0.21428571428571427</v>
      </c>
    </row>
    <row r="287" spans="1:29" x14ac:dyDescent="0.3">
      <c r="A287">
        <v>361</v>
      </c>
      <c r="B287" t="s">
        <v>235</v>
      </c>
      <c r="C287" t="s">
        <v>24</v>
      </c>
      <c r="D287" t="s">
        <v>631</v>
      </c>
      <c r="E287" t="s">
        <v>626</v>
      </c>
      <c r="F287" s="4">
        <v>45146</v>
      </c>
      <c r="G287" s="6">
        <v>390</v>
      </c>
      <c r="H287">
        <v>2</v>
      </c>
      <c r="I287" t="s">
        <v>450</v>
      </c>
      <c r="J287" t="s">
        <v>538</v>
      </c>
      <c r="K287" t="s">
        <v>32</v>
      </c>
      <c r="L287" t="s">
        <v>32</v>
      </c>
      <c r="M287" t="s">
        <v>448</v>
      </c>
      <c r="N287" s="2">
        <v>0</v>
      </c>
      <c r="O287" s="1">
        <v>300</v>
      </c>
      <c r="P287" s="1">
        <v>90</v>
      </c>
      <c r="Q287" t="s">
        <v>23</v>
      </c>
      <c r="R287" t="s">
        <v>23</v>
      </c>
      <c r="S287" t="s">
        <v>454</v>
      </c>
      <c r="T287" t="s">
        <v>460</v>
      </c>
      <c r="U287" t="s">
        <v>460</v>
      </c>
      <c r="V287" t="s">
        <v>483</v>
      </c>
      <c r="W287" t="s">
        <v>607</v>
      </c>
      <c r="X287" t="s">
        <v>611</v>
      </c>
      <c r="Y287" s="6">
        <v>780</v>
      </c>
      <c r="Z287" s="1">
        <f>Table1[[#This Row],[Cost Of Goods Sold]]*Table1[[#This Row],[Quantity Sold]]</f>
        <v>600</v>
      </c>
      <c r="AA287" s="1">
        <f>Table1[[#This Row],[Total sold Amount]]-Table1[[#This Row],[Total Cost of Good Sold]]</f>
        <v>180</v>
      </c>
      <c r="AB287" s="6">
        <f>IFERROR(Table1[[#This Row],[Total sold Amount]]-Table1[[#This Row],[Total Cost of Good Sold]]/Table1[[#This Row],[Total sold Amount]],0)</f>
        <v>779.23076923076928</v>
      </c>
      <c r="AC287" s="9">
        <f>IFERROR((Table1[[#This Row],[Total sold Amount]]-Table1[[#This Row],[Total Cost of Good Sold]])/Table1[[#This Row],[Total sold Amount]],0)</f>
        <v>0.23076923076923078</v>
      </c>
    </row>
    <row r="288" spans="1:29" x14ac:dyDescent="0.3">
      <c r="A288">
        <v>422</v>
      </c>
      <c r="B288" t="s">
        <v>278</v>
      </c>
      <c r="C288" t="s">
        <v>24</v>
      </c>
      <c r="D288" t="s">
        <v>631</v>
      </c>
      <c r="E288" t="s">
        <v>626</v>
      </c>
      <c r="F288" s="4">
        <v>45157</v>
      </c>
      <c r="G288" s="6">
        <v>390</v>
      </c>
      <c r="H288">
        <v>4</v>
      </c>
      <c r="I288" t="s">
        <v>450</v>
      </c>
      <c r="J288" t="s">
        <v>538</v>
      </c>
      <c r="K288" t="s">
        <v>18</v>
      </c>
      <c r="L288" t="s">
        <v>18</v>
      </c>
      <c r="M288" t="s">
        <v>445</v>
      </c>
      <c r="N288" s="2">
        <v>0</v>
      </c>
      <c r="O288" s="1">
        <v>300</v>
      </c>
      <c r="P288" s="1">
        <v>90</v>
      </c>
      <c r="Q288" t="s">
        <v>32</v>
      </c>
      <c r="R288" t="s">
        <v>640</v>
      </c>
      <c r="S288" t="s">
        <v>455</v>
      </c>
      <c r="T288" t="s">
        <v>458</v>
      </c>
      <c r="U288" t="s">
        <v>644</v>
      </c>
      <c r="V288" t="s">
        <v>461</v>
      </c>
      <c r="W288" t="s">
        <v>608</v>
      </c>
      <c r="X288" t="s">
        <v>610</v>
      </c>
      <c r="Y288" s="6">
        <v>1560</v>
      </c>
      <c r="Z288" s="1">
        <f>Table1[[#This Row],[Cost Of Goods Sold]]*Table1[[#This Row],[Quantity Sold]]</f>
        <v>1200</v>
      </c>
      <c r="AA288" s="1">
        <f>Table1[[#This Row],[Total sold Amount]]-Table1[[#This Row],[Total Cost of Good Sold]]</f>
        <v>360</v>
      </c>
      <c r="AB288" s="6">
        <f>IFERROR(Table1[[#This Row],[Total sold Amount]]-Table1[[#This Row],[Total Cost of Good Sold]]/Table1[[#This Row],[Total sold Amount]],0)</f>
        <v>1559.2307692307693</v>
      </c>
      <c r="AC288" s="9">
        <f>IFERROR((Table1[[#This Row],[Total sold Amount]]-Table1[[#This Row],[Total Cost of Good Sold]])/Table1[[#This Row],[Total sold Amount]],0)</f>
        <v>0.23076923076923078</v>
      </c>
    </row>
    <row r="289" spans="1:29" x14ac:dyDescent="0.3">
      <c r="A289">
        <v>564</v>
      </c>
      <c r="B289" t="s">
        <v>348</v>
      </c>
      <c r="C289" t="s">
        <v>24</v>
      </c>
      <c r="D289" t="s">
        <v>631</v>
      </c>
      <c r="E289" t="s">
        <v>626</v>
      </c>
      <c r="F289" s="4">
        <v>45132</v>
      </c>
      <c r="G289" s="6">
        <v>15</v>
      </c>
      <c r="H289">
        <v>3</v>
      </c>
      <c r="I289" t="s">
        <v>452</v>
      </c>
      <c r="J289" t="s">
        <v>538</v>
      </c>
      <c r="K289" t="s">
        <v>18</v>
      </c>
      <c r="L289" t="s">
        <v>18</v>
      </c>
      <c r="M289" t="s">
        <v>442</v>
      </c>
      <c r="N289" s="2">
        <v>0</v>
      </c>
      <c r="O289" s="1">
        <v>10</v>
      </c>
      <c r="P289" s="1">
        <v>5</v>
      </c>
      <c r="Q289" t="s">
        <v>23</v>
      </c>
      <c r="R289" t="s">
        <v>23</v>
      </c>
      <c r="S289" t="s">
        <v>456</v>
      </c>
      <c r="T289" t="s">
        <v>459</v>
      </c>
      <c r="U289" t="s">
        <v>644</v>
      </c>
      <c r="V289" t="s">
        <v>487</v>
      </c>
      <c r="W289" t="s">
        <v>607</v>
      </c>
      <c r="X289" t="s">
        <v>612</v>
      </c>
      <c r="Y289" s="6">
        <v>45</v>
      </c>
      <c r="Z289" s="1">
        <f>Table1[[#This Row],[Cost Of Goods Sold]]*Table1[[#This Row],[Quantity Sold]]</f>
        <v>30</v>
      </c>
      <c r="AA289" s="1">
        <f>Table1[[#This Row],[Total sold Amount]]-Table1[[#This Row],[Total Cost of Good Sold]]</f>
        <v>15</v>
      </c>
      <c r="AB289" s="6">
        <f>IFERROR(Table1[[#This Row],[Total sold Amount]]-Table1[[#This Row],[Total Cost of Good Sold]]/Table1[[#This Row],[Total sold Amount]],0)</f>
        <v>44.333333333333336</v>
      </c>
      <c r="AC289" s="9">
        <f>IFERROR((Table1[[#This Row],[Total sold Amount]]-Table1[[#This Row],[Total Cost of Good Sold]])/Table1[[#This Row],[Total sold Amount]],0)</f>
        <v>0.33333333333333331</v>
      </c>
    </row>
    <row r="290" spans="1:29" x14ac:dyDescent="0.3">
      <c r="A290">
        <v>904</v>
      </c>
      <c r="B290" t="s">
        <v>25</v>
      </c>
      <c r="C290" t="s">
        <v>24</v>
      </c>
      <c r="D290" t="s">
        <v>631</v>
      </c>
      <c r="E290" t="s">
        <v>626</v>
      </c>
      <c r="F290" s="4">
        <v>45451</v>
      </c>
      <c r="G290" s="6">
        <v>400</v>
      </c>
      <c r="H290">
        <v>5</v>
      </c>
      <c r="I290" t="s">
        <v>452</v>
      </c>
      <c r="J290" t="s">
        <v>538</v>
      </c>
      <c r="K290" t="s">
        <v>23</v>
      </c>
      <c r="L290" t="s">
        <v>23</v>
      </c>
      <c r="M290" t="s">
        <v>447</v>
      </c>
      <c r="N290" s="2">
        <v>0.05</v>
      </c>
      <c r="O290" s="1">
        <v>300</v>
      </c>
      <c r="P290" s="1">
        <v>100</v>
      </c>
      <c r="Q290" t="s">
        <v>32</v>
      </c>
      <c r="R290" t="s">
        <v>640</v>
      </c>
      <c r="S290" t="s">
        <v>454</v>
      </c>
      <c r="T290" t="s">
        <v>460</v>
      </c>
      <c r="U290" t="s">
        <v>460</v>
      </c>
      <c r="V290" t="s">
        <v>482</v>
      </c>
      <c r="W290" t="s">
        <v>607</v>
      </c>
      <c r="X290" t="s">
        <v>610</v>
      </c>
      <c r="Y290" s="6">
        <v>2000</v>
      </c>
      <c r="Z290" s="1">
        <f>Table1[[#This Row],[Cost Of Goods Sold]]*Table1[[#This Row],[Quantity Sold]]</f>
        <v>1500</v>
      </c>
      <c r="AA290" s="1">
        <f>Table1[[#This Row],[Total sold Amount]]-Table1[[#This Row],[Total Cost of Good Sold]]</f>
        <v>500</v>
      </c>
      <c r="AB290" s="6">
        <f>IFERROR(Table1[[#This Row],[Total sold Amount]]-Table1[[#This Row],[Total Cost of Good Sold]]/Table1[[#This Row],[Total sold Amount]],0)</f>
        <v>1999.25</v>
      </c>
      <c r="AC290" s="9">
        <f>IFERROR((Table1[[#This Row],[Total sold Amount]]-Table1[[#This Row],[Total Cost of Good Sold]])/Table1[[#This Row],[Total sold Amount]],0)</f>
        <v>0.25</v>
      </c>
    </row>
    <row r="291" spans="1:29" x14ac:dyDescent="0.3">
      <c r="A291">
        <v>634</v>
      </c>
      <c r="B291" t="s">
        <v>262</v>
      </c>
      <c r="C291" t="s">
        <v>19</v>
      </c>
      <c r="D291" t="s">
        <v>630</v>
      </c>
      <c r="E291" t="s">
        <v>623</v>
      </c>
      <c r="F291" s="4">
        <v>45174</v>
      </c>
      <c r="G291" s="6">
        <v>60</v>
      </c>
      <c r="H291">
        <v>2</v>
      </c>
      <c r="I291" t="s">
        <v>452</v>
      </c>
      <c r="J291" t="s">
        <v>538</v>
      </c>
      <c r="K291" t="s">
        <v>23</v>
      </c>
      <c r="L291" t="s">
        <v>23</v>
      </c>
      <c r="M291" t="s">
        <v>445</v>
      </c>
      <c r="N291" s="2">
        <v>0.1</v>
      </c>
      <c r="O291" s="1">
        <v>50</v>
      </c>
      <c r="P291" s="1">
        <v>10</v>
      </c>
      <c r="Q291" t="s">
        <v>32</v>
      </c>
      <c r="R291" t="s">
        <v>640</v>
      </c>
      <c r="S291" t="s">
        <v>456</v>
      </c>
      <c r="T291" t="s">
        <v>458</v>
      </c>
      <c r="U291" t="s">
        <v>644</v>
      </c>
      <c r="V291" t="s">
        <v>463</v>
      </c>
      <c r="W291" t="s">
        <v>608</v>
      </c>
      <c r="X291" t="s">
        <v>610</v>
      </c>
      <c r="Y291" s="6">
        <v>120</v>
      </c>
      <c r="Z291" s="1">
        <f>Table1[[#This Row],[Cost Of Goods Sold]]*Table1[[#This Row],[Quantity Sold]]</f>
        <v>100</v>
      </c>
      <c r="AA291" s="1">
        <f>Table1[[#This Row],[Total sold Amount]]-Table1[[#This Row],[Total Cost of Good Sold]]</f>
        <v>20</v>
      </c>
      <c r="AB291" s="6">
        <f>IFERROR(Table1[[#This Row],[Total sold Amount]]-Table1[[#This Row],[Total Cost of Good Sold]]/Table1[[#This Row],[Total sold Amount]],0)</f>
        <v>119.16666666666667</v>
      </c>
      <c r="AC291" s="9">
        <f>IFERROR((Table1[[#This Row],[Total sold Amount]]-Table1[[#This Row],[Total Cost of Good Sold]])/Table1[[#This Row],[Total sold Amount]],0)</f>
        <v>0.16666666666666666</v>
      </c>
    </row>
    <row r="292" spans="1:29" x14ac:dyDescent="0.3">
      <c r="A292">
        <v>865</v>
      </c>
      <c r="B292" t="s">
        <v>423</v>
      </c>
      <c r="C292" t="s">
        <v>24</v>
      </c>
      <c r="D292" t="s">
        <v>631</v>
      </c>
      <c r="E292" t="s">
        <v>626</v>
      </c>
      <c r="F292" s="4">
        <v>45169</v>
      </c>
      <c r="G292" s="6">
        <v>130</v>
      </c>
      <c r="H292">
        <v>3</v>
      </c>
      <c r="I292" t="s">
        <v>449</v>
      </c>
      <c r="J292" t="s">
        <v>538</v>
      </c>
      <c r="K292" t="s">
        <v>32</v>
      </c>
      <c r="L292" t="s">
        <v>32</v>
      </c>
      <c r="M292" t="s">
        <v>448</v>
      </c>
      <c r="N292" s="2">
        <v>0</v>
      </c>
      <c r="O292" s="1">
        <v>100</v>
      </c>
      <c r="P292" s="1">
        <v>30</v>
      </c>
      <c r="Q292" t="s">
        <v>457</v>
      </c>
      <c r="R292" t="s">
        <v>641</v>
      </c>
      <c r="S292" t="s">
        <v>455</v>
      </c>
      <c r="T292" t="s">
        <v>459</v>
      </c>
      <c r="U292" t="s">
        <v>644</v>
      </c>
      <c r="V292" t="s">
        <v>475</v>
      </c>
      <c r="W292" t="s">
        <v>608</v>
      </c>
      <c r="X292" t="s">
        <v>614</v>
      </c>
      <c r="Y292" s="6">
        <v>390</v>
      </c>
      <c r="Z292" s="1">
        <f>Table1[[#This Row],[Cost Of Goods Sold]]*Table1[[#This Row],[Quantity Sold]]</f>
        <v>300</v>
      </c>
      <c r="AA292" s="1">
        <f>Table1[[#This Row],[Total sold Amount]]-Table1[[#This Row],[Total Cost of Good Sold]]</f>
        <v>90</v>
      </c>
      <c r="AB292" s="6">
        <f>IFERROR(Table1[[#This Row],[Total sold Amount]]-Table1[[#This Row],[Total Cost of Good Sold]]/Table1[[#This Row],[Total sold Amount]],0)</f>
        <v>389.23076923076923</v>
      </c>
      <c r="AC292" s="9">
        <f>IFERROR((Table1[[#This Row],[Total sold Amount]]-Table1[[#This Row],[Total Cost of Good Sold]])/Table1[[#This Row],[Total sold Amount]],0)</f>
        <v>0.23076923076923078</v>
      </c>
    </row>
    <row r="293" spans="1:29" x14ac:dyDescent="0.3">
      <c r="A293">
        <v>548</v>
      </c>
      <c r="B293" t="s">
        <v>339</v>
      </c>
      <c r="C293" t="s">
        <v>36</v>
      </c>
      <c r="D293" t="s">
        <v>634</v>
      </c>
      <c r="E293" t="s">
        <v>624</v>
      </c>
      <c r="F293" s="4">
        <v>45530</v>
      </c>
      <c r="G293" s="6">
        <v>100</v>
      </c>
      <c r="H293">
        <v>2</v>
      </c>
      <c r="I293" t="s">
        <v>449</v>
      </c>
      <c r="J293" t="s">
        <v>588</v>
      </c>
      <c r="K293" t="s">
        <v>18</v>
      </c>
      <c r="L293" t="s">
        <v>18</v>
      </c>
      <c r="M293" t="s">
        <v>446</v>
      </c>
      <c r="N293" s="2">
        <v>0.1</v>
      </c>
      <c r="O293" s="1">
        <v>80</v>
      </c>
      <c r="P293" s="1">
        <v>20</v>
      </c>
      <c r="Q293" t="s">
        <v>457</v>
      </c>
      <c r="R293" t="s">
        <v>641</v>
      </c>
      <c r="S293" t="s">
        <v>455</v>
      </c>
      <c r="T293" t="s">
        <v>459</v>
      </c>
      <c r="U293" t="s">
        <v>644</v>
      </c>
      <c r="V293" t="s">
        <v>465</v>
      </c>
      <c r="W293" t="s">
        <v>607</v>
      </c>
      <c r="X293" t="s">
        <v>614</v>
      </c>
      <c r="Y293" s="6">
        <v>200</v>
      </c>
      <c r="Z293" s="1">
        <f>Table1[[#This Row],[Cost Of Goods Sold]]*Table1[[#This Row],[Quantity Sold]]</f>
        <v>160</v>
      </c>
      <c r="AA293" s="1">
        <f>Table1[[#This Row],[Total sold Amount]]-Table1[[#This Row],[Total Cost of Good Sold]]</f>
        <v>40</v>
      </c>
      <c r="AB293" s="6">
        <f>IFERROR(Table1[[#This Row],[Total sold Amount]]-Table1[[#This Row],[Total Cost of Good Sold]]/Table1[[#This Row],[Total sold Amount]],0)</f>
        <v>199.2</v>
      </c>
      <c r="AC293" s="9">
        <f>IFERROR((Table1[[#This Row],[Total sold Amount]]-Table1[[#This Row],[Total Cost of Good Sold]])/Table1[[#This Row],[Total sold Amount]],0)</f>
        <v>0.2</v>
      </c>
    </row>
    <row r="294" spans="1:29" x14ac:dyDescent="0.3">
      <c r="A294">
        <v>619</v>
      </c>
      <c r="B294" t="s">
        <v>99</v>
      </c>
      <c r="C294" t="s">
        <v>19</v>
      </c>
      <c r="D294" t="s">
        <v>630</v>
      </c>
      <c r="E294" t="s">
        <v>623</v>
      </c>
      <c r="F294" s="4">
        <v>45415</v>
      </c>
      <c r="G294" s="6">
        <v>80</v>
      </c>
      <c r="H294">
        <v>2</v>
      </c>
      <c r="I294" t="s">
        <v>449</v>
      </c>
      <c r="J294" t="s">
        <v>588</v>
      </c>
      <c r="K294" t="s">
        <v>18</v>
      </c>
      <c r="L294" t="s">
        <v>18</v>
      </c>
      <c r="M294" t="s">
        <v>443</v>
      </c>
      <c r="N294" s="2">
        <v>0.05</v>
      </c>
      <c r="O294" s="1">
        <v>60</v>
      </c>
      <c r="P294" s="1">
        <v>20</v>
      </c>
      <c r="Q294" t="s">
        <v>23</v>
      </c>
      <c r="R294" t="s">
        <v>23</v>
      </c>
      <c r="S294" t="s">
        <v>455</v>
      </c>
      <c r="T294" t="s">
        <v>460</v>
      </c>
      <c r="U294" t="s">
        <v>460</v>
      </c>
      <c r="V294" t="s">
        <v>494</v>
      </c>
      <c r="W294" t="s">
        <v>607</v>
      </c>
      <c r="X294" t="s">
        <v>614</v>
      </c>
      <c r="Y294" s="6">
        <v>160</v>
      </c>
      <c r="Z294" s="1">
        <f>Table1[[#This Row],[Cost Of Goods Sold]]*Table1[[#This Row],[Quantity Sold]]</f>
        <v>120</v>
      </c>
      <c r="AA294" s="1">
        <f>Table1[[#This Row],[Total sold Amount]]-Table1[[#This Row],[Total Cost of Good Sold]]</f>
        <v>40</v>
      </c>
      <c r="AB294" s="6">
        <f>IFERROR(Table1[[#This Row],[Total sold Amount]]-Table1[[#This Row],[Total Cost of Good Sold]]/Table1[[#This Row],[Total sold Amount]],0)</f>
        <v>159.25</v>
      </c>
      <c r="AC294" s="9">
        <f>IFERROR((Table1[[#This Row],[Total sold Amount]]-Table1[[#This Row],[Total Cost of Good Sold]])/Table1[[#This Row],[Total sold Amount]],0)</f>
        <v>0.25</v>
      </c>
    </row>
    <row r="295" spans="1:29" x14ac:dyDescent="0.3">
      <c r="A295">
        <v>29</v>
      </c>
      <c r="B295" t="s">
        <v>59</v>
      </c>
      <c r="C295" t="s">
        <v>16</v>
      </c>
      <c r="D295" t="s">
        <v>629</v>
      </c>
      <c r="E295" t="s">
        <v>16</v>
      </c>
      <c r="F295" s="4">
        <v>45130</v>
      </c>
      <c r="G295" s="6">
        <v>390</v>
      </c>
      <c r="H295">
        <v>3</v>
      </c>
      <c r="I295" t="s">
        <v>449</v>
      </c>
      <c r="J295" t="s">
        <v>588</v>
      </c>
      <c r="K295" t="s">
        <v>26</v>
      </c>
      <c r="L295" t="s">
        <v>32</v>
      </c>
      <c r="M295" t="s">
        <v>445</v>
      </c>
      <c r="N295" s="2">
        <v>0.15</v>
      </c>
      <c r="O295" s="1">
        <v>300</v>
      </c>
      <c r="P295" s="1">
        <v>90</v>
      </c>
      <c r="Q295" t="s">
        <v>32</v>
      </c>
      <c r="R295" t="s">
        <v>640</v>
      </c>
      <c r="S295" t="s">
        <v>455</v>
      </c>
      <c r="T295" t="s">
        <v>460</v>
      </c>
      <c r="U295" t="s">
        <v>460</v>
      </c>
      <c r="V295" t="s">
        <v>461</v>
      </c>
      <c r="W295" t="s">
        <v>608</v>
      </c>
      <c r="X295" t="s">
        <v>610</v>
      </c>
      <c r="Y295" s="6">
        <v>1170</v>
      </c>
      <c r="Z295" s="1">
        <f>Table1[[#This Row],[Cost Of Goods Sold]]*Table1[[#This Row],[Quantity Sold]]</f>
        <v>900</v>
      </c>
      <c r="AA295" s="1">
        <f>Table1[[#This Row],[Total sold Amount]]-Table1[[#This Row],[Total Cost of Good Sold]]</f>
        <v>270</v>
      </c>
      <c r="AB295" s="6">
        <f>IFERROR(Table1[[#This Row],[Total sold Amount]]-Table1[[#This Row],[Total Cost of Good Sold]]/Table1[[#This Row],[Total sold Amount]],0)</f>
        <v>1169.2307692307693</v>
      </c>
      <c r="AC295" s="9">
        <f>IFERROR((Table1[[#This Row],[Total sold Amount]]-Table1[[#This Row],[Total Cost of Good Sold]])/Table1[[#This Row],[Total sold Amount]],0)</f>
        <v>0.23076923076923078</v>
      </c>
    </row>
    <row r="296" spans="1:29" x14ac:dyDescent="0.3">
      <c r="A296">
        <v>232</v>
      </c>
      <c r="B296" t="s">
        <v>22</v>
      </c>
      <c r="C296" t="s">
        <v>16</v>
      </c>
      <c r="D296" t="s">
        <v>629</v>
      </c>
      <c r="E296" t="s">
        <v>16</v>
      </c>
      <c r="F296" s="4">
        <v>45067</v>
      </c>
      <c r="G296" s="6">
        <v>50</v>
      </c>
      <c r="H296">
        <v>3</v>
      </c>
      <c r="I296" t="s">
        <v>453</v>
      </c>
      <c r="J296" t="s">
        <v>588</v>
      </c>
      <c r="K296" t="s">
        <v>26</v>
      </c>
      <c r="L296" t="s">
        <v>32</v>
      </c>
      <c r="M296" t="s">
        <v>439</v>
      </c>
      <c r="N296" s="2">
        <v>0</v>
      </c>
      <c r="O296" s="1">
        <v>40</v>
      </c>
      <c r="P296" s="1">
        <v>10</v>
      </c>
      <c r="Q296" t="s">
        <v>23</v>
      </c>
      <c r="R296" t="s">
        <v>23</v>
      </c>
      <c r="S296" t="s">
        <v>456</v>
      </c>
      <c r="T296" t="s">
        <v>460</v>
      </c>
      <c r="U296" t="s">
        <v>460</v>
      </c>
      <c r="V296" t="s">
        <v>485</v>
      </c>
      <c r="W296" t="s">
        <v>606</v>
      </c>
      <c r="X296" t="s">
        <v>611</v>
      </c>
      <c r="Y296" s="6">
        <v>150</v>
      </c>
      <c r="Z296" s="1">
        <f>Table1[[#This Row],[Cost Of Goods Sold]]*Table1[[#This Row],[Quantity Sold]]</f>
        <v>120</v>
      </c>
      <c r="AA296" s="1">
        <f>Table1[[#This Row],[Total sold Amount]]-Table1[[#This Row],[Total Cost of Good Sold]]</f>
        <v>30</v>
      </c>
      <c r="AB296" s="6">
        <f>IFERROR(Table1[[#This Row],[Total sold Amount]]-Table1[[#This Row],[Total Cost of Good Sold]]/Table1[[#This Row],[Total sold Amount]],0)</f>
        <v>149.19999999999999</v>
      </c>
      <c r="AC296" s="9">
        <f>IFERROR((Table1[[#This Row],[Total sold Amount]]-Table1[[#This Row],[Total Cost of Good Sold]])/Table1[[#This Row],[Total sold Amount]],0)</f>
        <v>0.2</v>
      </c>
    </row>
    <row r="297" spans="1:29" x14ac:dyDescent="0.3">
      <c r="A297">
        <v>30</v>
      </c>
      <c r="B297" t="s">
        <v>60</v>
      </c>
      <c r="C297" t="s">
        <v>19</v>
      </c>
      <c r="D297" t="s">
        <v>630</v>
      </c>
      <c r="E297" t="s">
        <v>623</v>
      </c>
      <c r="F297" s="4">
        <v>44964</v>
      </c>
      <c r="G297" s="6">
        <v>50</v>
      </c>
      <c r="H297">
        <v>1</v>
      </c>
      <c r="I297" t="s">
        <v>453</v>
      </c>
      <c r="J297" t="s">
        <v>588</v>
      </c>
      <c r="K297" t="s">
        <v>18</v>
      </c>
      <c r="L297" t="s">
        <v>18</v>
      </c>
      <c r="M297" t="s">
        <v>442</v>
      </c>
      <c r="N297" s="2">
        <v>0.1</v>
      </c>
      <c r="O297" s="1">
        <v>40</v>
      </c>
      <c r="P297" s="1">
        <v>10</v>
      </c>
      <c r="Q297" t="s">
        <v>18</v>
      </c>
      <c r="R297" t="s">
        <v>642</v>
      </c>
      <c r="S297" t="s">
        <v>455</v>
      </c>
      <c r="T297" t="s">
        <v>460</v>
      </c>
      <c r="U297" t="s">
        <v>460</v>
      </c>
      <c r="V297" t="s">
        <v>465</v>
      </c>
      <c r="W297" t="s">
        <v>608</v>
      </c>
      <c r="X297" t="s">
        <v>614</v>
      </c>
      <c r="Y297" s="6">
        <v>50</v>
      </c>
      <c r="Z297" s="1">
        <f>Table1[[#This Row],[Cost Of Goods Sold]]*Table1[[#This Row],[Quantity Sold]]</f>
        <v>40</v>
      </c>
      <c r="AA297" s="1">
        <f>Table1[[#This Row],[Total sold Amount]]-Table1[[#This Row],[Total Cost of Good Sold]]</f>
        <v>10</v>
      </c>
      <c r="AB297" s="6">
        <f>IFERROR(Table1[[#This Row],[Total sold Amount]]-Table1[[#This Row],[Total Cost of Good Sold]]/Table1[[#This Row],[Total sold Amount]],0)</f>
        <v>49.2</v>
      </c>
      <c r="AC297" s="9">
        <f>IFERROR((Table1[[#This Row],[Total sold Amount]]-Table1[[#This Row],[Total Cost of Good Sold]])/Table1[[#This Row],[Total sold Amount]],0)</f>
        <v>0.2</v>
      </c>
    </row>
    <row r="298" spans="1:29" x14ac:dyDescent="0.3">
      <c r="A298">
        <v>1048</v>
      </c>
      <c r="B298" t="s">
        <v>419</v>
      </c>
      <c r="C298" t="s">
        <v>34</v>
      </c>
      <c r="D298" t="s">
        <v>632</v>
      </c>
      <c r="E298" t="s">
        <v>625</v>
      </c>
      <c r="F298" s="4">
        <v>45095</v>
      </c>
      <c r="G298" s="6">
        <v>30</v>
      </c>
      <c r="I298" t="s">
        <v>453</v>
      </c>
      <c r="J298" t="s">
        <v>588</v>
      </c>
      <c r="K298" t="s">
        <v>431</v>
      </c>
      <c r="L298" t="s">
        <v>23</v>
      </c>
      <c r="M298" t="s">
        <v>447</v>
      </c>
      <c r="N298" s="2">
        <v>0.05</v>
      </c>
      <c r="O298" s="1">
        <v>20</v>
      </c>
      <c r="P298" s="1">
        <v>10</v>
      </c>
      <c r="Q298" t="s">
        <v>457</v>
      </c>
      <c r="R298" t="s">
        <v>641</v>
      </c>
      <c r="S298" t="s">
        <v>454</v>
      </c>
      <c r="T298" t="s">
        <v>458</v>
      </c>
      <c r="U298" t="s">
        <v>644</v>
      </c>
      <c r="V298" t="s">
        <v>468</v>
      </c>
      <c r="W298" t="s">
        <v>607</v>
      </c>
      <c r="X298" t="s">
        <v>614</v>
      </c>
      <c r="Y298" s="6">
        <v>0</v>
      </c>
      <c r="Z298" s="1">
        <f>Table1[[#This Row],[Cost Of Goods Sold]]*Table1[[#This Row],[Quantity Sold]]</f>
        <v>0</v>
      </c>
      <c r="AA298" s="1">
        <f>Table1[[#This Row],[Total sold Amount]]-Table1[[#This Row],[Total Cost of Good Sold]]</f>
        <v>0</v>
      </c>
      <c r="AB298" s="6">
        <f>IFERROR(Table1[[#This Row],[Total sold Amount]]-Table1[[#This Row],[Total Cost of Good Sold]]/Table1[[#This Row],[Total sold Amount]],0)</f>
        <v>0</v>
      </c>
      <c r="AC298" s="9">
        <f>IFERROR((Table1[[#This Row],[Total sold Amount]]-Table1[[#This Row],[Total Cost of Good Sold]])/Table1[[#This Row],[Total sold Amount]],0)</f>
        <v>0</v>
      </c>
    </row>
    <row r="299" spans="1:29" x14ac:dyDescent="0.3">
      <c r="A299">
        <v>133</v>
      </c>
      <c r="B299" t="s">
        <v>89</v>
      </c>
      <c r="C299" t="s">
        <v>48</v>
      </c>
      <c r="D299" t="s">
        <v>633</v>
      </c>
      <c r="E299" t="s">
        <v>624</v>
      </c>
      <c r="F299" s="4">
        <v>45314</v>
      </c>
      <c r="G299" s="6">
        <v>75</v>
      </c>
      <c r="H299">
        <v>4</v>
      </c>
      <c r="I299" t="s">
        <v>451</v>
      </c>
      <c r="J299" t="s">
        <v>561</v>
      </c>
      <c r="K299" t="s">
        <v>32</v>
      </c>
      <c r="L299" t="s">
        <v>32</v>
      </c>
      <c r="M299" t="s">
        <v>447</v>
      </c>
      <c r="N299" s="2">
        <v>7.0000000000000007E-2</v>
      </c>
      <c r="O299" s="1">
        <v>60</v>
      </c>
      <c r="P299" s="1">
        <v>15</v>
      </c>
      <c r="Q299" t="s">
        <v>18</v>
      </c>
      <c r="R299" t="s">
        <v>642</v>
      </c>
      <c r="S299" t="s">
        <v>456</v>
      </c>
      <c r="T299" t="s">
        <v>460</v>
      </c>
      <c r="U299" t="s">
        <v>460</v>
      </c>
      <c r="V299" t="s">
        <v>487</v>
      </c>
      <c r="W299" t="s">
        <v>606</v>
      </c>
      <c r="X299" t="s">
        <v>612</v>
      </c>
      <c r="Y299" s="6">
        <v>300</v>
      </c>
      <c r="Z299" s="1">
        <f>Table1[[#This Row],[Cost Of Goods Sold]]*Table1[[#This Row],[Quantity Sold]]</f>
        <v>240</v>
      </c>
      <c r="AA299" s="1">
        <f>Table1[[#This Row],[Total sold Amount]]-Table1[[#This Row],[Total Cost of Good Sold]]</f>
        <v>60</v>
      </c>
      <c r="AB299" s="6">
        <f>IFERROR(Table1[[#This Row],[Total sold Amount]]-Table1[[#This Row],[Total Cost of Good Sold]]/Table1[[#This Row],[Total sold Amount]],0)</f>
        <v>299.2</v>
      </c>
      <c r="AC299" s="9">
        <f>IFERROR((Table1[[#This Row],[Total sold Amount]]-Table1[[#This Row],[Total Cost of Good Sold]])/Table1[[#This Row],[Total sold Amount]],0)</f>
        <v>0.2</v>
      </c>
    </row>
    <row r="300" spans="1:29" x14ac:dyDescent="0.3">
      <c r="A300">
        <v>40</v>
      </c>
      <c r="B300" t="s">
        <v>73</v>
      </c>
      <c r="C300" t="s">
        <v>16</v>
      </c>
      <c r="D300" t="s">
        <v>629</v>
      </c>
      <c r="E300" t="s">
        <v>16</v>
      </c>
      <c r="F300" s="4">
        <v>45229</v>
      </c>
      <c r="G300" s="6">
        <v>75</v>
      </c>
      <c r="H300">
        <v>4</v>
      </c>
      <c r="I300" t="s">
        <v>451</v>
      </c>
      <c r="J300" t="s">
        <v>561</v>
      </c>
      <c r="K300" t="s">
        <v>23</v>
      </c>
      <c r="L300" t="s">
        <v>23</v>
      </c>
      <c r="M300" t="s">
        <v>443</v>
      </c>
      <c r="N300" s="2">
        <v>0.05</v>
      </c>
      <c r="O300" s="1">
        <v>60</v>
      </c>
      <c r="P300" s="1">
        <v>15</v>
      </c>
      <c r="Q300" t="s">
        <v>18</v>
      </c>
      <c r="R300" t="s">
        <v>642</v>
      </c>
      <c r="S300" t="s">
        <v>455</v>
      </c>
      <c r="T300" t="s">
        <v>460</v>
      </c>
      <c r="U300" t="s">
        <v>460</v>
      </c>
      <c r="V300" t="s">
        <v>465</v>
      </c>
      <c r="W300" t="s">
        <v>608</v>
      </c>
      <c r="X300" t="s">
        <v>614</v>
      </c>
      <c r="Y300" s="6">
        <v>300</v>
      </c>
      <c r="Z300" s="1">
        <f>Table1[[#This Row],[Cost Of Goods Sold]]*Table1[[#This Row],[Quantity Sold]]</f>
        <v>240</v>
      </c>
      <c r="AA300" s="1">
        <f>Table1[[#This Row],[Total sold Amount]]-Table1[[#This Row],[Total Cost of Good Sold]]</f>
        <v>60</v>
      </c>
      <c r="AB300" s="6">
        <f>IFERROR(Table1[[#This Row],[Total sold Amount]]-Table1[[#This Row],[Total Cost of Good Sold]]/Table1[[#This Row],[Total sold Amount]],0)</f>
        <v>299.2</v>
      </c>
      <c r="AC300" s="9">
        <f>IFERROR((Table1[[#This Row],[Total sold Amount]]-Table1[[#This Row],[Total Cost of Good Sold]])/Table1[[#This Row],[Total sold Amount]],0)</f>
        <v>0.2</v>
      </c>
    </row>
    <row r="301" spans="1:29" x14ac:dyDescent="0.3">
      <c r="A301">
        <v>1087</v>
      </c>
      <c r="B301" t="s">
        <v>108</v>
      </c>
      <c r="C301" t="s">
        <v>19</v>
      </c>
      <c r="D301" t="s">
        <v>630</v>
      </c>
      <c r="E301" t="s">
        <v>623</v>
      </c>
      <c r="F301" s="4">
        <v>45182</v>
      </c>
      <c r="G301" s="6">
        <v>80</v>
      </c>
      <c r="I301" t="s">
        <v>451</v>
      </c>
      <c r="J301" t="s">
        <v>561</v>
      </c>
      <c r="K301" t="s">
        <v>431</v>
      </c>
      <c r="L301" t="s">
        <v>23</v>
      </c>
      <c r="M301" t="s">
        <v>446</v>
      </c>
      <c r="N301" s="2">
        <v>0.05</v>
      </c>
      <c r="O301" s="1">
        <v>60</v>
      </c>
      <c r="P301" s="1">
        <v>20</v>
      </c>
      <c r="Q301" t="s">
        <v>18</v>
      </c>
      <c r="R301" t="s">
        <v>642</v>
      </c>
      <c r="S301" t="s">
        <v>455</v>
      </c>
      <c r="T301" t="s">
        <v>459</v>
      </c>
      <c r="U301" t="s">
        <v>644</v>
      </c>
      <c r="V301" t="s">
        <v>486</v>
      </c>
      <c r="W301" t="s">
        <v>607</v>
      </c>
      <c r="X301" t="s">
        <v>614</v>
      </c>
      <c r="Y301" s="6">
        <v>0</v>
      </c>
      <c r="Z301" s="1">
        <f>Table1[[#This Row],[Cost Of Goods Sold]]*Table1[[#This Row],[Quantity Sold]]</f>
        <v>0</v>
      </c>
      <c r="AA301" s="1">
        <f>Table1[[#This Row],[Total sold Amount]]-Table1[[#This Row],[Total Cost of Good Sold]]</f>
        <v>0</v>
      </c>
      <c r="AB301" s="6">
        <f>IFERROR(Table1[[#This Row],[Total sold Amount]]-Table1[[#This Row],[Total Cost of Good Sold]]/Table1[[#This Row],[Total sold Amount]],0)</f>
        <v>0</v>
      </c>
      <c r="AC301" s="9">
        <f>IFERROR((Table1[[#This Row],[Total sold Amount]]-Table1[[#This Row],[Total Cost of Good Sold]])/Table1[[#This Row],[Total sold Amount]],0)</f>
        <v>0</v>
      </c>
    </row>
    <row r="302" spans="1:29" x14ac:dyDescent="0.3">
      <c r="A302">
        <v>635</v>
      </c>
      <c r="B302" t="s">
        <v>377</v>
      </c>
      <c r="C302" t="s">
        <v>24</v>
      </c>
      <c r="D302" t="s">
        <v>631</v>
      </c>
      <c r="E302" t="s">
        <v>626</v>
      </c>
      <c r="F302" s="4">
        <v>45485</v>
      </c>
      <c r="G302" s="6">
        <v>200</v>
      </c>
      <c r="H302">
        <v>3</v>
      </c>
      <c r="I302" t="s">
        <v>450</v>
      </c>
      <c r="J302" t="s">
        <v>561</v>
      </c>
      <c r="K302" t="s">
        <v>18</v>
      </c>
      <c r="L302" t="s">
        <v>18</v>
      </c>
      <c r="M302" t="s">
        <v>445</v>
      </c>
      <c r="N302" s="2">
        <v>0</v>
      </c>
      <c r="O302" s="1">
        <v>150</v>
      </c>
      <c r="P302" s="1">
        <v>50</v>
      </c>
      <c r="Q302" t="s">
        <v>18</v>
      </c>
      <c r="R302" t="s">
        <v>642</v>
      </c>
      <c r="S302" t="s">
        <v>455</v>
      </c>
      <c r="T302" t="s">
        <v>460</v>
      </c>
      <c r="U302" t="s">
        <v>460</v>
      </c>
      <c r="V302" t="s">
        <v>466</v>
      </c>
      <c r="W302" t="s">
        <v>608</v>
      </c>
      <c r="X302" t="s">
        <v>611</v>
      </c>
      <c r="Y302" s="6">
        <v>600</v>
      </c>
      <c r="Z302" s="1">
        <f>Table1[[#This Row],[Cost Of Goods Sold]]*Table1[[#This Row],[Quantity Sold]]</f>
        <v>450</v>
      </c>
      <c r="AA302" s="1">
        <f>Table1[[#This Row],[Total sold Amount]]-Table1[[#This Row],[Total Cost of Good Sold]]</f>
        <v>150</v>
      </c>
      <c r="AB302" s="6">
        <f>IFERROR(Table1[[#This Row],[Total sold Amount]]-Table1[[#This Row],[Total Cost of Good Sold]]/Table1[[#This Row],[Total sold Amount]],0)</f>
        <v>599.25</v>
      </c>
      <c r="AC302" s="9">
        <f>IFERROR((Table1[[#This Row],[Total sold Amount]]-Table1[[#This Row],[Total Cost of Good Sold]])/Table1[[#This Row],[Total sold Amount]],0)</f>
        <v>0.25</v>
      </c>
    </row>
    <row r="303" spans="1:29" x14ac:dyDescent="0.3">
      <c r="A303">
        <v>1179</v>
      </c>
      <c r="B303" t="s">
        <v>108</v>
      </c>
      <c r="C303" t="s">
        <v>19</v>
      </c>
      <c r="D303" t="s">
        <v>630</v>
      </c>
      <c r="E303" t="s">
        <v>623</v>
      </c>
      <c r="F303" s="4">
        <v>45473</v>
      </c>
      <c r="G303" s="6">
        <v>80</v>
      </c>
      <c r="H303">
        <v>3</v>
      </c>
      <c r="I303" t="s">
        <v>450</v>
      </c>
      <c r="J303" t="s">
        <v>561</v>
      </c>
      <c r="K303" t="s">
        <v>32</v>
      </c>
      <c r="L303" t="s">
        <v>32</v>
      </c>
      <c r="M303" t="s">
        <v>596</v>
      </c>
      <c r="N303" s="2">
        <v>0.05</v>
      </c>
      <c r="O303" s="1">
        <v>15</v>
      </c>
      <c r="P303" s="1">
        <v>65</v>
      </c>
      <c r="Q303" t="s">
        <v>23</v>
      </c>
      <c r="R303" t="s">
        <v>23</v>
      </c>
      <c r="S303" t="s">
        <v>455</v>
      </c>
      <c r="T303" t="s">
        <v>458</v>
      </c>
      <c r="U303" t="s">
        <v>644</v>
      </c>
      <c r="V303" t="s">
        <v>473</v>
      </c>
      <c r="W303" t="s">
        <v>607</v>
      </c>
      <c r="X303" t="s">
        <v>614</v>
      </c>
      <c r="Y303" s="6">
        <v>240</v>
      </c>
      <c r="Z303" s="1">
        <f>Table1[[#This Row],[Cost Of Goods Sold]]*Table1[[#This Row],[Quantity Sold]]</f>
        <v>45</v>
      </c>
      <c r="AA303" s="1">
        <f>Table1[[#This Row],[Total sold Amount]]-Table1[[#This Row],[Total Cost of Good Sold]]</f>
        <v>195</v>
      </c>
      <c r="AB303" s="6">
        <f>IFERROR(Table1[[#This Row],[Total sold Amount]]-Table1[[#This Row],[Total Cost of Good Sold]]/Table1[[#This Row],[Total sold Amount]],0)</f>
        <v>239.8125</v>
      </c>
      <c r="AC303" s="9">
        <f>IFERROR((Table1[[#This Row],[Total sold Amount]]-Table1[[#This Row],[Total Cost of Good Sold]])/Table1[[#This Row],[Total sold Amount]],0)</f>
        <v>0.8125</v>
      </c>
    </row>
    <row r="304" spans="1:29" x14ac:dyDescent="0.3">
      <c r="A304">
        <v>1186</v>
      </c>
      <c r="B304" t="s">
        <v>408</v>
      </c>
      <c r="C304" t="s">
        <v>24</v>
      </c>
      <c r="D304" t="s">
        <v>631</v>
      </c>
      <c r="E304" t="s">
        <v>626</v>
      </c>
      <c r="G304" s="6">
        <v>90</v>
      </c>
      <c r="H304">
        <v>1</v>
      </c>
      <c r="I304" t="s">
        <v>450</v>
      </c>
      <c r="J304" t="s">
        <v>561</v>
      </c>
      <c r="K304" t="s">
        <v>18</v>
      </c>
      <c r="L304" t="s">
        <v>18</v>
      </c>
      <c r="M304" t="s">
        <v>596</v>
      </c>
      <c r="N304" s="2">
        <v>0.1</v>
      </c>
      <c r="O304" s="1">
        <v>20</v>
      </c>
      <c r="P304" s="1">
        <v>70</v>
      </c>
      <c r="Q304" t="s">
        <v>32</v>
      </c>
      <c r="R304" t="s">
        <v>640</v>
      </c>
      <c r="S304" t="s">
        <v>455</v>
      </c>
      <c r="T304" t="s">
        <v>458</v>
      </c>
      <c r="U304" t="s">
        <v>644</v>
      </c>
      <c r="V304" t="s">
        <v>480</v>
      </c>
      <c r="W304" t="s">
        <v>607</v>
      </c>
      <c r="X304" t="s">
        <v>613</v>
      </c>
      <c r="Y304" s="6">
        <v>90</v>
      </c>
      <c r="Z304" s="1">
        <f>Table1[[#This Row],[Cost Of Goods Sold]]*Table1[[#This Row],[Quantity Sold]]</f>
        <v>20</v>
      </c>
      <c r="AA304" s="1">
        <f>Table1[[#This Row],[Total sold Amount]]-Table1[[#This Row],[Total Cost of Good Sold]]</f>
        <v>70</v>
      </c>
      <c r="AB304" s="6">
        <f>IFERROR(Table1[[#This Row],[Total sold Amount]]-Table1[[#This Row],[Total Cost of Good Sold]]/Table1[[#This Row],[Total sold Amount]],0)</f>
        <v>89.777777777777771</v>
      </c>
      <c r="AC304" s="9">
        <f>IFERROR((Table1[[#This Row],[Total sold Amount]]-Table1[[#This Row],[Total Cost of Good Sold]])/Table1[[#This Row],[Total sold Amount]],0)</f>
        <v>0.77777777777777779</v>
      </c>
    </row>
    <row r="305" spans="1:29" x14ac:dyDescent="0.3">
      <c r="A305">
        <v>1278</v>
      </c>
      <c r="B305" t="s">
        <v>17</v>
      </c>
      <c r="C305" t="s">
        <v>16</v>
      </c>
      <c r="D305" t="s">
        <v>629</v>
      </c>
      <c r="E305" t="s">
        <v>16</v>
      </c>
      <c r="F305" s="4">
        <v>45232</v>
      </c>
      <c r="G305" s="8">
        <v>30</v>
      </c>
      <c r="H305">
        <v>1</v>
      </c>
      <c r="I305" t="s">
        <v>452</v>
      </c>
      <c r="J305" t="s">
        <v>561</v>
      </c>
      <c r="K305" t="s">
        <v>23</v>
      </c>
      <c r="L305" t="s">
        <v>23</v>
      </c>
      <c r="M305" t="s">
        <v>603</v>
      </c>
      <c r="N305" s="2">
        <v>0</v>
      </c>
      <c r="O305" s="1">
        <v>15</v>
      </c>
      <c r="P305" s="1">
        <v>15</v>
      </c>
      <c r="Q305" t="s">
        <v>23</v>
      </c>
      <c r="R305" t="s">
        <v>23</v>
      </c>
      <c r="S305" t="s">
        <v>456</v>
      </c>
      <c r="T305" t="s">
        <v>459</v>
      </c>
      <c r="U305" t="s">
        <v>644</v>
      </c>
      <c r="V305" t="s">
        <v>488</v>
      </c>
      <c r="W305" t="s">
        <v>607</v>
      </c>
      <c r="X305" t="s">
        <v>613</v>
      </c>
      <c r="Y305" s="6">
        <v>30</v>
      </c>
      <c r="Z305" s="1">
        <f>Table1[[#This Row],[Cost Of Goods Sold]]*Table1[[#This Row],[Quantity Sold]]</f>
        <v>15</v>
      </c>
      <c r="AA305" s="1">
        <f>Table1[[#This Row],[Total sold Amount]]-Table1[[#This Row],[Total Cost of Good Sold]]</f>
        <v>15</v>
      </c>
      <c r="AB305" s="6">
        <f>IFERROR(Table1[[#This Row],[Total sold Amount]]-Table1[[#This Row],[Total Cost of Good Sold]]/Table1[[#This Row],[Total sold Amount]],0)</f>
        <v>29.5</v>
      </c>
      <c r="AC305" s="9">
        <f>IFERROR((Table1[[#This Row],[Total sold Amount]]-Table1[[#This Row],[Total Cost of Good Sold]])/Table1[[#This Row],[Total sold Amount]],0)</f>
        <v>0.5</v>
      </c>
    </row>
    <row r="306" spans="1:29" x14ac:dyDescent="0.3">
      <c r="A306">
        <v>781</v>
      </c>
      <c r="B306" t="s">
        <v>245</v>
      </c>
      <c r="C306" t="s">
        <v>16</v>
      </c>
      <c r="D306" t="s">
        <v>629</v>
      </c>
      <c r="E306" t="s">
        <v>16</v>
      </c>
      <c r="F306" s="4">
        <v>45181</v>
      </c>
      <c r="G306" s="6">
        <v>130</v>
      </c>
      <c r="H306">
        <v>1</v>
      </c>
      <c r="I306" t="s">
        <v>452</v>
      </c>
      <c r="J306" t="s">
        <v>561</v>
      </c>
      <c r="K306" t="s">
        <v>18</v>
      </c>
      <c r="L306" t="s">
        <v>18</v>
      </c>
      <c r="M306" t="s">
        <v>444</v>
      </c>
      <c r="N306" s="2">
        <v>0</v>
      </c>
      <c r="O306" s="1">
        <v>100</v>
      </c>
      <c r="P306" s="1">
        <v>30</v>
      </c>
      <c r="Q306" t="s">
        <v>457</v>
      </c>
      <c r="R306" t="s">
        <v>641</v>
      </c>
      <c r="S306" t="s">
        <v>455</v>
      </c>
      <c r="T306" t="s">
        <v>459</v>
      </c>
      <c r="U306" t="s">
        <v>644</v>
      </c>
      <c r="V306" t="s">
        <v>485</v>
      </c>
      <c r="W306" t="s">
        <v>607</v>
      </c>
      <c r="X306" t="s">
        <v>611</v>
      </c>
      <c r="Y306" s="6">
        <v>130</v>
      </c>
      <c r="Z306" s="1">
        <f>Table1[[#This Row],[Cost Of Goods Sold]]*Table1[[#This Row],[Quantity Sold]]</f>
        <v>100</v>
      </c>
      <c r="AA306" s="1">
        <f>Table1[[#This Row],[Total sold Amount]]-Table1[[#This Row],[Total Cost of Good Sold]]</f>
        <v>30</v>
      </c>
      <c r="AB306" s="6">
        <f>IFERROR(Table1[[#This Row],[Total sold Amount]]-Table1[[#This Row],[Total Cost of Good Sold]]/Table1[[#This Row],[Total sold Amount]],0)</f>
        <v>129.23076923076923</v>
      </c>
      <c r="AC306" s="9">
        <f>IFERROR((Table1[[#This Row],[Total sold Amount]]-Table1[[#This Row],[Total Cost of Good Sold]])/Table1[[#This Row],[Total sold Amount]],0)</f>
        <v>0.23076923076923078</v>
      </c>
    </row>
    <row r="307" spans="1:29" x14ac:dyDescent="0.3">
      <c r="A307">
        <v>385</v>
      </c>
      <c r="B307" t="s">
        <v>253</v>
      </c>
      <c r="C307" t="s">
        <v>16</v>
      </c>
      <c r="D307" t="s">
        <v>629</v>
      </c>
      <c r="E307" t="s">
        <v>16</v>
      </c>
      <c r="F307" s="4">
        <v>45457</v>
      </c>
      <c r="G307" s="6">
        <v>32</v>
      </c>
      <c r="H307">
        <v>2</v>
      </c>
      <c r="I307" t="s">
        <v>452</v>
      </c>
      <c r="J307" t="s">
        <v>561</v>
      </c>
      <c r="K307" t="s">
        <v>32</v>
      </c>
      <c r="L307" t="s">
        <v>32</v>
      </c>
      <c r="M307" t="s">
        <v>445</v>
      </c>
      <c r="N307" s="2">
        <v>0</v>
      </c>
      <c r="O307" s="1">
        <v>25</v>
      </c>
      <c r="P307" s="1">
        <v>7</v>
      </c>
      <c r="Q307" t="s">
        <v>457</v>
      </c>
      <c r="R307" t="s">
        <v>641</v>
      </c>
      <c r="S307" t="s">
        <v>455</v>
      </c>
      <c r="T307" t="s">
        <v>460</v>
      </c>
      <c r="U307" t="s">
        <v>460</v>
      </c>
      <c r="V307" t="s">
        <v>479</v>
      </c>
      <c r="W307" t="s">
        <v>607</v>
      </c>
      <c r="X307" t="s">
        <v>611</v>
      </c>
      <c r="Y307" s="6">
        <v>64</v>
      </c>
      <c r="Z307" s="1">
        <f>Table1[[#This Row],[Cost Of Goods Sold]]*Table1[[#This Row],[Quantity Sold]]</f>
        <v>50</v>
      </c>
      <c r="AA307" s="1">
        <f>Table1[[#This Row],[Total sold Amount]]-Table1[[#This Row],[Total Cost of Good Sold]]</f>
        <v>14</v>
      </c>
      <c r="AB307" s="6">
        <f>IFERROR(Table1[[#This Row],[Total sold Amount]]-Table1[[#This Row],[Total Cost of Good Sold]]/Table1[[#This Row],[Total sold Amount]],0)</f>
        <v>63.21875</v>
      </c>
      <c r="AC307" s="9">
        <f>IFERROR((Table1[[#This Row],[Total sold Amount]]-Table1[[#This Row],[Total Cost of Good Sold]])/Table1[[#This Row],[Total sold Amount]],0)</f>
        <v>0.21875</v>
      </c>
    </row>
    <row r="308" spans="1:29" x14ac:dyDescent="0.3">
      <c r="A308">
        <v>404</v>
      </c>
      <c r="B308" t="s">
        <v>266</v>
      </c>
      <c r="C308" t="s">
        <v>36</v>
      </c>
      <c r="D308" t="s">
        <v>634</v>
      </c>
      <c r="E308" t="s">
        <v>624</v>
      </c>
      <c r="F308" s="4">
        <v>45244</v>
      </c>
      <c r="G308" s="6">
        <v>32</v>
      </c>
      <c r="H308">
        <v>5</v>
      </c>
      <c r="I308" t="s">
        <v>452</v>
      </c>
      <c r="J308" t="s">
        <v>561</v>
      </c>
      <c r="K308" t="s">
        <v>32</v>
      </c>
      <c r="L308" t="s">
        <v>32</v>
      </c>
      <c r="M308" t="s">
        <v>444</v>
      </c>
      <c r="N308" s="2">
        <v>0</v>
      </c>
      <c r="O308" s="1">
        <v>25</v>
      </c>
      <c r="P308" s="1">
        <v>7</v>
      </c>
      <c r="Q308" t="s">
        <v>23</v>
      </c>
      <c r="R308" t="s">
        <v>23</v>
      </c>
      <c r="S308" t="s">
        <v>455</v>
      </c>
      <c r="T308" t="s">
        <v>459</v>
      </c>
      <c r="U308" t="s">
        <v>644</v>
      </c>
      <c r="V308" t="s">
        <v>491</v>
      </c>
      <c r="W308" t="s">
        <v>608</v>
      </c>
      <c r="X308" t="s">
        <v>610</v>
      </c>
      <c r="Y308" s="6">
        <v>160</v>
      </c>
      <c r="Z308" s="1">
        <f>Table1[[#This Row],[Cost Of Goods Sold]]*Table1[[#This Row],[Quantity Sold]]</f>
        <v>125</v>
      </c>
      <c r="AA308" s="1">
        <f>Table1[[#This Row],[Total sold Amount]]-Table1[[#This Row],[Total Cost of Good Sold]]</f>
        <v>35</v>
      </c>
      <c r="AB308" s="6">
        <f>IFERROR(Table1[[#This Row],[Total sold Amount]]-Table1[[#This Row],[Total Cost of Good Sold]]/Table1[[#This Row],[Total sold Amount]],0)</f>
        <v>159.21875</v>
      </c>
      <c r="AC308" s="9">
        <f>IFERROR((Table1[[#This Row],[Total sold Amount]]-Table1[[#This Row],[Total Cost of Good Sold]])/Table1[[#This Row],[Total sold Amount]],0)</f>
        <v>0.21875</v>
      </c>
    </row>
    <row r="309" spans="1:29" x14ac:dyDescent="0.3">
      <c r="A309">
        <v>1232</v>
      </c>
      <c r="B309" t="s">
        <v>387</v>
      </c>
      <c r="C309" t="s">
        <v>34</v>
      </c>
      <c r="D309" t="s">
        <v>632</v>
      </c>
      <c r="E309" t="s">
        <v>625</v>
      </c>
      <c r="F309" s="4">
        <v>45268</v>
      </c>
      <c r="G309" s="6">
        <v>12</v>
      </c>
      <c r="H309">
        <v>3</v>
      </c>
      <c r="I309" t="s">
        <v>452</v>
      </c>
      <c r="J309" t="s">
        <v>561</v>
      </c>
      <c r="K309" t="s">
        <v>18</v>
      </c>
      <c r="L309" t="s">
        <v>18</v>
      </c>
      <c r="M309" t="s">
        <v>602</v>
      </c>
      <c r="N309" s="2">
        <v>0</v>
      </c>
      <c r="O309" s="1">
        <v>15</v>
      </c>
      <c r="P309" s="1">
        <v>-3</v>
      </c>
      <c r="Q309" t="s">
        <v>18</v>
      </c>
      <c r="R309" t="s">
        <v>642</v>
      </c>
      <c r="S309" t="s">
        <v>454</v>
      </c>
      <c r="T309" t="s">
        <v>460</v>
      </c>
      <c r="U309" t="s">
        <v>460</v>
      </c>
      <c r="V309" t="s">
        <v>474</v>
      </c>
      <c r="W309" t="s">
        <v>607</v>
      </c>
      <c r="X309" t="s">
        <v>611</v>
      </c>
      <c r="Y309" s="6">
        <v>36</v>
      </c>
      <c r="Z309" s="1">
        <f>Table1[[#This Row],[Cost Of Goods Sold]]*Table1[[#This Row],[Quantity Sold]]</f>
        <v>45</v>
      </c>
      <c r="AA309" s="1">
        <f>Table1[[#This Row],[Total sold Amount]]-Table1[[#This Row],[Total Cost of Good Sold]]</f>
        <v>-9</v>
      </c>
      <c r="AB309" s="6">
        <f>IFERROR(Table1[[#This Row],[Total sold Amount]]-Table1[[#This Row],[Total Cost of Good Sold]]/Table1[[#This Row],[Total sold Amount]],0)</f>
        <v>34.75</v>
      </c>
      <c r="AC309" s="9">
        <f>IFERROR((Table1[[#This Row],[Total sold Amount]]-Table1[[#This Row],[Total Cost of Good Sold]])/Table1[[#This Row],[Total sold Amount]],0)</f>
        <v>-0.25</v>
      </c>
    </row>
    <row r="310" spans="1:29" x14ac:dyDescent="0.3">
      <c r="A310">
        <v>1225</v>
      </c>
      <c r="B310" t="s">
        <v>209</v>
      </c>
      <c r="C310" t="s">
        <v>16</v>
      </c>
      <c r="D310" t="s">
        <v>629</v>
      </c>
      <c r="E310" t="s">
        <v>16</v>
      </c>
      <c r="F310" s="4">
        <v>44966</v>
      </c>
      <c r="G310" s="6">
        <v>30</v>
      </c>
      <c r="H310">
        <v>4</v>
      </c>
      <c r="I310" t="s">
        <v>449</v>
      </c>
      <c r="J310" t="s">
        <v>561</v>
      </c>
      <c r="K310" t="s">
        <v>32</v>
      </c>
      <c r="L310" t="s">
        <v>32</v>
      </c>
      <c r="M310" t="s">
        <v>601</v>
      </c>
      <c r="N310" s="2">
        <v>0</v>
      </c>
      <c r="O310" s="1">
        <v>15</v>
      </c>
      <c r="P310" s="1">
        <v>15</v>
      </c>
      <c r="Q310" t="s">
        <v>18</v>
      </c>
      <c r="R310" t="s">
        <v>642</v>
      </c>
      <c r="S310" t="s">
        <v>456</v>
      </c>
      <c r="T310" t="s">
        <v>458</v>
      </c>
      <c r="U310" t="s">
        <v>644</v>
      </c>
      <c r="V310" t="s">
        <v>467</v>
      </c>
      <c r="W310" t="s">
        <v>608</v>
      </c>
      <c r="X310" t="s">
        <v>612</v>
      </c>
      <c r="Y310" s="6">
        <v>120</v>
      </c>
      <c r="Z310" s="1">
        <f>Table1[[#This Row],[Cost Of Goods Sold]]*Table1[[#This Row],[Quantity Sold]]</f>
        <v>60</v>
      </c>
      <c r="AA310" s="1">
        <f>Table1[[#This Row],[Total sold Amount]]-Table1[[#This Row],[Total Cost of Good Sold]]</f>
        <v>60</v>
      </c>
      <c r="AB310" s="6">
        <f>IFERROR(Table1[[#This Row],[Total sold Amount]]-Table1[[#This Row],[Total Cost of Good Sold]]/Table1[[#This Row],[Total sold Amount]],0)</f>
        <v>119.5</v>
      </c>
      <c r="AC310" s="9">
        <f>IFERROR((Table1[[#This Row],[Total sold Amount]]-Table1[[#This Row],[Total Cost of Good Sold]])/Table1[[#This Row],[Total sold Amount]],0)</f>
        <v>0.5</v>
      </c>
    </row>
    <row r="311" spans="1:29" x14ac:dyDescent="0.3">
      <c r="A311">
        <v>937</v>
      </c>
      <c r="B311" t="s">
        <v>408</v>
      </c>
      <c r="C311" t="s">
        <v>24</v>
      </c>
      <c r="D311" t="s">
        <v>631</v>
      </c>
      <c r="E311" t="s">
        <v>626</v>
      </c>
      <c r="F311" s="4">
        <v>45144</v>
      </c>
      <c r="G311" s="6">
        <v>90</v>
      </c>
      <c r="H311">
        <v>2</v>
      </c>
      <c r="I311" t="s">
        <v>449</v>
      </c>
      <c r="J311" t="s">
        <v>561</v>
      </c>
      <c r="K311" t="s">
        <v>26</v>
      </c>
      <c r="L311" t="s">
        <v>32</v>
      </c>
      <c r="M311" t="s">
        <v>446</v>
      </c>
      <c r="N311" s="2">
        <v>0</v>
      </c>
      <c r="O311" s="1">
        <v>70</v>
      </c>
      <c r="P311" s="1">
        <v>20</v>
      </c>
      <c r="Q311" t="s">
        <v>457</v>
      </c>
      <c r="R311" t="s">
        <v>641</v>
      </c>
      <c r="S311" t="s">
        <v>456</v>
      </c>
      <c r="T311" t="s">
        <v>458</v>
      </c>
      <c r="U311" t="s">
        <v>644</v>
      </c>
      <c r="V311" t="s">
        <v>488</v>
      </c>
      <c r="W311" t="s">
        <v>607</v>
      </c>
      <c r="X311" t="s">
        <v>613</v>
      </c>
      <c r="Y311" s="6">
        <v>180</v>
      </c>
      <c r="Z311" s="1">
        <f>Table1[[#This Row],[Cost Of Goods Sold]]*Table1[[#This Row],[Quantity Sold]]</f>
        <v>140</v>
      </c>
      <c r="AA311" s="1">
        <f>Table1[[#This Row],[Total sold Amount]]-Table1[[#This Row],[Total Cost of Good Sold]]</f>
        <v>40</v>
      </c>
      <c r="AB311" s="6">
        <f>IFERROR(Table1[[#This Row],[Total sold Amount]]-Table1[[#This Row],[Total Cost of Good Sold]]/Table1[[#This Row],[Total sold Amount]],0)</f>
        <v>179.22222222222223</v>
      </c>
      <c r="AC311" s="9">
        <f>IFERROR((Table1[[#This Row],[Total sold Amount]]-Table1[[#This Row],[Total Cost of Good Sold]])/Table1[[#This Row],[Total sold Amount]],0)</f>
        <v>0.22222222222222221</v>
      </c>
    </row>
    <row r="312" spans="1:29" x14ac:dyDescent="0.3">
      <c r="A312">
        <v>46</v>
      </c>
      <c r="B312" t="s">
        <v>80</v>
      </c>
      <c r="C312" t="s">
        <v>16</v>
      </c>
      <c r="D312" t="s">
        <v>629</v>
      </c>
      <c r="E312" t="s">
        <v>16</v>
      </c>
      <c r="F312" s="4">
        <v>45025</v>
      </c>
      <c r="G312" s="6">
        <v>520</v>
      </c>
      <c r="H312">
        <v>5</v>
      </c>
      <c r="I312" t="s">
        <v>449</v>
      </c>
      <c r="J312" t="s">
        <v>561</v>
      </c>
      <c r="K312" t="s">
        <v>32</v>
      </c>
      <c r="L312" t="s">
        <v>32</v>
      </c>
      <c r="M312" t="s">
        <v>441</v>
      </c>
      <c r="N312" s="2">
        <v>0.12</v>
      </c>
      <c r="O312" s="1">
        <v>400</v>
      </c>
      <c r="P312" s="1">
        <v>120</v>
      </c>
      <c r="Q312" t="s">
        <v>32</v>
      </c>
      <c r="R312" t="s">
        <v>640</v>
      </c>
      <c r="S312" t="s">
        <v>454</v>
      </c>
      <c r="T312" t="s">
        <v>460</v>
      </c>
      <c r="U312" t="s">
        <v>460</v>
      </c>
      <c r="V312" t="s">
        <v>466</v>
      </c>
      <c r="W312" t="s">
        <v>607</v>
      </c>
      <c r="X312" t="s">
        <v>611</v>
      </c>
      <c r="Y312" s="6">
        <v>2600</v>
      </c>
      <c r="Z312" s="1">
        <f>Table1[[#This Row],[Cost Of Goods Sold]]*Table1[[#This Row],[Quantity Sold]]</f>
        <v>2000</v>
      </c>
      <c r="AA312" s="1">
        <f>Table1[[#This Row],[Total sold Amount]]-Table1[[#This Row],[Total Cost of Good Sold]]</f>
        <v>600</v>
      </c>
      <c r="AB312" s="6">
        <f>IFERROR(Table1[[#This Row],[Total sold Amount]]-Table1[[#This Row],[Total Cost of Good Sold]]/Table1[[#This Row],[Total sold Amount]],0)</f>
        <v>2599.2307692307691</v>
      </c>
      <c r="AC312" s="9">
        <f>IFERROR((Table1[[#This Row],[Total sold Amount]]-Table1[[#This Row],[Total Cost of Good Sold]])/Table1[[#This Row],[Total sold Amount]],0)</f>
        <v>0.23076923076923078</v>
      </c>
    </row>
    <row r="313" spans="1:29" x14ac:dyDescent="0.3">
      <c r="A313">
        <v>789</v>
      </c>
      <c r="B313" t="s">
        <v>122</v>
      </c>
      <c r="C313" t="s">
        <v>19</v>
      </c>
      <c r="D313" t="s">
        <v>630</v>
      </c>
      <c r="E313" t="s">
        <v>623</v>
      </c>
      <c r="F313" s="4">
        <v>44938</v>
      </c>
      <c r="G313" s="6">
        <v>100</v>
      </c>
      <c r="H313">
        <v>1</v>
      </c>
      <c r="I313" t="s">
        <v>449</v>
      </c>
      <c r="J313" t="s">
        <v>561</v>
      </c>
      <c r="K313" t="s">
        <v>18</v>
      </c>
      <c r="L313" t="s">
        <v>18</v>
      </c>
      <c r="M313" t="s">
        <v>444</v>
      </c>
      <c r="N313" s="2">
        <v>0</v>
      </c>
      <c r="O313" s="1">
        <v>70</v>
      </c>
      <c r="P313" s="1">
        <v>30</v>
      </c>
      <c r="Q313" t="s">
        <v>23</v>
      </c>
      <c r="R313" t="s">
        <v>23</v>
      </c>
      <c r="S313" t="s">
        <v>455</v>
      </c>
      <c r="T313" t="s">
        <v>458</v>
      </c>
      <c r="U313" t="s">
        <v>644</v>
      </c>
      <c r="V313" t="s">
        <v>492</v>
      </c>
      <c r="W313" t="s">
        <v>608</v>
      </c>
      <c r="X313" t="s">
        <v>614</v>
      </c>
      <c r="Y313" s="6">
        <v>100</v>
      </c>
      <c r="Z313" s="1">
        <f>Table1[[#This Row],[Cost Of Goods Sold]]*Table1[[#This Row],[Quantity Sold]]</f>
        <v>70</v>
      </c>
      <c r="AA313" s="1">
        <f>Table1[[#This Row],[Total sold Amount]]-Table1[[#This Row],[Total Cost of Good Sold]]</f>
        <v>30</v>
      </c>
      <c r="AB313" s="6">
        <f>IFERROR(Table1[[#This Row],[Total sold Amount]]-Table1[[#This Row],[Total Cost of Good Sold]]/Table1[[#This Row],[Total sold Amount]],0)</f>
        <v>99.3</v>
      </c>
      <c r="AC313" s="9">
        <f>IFERROR((Table1[[#This Row],[Total sold Amount]]-Table1[[#This Row],[Total Cost of Good Sold]])/Table1[[#This Row],[Total sold Amount]],0)</f>
        <v>0.3</v>
      </c>
    </row>
    <row r="314" spans="1:29" x14ac:dyDescent="0.3">
      <c r="A314">
        <v>1133</v>
      </c>
      <c r="B314" t="s">
        <v>288</v>
      </c>
      <c r="C314" t="s">
        <v>48</v>
      </c>
      <c r="D314" t="s">
        <v>633</v>
      </c>
      <c r="E314" t="s">
        <v>624</v>
      </c>
      <c r="F314" s="4">
        <v>45287</v>
      </c>
      <c r="G314" s="6">
        <v>20</v>
      </c>
      <c r="I314" t="s">
        <v>449</v>
      </c>
      <c r="J314" t="s">
        <v>561</v>
      </c>
      <c r="K314" t="s">
        <v>437</v>
      </c>
      <c r="L314" t="s">
        <v>18</v>
      </c>
      <c r="M314" t="s">
        <v>445</v>
      </c>
      <c r="N314" s="2">
        <v>0</v>
      </c>
      <c r="O314" s="1">
        <v>15</v>
      </c>
      <c r="P314" s="1">
        <v>5</v>
      </c>
      <c r="Q314" t="s">
        <v>23</v>
      </c>
      <c r="R314" t="s">
        <v>23</v>
      </c>
      <c r="S314" t="s">
        <v>456</v>
      </c>
      <c r="T314" t="s">
        <v>459</v>
      </c>
      <c r="U314" t="s">
        <v>644</v>
      </c>
      <c r="V314" t="s">
        <v>469</v>
      </c>
      <c r="W314" t="s">
        <v>607</v>
      </c>
      <c r="X314" t="s">
        <v>613</v>
      </c>
      <c r="Y314" s="6">
        <v>0</v>
      </c>
      <c r="Z314" s="1">
        <f>Table1[[#This Row],[Cost Of Goods Sold]]*Table1[[#This Row],[Quantity Sold]]</f>
        <v>0</v>
      </c>
      <c r="AA314" s="1">
        <f>Table1[[#This Row],[Total sold Amount]]-Table1[[#This Row],[Total Cost of Good Sold]]</f>
        <v>0</v>
      </c>
      <c r="AB314" s="6">
        <f>IFERROR(Table1[[#This Row],[Total sold Amount]]-Table1[[#This Row],[Total Cost of Good Sold]]/Table1[[#This Row],[Total sold Amount]],0)</f>
        <v>0</v>
      </c>
      <c r="AC314" s="9">
        <f>IFERROR((Table1[[#This Row],[Total sold Amount]]-Table1[[#This Row],[Total Cost of Good Sold]])/Table1[[#This Row],[Total sold Amount]],0)</f>
        <v>0</v>
      </c>
    </row>
    <row r="315" spans="1:29" x14ac:dyDescent="0.3">
      <c r="A315">
        <v>1317</v>
      </c>
      <c r="B315" t="s">
        <v>108</v>
      </c>
      <c r="C315" t="s">
        <v>19</v>
      </c>
      <c r="D315" t="s">
        <v>630</v>
      </c>
      <c r="E315" t="s">
        <v>623</v>
      </c>
      <c r="F315" s="4">
        <v>45271</v>
      </c>
      <c r="G315" s="6">
        <v>20</v>
      </c>
      <c r="H315">
        <v>3</v>
      </c>
      <c r="I315" t="s">
        <v>449</v>
      </c>
      <c r="J315" t="s">
        <v>561</v>
      </c>
      <c r="K315" t="s">
        <v>18</v>
      </c>
      <c r="L315" t="s">
        <v>18</v>
      </c>
      <c r="M315" t="s">
        <v>604</v>
      </c>
      <c r="N315" s="2">
        <v>0</v>
      </c>
      <c r="O315" s="1">
        <v>15</v>
      </c>
      <c r="P315" s="1">
        <v>5</v>
      </c>
      <c r="Q315" t="s">
        <v>32</v>
      </c>
      <c r="R315" t="s">
        <v>640</v>
      </c>
      <c r="S315" t="s">
        <v>454</v>
      </c>
      <c r="T315" t="s">
        <v>460</v>
      </c>
      <c r="U315" t="s">
        <v>460</v>
      </c>
      <c r="V315" t="s">
        <v>464</v>
      </c>
      <c r="W315" t="s">
        <v>608</v>
      </c>
      <c r="X315" t="s">
        <v>610</v>
      </c>
      <c r="Y315" s="6">
        <v>60</v>
      </c>
      <c r="Z315" s="1">
        <f>Table1[[#This Row],[Cost Of Goods Sold]]*Table1[[#This Row],[Quantity Sold]]</f>
        <v>45</v>
      </c>
      <c r="AA315" s="1">
        <f>Table1[[#This Row],[Total sold Amount]]-Table1[[#This Row],[Total Cost of Good Sold]]</f>
        <v>15</v>
      </c>
      <c r="AB315" s="6">
        <f>IFERROR(Table1[[#This Row],[Total sold Amount]]-Table1[[#This Row],[Total Cost of Good Sold]]/Table1[[#This Row],[Total sold Amount]],0)</f>
        <v>59.25</v>
      </c>
      <c r="AC315" s="9">
        <f>IFERROR((Table1[[#This Row],[Total sold Amount]]-Table1[[#This Row],[Total Cost of Good Sold]])/Table1[[#This Row],[Total sold Amount]],0)</f>
        <v>0.25</v>
      </c>
    </row>
    <row r="316" spans="1:29" x14ac:dyDescent="0.3">
      <c r="A316">
        <v>1324</v>
      </c>
      <c r="B316" t="s">
        <v>408</v>
      </c>
      <c r="C316" t="s">
        <v>24</v>
      </c>
      <c r="D316" t="s">
        <v>631</v>
      </c>
      <c r="E316" t="s">
        <v>626</v>
      </c>
      <c r="F316" s="4">
        <v>45278</v>
      </c>
      <c r="G316" s="6">
        <v>9.9500000000002196</v>
      </c>
      <c r="H316">
        <v>1</v>
      </c>
      <c r="I316" t="s">
        <v>449</v>
      </c>
      <c r="J316" t="s">
        <v>561</v>
      </c>
      <c r="K316" t="s">
        <v>23</v>
      </c>
      <c r="L316" t="s">
        <v>23</v>
      </c>
      <c r="M316" t="s">
        <v>595</v>
      </c>
      <c r="N316" s="2">
        <v>0</v>
      </c>
      <c r="O316" s="1">
        <v>15</v>
      </c>
      <c r="P316" s="1">
        <v>-5.0499999999997804</v>
      </c>
      <c r="Q316" t="s">
        <v>18</v>
      </c>
      <c r="R316" t="s">
        <v>642</v>
      </c>
      <c r="S316" t="s">
        <v>456</v>
      </c>
      <c r="T316" t="s">
        <v>459</v>
      </c>
      <c r="U316" t="s">
        <v>644</v>
      </c>
      <c r="V316" t="s">
        <v>471</v>
      </c>
      <c r="W316" t="s">
        <v>608</v>
      </c>
      <c r="X316" t="s">
        <v>613</v>
      </c>
      <c r="Y316" s="6">
        <v>9.9500000000002196</v>
      </c>
      <c r="Z316" s="1">
        <f>Table1[[#This Row],[Cost Of Goods Sold]]*Table1[[#This Row],[Quantity Sold]]</f>
        <v>15</v>
      </c>
      <c r="AA316" s="1">
        <f>Table1[[#This Row],[Total sold Amount]]-Table1[[#This Row],[Total Cost of Good Sold]]</f>
        <v>-5.0499999999997804</v>
      </c>
      <c r="AB316" s="6">
        <f>IFERROR(Table1[[#This Row],[Total sold Amount]]-Table1[[#This Row],[Total Cost of Good Sold]]/Table1[[#This Row],[Total sold Amount]],0)</f>
        <v>8.4424623115580424</v>
      </c>
      <c r="AC316" s="9">
        <f>IFERROR((Table1[[#This Row],[Total sold Amount]]-Table1[[#This Row],[Total Cost of Good Sold]])/Table1[[#This Row],[Total sold Amount]],0)</f>
        <v>-0.50753768844217784</v>
      </c>
    </row>
    <row r="317" spans="1:29" x14ac:dyDescent="0.3">
      <c r="A317">
        <v>1094</v>
      </c>
      <c r="B317" t="s">
        <v>17</v>
      </c>
      <c r="C317" t="s">
        <v>16</v>
      </c>
      <c r="D317" t="s">
        <v>629</v>
      </c>
      <c r="E317" t="s">
        <v>16</v>
      </c>
      <c r="F317" s="4">
        <v>44960</v>
      </c>
      <c r="G317" s="6">
        <v>70</v>
      </c>
      <c r="I317" t="s">
        <v>453</v>
      </c>
      <c r="J317" t="s">
        <v>561</v>
      </c>
      <c r="K317" t="s">
        <v>430</v>
      </c>
      <c r="L317" t="s">
        <v>18</v>
      </c>
      <c r="M317" t="s">
        <v>442</v>
      </c>
      <c r="N317" s="2">
        <v>0</v>
      </c>
      <c r="O317" s="1">
        <v>50</v>
      </c>
      <c r="P317" s="1">
        <v>20</v>
      </c>
      <c r="Q317" t="s">
        <v>457</v>
      </c>
      <c r="R317" t="s">
        <v>641</v>
      </c>
      <c r="S317" t="s">
        <v>454</v>
      </c>
      <c r="T317" t="s">
        <v>459</v>
      </c>
      <c r="U317" t="s">
        <v>644</v>
      </c>
      <c r="V317" t="s">
        <v>462</v>
      </c>
      <c r="W317" t="s">
        <v>607</v>
      </c>
      <c r="X317" t="s">
        <v>614</v>
      </c>
      <c r="Y317" s="6">
        <v>0</v>
      </c>
      <c r="Z317" s="1">
        <f>Table1[[#This Row],[Cost Of Goods Sold]]*Table1[[#This Row],[Quantity Sold]]</f>
        <v>0</v>
      </c>
      <c r="AA317" s="1">
        <f>Table1[[#This Row],[Total sold Amount]]-Table1[[#This Row],[Total Cost of Good Sold]]</f>
        <v>0</v>
      </c>
      <c r="AB317" s="6">
        <f>IFERROR(Table1[[#This Row],[Total sold Amount]]-Table1[[#This Row],[Total Cost of Good Sold]]/Table1[[#This Row],[Total sold Amount]],0)</f>
        <v>0</v>
      </c>
      <c r="AC317" s="9">
        <f>IFERROR((Table1[[#This Row],[Total sold Amount]]-Table1[[#This Row],[Total Cost of Good Sold]])/Table1[[#This Row],[Total sold Amount]],0)</f>
        <v>0</v>
      </c>
    </row>
    <row r="318" spans="1:29" x14ac:dyDescent="0.3">
      <c r="A318">
        <v>456</v>
      </c>
      <c r="B318" t="s">
        <v>31</v>
      </c>
      <c r="C318" t="s">
        <v>16</v>
      </c>
      <c r="D318" t="s">
        <v>629</v>
      </c>
      <c r="E318" t="s">
        <v>16</v>
      </c>
      <c r="F318" s="4">
        <v>45072</v>
      </c>
      <c r="G318" s="6">
        <v>130</v>
      </c>
      <c r="H318">
        <v>5</v>
      </c>
      <c r="I318" t="s">
        <v>453</v>
      </c>
      <c r="J318" t="s">
        <v>561</v>
      </c>
      <c r="K318" t="s">
        <v>18</v>
      </c>
      <c r="L318" t="s">
        <v>18</v>
      </c>
      <c r="M318" t="s">
        <v>447</v>
      </c>
      <c r="N318" s="2">
        <v>0</v>
      </c>
      <c r="O318" s="1">
        <v>100</v>
      </c>
      <c r="P318" s="1">
        <v>30</v>
      </c>
      <c r="Q318" t="s">
        <v>18</v>
      </c>
      <c r="R318" t="s">
        <v>642</v>
      </c>
      <c r="S318" t="s">
        <v>456</v>
      </c>
      <c r="T318" t="s">
        <v>458</v>
      </c>
      <c r="U318" t="s">
        <v>644</v>
      </c>
      <c r="V318" t="s">
        <v>491</v>
      </c>
      <c r="W318" t="s">
        <v>607</v>
      </c>
      <c r="X318" t="s">
        <v>610</v>
      </c>
      <c r="Y318" s="6">
        <v>650</v>
      </c>
      <c r="Z318" s="1">
        <f>Table1[[#This Row],[Cost Of Goods Sold]]*Table1[[#This Row],[Quantity Sold]]</f>
        <v>500</v>
      </c>
      <c r="AA318" s="1">
        <f>Table1[[#This Row],[Total sold Amount]]-Table1[[#This Row],[Total Cost of Good Sold]]</f>
        <v>150</v>
      </c>
      <c r="AB318" s="6">
        <f>IFERROR(Table1[[#This Row],[Total sold Amount]]-Table1[[#This Row],[Total Cost of Good Sold]]/Table1[[#This Row],[Total sold Amount]],0)</f>
        <v>649.23076923076928</v>
      </c>
      <c r="AC318" s="9">
        <f>IFERROR((Table1[[#This Row],[Total sold Amount]]-Table1[[#This Row],[Total Cost of Good Sold]])/Table1[[#This Row],[Total sold Amount]],0)</f>
        <v>0.23076923076923078</v>
      </c>
    </row>
    <row r="319" spans="1:29" x14ac:dyDescent="0.3">
      <c r="A319">
        <v>1271</v>
      </c>
      <c r="B319" t="s">
        <v>266</v>
      </c>
      <c r="C319" t="s">
        <v>36</v>
      </c>
      <c r="D319" t="s">
        <v>634</v>
      </c>
      <c r="E319" t="s">
        <v>624</v>
      </c>
      <c r="F319" s="4">
        <v>45225</v>
      </c>
      <c r="G319" s="6">
        <v>15.8074534161487</v>
      </c>
      <c r="H319">
        <v>5</v>
      </c>
      <c r="I319" t="s">
        <v>453</v>
      </c>
      <c r="J319" t="s">
        <v>561</v>
      </c>
      <c r="K319" t="s">
        <v>18</v>
      </c>
      <c r="L319" t="s">
        <v>18</v>
      </c>
      <c r="M319" t="s">
        <v>603</v>
      </c>
      <c r="N319" s="2">
        <v>0.05</v>
      </c>
      <c r="O319" s="1">
        <v>15</v>
      </c>
      <c r="P319" s="1">
        <v>0.80745341614870014</v>
      </c>
      <c r="Q319" t="s">
        <v>457</v>
      </c>
      <c r="R319" t="s">
        <v>641</v>
      </c>
      <c r="S319" t="s">
        <v>454</v>
      </c>
      <c r="T319" t="s">
        <v>460</v>
      </c>
      <c r="U319" t="s">
        <v>460</v>
      </c>
      <c r="V319" t="s">
        <v>481</v>
      </c>
      <c r="W319" t="s">
        <v>606</v>
      </c>
      <c r="X319" t="s">
        <v>610</v>
      </c>
      <c r="Y319" s="6">
        <v>79.037267080743504</v>
      </c>
      <c r="Z319" s="1">
        <f>Table1[[#This Row],[Cost Of Goods Sold]]*Table1[[#This Row],[Quantity Sold]]</f>
        <v>75</v>
      </c>
      <c r="AA319" s="1">
        <f>Table1[[#This Row],[Total sold Amount]]-Table1[[#This Row],[Total Cost of Good Sold]]</f>
        <v>4.0372670807435043</v>
      </c>
      <c r="AB319" s="6">
        <f>IFERROR(Table1[[#This Row],[Total sold Amount]]-Table1[[#This Row],[Total Cost of Good Sold]]/Table1[[#This Row],[Total sold Amount]],0)</f>
        <v>78.08834763084171</v>
      </c>
      <c r="AC319" s="9">
        <f>IFERROR((Table1[[#This Row],[Total sold Amount]]-Table1[[#This Row],[Total Cost of Good Sold]])/Table1[[#This Row],[Total sold Amount]],0)</f>
        <v>5.1080550098209769E-2</v>
      </c>
    </row>
    <row r="320" spans="1:29" x14ac:dyDescent="0.3">
      <c r="A320">
        <v>188</v>
      </c>
      <c r="B320" t="s">
        <v>66</v>
      </c>
      <c r="C320" t="s">
        <v>16</v>
      </c>
      <c r="D320" t="s">
        <v>629</v>
      </c>
      <c r="E320" t="s">
        <v>16</v>
      </c>
      <c r="F320" s="4">
        <v>45023</v>
      </c>
      <c r="G320" s="6">
        <v>780</v>
      </c>
      <c r="H320">
        <v>2</v>
      </c>
      <c r="I320" t="s">
        <v>453</v>
      </c>
      <c r="J320" t="s">
        <v>561</v>
      </c>
      <c r="K320" t="s">
        <v>23</v>
      </c>
      <c r="L320" t="s">
        <v>23</v>
      </c>
      <c r="M320" t="s">
        <v>440</v>
      </c>
      <c r="N320" s="2">
        <v>0</v>
      </c>
      <c r="O320" s="1">
        <v>600</v>
      </c>
      <c r="P320" s="1">
        <v>180</v>
      </c>
      <c r="Q320" t="s">
        <v>32</v>
      </c>
      <c r="R320" t="s">
        <v>640</v>
      </c>
      <c r="S320" t="s">
        <v>454</v>
      </c>
      <c r="T320" t="s">
        <v>460</v>
      </c>
      <c r="U320" t="s">
        <v>460</v>
      </c>
      <c r="V320" t="s">
        <v>470</v>
      </c>
      <c r="W320" t="s">
        <v>606</v>
      </c>
      <c r="X320" t="s">
        <v>613</v>
      </c>
      <c r="Y320" s="6">
        <v>1560</v>
      </c>
      <c r="Z320" s="1">
        <f>Table1[[#This Row],[Cost Of Goods Sold]]*Table1[[#This Row],[Quantity Sold]]</f>
        <v>1200</v>
      </c>
      <c r="AA320" s="1">
        <f>Table1[[#This Row],[Total sold Amount]]-Table1[[#This Row],[Total Cost of Good Sold]]</f>
        <v>360</v>
      </c>
      <c r="AB320" s="6">
        <f>IFERROR(Table1[[#This Row],[Total sold Amount]]-Table1[[#This Row],[Total Cost of Good Sold]]/Table1[[#This Row],[Total sold Amount]],0)</f>
        <v>1559.2307692307693</v>
      </c>
      <c r="AC320" s="9">
        <f>IFERROR((Table1[[#This Row],[Total sold Amount]]-Table1[[#This Row],[Total Cost of Good Sold]])/Table1[[#This Row],[Total sold Amount]],0)</f>
        <v>0.23076923076923078</v>
      </c>
    </row>
    <row r="321" spans="1:29" x14ac:dyDescent="0.3">
      <c r="A321">
        <v>1140</v>
      </c>
      <c r="B321" t="s">
        <v>406</v>
      </c>
      <c r="C321" t="s">
        <v>19</v>
      </c>
      <c r="D321" t="s">
        <v>630</v>
      </c>
      <c r="E321" t="s">
        <v>623</v>
      </c>
      <c r="F321" s="4">
        <v>45379</v>
      </c>
      <c r="G321" s="6">
        <v>70</v>
      </c>
      <c r="H321">
        <v>5</v>
      </c>
      <c r="J321" t="s">
        <v>561</v>
      </c>
      <c r="K321" t="s">
        <v>32</v>
      </c>
      <c r="L321" t="s">
        <v>32</v>
      </c>
      <c r="M321" t="s">
        <v>445</v>
      </c>
      <c r="N321" s="2">
        <v>0</v>
      </c>
      <c r="O321" s="1">
        <v>15</v>
      </c>
      <c r="P321" s="1">
        <v>55</v>
      </c>
      <c r="Q321" t="s">
        <v>457</v>
      </c>
      <c r="R321" t="s">
        <v>641</v>
      </c>
      <c r="S321" t="s">
        <v>456</v>
      </c>
      <c r="T321" t="s">
        <v>458</v>
      </c>
      <c r="U321" t="s">
        <v>644</v>
      </c>
      <c r="V321" t="s">
        <v>476</v>
      </c>
      <c r="W321" t="s">
        <v>608</v>
      </c>
      <c r="X321" t="s">
        <v>610</v>
      </c>
      <c r="Y321" s="6">
        <v>350</v>
      </c>
      <c r="Z321" s="1">
        <f>Table1[[#This Row],[Cost Of Goods Sold]]*Table1[[#This Row],[Quantity Sold]]</f>
        <v>75</v>
      </c>
      <c r="AA321" s="1">
        <f>Table1[[#This Row],[Total sold Amount]]-Table1[[#This Row],[Total Cost of Good Sold]]</f>
        <v>275</v>
      </c>
      <c r="AB321" s="6">
        <f>IFERROR(Table1[[#This Row],[Total sold Amount]]-Table1[[#This Row],[Total Cost of Good Sold]]/Table1[[#This Row],[Total sold Amount]],0)</f>
        <v>349.78571428571428</v>
      </c>
      <c r="AC321" s="9">
        <f>IFERROR((Table1[[#This Row],[Total sold Amount]]-Table1[[#This Row],[Total Cost of Good Sold]])/Table1[[#This Row],[Total sold Amount]],0)</f>
        <v>0.7857142857142857</v>
      </c>
    </row>
    <row r="322" spans="1:29" x14ac:dyDescent="0.3">
      <c r="A322">
        <v>733</v>
      </c>
      <c r="B322" t="s">
        <v>223</v>
      </c>
      <c r="C322" t="s">
        <v>24</v>
      </c>
      <c r="D322" t="s">
        <v>631</v>
      </c>
      <c r="E322" t="s">
        <v>626</v>
      </c>
      <c r="F322" s="4">
        <v>45303</v>
      </c>
      <c r="G322" s="6">
        <v>90</v>
      </c>
      <c r="H322">
        <v>4</v>
      </c>
      <c r="I322" t="s">
        <v>451</v>
      </c>
      <c r="J322" t="s">
        <v>516</v>
      </c>
      <c r="K322" t="s">
        <v>32</v>
      </c>
      <c r="L322" t="s">
        <v>32</v>
      </c>
      <c r="M322" t="s">
        <v>443</v>
      </c>
      <c r="N322" s="2">
        <v>0</v>
      </c>
      <c r="O322" s="1">
        <v>70</v>
      </c>
      <c r="P322" s="1">
        <v>20</v>
      </c>
      <c r="Q322" t="s">
        <v>457</v>
      </c>
      <c r="R322" t="s">
        <v>641</v>
      </c>
      <c r="S322" t="s">
        <v>455</v>
      </c>
      <c r="T322" t="s">
        <v>460</v>
      </c>
      <c r="U322" t="s">
        <v>460</v>
      </c>
      <c r="V322" t="s">
        <v>484</v>
      </c>
      <c r="W322" t="s">
        <v>608</v>
      </c>
      <c r="X322" t="s">
        <v>615</v>
      </c>
      <c r="Y322" s="6">
        <v>360</v>
      </c>
      <c r="Z322" s="1">
        <f>Table1[[#This Row],[Cost Of Goods Sold]]*Table1[[#This Row],[Quantity Sold]]</f>
        <v>280</v>
      </c>
      <c r="AA322" s="1">
        <f>Table1[[#This Row],[Total sold Amount]]-Table1[[#This Row],[Total Cost of Good Sold]]</f>
        <v>80</v>
      </c>
      <c r="AB322" s="6">
        <f>IFERROR(Table1[[#This Row],[Total sold Amount]]-Table1[[#This Row],[Total Cost of Good Sold]]/Table1[[#This Row],[Total sold Amount]],0)</f>
        <v>359.22222222222223</v>
      </c>
      <c r="AC322" s="9">
        <f>IFERROR((Table1[[#This Row],[Total sold Amount]]-Table1[[#This Row],[Total Cost of Good Sold]])/Table1[[#This Row],[Total sold Amount]],0)</f>
        <v>0.22222222222222221</v>
      </c>
    </row>
    <row r="323" spans="1:29" x14ac:dyDescent="0.3">
      <c r="A323">
        <v>156</v>
      </c>
      <c r="B323" t="s">
        <v>20</v>
      </c>
      <c r="C323" t="s">
        <v>19</v>
      </c>
      <c r="D323" t="s">
        <v>630</v>
      </c>
      <c r="E323" t="s">
        <v>623</v>
      </c>
      <c r="F323" s="4">
        <v>45513</v>
      </c>
      <c r="G323" s="6">
        <v>120</v>
      </c>
      <c r="H323">
        <v>1</v>
      </c>
      <c r="I323" t="s">
        <v>451</v>
      </c>
      <c r="J323" t="s">
        <v>516</v>
      </c>
      <c r="K323" t="s">
        <v>18</v>
      </c>
      <c r="L323" t="s">
        <v>18</v>
      </c>
      <c r="M323" t="s">
        <v>444</v>
      </c>
      <c r="N323" s="2">
        <v>0</v>
      </c>
      <c r="O323" s="1">
        <v>80</v>
      </c>
      <c r="P323" s="1">
        <v>40</v>
      </c>
      <c r="Q323" t="s">
        <v>32</v>
      </c>
      <c r="R323" t="s">
        <v>640</v>
      </c>
      <c r="S323" t="s">
        <v>455</v>
      </c>
      <c r="T323" t="s">
        <v>459</v>
      </c>
      <c r="U323" t="s">
        <v>644</v>
      </c>
      <c r="V323" t="s">
        <v>483</v>
      </c>
      <c r="W323" t="s">
        <v>607</v>
      </c>
      <c r="X323" t="s">
        <v>611</v>
      </c>
      <c r="Y323" s="6">
        <v>120</v>
      </c>
      <c r="Z323" s="1">
        <f>Table1[[#This Row],[Cost Of Goods Sold]]*Table1[[#This Row],[Quantity Sold]]</f>
        <v>80</v>
      </c>
      <c r="AA323" s="1">
        <f>Table1[[#This Row],[Total sold Amount]]-Table1[[#This Row],[Total Cost of Good Sold]]</f>
        <v>40</v>
      </c>
      <c r="AB323" s="6">
        <f>IFERROR(Table1[[#This Row],[Total sold Amount]]-Table1[[#This Row],[Total Cost of Good Sold]]/Table1[[#This Row],[Total sold Amount]],0)</f>
        <v>119.33333333333333</v>
      </c>
      <c r="AC323" s="9">
        <f>IFERROR((Table1[[#This Row],[Total sold Amount]]-Table1[[#This Row],[Total Cost of Good Sold]])/Table1[[#This Row],[Total sold Amount]],0)</f>
        <v>0.33333333333333331</v>
      </c>
    </row>
    <row r="324" spans="1:29" x14ac:dyDescent="0.3">
      <c r="A324">
        <v>171</v>
      </c>
      <c r="B324" t="s">
        <v>47</v>
      </c>
      <c r="C324" t="s">
        <v>46</v>
      </c>
      <c r="D324" t="s">
        <v>634</v>
      </c>
      <c r="E324" t="s">
        <v>624</v>
      </c>
      <c r="F324" s="4">
        <v>44971</v>
      </c>
      <c r="G324" s="6">
        <v>130</v>
      </c>
      <c r="H324">
        <v>1</v>
      </c>
      <c r="I324" t="s">
        <v>451</v>
      </c>
      <c r="J324" t="s">
        <v>516</v>
      </c>
      <c r="K324" t="s">
        <v>32</v>
      </c>
      <c r="L324" t="s">
        <v>32</v>
      </c>
      <c r="M324" t="s">
        <v>440</v>
      </c>
      <c r="N324" s="2">
        <v>0</v>
      </c>
      <c r="O324" s="1">
        <v>100</v>
      </c>
      <c r="P324" s="1">
        <v>30</v>
      </c>
      <c r="Q324" t="s">
        <v>18</v>
      </c>
      <c r="R324" t="s">
        <v>642</v>
      </c>
      <c r="S324" t="s">
        <v>455</v>
      </c>
      <c r="T324" t="s">
        <v>460</v>
      </c>
      <c r="U324" t="s">
        <v>460</v>
      </c>
      <c r="V324" t="s">
        <v>483</v>
      </c>
      <c r="W324" t="s">
        <v>606</v>
      </c>
      <c r="X324" t="s">
        <v>611</v>
      </c>
      <c r="Y324" s="6">
        <v>130</v>
      </c>
      <c r="Z324" s="1">
        <f>Table1[[#This Row],[Cost Of Goods Sold]]*Table1[[#This Row],[Quantity Sold]]</f>
        <v>100</v>
      </c>
      <c r="AA324" s="1">
        <f>Table1[[#This Row],[Total sold Amount]]-Table1[[#This Row],[Total Cost of Good Sold]]</f>
        <v>30</v>
      </c>
      <c r="AB324" s="6">
        <f>IFERROR(Table1[[#This Row],[Total sold Amount]]-Table1[[#This Row],[Total Cost of Good Sold]]/Table1[[#This Row],[Total sold Amount]],0)</f>
        <v>129.23076923076923</v>
      </c>
      <c r="AC324" s="9">
        <f>IFERROR((Table1[[#This Row],[Total sold Amount]]-Table1[[#This Row],[Total Cost of Good Sold]])/Table1[[#This Row],[Total sold Amount]],0)</f>
        <v>0.23076923076923078</v>
      </c>
    </row>
    <row r="325" spans="1:29" x14ac:dyDescent="0.3">
      <c r="A325">
        <v>38</v>
      </c>
      <c r="B325" t="s">
        <v>71</v>
      </c>
      <c r="C325" t="s">
        <v>16</v>
      </c>
      <c r="D325" t="s">
        <v>629</v>
      </c>
      <c r="E325" t="s">
        <v>16</v>
      </c>
      <c r="F325" s="4">
        <v>45255</v>
      </c>
      <c r="G325" s="6">
        <v>50</v>
      </c>
      <c r="H325">
        <v>4</v>
      </c>
      <c r="I325" t="s">
        <v>451</v>
      </c>
      <c r="J325" t="s">
        <v>516</v>
      </c>
      <c r="K325" t="s">
        <v>32</v>
      </c>
      <c r="L325" t="s">
        <v>32</v>
      </c>
      <c r="M325" t="s">
        <v>439</v>
      </c>
      <c r="N325" s="2">
        <v>0.1</v>
      </c>
      <c r="O325" s="1">
        <v>40</v>
      </c>
      <c r="P325" s="1">
        <v>10</v>
      </c>
      <c r="Q325" t="s">
        <v>457</v>
      </c>
      <c r="R325" t="s">
        <v>641</v>
      </c>
      <c r="S325" t="s">
        <v>456</v>
      </c>
      <c r="T325" t="s">
        <v>460</v>
      </c>
      <c r="U325" t="s">
        <v>460</v>
      </c>
      <c r="V325" t="s">
        <v>463</v>
      </c>
      <c r="W325" t="s">
        <v>607</v>
      </c>
      <c r="X325" t="s">
        <v>610</v>
      </c>
      <c r="Y325" s="6">
        <v>200</v>
      </c>
      <c r="Z325" s="1">
        <f>Table1[[#This Row],[Cost Of Goods Sold]]*Table1[[#This Row],[Quantity Sold]]</f>
        <v>160</v>
      </c>
      <c r="AA325" s="1">
        <f>Table1[[#This Row],[Total sold Amount]]-Table1[[#This Row],[Total Cost of Good Sold]]</f>
        <v>40</v>
      </c>
      <c r="AB325" s="6">
        <f>IFERROR(Table1[[#This Row],[Total sold Amount]]-Table1[[#This Row],[Total Cost of Good Sold]]/Table1[[#This Row],[Total sold Amount]],0)</f>
        <v>199.2</v>
      </c>
      <c r="AC325" s="9">
        <f>IFERROR((Table1[[#This Row],[Total sold Amount]]-Table1[[#This Row],[Total Cost of Good Sold]])/Table1[[#This Row],[Total sold Amount]],0)</f>
        <v>0.2</v>
      </c>
    </row>
    <row r="326" spans="1:29" x14ac:dyDescent="0.3">
      <c r="A326">
        <v>777</v>
      </c>
      <c r="B326" t="s">
        <v>100</v>
      </c>
      <c r="C326" t="s">
        <v>34</v>
      </c>
      <c r="D326" t="s">
        <v>632</v>
      </c>
      <c r="E326" t="s">
        <v>625</v>
      </c>
      <c r="F326" s="4">
        <v>44927</v>
      </c>
      <c r="G326" s="6">
        <v>20</v>
      </c>
      <c r="H326">
        <v>4</v>
      </c>
      <c r="I326" t="s">
        <v>450</v>
      </c>
      <c r="J326" t="s">
        <v>516</v>
      </c>
      <c r="K326" t="s">
        <v>23</v>
      </c>
      <c r="L326" t="s">
        <v>23</v>
      </c>
      <c r="M326" t="s">
        <v>439</v>
      </c>
      <c r="N326" s="2">
        <v>0</v>
      </c>
      <c r="O326" s="1">
        <v>15</v>
      </c>
      <c r="P326" s="1">
        <v>5</v>
      </c>
      <c r="Q326" t="s">
        <v>457</v>
      </c>
      <c r="R326" t="s">
        <v>641</v>
      </c>
      <c r="S326" t="s">
        <v>454</v>
      </c>
      <c r="T326" t="s">
        <v>458</v>
      </c>
      <c r="U326" t="s">
        <v>644</v>
      </c>
      <c r="V326" t="s">
        <v>486</v>
      </c>
      <c r="W326" t="s">
        <v>608</v>
      </c>
      <c r="X326" t="s">
        <v>614</v>
      </c>
      <c r="Y326" s="6">
        <v>80</v>
      </c>
      <c r="Z326" s="1">
        <f>Table1[[#This Row],[Cost Of Goods Sold]]*Table1[[#This Row],[Quantity Sold]]</f>
        <v>60</v>
      </c>
      <c r="AA326" s="1">
        <f>Table1[[#This Row],[Total sold Amount]]-Table1[[#This Row],[Total Cost of Good Sold]]</f>
        <v>20</v>
      </c>
      <c r="AB326" s="6">
        <f>IFERROR(Table1[[#This Row],[Total sold Amount]]-Table1[[#This Row],[Total Cost of Good Sold]]/Table1[[#This Row],[Total sold Amount]],0)</f>
        <v>79.25</v>
      </c>
      <c r="AC326" s="9">
        <f>IFERROR((Table1[[#This Row],[Total sold Amount]]-Table1[[#This Row],[Total Cost of Good Sold]])/Table1[[#This Row],[Total sold Amount]],0)</f>
        <v>0.25</v>
      </c>
    </row>
    <row r="327" spans="1:29" x14ac:dyDescent="0.3">
      <c r="A327">
        <v>1009</v>
      </c>
      <c r="B327" t="s">
        <v>178</v>
      </c>
      <c r="C327" t="s">
        <v>24</v>
      </c>
      <c r="D327" t="s">
        <v>631</v>
      </c>
      <c r="E327" t="s">
        <v>626</v>
      </c>
      <c r="F327" s="4">
        <v>45264</v>
      </c>
      <c r="G327" s="6">
        <v>30</v>
      </c>
      <c r="I327" t="s">
        <v>450</v>
      </c>
      <c r="J327" t="s">
        <v>516</v>
      </c>
      <c r="K327" t="s">
        <v>434</v>
      </c>
      <c r="L327" t="s">
        <v>18</v>
      </c>
      <c r="M327" t="s">
        <v>447</v>
      </c>
      <c r="N327" s="2">
        <v>0</v>
      </c>
      <c r="O327" s="1">
        <v>25</v>
      </c>
      <c r="P327" s="1">
        <v>5</v>
      </c>
      <c r="Q327" t="s">
        <v>32</v>
      </c>
      <c r="R327" t="s">
        <v>640</v>
      </c>
      <c r="S327" t="s">
        <v>455</v>
      </c>
      <c r="T327" t="s">
        <v>460</v>
      </c>
      <c r="U327" t="s">
        <v>460</v>
      </c>
      <c r="V327" t="s">
        <v>474</v>
      </c>
      <c r="W327" t="s">
        <v>608</v>
      </c>
      <c r="X327" t="s">
        <v>611</v>
      </c>
      <c r="Y327" s="6">
        <v>0</v>
      </c>
      <c r="Z327" s="1">
        <f>Table1[[#This Row],[Cost Of Goods Sold]]*Table1[[#This Row],[Quantity Sold]]</f>
        <v>0</v>
      </c>
      <c r="AA327" s="1">
        <f>Table1[[#This Row],[Total sold Amount]]-Table1[[#This Row],[Total Cost of Good Sold]]</f>
        <v>0</v>
      </c>
      <c r="AB327" s="6">
        <f>IFERROR(Table1[[#This Row],[Total sold Amount]]-Table1[[#This Row],[Total Cost of Good Sold]]/Table1[[#This Row],[Total sold Amount]],0)</f>
        <v>0</v>
      </c>
      <c r="AC327" s="9">
        <f>IFERROR((Table1[[#This Row],[Total sold Amount]]-Table1[[#This Row],[Total Cost of Good Sold]])/Table1[[#This Row],[Total sold Amount]],0)</f>
        <v>0</v>
      </c>
    </row>
    <row r="328" spans="1:29" x14ac:dyDescent="0.3">
      <c r="A328">
        <v>379</v>
      </c>
      <c r="B328" t="s">
        <v>248</v>
      </c>
      <c r="C328" t="s">
        <v>48</v>
      </c>
      <c r="D328" t="s">
        <v>633</v>
      </c>
      <c r="E328" t="s">
        <v>624</v>
      </c>
      <c r="F328" s="4">
        <v>45082</v>
      </c>
      <c r="G328" s="6">
        <v>26</v>
      </c>
      <c r="H328">
        <v>4</v>
      </c>
      <c r="I328" t="s">
        <v>452</v>
      </c>
      <c r="J328" t="s">
        <v>516</v>
      </c>
      <c r="K328" t="s">
        <v>32</v>
      </c>
      <c r="L328" t="s">
        <v>32</v>
      </c>
      <c r="M328" t="s">
        <v>441</v>
      </c>
      <c r="N328" s="2">
        <v>0</v>
      </c>
      <c r="O328" s="1">
        <v>20</v>
      </c>
      <c r="P328" s="1">
        <v>6</v>
      </c>
      <c r="Q328" t="s">
        <v>18</v>
      </c>
      <c r="R328" t="s">
        <v>642</v>
      </c>
      <c r="S328" t="s">
        <v>456</v>
      </c>
      <c r="T328" t="s">
        <v>458</v>
      </c>
      <c r="U328" t="s">
        <v>644</v>
      </c>
      <c r="V328" t="s">
        <v>472</v>
      </c>
      <c r="W328" t="s">
        <v>607</v>
      </c>
      <c r="X328" t="s">
        <v>611</v>
      </c>
      <c r="Y328" s="6">
        <v>104</v>
      </c>
      <c r="Z328" s="1">
        <f>Table1[[#This Row],[Cost Of Goods Sold]]*Table1[[#This Row],[Quantity Sold]]</f>
        <v>80</v>
      </c>
      <c r="AA328" s="1">
        <f>Table1[[#This Row],[Total sold Amount]]-Table1[[#This Row],[Total Cost of Good Sold]]</f>
        <v>24</v>
      </c>
      <c r="AB328" s="6">
        <f>IFERROR(Table1[[#This Row],[Total sold Amount]]-Table1[[#This Row],[Total Cost of Good Sold]]/Table1[[#This Row],[Total sold Amount]],0)</f>
        <v>103.23076923076923</v>
      </c>
      <c r="AC328" s="9">
        <f>IFERROR((Table1[[#This Row],[Total sold Amount]]-Table1[[#This Row],[Total Cost of Good Sold]])/Table1[[#This Row],[Total sold Amount]],0)</f>
        <v>0.23076923076923078</v>
      </c>
    </row>
    <row r="329" spans="1:29" x14ac:dyDescent="0.3">
      <c r="A329">
        <v>514</v>
      </c>
      <c r="B329" t="s">
        <v>235</v>
      </c>
      <c r="C329" t="s">
        <v>24</v>
      </c>
      <c r="D329" t="s">
        <v>631</v>
      </c>
      <c r="E329" t="s">
        <v>626</v>
      </c>
      <c r="F329" s="4">
        <v>45432</v>
      </c>
      <c r="G329" s="6">
        <v>400</v>
      </c>
      <c r="H329">
        <v>1</v>
      </c>
      <c r="I329" t="s">
        <v>452</v>
      </c>
      <c r="J329" t="s">
        <v>516</v>
      </c>
      <c r="K329" t="s">
        <v>18</v>
      </c>
      <c r="L329" t="s">
        <v>18</v>
      </c>
      <c r="M329" t="s">
        <v>441</v>
      </c>
      <c r="N329" s="2">
        <v>0</v>
      </c>
      <c r="O329" s="1">
        <v>300</v>
      </c>
      <c r="P329" s="1">
        <v>100</v>
      </c>
      <c r="Q329" t="s">
        <v>32</v>
      </c>
      <c r="R329" t="s">
        <v>640</v>
      </c>
      <c r="S329" t="s">
        <v>456</v>
      </c>
      <c r="T329" t="s">
        <v>458</v>
      </c>
      <c r="U329" t="s">
        <v>644</v>
      </c>
      <c r="V329" t="s">
        <v>478</v>
      </c>
      <c r="W329" t="s">
        <v>608</v>
      </c>
      <c r="X329" t="s">
        <v>614</v>
      </c>
      <c r="Y329" s="6">
        <v>400</v>
      </c>
      <c r="Z329" s="1">
        <f>Table1[[#This Row],[Cost Of Goods Sold]]*Table1[[#This Row],[Quantity Sold]]</f>
        <v>300</v>
      </c>
      <c r="AA329" s="1">
        <f>Table1[[#This Row],[Total sold Amount]]-Table1[[#This Row],[Total Cost of Good Sold]]</f>
        <v>100</v>
      </c>
      <c r="AB329" s="6">
        <f>IFERROR(Table1[[#This Row],[Total sold Amount]]-Table1[[#This Row],[Total Cost of Good Sold]]/Table1[[#This Row],[Total sold Amount]],0)</f>
        <v>399.25</v>
      </c>
      <c r="AC329" s="9">
        <f>IFERROR((Table1[[#This Row],[Total sold Amount]]-Table1[[#This Row],[Total Cost of Good Sold]])/Table1[[#This Row],[Total sold Amount]],0)</f>
        <v>0.25</v>
      </c>
    </row>
    <row r="330" spans="1:29" x14ac:dyDescent="0.3">
      <c r="A330">
        <v>382</v>
      </c>
      <c r="B330" t="s">
        <v>62</v>
      </c>
      <c r="C330" t="s">
        <v>24</v>
      </c>
      <c r="D330" t="s">
        <v>631</v>
      </c>
      <c r="E330" t="s">
        <v>626</v>
      </c>
      <c r="F330" s="4">
        <v>45190</v>
      </c>
      <c r="G330" s="6">
        <v>105</v>
      </c>
      <c r="H330">
        <v>1</v>
      </c>
      <c r="I330" t="s">
        <v>449</v>
      </c>
      <c r="J330" t="s">
        <v>516</v>
      </c>
      <c r="K330" t="s">
        <v>32</v>
      </c>
      <c r="L330" t="s">
        <v>32</v>
      </c>
      <c r="M330" t="s">
        <v>448</v>
      </c>
      <c r="N330" s="2">
        <v>0</v>
      </c>
      <c r="O330" s="1">
        <v>80</v>
      </c>
      <c r="P330" s="1">
        <v>25</v>
      </c>
      <c r="Q330" t="s">
        <v>457</v>
      </c>
      <c r="R330" t="s">
        <v>641</v>
      </c>
      <c r="S330" t="s">
        <v>456</v>
      </c>
      <c r="T330" t="s">
        <v>460</v>
      </c>
      <c r="U330" t="s">
        <v>460</v>
      </c>
      <c r="V330" t="s">
        <v>487</v>
      </c>
      <c r="W330" t="s">
        <v>608</v>
      </c>
      <c r="X330" t="s">
        <v>612</v>
      </c>
      <c r="Y330" s="6">
        <v>105</v>
      </c>
      <c r="Z330" s="1">
        <f>Table1[[#This Row],[Cost Of Goods Sold]]*Table1[[#This Row],[Quantity Sold]]</f>
        <v>80</v>
      </c>
      <c r="AA330" s="1">
        <f>Table1[[#This Row],[Total sold Amount]]-Table1[[#This Row],[Total Cost of Good Sold]]</f>
        <v>25</v>
      </c>
      <c r="AB330" s="6">
        <f>IFERROR(Table1[[#This Row],[Total sold Amount]]-Table1[[#This Row],[Total Cost of Good Sold]]/Table1[[#This Row],[Total sold Amount]],0)</f>
        <v>104.23809523809524</v>
      </c>
      <c r="AC330" s="9">
        <f>IFERROR((Table1[[#This Row],[Total sold Amount]]-Table1[[#This Row],[Total Cost of Good Sold]])/Table1[[#This Row],[Total sold Amount]],0)</f>
        <v>0.23809523809523808</v>
      </c>
    </row>
    <row r="331" spans="1:29" x14ac:dyDescent="0.3">
      <c r="A331">
        <v>254</v>
      </c>
      <c r="B331" t="s">
        <v>130</v>
      </c>
      <c r="C331" t="s">
        <v>19</v>
      </c>
      <c r="D331" t="s">
        <v>630</v>
      </c>
      <c r="E331" t="s">
        <v>623</v>
      </c>
      <c r="F331" s="4">
        <v>45519</v>
      </c>
      <c r="G331" s="6">
        <v>52</v>
      </c>
      <c r="H331">
        <v>1</v>
      </c>
      <c r="I331" t="s">
        <v>449</v>
      </c>
      <c r="J331" t="s">
        <v>516</v>
      </c>
      <c r="K331" t="s">
        <v>23</v>
      </c>
      <c r="L331" t="s">
        <v>23</v>
      </c>
      <c r="M331" t="s">
        <v>442</v>
      </c>
      <c r="N331" s="2">
        <v>0</v>
      </c>
      <c r="O331" s="1">
        <v>40</v>
      </c>
      <c r="P331" s="1">
        <v>12</v>
      </c>
      <c r="Q331" t="s">
        <v>32</v>
      </c>
      <c r="R331" t="s">
        <v>640</v>
      </c>
      <c r="S331" t="s">
        <v>456</v>
      </c>
      <c r="T331" t="s">
        <v>459</v>
      </c>
      <c r="U331" t="s">
        <v>644</v>
      </c>
      <c r="V331" t="s">
        <v>462</v>
      </c>
      <c r="W331" t="s">
        <v>606</v>
      </c>
      <c r="X331" t="s">
        <v>614</v>
      </c>
      <c r="Y331" s="6">
        <v>52</v>
      </c>
      <c r="Z331" s="1">
        <f>Table1[[#This Row],[Cost Of Goods Sold]]*Table1[[#This Row],[Quantity Sold]]</f>
        <v>40</v>
      </c>
      <c r="AA331" s="1">
        <f>Table1[[#This Row],[Total sold Amount]]-Table1[[#This Row],[Total Cost of Good Sold]]</f>
        <v>12</v>
      </c>
      <c r="AB331" s="6">
        <f>IFERROR(Table1[[#This Row],[Total sold Amount]]-Table1[[#This Row],[Total Cost of Good Sold]]/Table1[[#This Row],[Total sold Amount]],0)</f>
        <v>51.230769230769234</v>
      </c>
      <c r="AC331" s="9">
        <f>IFERROR((Table1[[#This Row],[Total sold Amount]]-Table1[[#This Row],[Total Cost of Good Sold]])/Table1[[#This Row],[Total sold Amount]],0)</f>
        <v>0.23076923076923078</v>
      </c>
    </row>
    <row r="332" spans="1:29" x14ac:dyDescent="0.3">
      <c r="A332">
        <v>527</v>
      </c>
      <c r="B332" t="s">
        <v>139</v>
      </c>
      <c r="C332" t="s">
        <v>34</v>
      </c>
      <c r="D332" t="s">
        <v>632</v>
      </c>
      <c r="E332" t="s">
        <v>625</v>
      </c>
      <c r="F332" s="4">
        <v>45461</v>
      </c>
      <c r="G332" s="6">
        <v>10</v>
      </c>
      <c r="H332">
        <v>4</v>
      </c>
      <c r="I332" t="s">
        <v>449</v>
      </c>
      <c r="J332" t="s">
        <v>516</v>
      </c>
      <c r="K332" t="s">
        <v>18</v>
      </c>
      <c r="L332" t="s">
        <v>18</v>
      </c>
      <c r="M332" t="s">
        <v>439</v>
      </c>
      <c r="N332" s="2">
        <v>0</v>
      </c>
      <c r="O332" s="1">
        <v>5</v>
      </c>
      <c r="P332" s="1">
        <v>5</v>
      </c>
      <c r="Q332" t="s">
        <v>457</v>
      </c>
      <c r="R332" t="s">
        <v>641</v>
      </c>
      <c r="S332" t="s">
        <v>455</v>
      </c>
      <c r="T332" t="s">
        <v>458</v>
      </c>
      <c r="U332" t="s">
        <v>644</v>
      </c>
      <c r="V332" t="s">
        <v>474</v>
      </c>
      <c r="W332" t="s">
        <v>606</v>
      </c>
      <c r="X332" t="s">
        <v>611</v>
      </c>
      <c r="Y332" s="6">
        <v>40</v>
      </c>
      <c r="Z332" s="1">
        <f>Table1[[#This Row],[Cost Of Goods Sold]]*Table1[[#This Row],[Quantity Sold]]</f>
        <v>20</v>
      </c>
      <c r="AA332" s="1">
        <f>Table1[[#This Row],[Total sold Amount]]-Table1[[#This Row],[Total Cost of Good Sold]]</f>
        <v>20</v>
      </c>
      <c r="AB332" s="6">
        <f>IFERROR(Table1[[#This Row],[Total sold Amount]]-Table1[[#This Row],[Total Cost of Good Sold]]/Table1[[#This Row],[Total sold Amount]],0)</f>
        <v>39.5</v>
      </c>
      <c r="AC332" s="9">
        <f>IFERROR((Table1[[#This Row],[Total sold Amount]]-Table1[[#This Row],[Total Cost of Good Sold]])/Table1[[#This Row],[Total sold Amount]],0)</f>
        <v>0.5</v>
      </c>
    </row>
    <row r="333" spans="1:29" x14ac:dyDescent="0.3">
      <c r="A333">
        <v>71</v>
      </c>
      <c r="B333" t="s">
        <v>103</v>
      </c>
      <c r="C333" t="s">
        <v>21</v>
      </c>
      <c r="D333" t="s">
        <v>634</v>
      </c>
      <c r="E333" t="s">
        <v>624</v>
      </c>
      <c r="F333" s="4">
        <v>45124</v>
      </c>
      <c r="G333" s="6">
        <v>130</v>
      </c>
      <c r="H333">
        <v>4</v>
      </c>
      <c r="I333" t="s">
        <v>449</v>
      </c>
      <c r="J333" t="s">
        <v>516</v>
      </c>
      <c r="K333" t="s">
        <v>18</v>
      </c>
      <c r="L333" t="s">
        <v>18</v>
      </c>
      <c r="M333" t="s">
        <v>447</v>
      </c>
      <c r="N333" s="2">
        <v>7.0000000000000007E-2</v>
      </c>
      <c r="O333" s="1">
        <v>100</v>
      </c>
      <c r="P333" s="1">
        <v>30</v>
      </c>
      <c r="Q333" t="s">
        <v>23</v>
      </c>
      <c r="R333" t="s">
        <v>23</v>
      </c>
      <c r="S333" t="s">
        <v>454</v>
      </c>
      <c r="T333" t="s">
        <v>459</v>
      </c>
      <c r="U333" t="s">
        <v>644</v>
      </c>
      <c r="V333" t="s">
        <v>463</v>
      </c>
      <c r="W333" t="s">
        <v>607</v>
      </c>
      <c r="X333" t="s">
        <v>610</v>
      </c>
      <c r="Y333" s="6">
        <v>520</v>
      </c>
      <c r="Z333" s="1">
        <f>Table1[[#This Row],[Cost Of Goods Sold]]*Table1[[#This Row],[Quantity Sold]]</f>
        <v>400</v>
      </c>
      <c r="AA333" s="1">
        <f>Table1[[#This Row],[Total sold Amount]]-Table1[[#This Row],[Total Cost of Good Sold]]</f>
        <v>120</v>
      </c>
      <c r="AB333" s="6">
        <f>IFERROR(Table1[[#This Row],[Total sold Amount]]-Table1[[#This Row],[Total Cost of Good Sold]]/Table1[[#This Row],[Total sold Amount]],0)</f>
        <v>519.23076923076928</v>
      </c>
      <c r="AC333" s="9">
        <f>IFERROR((Table1[[#This Row],[Total sold Amount]]-Table1[[#This Row],[Total Cost of Good Sold]])/Table1[[#This Row],[Total sold Amount]],0)</f>
        <v>0.23076923076923078</v>
      </c>
    </row>
    <row r="334" spans="1:29" x14ac:dyDescent="0.3">
      <c r="A334">
        <v>1341</v>
      </c>
      <c r="B334" t="s">
        <v>209</v>
      </c>
      <c r="C334" t="s">
        <v>16</v>
      </c>
      <c r="D334" t="s">
        <v>629</v>
      </c>
      <c r="E334" t="s">
        <v>16</v>
      </c>
      <c r="F334" s="4">
        <v>45295</v>
      </c>
      <c r="G334" s="6">
        <v>12</v>
      </c>
      <c r="H334">
        <v>2</v>
      </c>
      <c r="I334" t="s">
        <v>451</v>
      </c>
      <c r="J334" t="s">
        <v>558</v>
      </c>
      <c r="K334" t="s">
        <v>18</v>
      </c>
      <c r="L334" t="s">
        <v>18</v>
      </c>
      <c r="M334" t="s">
        <v>603</v>
      </c>
      <c r="N334" s="2">
        <v>0.1</v>
      </c>
      <c r="O334" s="1">
        <v>20</v>
      </c>
      <c r="P334" s="1">
        <v>-8</v>
      </c>
      <c r="Q334" t="s">
        <v>23</v>
      </c>
      <c r="R334" t="s">
        <v>23</v>
      </c>
      <c r="S334" t="s">
        <v>456</v>
      </c>
      <c r="T334" t="s">
        <v>459</v>
      </c>
      <c r="U334" t="s">
        <v>644</v>
      </c>
      <c r="V334" t="s">
        <v>488</v>
      </c>
      <c r="W334" t="s">
        <v>606</v>
      </c>
      <c r="X334" t="s">
        <v>613</v>
      </c>
      <c r="Y334" s="6">
        <v>24</v>
      </c>
      <c r="Z334" s="1">
        <f>Table1[[#This Row],[Cost Of Goods Sold]]*Table1[[#This Row],[Quantity Sold]]</f>
        <v>40</v>
      </c>
      <c r="AA334" s="1">
        <f>Table1[[#This Row],[Total sold Amount]]-Table1[[#This Row],[Total Cost of Good Sold]]</f>
        <v>-16</v>
      </c>
      <c r="AB334" s="6">
        <f>IFERROR(Table1[[#This Row],[Total sold Amount]]-Table1[[#This Row],[Total Cost of Good Sold]]/Table1[[#This Row],[Total sold Amount]],0)</f>
        <v>22.333333333333332</v>
      </c>
      <c r="AC334" s="9">
        <f>IFERROR((Table1[[#This Row],[Total sold Amount]]-Table1[[#This Row],[Total Cost of Good Sold]])/Table1[[#This Row],[Total sold Amount]],0)</f>
        <v>-0.66666666666666663</v>
      </c>
    </row>
    <row r="335" spans="1:29" x14ac:dyDescent="0.3">
      <c r="A335">
        <v>432</v>
      </c>
      <c r="B335" t="s">
        <v>285</v>
      </c>
      <c r="C335" t="s">
        <v>48</v>
      </c>
      <c r="D335" t="s">
        <v>633</v>
      </c>
      <c r="E335" t="s">
        <v>624</v>
      </c>
      <c r="F335" s="4">
        <v>45184</v>
      </c>
      <c r="G335" s="6">
        <v>32</v>
      </c>
      <c r="H335">
        <v>5</v>
      </c>
      <c r="I335" t="s">
        <v>451</v>
      </c>
      <c r="J335" t="s">
        <v>558</v>
      </c>
      <c r="K335" t="s">
        <v>18</v>
      </c>
      <c r="L335" t="s">
        <v>18</v>
      </c>
      <c r="M335" t="s">
        <v>440</v>
      </c>
      <c r="N335" s="2">
        <v>0</v>
      </c>
      <c r="O335" s="1">
        <v>25</v>
      </c>
      <c r="P335" s="1">
        <v>7</v>
      </c>
      <c r="Q335" t="s">
        <v>18</v>
      </c>
      <c r="R335" t="s">
        <v>642</v>
      </c>
      <c r="S335" t="s">
        <v>456</v>
      </c>
      <c r="T335" t="s">
        <v>459</v>
      </c>
      <c r="U335" t="s">
        <v>644</v>
      </c>
      <c r="V335" t="s">
        <v>480</v>
      </c>
      <c r="W335" t="s">
        <v>607</v>
      </c>
      <c r="X335" t="s">
        <v>613</v>
      </c>
      <c r="Y335" s="6">
        <v>160</v>
      </c>
      <c r="Z335" s="1">
        <f>Table1[[#This Row],[Cost Of Goods Sold]]*Table1[[#This Row],[Quantity Sold]]</f>
        <v>125</v>
      </c>
      <c r="AA335" s="1">
        <f>Table1[[#This Row],[Total sold Amount]]-Table1[[#This Row],[Total Cost of Good Sold]]</f>
        <v>35</v>
      </c>
      <c r="AB335" s="6">
        <f>IFERROR(Table1[[#This Row],[Total sold Amount]]-Table1[[#This Row],[Total Cost of Good Sold]]/Table1[[#This Row],[Total sold Amount]],0)</f>
        <v>159.21875</v>
      </c>
      <c r="AC335" s="9">
        <f>IFERROR((Table1[[#This Row],[Total sold Amount]]-Table1[[#This Row],[Total Cost of Good Sold]])/Table1[[#This Row],[Total sold Amount]],0)</f>
        <v>0.21875</v>
      </c>
    </row>
    <row r="336" spans="1:29" x14ac:dyDescent="0.3">
      <c r="A336">
        <v>1276</v>
      </c>
      <c r="B336" t="s">
        <v>406</v>
      </c>
      <c r="C336" t="s">
        <v>19</v>
      </c>
      <c r="D336" t="s">
        <v>630</v>
      </c>
      <c r="E336" t="s">
        <v>623</v>
      </c>
      <c r="F336" s="4">
        <v>45230</v>
      </c>
      <c r="G336" s="6">
        <v>8</v>
      </c>
      <c r="H336">
        <v>2</v>
      </c>
      <c r="I336" t="s">
        <v>450</v>
      </c>
      <c r="J336" t="s">
        <v>558</v>
      </c>
      <c r="K336" t="s">
        <v>32</v>
      </c>
      <c r="L336" t="s">
        <v>32</v>
      </c>
      <c r="M336" t="s">
        <v>601</v>
      </c>
      <c r="N336" s="2">
        <v>0.1</v>
      </c>
      <c r="O336" s="1">
        <v>20</v>
      </c>
      <c r="P336" s="1">
        <v>-12</v>
      </c>
      <c r="Q336" t="s">
        <v>18</v>
      </c>
      <c r="R336" t="s">
        <v>642</v>
      </c>
      <c r="S336" t="s">
        <v>455</v>
      </c>
      <c r="T336" t="s">
        <v>459</v>
      </c>
      <c r="U336" t="s">
        <v>644</v>
      </c>
      <c r="V336" t="s">
        <v>486</v>
      </c>
      <c r="W336" t="s">
        <v>607</v>
      </c>
      <c r="X336" t="s">
        <v>614</v>
      </c>
      <c r="Y336" s="6">
        <v>16</v>
      </c>
      <c r="Z336" s="1">
        <f>Table1[[#This Row],[Cost Of Goods Sold]]*Table1[[#This Row],[Quantity Sold]]</f>
        <v>40</v>
      </c>
      <c r="AA336" s="1">
        <f>Table1[[#This Row],[Total sold Amount]]-Table1[[#This Row],[Total Cost of Good Sold]]</f>
        <v>-24</v>
      </c>
      <c r="AB336" s="6">
        <f>IFERROR(Table1[[#This Row],[Total sold Amount]]-Table1[[#This Row],[Total Cost of Good Sold]]/Table1[[#This Row],[Total sold Amount]],0)</f>
        <v>13.5</v>
      </c>
      <c r="AC336" s="9">
        <f>IFERROR((Table1[[#This Row],[Total sold Amount]]-Table1[[#This Row],[Total Cost of Good Sold]])/Table1[[#This Row],[Total sold Amount]],0)</f>
        <v>-1.5</v>
      </c>
    </row>
    <row r="337" spans="1:29" x14ac:dyDescent="0.3">
      <c r="A337">
        <v>604</v>
      </c>
      <c r="B337" t="s">
        <v>365</v>
      </c>
      <c r="C337" t="s">
        <v>24</v>
      </c>
      <c r="D337" t="s">
        <v>631</v>
      </c>
      <c r="E337" t="s">
        <v>626</v>
      </c>
      <c r="F337" s="4">
        <v>45001</v>
      </c>
      <c r="G337" s="6">
        <v>40</v>
      </c>
      <c r="H337">
        <v>4</v>
      </c>
      <c r="I337" t="s">
        <v>450</v>
      </c>
      <c r="J337" t="s">
        <v>558</v>
      </c>
      <c r="K337" t="s">
        <v>26</v>
      </c>
      <c r="L337" t="s">
        <v>32</v>
      </c>
      <c r="M337" t="s">
        <v>446</v>
      </c>
      <c r="N337" s="2">
        <v>0.05</v>
      </c>
      <c r="O337" s="1">
        <v>30</v>
      </c>
      <c r="P337" s="1">
        <v>10</v>
      </c>
      <c r="Q337" t="s">
        <v>18</v>
      </c>
      <c r="R337" t="s">
        <v>642</v>
      </c>
      <c r="S337" t="s">
        <v>456</v>
      </c>
      <c r="T337" t="s">
        <v>459</v>
      </c>
      <c r="U337" t="s">
        <v>644</v>
      </c>
      <c r="V337" t="s">
        <v>494</v>
      </c>
      <c r="W337" t="s">
        <v>606</v>
      </c>
      <c r="X337" t="s">
        <v>614</v>
      </c>
      <c r="Y337" s="6">
        <v>160</v>
      </c>
      <c r="Z337" s="1">
        <f>Table1[[#This Row],[Cost Of Goods Sold]]*Table1[[#This Row],[Quantity Sold]]</f>
        <v>120</v>
      </c>
      <c r="AA337" s="1">
        <f>Table1[[#This Row],[Total sold Amount]]-Table1[[#This Row],[Total Cost of Good Sold]]</f>
        <v>40</v>
      </c>
      <c r="AB337" s="6">
        <f>IFERROR(Table1[[#This Row],[Total sold Amount]]-Table1[[#This Row],[Total Cost of Good Sold]]/Table1[[#This Row],[Total sold Amount]],0)</f>
        <v>159.25</v>
      </c>
      <c r="AC337" s="9">
        <f>IFERROR((Table1[[#This Row],[Total sold Amount]]-Table1[[#This Row],[Total Cost of Good Sold]])/Table1[[#This Row],[Total sold Amount]],0)</f>
        <v>0.25</v>
      </c>
    </row>
    <row r="338" spans="1:29" x14ac:dyDescent="0.3">
      <c r="A338">
        <v>1092</v>
      </c>
      <c r="B338" t="s">
        <v>80</v>
      </c>
      <c r="C338" t="s">
        <v>16</v>
      </c>
      <c r="D338" t="s">
        <v>629</v>
      </c>
      <c r="E338" t="s">
        <v>16</v>
      </c>
      <c r="F338" s="4">
        <v>45222</v>
      </c>
      <c r="G338" s="6">
        <v>250</v>
      </c>
      <c r="I338" t="s">
        <v>450</v>
      </c>
      <c r="J338" t="s">
        <v>558</v>
      </c>
      <c r="K338" t="s">
        <v>430</v>
      </c>
      <c r="L338" t="s">
        <v>18</v>
      </c>
      <c r="M338" t="s">
        <v>445</v>
      </c>
      <c r="N338" s="2">
        <v>0</v>
      </c>
      <c r="O338" s="1">
        <v>200</v>
      </c>
      <c r="P338" s="1">
        <v>50</v>
      </c>
      <c r="Q338" t="s">
        <v>18</v>
      </c>
      <c r="R338" t="s">
        <v>642</v>
      </c>
      <c r="S338" t="s">
        <v>456</v>
      </c>
      <c r="T338" t="s">
        <v>460</v>
      </c>
      <c r="U338" t="s">
        <v>460</v>
      </c>
      <c r="V338" t="s">
        <v>494</v>
      </c>
      <c r="W338" t="s">
        <v>607</v>
      </c>
      <c r="X338" t="s">
        <v>614</v>
      </c>
      <c r="Y338" s="6">
        <v>0</v>
      </c>
      <c r="Z338" s="1">
        <f>Table1[[#This Row],[Cost Of Goods Sold]]*Table1[[#This Row],[Quantity Sold]]</f>
        <v>0</v>
      </c>
      <c r="AA338" s="1">
        <f>Table1[[#This Row],[Total sold Amount]]-Table1[[#This Row],[Total Cost of Good Sold]]</f>
        <v>0</v>
      </c>
      <c r="AB338" s="6">
        <f>IFERROR(Table1[[#This Row],[Total sold Amount]]-Table1[[#This Row],[Total Cost of Good Sold]]/Table1[[#This Row],[Total sold Amount]],0)</f>
        <v>0</v>
      </c>
      <c r="AC338" s="9">
        <f>IFERROR((Table1[[#This Row],[Total sold Amount]]-Table1[[#This Row],[Total Cost of Good Sold]])/Table1[[#This Row],[Total sold Amount]],0)</f>
        <v>0</v>
      </c>
    </row>
    <row r="339" spans="1:29" x14ac:dyDescent="0.3">
      <c r="A339">
        <v>220</v>
      </c>
      <c r="B339" t="s">
        <v>99</v>
      </c>
      <c r="C339" t="s">
        <v>19</v>
      </c>
      <c r="D339" t="s">
        <v>630</v>
      </c>
      <c r="E339" t="s">
        <v>623</v>
      </c>
      <c r="F339" s="4">
        <v>44979</v>
      </c>
      <c r="G339" s="6">
        <v>80</v>
      </c>
      <c r="H339">
        <v>3</v>
      </c>
      <c r="I339" t="s">
        <v>450</v>
      </c>
      <c r="J339" t="s">
        <v>558</v>
      </c>
      <c r="K339" t="s">
        <v>18</v>
      </c>
      <c r="L339" t="s">
        <v>18</v>
      </c>
      <c r="M339" t="s">
        <v>447</v>
      </c>
      <c r="N339" s="2">
        <v>0</v>
      </c>
      <c r="O339" s="1">
        <v>60</v>
      </c>
      <c r="P339" s="1">
        <v>20</v>
      </c>
      <c r="Q339" t="s">
        <v>32</v>
      </c>
      <c r="R339" t="s">
        <v>640</v>
      </c>
      <c r="S339" t="s">
        <v>456</v>
      </c>
      <c r="T339" t="s">
        <v>459</v>
      </c>
      <c r="U339" t="s">
        <v>644</v>
      </c>
      <c r="V339" t="s">
        <v>491</v>
      </c>
      <c r="W339" t="s">
        <v>607</v>
      </c>
      <c r="X339" t="s">
        <v>610</v>
      </c>
      <c r="Y339" s="6">
        <v>240</v>
      </c>
      <c r="Z339" s="1">
        <f>Table1[[#This Row],[Cost Of Goods Sold]]*Table1[[#This Row],[Quantity Sold]]</f>
        <v>180</v>
      </c>
      <c r="AA339" s="1">
        <f>Table1[[#This Row],[Total sold Amount]]-Table1[[#This Row],[Total Cost of Good Sold]]</f>
        <v>60</v>
      </c>
      <c r="AB339" s="6">
        <f>IFERROR(Table1[[#This Row],[Total sold Amount]]-Table1[[#This Row],[Total Cost of Good Sold]]/Table1[[#This Row],[Total sold Amount]],0)</f>
        <v>239.25</v>
      </c>
      <c r="AC339" s="9">
        <f>IFERROR((Table1[[#This Row],[Total sold Amount]]-Table1[[#This Row],[Total Cost of Good Sold]])/Table1[[#This Row],[Total sold Amount]],0)</f>
        <v>0.25</v>
      </c>
    </row>
    <row r="340" spans="1:29" x14ac:dyDescent="0.3">
      <c r="A340">
        <v>659</v>
      </c>
      <c r="B340" t="s">
        <v>272</v>
      </c>
      <c r="C340" t="s">
        <v>34</v>
      </c>
      <c r="D340" t="s">
        <v>632</v>
      </c>
      <c r="E340" t="s">
        <v>625</v>
      </c>
      <c r="F340" s="4">
        <v>45234</v>
      </c>
      <c r="G340" s="6">
        <v>20</v>
      </c>
      <c r="H340">
        <v>3</v>
      </c>
      <c r="I340" t="s">
        <v>450</v>
      </c>
      <c r="J340" t="s">
        <v>558</v>
      </c>
      <c r="K340" t="s">
        <v>18</v>
      </c>
      <c r="L340" t="s">
        <v>18</v>
      </c>
      <c r="M340" t="s">
        <v>447</v>
      </c>
      <c r="N340" s="2">
        <v>0</v>
      </c>
      <c r="O340" s="1">
        <v>15</v>
      </c>
      <c r="P340" s="1">
        <v>5</v>
      </c>
      <c r="Q340" t="s">
        <v>457</v>
      </c>
      <c r="R340" t="s">
        <v>641</v>
      </c>
      <c r="S340" t="s">
        <v>454</v>
      </c>
      <c r="T340" t="s">
        <v>460</v>
      </c>
      <c r="U340" t="s">
        <v>460</v>
      </c>
      <c r="V340" t="s">
        <v>464</v>
      </c>
      <c r="W340" t="s">
        <v>606</v>
      </c>
      <c r="X340" t="s">
        <v>610</v>
      </c>
      <c r="Y340" s="6">
        <v>60</v>
      </c>
      <c r="Z340" s="1">
        <f>Table1[[#This Row],[Cost Of Goods Sold]]*Table1[[#This Row],[Quantity Sold]]</f>
        <v>45</v>
      </c>
      <c r="AA340" s="1">
        <f>Table1[[#This Row],[Total sold Amount]]-Table1[[#This Row],[Total Cost of Good Sold]]</f>
        <v>15</v>
      </c>
      <c r="AB340" s="6">
        <f>IFERROR(Table1[[#This Row],[Total sold Amount]]-Table1[[#This Row],[Total Cost of Good Sold]]/Table1[[#This Row],[Total sold Amount]],0)</f>
        <v>59.25</v>
      </c>
      <c r="AC340" s="9">
        <f>IFERROR((Table1[[#This Row],[Total sold Amount]]-Table1[[#This Row],[Total Cost of Good Sold]])/Table1[[#This Row],[Total sold Amount]],0)</f>
        <v>0.25</v>
      </c>
    </row>
    <row r="341" spans="1:29" x14ac:dyDescent="0.3">
      <c r="A341">
        <v>850</v>
      </c>
      <c r="B341" t="s">
        <v>292</v>
      </c>
      <c r="C341" t="s">
        <v>16</v>
      </c>
      <c r="D341" t="s">
        <v>629</v>
      </c>
      <c r="E341" t="s">
        <v>16</v>
      </c>
      <c r="F341" s="4">
        <v>45379</v>
      </c>
      <c r="G341" s="6">
        <v>40</v>
      </c>
      <c r="H341">
        <v>4</v>
      </c>
      <c r="I341" t="s">
        <v>450</v>
      </c>
      <c r="J341" t="s">
        <v>558</v>
      </c>
      <c r="K341" t="s">
        <v>23</v>
      </c>
      <c r="L341" t="s">
        <v>23</v>
      </c>
      <c r="M341" t="s">
        <v>445</v>
      </c>
      <c r="N341" s="2">
        <v>0</v>
      </c>
      <c r="O341" s="1">
        <v>30</v>
      </c>
      <c r="P341" s="1">
        <v>10</v>
      </c>
      <c r="Q341" t="s">
        <v>457</v>
      </c>
      <c r="R341" t="s">
        <v>641</v>
      </c>
      <c r="S341" t="s">
        <v>456</v>
      </c>
      <c r="T341" t="s">
        <v>459</v>
      </c>
      <c r="U341" t="s">
        <v>644</v>
      </c>
      <c r="V341" t="s">
        <v>464</v>
      </c>
      <c r="W341" t="s">
        <v>607</v>
      </c>
      <c r="X341" t="s">
        <v>610</v>
      </c>
      <c r="Y341" s="6">
        <v>160</v>
      </c>
      <c r="Z341" s="1">
        <f>Table1[[#This Row],[Cost Of Goods Sold]]*Table1[[#This Row],[Quantity Sold]]</f>
        <v>120</v>
      </c>
      <c r="AA341" s="1">
        <f>Table1[[#This Row],[Total sold Amount]]-Table1[[#This Row],[Total Cost of Good Sold]]</f>
        <v>40</v>
      </c>
      <c r="AB341" s="6">
        <f>IFERROR(Table1[[#This Row],[Total sold Amount]]-Table1[[#This Row],[Total Cost of Good Sold]]/Table1[[#This Row],[Total sold Amount]],0)</f>
        <v>159.25</v>
      </c>
      <c r="AC341" s="9">
        <f>IFERROR((Table1[[#This Row],[Total sold Amount]]-Table1[[#This Row],[Total Cost of Good Sold]])/Table1[[#This Row],[Total sold Amount]],0)</f>
        <v>0.25</v>
      </c>
    </row>
    <row r="342" spans="1:29" x14ac:dyDescent="0.3">
      <c r="A342">
        <v>1111</v>
      </c>
      <c r="B342" t="s">
        <v>80</v>
      </c>
      <c r="C342" t="s">
        <v>16</v>
      </c>
      <c r="D342" t="s">
        <v>629</v>
      </c>
      <c r="E342" t="s">
        <v>16</v>
      </c>
      <c r="F342" s="4">
        <v>45238</v>
      </c>
      <c r="G342" s="6">
        <v>250</v>
      </c>
      <c r="I342" t="s">
        <v>452</v>
      </c>
      <c r="J342" t="s">
        <v>558</v>
      </c>
      <c r="K342" t="s">
        <v>431</v>
      </c>
      <c r="L342" t="s">
        <v>23</v>
      </c>
      <c r="M342" t="s">
        <v>446</v>
      </c>
      <c r="N342" s="2">
        <v>0</v>
      </c>
      <c r="O342" s="1">
        <v>200</v>
      </c>
      <c r="P342" s="1">
        <v>50</v>
      </c>
      <c r="Q342" t="s">
        <v>23</v>
      </c>
      <c r="R342" t="s">
        <v>23</v>
      </c>
      <c r="S342" t="s">
        <v>456</v>
      </c>
      <c r="T342" t="s">
        <v>460</v>
      </c>
      <c r="U342" t="s">
        <v>460</v>
      </c>
      <c r="V342" t="s">
        <v>479</v>
      </c>
      <c r="W342" t="s">
        <v>607</v>
      </c>
      <c r="X342" t="s">
        <v>611</v>
      </c>
      <c r="Y342" s="6">
        <v>0</v>
      </c>
      <c r="Z342" s="1">
        <f>Table1[[#This Row],[Cost Of Goods Sold]]*Table1[[#This Row],[Quantity Sold]]</f>
        <v>0</v>
      </c>
      <c r="AA342" s="1">
        <f>Table1[[#This Row],[Total sold Amount]]-Table1[[#This Row],[Total Cost of Good Sold]]</f>
        <v>0</v>
      </c>
      <c r="AB342" s="6">
        <f>IFERROR(Table1[[#This Row],[Total sold Amount]]-Table1[[#This Row],[Total Cost of Good Sold]]/Table1[[#This Row],[Total sold Amount]],0)</f>
        <v>0</v>
      </c>
      <c r="AC342" s="9">
        <f>IFERROR((Table1[[#This Row],[Total sold Amount]]-Table1[[#This Row],[Total Cost of Good Sold]])/Table1[[#This Row],[Total sold Amount]],0)</f>
        <v>0</v>
      </c>
    </row>
    <row r="343" spans="1:29" x14ac:dyDescent="0.3">
      <c r="A343">
        <v>148</v>
      </c>
      <c r="B343" t="s">
        <v>104</v>
      </c>
      <c r="C343" t="s">
        <v>16</v>
      </c>
      <c r="D343" t="s">
        <v>629</v>
      </c>
      <c r="E343" t="s">
        <v>16</v>
      </c>
      <c r="F343" s="4">
        <v>45341</v>
      </c>
      <c r="G343" s="6">
        <v>26</v>
      </c>
      <c r="H343">
        <v>4</v>
      </c>
      <c r="I343" t="s">
        <v>452</v>
      </c>
      <c r="J343" t="s">
        <v>558</v>
      </c>
      <c r="K343" t="s">
        <v>23</v>
      </c>
      <c r="L343" t="s">
        <v>23</v>
      </c>
      <c r="M343" t="s">
        <v>442</v>
      </c>
      <c r="N343" s="2">
        <v>0.08</v>
      </c>
      <c r="O343" s="1">
        <v>20</v>
      </c>
      <c r="P343" s="1">
        <v>6</v>
      </c>
      <c r="Q343" t="s">
        <v>457</v>
      </c>
      <c r="R343" t="s">
        <v>641</v>
      </c>
      <c r="S343" t="s">
        <v>456</v>
      </c>
      <c r="T343" t="s">
        <v>459</v>
      </c>
      <c r="U343" t="s">
        <v>644</v>
      </c>
      <c r="V343" t="s">
        <v>494</v>
      </c>
      <c r="W343" t="s">
        <v>607</v>
      </c>
      <c r="X343" t="s">
        <v>614</v>
      </c>
      <c r="Y343" s="6">
        <v>104</v>
      </c>
      <c r="Z343" s="1">
        <f>Table1[[#This Row],[Cost Of Goods Sold]]*Table1[[#This Row],[Quantity Sold]]</f>
        <v>80</v>
      </c>
      <c r="AA343" s="1">
        <f>Table1[[#This Row],[Total sold Amount]]-Table1[[#This Row],[Total Cost of Good Sold]]</f>
        <v>24</v>
      </c>
      <c r="AB343" s="6">
        <f>IFERROR(Table1[[#This Row],[Total sold Amount]]-Table1[[#This Row],[Total Cost of Good Sold]]/Table1[[#This Row],[Total sold Amount]],0)</f>
        <v>103.23076923076923</v>
      </c>
      <c r="AC343" s="9">
        <f>IFERROR((Table1[[#This Row],[Total sold Amount]]-Table1[[#This Row],[Total Cost of Good Sold]])/Table1[[#This Row],[Total sold Amount]],0)</f>
        <v>0.23076923076923078</v>
      </c>
    </row>
    <row r="344" spans="1:29" x14ac:dyDescent="0.3">
      <c r="A344">
        <v>1322</v>
      </c>
      <c r="B344" t="s">
        <v>406</v>
      </c>
      <c r="C344" t="s">
        <v>19</v>
      </c>
      <c r="D344" t="s">
        <v>630</v>
      </c>
      <c r="E344" t="s">
        <v>623</v>
      </c>
      <c r="F344" s="4">
        <v>45276</v>
      </c>
      <c r="G344" s="6">
        <v>12</v>
      </c>
      <c r="H344">
        <v>1</v>
      </c>
      <c r="I344" t="s">
        <v>452</v>
      </c>
      <c r="J344" t="s">
        <v>558</v>
      </c>
      <c r="K344" t="s">
        <v>18</v>
      </c>
      <c r="L344" t="s">
        <v>18</v>
      </c>
      <c r="M344" t="s">
        <v>603</v>
      </c>
      <c r="N344" s="2">
        <v>0</v>
      </c>
      <c r="O344" s="1">
        <v>15</v>
      </c>
      <c r="P344" s="1">
        <v>-3</v>
      </c>
      <c r="Q344" t="s">
        <v>23</v>
      </c>
      <c r="R344" t="s">
        <v>23</v>
      </c>
      <c r="S344" t="s">
        <v>456</v>
      </c>
      <c r="T344" t="s">
        <v>459</v>
      </c>
      <c r="U344" t="s">
        <v>644</v>
      </c>
      <c r="V344" t="s">
        <v>469</v>
      </c>
      <c r="W344" t="s">
        <v>607</v>
      </c>
      <c r="X344" t="s">
        <v>613</v>
      </c>
      <c r="Y344" s="6">
        <v>12</v>
      </c>
      <c r="Z344" s="1">
        <f>Table1[[#This Row],[Cost Of Goods Sold]]*Table1[[#This Row],[Quantity Sold]]</f>
        <v>15</v>
      </c>
      <c r="AA344" s="1">
        <f>Table1[[#This Row],[Total sold Amount]]-Table1[[#This Row],[Total Cost of Good Sold]]</f>
        <v>-3</v>
      </c>
      <c r="AB344" s="6">
        <f>IFERROR(Table1[[#This Row],[Total sold Amount]]-Table1[[#This Row],[Total Cost of Good Sold]]/Table1[[#This Row],[Total sold Amount]],0)</f>
        <v>10.75</v>
      </c>
      <c r="AC344" s="9">
        <f>IFERROR((Table1[[#This Row],[Total sold Amount]]-Table1[[#This Row],[Total Cost of Good Sold]])/Table1[[#This Row],[Total sold Amount]],0)</f>
        <v>-0.25</v>
      </c>
    </row>
    <row r="345" spans="1:29" x14ac:dyDescent="0.3">
      <c r="A345">
        <v>1249</v>
      </c>
      <c r="B345" t="s">
        <v>266</v>
      </c>
      <c r="C345" t="s">
        <v>36</v>
      </c>
      <c r="D345" t="s">
        <v>634</v>
      </c>
      <c r="E345" t="s">
        <v>624</v>
      </c>
      <c r="F345" s="4">
        <v>44954</v>
      </c>
      <c r="G345" s="6">
        <v>25</v>
      </c>
      <c r="H345">
        <v>1</v>
      </c>
      <c r="I345" t="s">
        <v>452</v>
      </c>
      <c r="J345" t="s">
        <v>558</v>
      </c>
      <c r="K345" t="s">
        <v>32</v>
      </c>
      <c r="L345" t="s">
        <v>32</v>
      </c>
      <c r="M345" t="s">
        <v>596</v>
      </c>
      <c r="N345" s="2">
        <v>0.1</v>
      </c>
      <c r="O345" s="1">
        <v>20</v>
      </c>
      <c r="P345" s="1">
        <v>5</v>
      </c>
      <c r="Q345" t="s">
        <v>32</v>
      </c>
      <c r="R345" t="s">
        <v>640</v>
      </c>
      <c r="S345" t="s">
        <v>455</v>
      </c>
      <c r="T345" t="s">
        <v>458</v>
      </c>
      <c r="U345" t="s">
        <v>644</v>
      </c>
      <c r="V345" t="s">
        <v>480</v>
      </c>
      <c r="W345" t="s">
        <v>606</v>
      </c>
      <c r="X345" t="s">
        <v>613</v>
      </c>
      <c r="Y345" s="6">
        <v>25</v>
      </c>
      <c r="Z345" s="1">
        <f>Table1[[#This Row],[Cost Of Goods Sold]]*Table1[[#This Row],[Quantity Sold]]</f>
        <v>20</v>
      </c>
      <c r="AA345" s="1">
        <f>Table1[[#This Row],[Total sold Amount]]-Table1[[#This Row],[Total Cost of Good Sold]]</f>
        <v>5</v>
      </c>
      <c r="AB345" s="6">
        <f>IFERROR(Table1[[#This Row],[Total sold Amount]]-Table1[[#This Row],[Total Cost of Good Sold]]/Table1[[#This Row],[Total sold Amount]],0)</f>
        <v>24.2</v>
      </c>
      <c r="AC345" s="9">
        <f>IFERROR((Table1[[#This Row],[Total sold Amount]]-Table1[[#This Row],[Total Cost of Good Sold]])/Table1[[#This Row],[Total sold Amount]],0)</f>
        <v>0.2</v>
      </c>
    </row>
    <row r="346" spans="1:29" x14ac:dyDescent="0.3">
      <c r="A346">
        <v>37</v>
      </c>
      <c r="B346" t="s">
        <v>70</v>
      </c>
      <c r="C346" t="s">
        <v>69</v>
      </c>
      <c r="D346" t="s">
        <v>634</v>
      </c>
      <c r="E346" t="s">
        <v>624</v>
      </c>
      <c r="F346" s="4">
        <v>45161</v>
      </c>
      <c r="G346" s="6">
        <v>85</v>
      </c>
      <c r="H346">
        <v>2</v>
      </c>
      <c r="I346" t="s">
        <v>452</v>
      </c>
      <c r="J346" t="s">
        <v>558</v>
      </c>
      <c r="K346" t="s">
        <v>18</v>
      </c>
      <c r="L346" t="s">
        <v>18</v>
      </c>
      <c r="M346" t="s">
        <v>442</v>
      </c>
      <c r="N346" s="2">
        <v>0.06</v>
      </c>
      <c r="O346" s="1">
        <v>70</v>
      </c>
      <c r="P346" s="1">
        <v>15</v>
      </c>
      <c r="Q346" t="s">
        <v>18</v>
      </c>
      <c r="R346" t="s">
        <v>642</v>
      </c>
      <c r="S346" t="s">
        <v>455</v>
      </c>
      <c r="T346" t="s">
        <v>460</v>
      </c>
      <c r="U346" t="s">
        <v>460</v>
      </c>
      <c r="V346" t="s">
        <v>474</v>
      </c>
      <c r="W346" t="s">
        <v>608</v>
      </c>
      <c r="X346" t="s">
        <v>611</v>
      </c>
      <c r="Y346" s="6">
        <v>170</v>
      </c>
      <c r="Z346" s="1">
        <f>Table1[[#This Row],[Cost Of Goods Sold]]*Table1[[#This Row],[Quantity Sold]]</f>
        <v>140</v>
      </c>
      <c r="AA346" s="1">
        <f>Table1[[#This Row],[Total sold Amount]]-Table1[[#This Row],[Total Cost of Good Sold]]</f>
        <v>30</v>
      </c>
      <c r="AB346" s="6">
        <f>IFERROR(Table1[[#This Row],[Total sold Amount]]-Table1[[#This Row],[Total Cost of Good Sold]]/Table1[[#This Row],[Total sold Amount]],0)</f>
        <v>169.1764705882353</v>
      </c>
      <c r="AC346" s="9">
        <f>IFERROR((Table1[[#This Row],[Total sold Amount]]-Table1[[#This Row],[Total Cost of Good Sold]])/Table1[[#This Row],[Total sold Amount]],0)</f>
        <v>0.17647058823529413</v>
      </c>
    </row>
    <row r="347" spans="1:29" x14ac:dyDescent="0.3">
      <c r="A347">
        <v>1295</v>
      </c>
      <c r="B347" t="s">
        <v>80</v>
      </c>
      <c r="C347" t="s">
        <v>16</v>
      </c>
      <c r="D347" t="s">
        <v>629</v>
      </c>
      <c r="E347" t="s">
        <v>16</v>
      </c>
      <c r="F347" s="4">
        <v>45249</v>
      </c>
      <c r="G347" s="8">
        <v>25</v>
      </c>
      <c r="H347">
        <v>1</v>
      </c>
      <c r="I347" t="s">
        <v>452</v>
      </c>
      <c r="J347" t="s">
        <v>558</v>
      </c>
      <c r="K347" t="s">
        <v>18</v>
      </c>
      <c r="L347" t="s">
        <v>18</v>
      </c>
      <c r="M347" t="s">
        <v>601</v>
      </c>
      <c r="N347" s="2">
        <v>0</v>
      </c>
      <c r="O347" s="1">
        <v>15</v>
      </c>
      <c r="P347" s="1">
        <v>10</v>
      </c>
      <c r="Q347" t="s">
        <v>18</v>
      </c>
      <c r="R347" t="s">
        <v>642</v>
      </c>
      <c r="S347" t="s">
        <v>454</v>
      </c>
      <c r="T347" t="s">
        <v>460</v>
      </c>
      <c r="U347" t="s">
        <v>460</v>
      </c>
      <c r="V347" t="s">
        <v>474</v>
      </c>
      <c r="W347" t="s">
        <v>608</v>
      </c>
      <c r="X347" t="s">
        <v>611</v>
      </c>
      <c r="Y347" s="6">
        <v>25</v>
      </c>
      <c r="Z347" s="1">
        <f>Table1[[#This Row],[Cost Of Goods Sold]]*Table1[[#This Row],[Quantity Sold]]</f>
        <v>15</v>
      </c>
      <c r="AA347" s="1">
        <f>Table1[[#This Row],[Total sold Amount]]-Table1[[#This Row],[Total Cost of Good Sold]]</f>
        <v>10</v>
      </c>
      <c r="AB347" s="6">
        <f>IFERROR(Table1[[#This Row],[Total sold Amount]]-Table1[[#This Row],[Total Cost of Good Sold]]/Table1[[#This Row],[Total sold Amount]],0)</f>
        <v>24.4</v>
      </c>
      <c r="AC347" s="9">
        <f>IFERROR((Table1[[#This Row],[Total sold Amount]]-Table1[[#This Row],[Total Cost of Good Sold]])/Table1[[#This Row],[Total sold Amount]],0)</f>
        <v>0.4</v>
      </c>
    </row>
    <row r="348" spans="1:29" x14ac:dyDescent="0.3">
      <c r="A348">
        <v>997</v>
      </c>
      <c r="B348" t="s">
        <v>423</v>
      </c>
      <c r="C348" t="s">
        <v>24</v>
      </c>
      <c r="D348" t="s">
        <v>631</v>
      </c>
      <c r="E348" t="s">
        <v>626</v>
      </c>
      <c r="F348" s="4">
        <v>45334</v>
      </c>
      <c r="G348" s="6">
        <v>130</v>
      </c>
      <c r="H348">
        <v>1</v>
      </c>
      <c r="I348" t="s">
        <v>449</v>
      </c>
      <c r="J348" t="s">
        <v>558</v>
      </c>
      <c r="K348" t="s">
        <v>18</v>
      </c>
      <c r="L348" t="s">
        <v>18</v>
      </c>
      <c r="M348" t="s">
        <v>446</v>
      </c>
      <c r="N348" s="2">
        <v>0</v>
      </c>
      <c r="O348" s="1">
        <v>100</v>
      </c>
      <c r="P348" s="1">
        <v>30</v>
      </c>
      <c r="Q348" t="s">
        <v>32</v>
      </c>
      <c r="R348" t="s">
        <v>640</v>
      </c>
      <c r="S348" t="s">
        <v>455</v>
      </c>
      <c r="T348" t="s">
        <v>459</v>
      </c>
      <c r="U348" t="s">
        <v>644</v>
      </c>
      <c r="V348" t="s">
        <v>465</v>
      </c>
      <c r="W348" t="s">
        <v>608</v>
      </c>
      <c r="X348" t="s">
        <v>614</v>
      </c>
      <c r="Y348" s="6">
        <v>130</v>
      </c>
      <c r="Z348" s="1">
        <f>Table1[[#This Row],[Cost Of Goods Sold]]*Table1[[#This Row],[Quantity Sold]]</f>
        <v>100</v>
      </c>
      <c r="AA348" s="1">
        <f>Table1[[#This Row],[Total sold Amount]]-Table1[[#This Row],[Total Cost of Good Sold]]</f>
        <v>30</v>
      </c>
      <c r="AB348" s="6">
        <f>IFERROR(Table1[[#This Row],[Total sold Amount]]-Table1[[#This Row],[Total Cost of Good Sold]]/Table1[[#This Row],[Total sold Amount]],0)</f>
        <v>129.23076923076923</v>
      </c>
      <c r="AC348" s="9">
        <f>IFERROR((Table1[[#This Row],[Total sold Amount]]-Table1[[#This Row],[Total Cost of Good Sold]])/Table1[[#This Row],[Total sold Amount]],0)</f>
        <v>0.23076923076923078</v>
      </c>
    </row>
    <row r="349" spans="1:29" x14ac:dyDescent="0.3">
      <c r="A349">
        <v>304</v>
      </c>
      <c r="B349" t="s">
        <v>180</v>
      </c>
      <c r="C349" t="s">
        <v>36</v>
      </c>
      <c r="D349" t="s">
        <v>634</v>
      </c>
      <c r="E349" t="s">
        <v>624</v>
      </c>
      <c r="F349" s="4">
        <v>45067</v>
      </c>
      <c r="G349" s="6">
        <v>32</v>
      </c>
      <c r="H349">
        <v>5</v>
      </c>
      <c r="I349" t="s">
        <v>449</v>
      </c>
      <c r="J349" t="s">
        <v>558</v>
      </c>
      <c r="K349" t="s">
        <v>18</v>
      </c>
      <c r="L349" t="s">
        <v>18</v>
      </c>
      <c r="M349" t="s">
        <v>447</v>
      </c>
      <c r="N349" s="2">
        <v>0</v>
      </c>
      <c r="O349" s="1">
        <v>25</v>
      </c>
      <c r="P349" s="1">
        <v>7</v>
      </c>
      <c r="Q349" t="s">
        <v>457</v>
      </c>
      <c r="R349" t="s">
        <v>641</v>
      </c>
      <c r="S349" t="s">
        <v>456</v>
      </c>
      <c r="T349" t="s">
        <v>459</v>
      </c>
      <c r="U349" t="s">
        <v>644</v>
      </c>
      <c r="V349" t="s">
        <v>486</v>
      </c>
      <c r="W349" t="s">
        <v>608</v>
      </c>
      <c r="X349" t="s">
        <v>614</v>
      </c>
      <c r="Y349" s="6">
        <v>160</v>
      </c>
      <c r="Z349" s="1">
        <f>Table1[[#This Row],[Cost Of Goods Sold]]*Table1[[#This Row],[Quantity Sold]]</f>
        <v>125</v>
      </c>
      <c r="AA349" s="1">
        <f>Table1[[#This Row],[Total sold Amount]]-Table1[[#This Row],[Total Cost of Good Sold]]</f>
        <v>35</v>
      </c>
      <c r="AB349" s="6">
        <f>IFERROR(Table1[[#This Row],[Total sold Amount]]-Table1[[#This Row],[Total Cost of Good Sold]]/Table1[[#This Row],[Total sold Amount]],0)</f>
        <v>159.21875</v>
      </c>
      <c r="AC349" s="9">
        <f>IFERROR((Table1[[#This Row],[Total sold Amount]]-Table1[[#This Row],[Total Cost of Good Sold]])/Table1[[#This Row],[Total sold Amount]],0)</f>
        <v>0.21875</v>
      </c>
    </row>
    <row r="350" spans="1:29" x14ac:dyDescent="0.3">
      <c r="A350">
        <v>1157</v>
      </c>
      <c r="B350" t="s">
        <v>108</v>
      </c>
      <c r="C350" t="s">
        <v>19</v>
      </c>
      <c r="D350" t="s">
        <v>630</v>
      </c>
      <c r="E350" t="s">
        <v>623</v>
      </c>
      <c r="F350" s="4">
        <v>45200</v>
      </c>
      <c r="G350" s="6">
        <v>80</v>
      </c>
      <c r="H350">
        <v>4</v>
      </c>
      <c r="I350" t="s">
        <v>449</v>
      </c>
      <c r="J350" t="s">
        <v>558</v>
      </c>
      <c r="K350" t="s">
        <v>32</v>
      </c>
      <c r="L350" t="s">
        <v>32</v>
      </c>
      <c r="M350" t="s">
        <v>600</v>
      </c>
      <c r="N350" s="2">
        <v>0.05</v>
      </c>
      <c r="O350" s="1">
        <v>15</v>
      </c>
      <c r="P350" s="1">
        <v>65</v>
      </c>
      <c r="Q350" t="s">
        <v>457</v>
      </c>
      <c r="R350" t="s">
        <v>641</v>
      </c>
      <c r="S350" t="s">
        <v>454</v>
      </c>
      <c r="T350" t="s">
        <v>459</v>
      </c>
      <c r="U350" t="s">
        <v>644</v>
      </c>
      <c r="V350" t="s">
        <v>462</v>
      </c>
      <c r="W350" t="s">
        <v>607</v>
      </c>
      <c r="X350" t="s">
        <v>614</v>
      </c>
      <c r="Y350" s="6">
        <v>320</v>
      </c>
      <c r="Z350" s="1">
        <f>Table1[[#This Row],[Cost Of Goods Sold]]*Table1[[#This Row],[Quantity Sold]]</f>
        <v>60</v>
      </c>
      <c r="AA350" s="1">
        <f>Table1[[#This Row],[Total sold Amount]]-Table1[[#This Row],[Total Cost of Good Sold]]</f>
        <v>260</v>
      </c>
      <c r="AB350" s="6">
        <f>IFERROR(Table1[[#This Row],[Total sold Amount]]-Table1[[#This Row],[Total Cost of Good Sold]]/Table1[[#This Row],[Total sold Amount]],0)</f>
        <v>319.8125</v>
      </c>
      <c r="AC350" s="9">
        <f>IFERROR((Table1[[#This Row],[Total sold Amount]]-Table1[[#This Row],[Total Cost of Good Sold]])/Table1[[#This Row],[Total sold Amount]],0)</f>
        <v>0.8125</v>
      </c>
    </row>
    <row r="351" spans="1:29" x14ac:dyDescent="0.3">
      <c r="A351">
        <v>1138</v>
      </c>
      <c r="B351" t="s">
        <v>371</v>
      </c>
      <c r="C351" t="s">
        <v>48</v>
      </c>
      <c r="D351" t="s">
        <v>633</v>
      </c>
      <c r="E351" t="s">
        <v>624</v>
      </c>
      <c r="F351" s="4">
        <v>45248</v>
      </c>
      <c r="G351" s="6">
        <v>20</v>
      </c>
      <c r="I351" t="s">
        <v>449</v>
      </c>
      <c r="J351" t="s">
        <v>558</v>
      </c>
      <c r="K351" t="s">
        <v>437</v>
      </c>
      <c r="L351" t="s">
        <v>18</v>
      </c>
      <c r="M351" t="s">
        <v>448</v>
      </c>
      <c r="N351" s="2">
        <v>0</v>
      </c>
      <c r="O351" s="1">
        <v>15</v>
      </c>
      <c r="P351" s="1">
        <v>5</v>
      </c>
      <c r="Q351" t="s">
        <v>18</v>
      </c>
      <c r="R351" t="s">
        <v>642</v>
      </c>
      <c r="S351" t="s">
        <v>455</v>
      </c>
      <c r="T351" t="s">
        <v>458</v>
      </c>
      <c r="U351" t="s">
        <v>644</v>
      </c>
      <c r="V351" t="s">
        <v>474</v>
      </c>
      <c r="W351" t="s">
        <v>607</v>
      </c>
      <c r="X351" t="s">
        <v>611</v>
      </c>
      <c r="Y351" s="6">
        <v>0</v>
      </c>
      <c r="Z351" s="1">
        <f>Table1[[#This Row],[Cost Of Goods Sold]]*Table1[[#This Row],[Quantity Sold]]</f>
        <v>0</v>
      </c>
      <c r="AA351" s="1">
        <f>Table1[[#This Row],[Total sold Amount]]-Table1[[#This Row],[Total Cost of Good Sold]]</f>
        <v>0</v>
      </c>
      <c r="AB351" s="6">
        <f>IFERROR(Table1[[#This Row],[Total sold Amount]]-Table1[[#This Row],[Total Cost of Good Sold]]/Table1[[#This Row],[Total sold Amount]],0)</f>
        <v>0</v>
      </c>
      <c r="AC351" s="9">
        <f>IFERROR((Table1[[#This Row],[Total sold Amount]]-Table1[[#This Row],[Total Cost of Good Sold]])/Table1[[#This Row],[Total sold Amount]],0)</f>
        <v>0</v>
      </c>
    </row>
    <row r="352" spans="1:29" x14ac:dyDescent="0.3">
      <c r="A352">
        <v>1184</v>
      </c>
      <c r="B352" t="s">
        <v>406</v>
      </c>
      <c r="C352" t="s">
        <v>19</v>
      </c>
      <c r="D352" t="s">
        <v>630</v>
      </c>
      <c r="E352" t="s">
        <v>623</v>
      </c>
      <c r="F352" s="4">
        <v>45305</v>
      </c>
      <c r="G352" s="6">
        <v>70</v>
      </c>
      <c r="H352">
        <v>1</v>
      </c>
      <c r="I352" t="s">
        <v>453</v>
      </c>
      <c r="J352" t="s">
        <v>558</v>
      </c>
      <c r="K352" t="s">
        <v>23</v>
      </c>
      <c r="L352" t="s">
        <v>23</v>
      </c>
      <c r="M352" t="s">
        <v>604</v>
      </c>
      <c r="N352" s="2">
        <v>0</v>
      </c>
      <c r="O352" s="1">
        <v>15</v>
      </c>
      <c r="P352" s="1">
        <v>55</v>
      </c>
      <c r="Q352" t="s">
        <v>457</v>
      </c>
      <c r="R352" t="s">
        <v>641</v>
      </c>
      <c r="S352" t="s">
        <v>456</v>
      </c>
      <c r="T352" t="s">
        <v>459</v>
      </c>
      <c r="U352" t="s">
        <v>644</v>
      </c>
      <c r="V352" t="s">
        <v>478</v>
      </c>
      <c r="W352" t="s">
        <v>608</v>
      </c>
      <c r="X352" t="s">
        <v>614</v>
      </c>
      <c r="Y352" s="6">
        <v>70</v>
      </c>
      <c r="Z352" s="1">
        <f>Table1[[#This Row],[Cost Of Goods Sold]]*Table1[[#This Row],[Quantity Sold]]</f>
        <v>15</v>
      </c>
      <c r="AA352" s="1">
        <f>Table1[[#This Row],[Total sold Amount]]-Table1[[#This Row],[Total Cost of Good Sold]]</f>
        <v>55</v>
      </c>
      <c r="AB352" s="6">
        <f>IFERROR(Table1[[#This Row],[Total sold Amount]]-Table1[[#This Row],[Total Cost of Good Sold]]/Table1[[#This Row],[Total sold Amount]],0)</f>
        <v>69.785714285714292</v>
      </c>
      <c r="AC352" s="9">
        <f>IFERROR((Table1[[#This Row],[Total sold Amount]]-Table1[[#This Row],[Total Cost of Good Sold]])/Table1[[#This Row],[Total sold Amount]],0)</f>
        <v>0.7857142857142857</v>
      </c>
    </row>
    <row r="353" spans="1:29" x14ac:dyDescent="0.3">
      <c r="A353">
        <v>1203</v>
      </c>
      <c r="B353" t="s">
        <v>209</v>
      </c>
      <c r="C353" t="s">
        <v>16</v>
      </c>
      <c r="D353" t="s">
        <v>629</v>
      </c>
      <c r="E353" t="s">
        <v>16</v>
      </c>
      <c r="F353" s="4">
        <v>45008</v>
      </c>
      <c r="G353" s="6">
        <v>30</v>
      </c>
      <c r="H353">
        <v>4</v>
      </c>
      <c r="I353" t="s">
        <v>453</v>
      </c>
      <c r="J353" t="s">
        <v>558</v>
      </c>
      <c r="K353" t="s">
        <v>23</v>
      </c>
      <c r="L353" t="s">
        <v>23</v>
      </c>
      <c r="M353" t="s">
        <v>604</v>
      </c>
      <c r="N353" s="2">
        <v>0</v>
      </c>
      <c r="O353" s="1">
        <v>15</v>
      </c>
      <c r="P353" s="1">
        <v>15</v>
      </c>
      <c r="Q353" t="s">
        <v>457</v>
      </c>
      <c r="R353" t="s">
        <v>641</v>
      </c>
      <c r="S353" t="s">
        <v>456</v>
      </c>
      <c r="T353" t="s">
        <v>458</v>
      </c>
      <c r="U353" t="s">
        <v>644</v>
      </c>
      <c r="V353" t="s">
        <v>476</v>
      </c>
      <c r="W353" t="s">
        <v>608</v>
      </c>
      <c r="X353" t="s">
        <v>610</v>
      </c>
      <c r="Y353" s="6">
        <v>120</v>
      </c>
      <c r="Z353" s="1">
        <f>Table1[[#This Row],[Cost Of Goods Sold]]*Table1[[#This Row],[Quantity Sold]]</f>
        <v>60</v>
      </c>
      <c r="AA353" s="1">
        <f>Table1[[#This Row],[Total sold Amount]]-Table1[[#This Row],[Total Cost of Good Sold]]</f>
        <v>60</v>
      </c>
      <c r="AB353" s="6">
        <f>IFERROR(Table1[[#This Row],[Total sold Amount]]-Table1[[#This Row],[Total Cost of Good Sold]]/Table1[[#This Row],[Total sold Amount]],0)</f>
        <v>119.5</v>
      </c>
      <c r="AC353" s="9">
        <f>IFERROR((Table1[[#This Row],[Total sold Amount]]-Table1[[#This Row],[Total Cost of Good Sold]])/Table1[[#This Row],[Total sold Amount]],0)</f>
        <v>0.5</v>
      </c>
    </row>
    <row r="354" spans="1:29" x14ac:dyDescent="0.3">
      <c r="A354">
        <v>598</v>
      </c>
      <c r="B354" t="s">
        <v>363</v>
      </c>
      <c r="C354" t="s">
        <v>21</v>
      </c>
      <c r="D354" t="s">
        <v>634</v>
      </c>
      <c r="E354" t="s">
        <v>624</v>
      </c>
      <c r="F354" s="4">
        <v>44981</v>
      </c>
      <c r="G354" s="6">
        <v>40</v>
      </c>
      <c r="H354">
        <v>2</v>
      </c>
      <c r="I354" t="s">
        <v>453</v>
      </c>
      <c r="J354" t="s">
        <v>558</v>
      </c>
      <c r="K354" t="s">
        <v>32</v>
      </c>
      <c r="L354" t="s">
        <v>32</v>
      </c>
      <c r="M354" t="s">
        <v>447</v>
      </c>
      <c r="N354" s="2">
        <v>0.05</v>
      </c>
      <c r="O354" s="1">
        <v>30</v>
      </c>
      <c r="P354" s="1">
        <v>10</v>
      </c>
      <c r="Q354" t="s">
        <v>23</v>
      </c>
      <c r="R354" t="s">
        <v>23</v>
      </c>
      <c r="S354" t="s">
        <v>455</v>
      </c>
      <c r="T354" t="s">
        <v>458</v>
      </c>
      <c r="U354" t="s">
        <v>644</v>
      </c>
      <c r="V354" t="s">
        <v>470</v>
      </c>
      <c r="W354" t="s">
        <v>608</v>
      </c>
      <c r="X354" t="s">
        <v>613</v>
      </c>
      <c r="Y354" s="6">
        <v>80</v>
      </c>
      <c r="Z354" s="1">
        <f>Table1[[#This Row],[Cost Of Goods Sold]]*Table1[[#This Row],[Quantity Sold]]</f>
        <v>60</v>
      </c>
      <c r="AA354" s="1">
        <f>Table1[[#This Row],[Total sold Amount]]-Table1[[#This Row],[Total Cost of Good Sold]]</f>
        <v>20</v>
      </c>
      <c r="AB354" s="6">
        <f>IFERROR(Table1[[#This Row],[Total sold Amount]]-Table1[[#This Row],[Total Cost of Good Sold]]/Table1[[#This Row],[Total sold Amount]],0)</f>
        <v>79.25</v>
      </c>
      <c r="AC354" s="9">
        <f>IFERROR((Table1[[#This Row],[Total sold Amount]]-Table1[[#This Row],[Total Cost of Good Sold]])/Table1[[#This Row],[Total sold Amount]],0)</f>
        <v>0.25</v>
      </c>
    </row>
    <row r="355" spans="1:29" x14ac:dyDescent="0.3">
      <c r="A355">
        <v>1230</v>
      </c>
      <c r="B355" t="s">
        <v>408</v>
      </c>
      <c r="C355" t="s">
        <v>24</v>
      </c>
      <c r="D355" t="s">
        <v>631</v>
      </c>
      <c r="E355" t="s">
        <v>626</v>
      </c>
      <c r="F355" s="4">
        <v>45328</v>
      </c>
      <c r="G355" s="6">
        <v>90</v>
      </c>
      <c r="H355">
        <v>4</v>
      </c>
      <c r="J355" t="s">
        <v>558</v>
      </c>
      <c r="K355" t="s">
        <v>23</v>
      </c>
      <c r="L355" t="s">
        <v>23</v>
      </c>
      <c r="M355" t="s">
        <v>596</v>
      </c>
      <c r="N355" s="2">
        <v>0.05</v>
      </c>
      <c r="O355" s="1">
        <v>15</v>
      </c>
      <c r="P355" s="1">
        <v>75</v>
      </c>
      <c r="Q355" t="s">
        <v>32</v>
      </c>
      <c r="R355" t="s">
        <v>640</v>
      </c>
      <c r="S355" t="s">
        <v>455</v>
      </c>
      <c r="T355" t="s">
        <v>458</v>
      </c>
      <c r="U355" t="s">
        <v>644</v>
      </c>
      <c r="V355" t="s">
        <v>472</v>
      </c>
      <c r="W355" t="s">
        <v>607</v>
      </c>
      <c r="X355" t="s">
        <v>611</v>
      </c>
      <c r="Y355" s="6">
        <v>360</v>
      </c>
      <c r="Z355" s="1">
        <f>Table1[[#This Row],[Cost Of Goods Sold]]*Table1[[#This Row],[Quantity Sold]]</f>
        <v>60</v>
      </c>
      <c r="AA355" s="1">
        <f>Table1[[#This Row],[Total sold Amount]]-Table1[[#This Row],[Total Cost of Good Sold]]</f>
        <v>300</v>
      </c>
      <c r="AB355" s="6">
        <f>IFERROR(Table1[[#This Row],[Total sold Amount]]-Table1[[#This Row],[Total Cost of Good Sold]]/Table1[[#This Row],[Total sold Amount]],0)</f>
        <v>359.83333333333331</v>
      </c>
      <c r="AC355" s="9">
        <f>IFERROR((Table1[[#This Row],[Total sold Amount]]-Table1[[#This Row],[Total Cost of Good Sold]])/Table1[[#This Row],[Total sold Amount]],0)</f>
        <v>0.83333333333333337</v>
      </c>
    </row>
    <row r="356" spans="1:29" x14ac:dyDescent="0.3">
      <c r="A356">
        <v>363</v>
      </c>
      <c r="B356" t="s">
        <v>237</v>
      </c>
      <c r="C356" t="s">
        <v>34</v>
      </c>
      <c r="D356" t="s">
        <v>632</v>
      </c>
      <c r="E356" t="s">
        <v>625</v>
      </c>
      <c r="F356" s="4">
        <v>45261</v>
      </c>
      <c r="G356" s="6">
        <v>26</v>
      </c>
      <c r="H356">
        <v>5</v>
      </c>
      <c r="J356" t="s">
        <v>558</v>
      </c>
      <c r="K356" t="s">
        <v>23</v>
      </c>
      <c r="L356" t="s">
        <v>23</v>
      </c>
      <c r="M356" t="s">
        <v>447</v>
      </c>
      <c r="N356" s="2">
        <v>0</v>
      </c>
      <c r="O356" s="1">
        <v>20</v>
      </c>
      <c r="P356" s="1">
        <v>6</v>
      </c>
      <c r="Q356" t="s">
        <v>18</v>
      </c>
      <c r="R356" t="s">
        <v>642</v>
      </c>
      <c r="S356" t="s">
        <v>456</v>
      </c>
      <c r="T356" t="s">
        <v>458</v>
      </c>
      <c r="U356" t="s">
        <v>644</v>
      </c>
      <c r="V356" t="s">
        <v>489</v>
      </c>
      <c r="W356" t="s">
        <v>607</v>
      </c>
      <c r="X356" t="s">
        <v>612</v>
      </c>
      <c r="Y356" s="6">
        <v>130</v>
      </c>
      <c r="Z356" s="1">
        <f>Table1[[#This Row],[Cost Of Goods Sold]]*Table1[[#This Row],[Quantity Sold]]</f>
        <v>100</v>
      </c>
      <c r="AA356" s="1">
        <f>Table1[[#This Row],[Total sold Amount]]-Table1[[#This Row],[Total Cost of Good Sold]]</f>
        <v>30</v>
      </c>
      <c r="AB356" s="6">
        <f>IFERROR(Table1[[#This Row],[Total sold Amount]]-Table1[[#This Row],[Total Cost of Good Sold]]/Table1[[#This Row],[Total sold Amount]],0)</f>
        <v>129.23076923076923</v>
      </c>
      <c r="AC356" s="9">
        <f>IFERROR((Table1[[#This Row],[Total sold Amount]]-Table1[[#This Row],[Total Cost of Good Sold]])/Table1[[#This Row],[Total sold Amount]],0)</f>
        <v>0.23076923076923078</v>
      </c>
    </row>
    <row r="357" spans="1:29" x14ac:dyDescent="0.3">
      <c r="A357">
        <v>322</v>
      </c>
      <c r="B357" t="s">
        <v>197</v>
      </c>
      <c r="C357" t="s">
        <v>36</v>
      </c>
      <c r="D357" t="s">
        <v>634</v>
      </c>
      <c r="E357" t="s">
        <v>624</v>
      </c>
      <c r="F357" s="4">
        <v>44927</v>
      </c>
      <c r="G357" s="6">
        <v>32</v>
      </c>
      <c r="H357">
        <v>1</v>
      </c>
      <c r="I357" t="s">
        <v>451</v>
      </c>
      <c r="J357" t="s">
        <v>553</v>
      </c>
      <c r="K357" t="s">
        <v>32</v>
      </c>
      <c r="L357" t="s">
        <v>32</v>
      </c>
      <c r="M357" t="s">
        <v>448</v>
      </c>
      <c r="N357" s="2">
        <v>0</v>
      </c>
      <c r="O357" s="1">
        <v>25</v>
      </c>
      <c r="P357" s="1">
        <v>7</v>
      </c>
      <c r="Q357" t="s">
        <v>457</v>
      </c>
      <c r="R357" t="s">
        <v>641</v>
      </c>
      <c r="S357" t="s">
        <v>456</v>
      </c>
      <c r="T357" t="s">
        <v>459</v>
      </c>
      <c r="U357" t="s">
        <v>644</v>
      </c>
      <c r="V357" t="s">
        <v>487</v>
      </c>
      <c r="W357" t="s">
        <v>607</v>
      </c>
      <c r="X357" t="s">
        <v>612</v>
      </c>
      <c r="Y357" s="6">
        <v>32</v>
      </c>
      <c r="Z357" s="1">
        <f>Table1[[#This Row],[Cost Of Goods Sold]]*Table1[[#This Row],[Quantity Sold]]</f>
        <v>25</v>
      </c>
      <c r="AA357" s="1">
        <f>Table1[[#This Row],[Total sold Amount]]-Table1[[#This Row],[Total Cost of Good Sold]]</f>
        <v>7</v>
      </c>
      <c r="AB357" s="6">
        <f>IFERROR(Table1[[#This Row],[Total sold Amount]]-Table1[[#This Row],[Total Cost of Good Sold]]/Table1[[#This Row],[Total sold Amount]],0)</f>
        <v>31.21875</v>
      </c>
      <c r="AC357" s="9">
        <f>IFERROR((Table1[[#This Row],[Total sold Amount]]-Table1[[#This Row],[Total Cost of Good Sold]])/Table1[[#This Row],[Total sold Amount]],0)</f>
        <v>0.21875</v>
      </c>
    </row>
    <row r="358" spans="1:29" x14ac:dyDescent="0.3">
      <c r="A358">
        <v>192</v>
      </c>
      <c r="B358" t="s">
        <v>72</v>
      </c>
      <c r="C358" t="s">
        <v>16</v>
      </c>
      <c r="D358" t="s">
        <v>629</v>
      </c>
      <c r="E358" t="s">
        <v>16</v>
      </c>
      <c r="F358" s="4">
        <v>45440</v>
      </c>
      <c r="G358" s="6">
        <v>1500</v>
      </c>
      <c r="H358">
        <v>3</v>
      </c>
      <c r="I358" t="s">
        <v>451</v>
      </c>
      <c r="J358" t="s">
        <v>553</v>
      </c>
      <c r="K358" t="s">
        <v>18</v>
      </c>
      <c r="L358" t="s">
        <v>18</v>
      </c>
      <c r="M358" t="s">
        <v>441</v>
      </c>
      <c r="N358" s="2">
        <v>0</v>
      </c>
      <c r="O358" s="1">
        <v>1200</v>
      </c>
      <c r="P358" s="1">
        <v>300</v>
      </c>
      <c r="Q358" t="s">
        <v>457</v>
      </c>
      <c r="R358" t="s">
        <v>641</v>
      </c>
      <c r="S358" t="s">
        <v>455</v>
      </c>
      <c r="T358" t="s">
        <v>459</v>
      </c>
      <c r="U358" t="s">
        <v>644</v>
      </c>
      <c r="V358" t="s">
        <v>472</v>
      </c>
      <c r="W358" t="s">
        <v>607</v>
      </c>
      <c r="X358" t="s">
        <v>611</v>
      </c>
      <c r="Y358" s="6">
        <v>4500</v>
      </c>
      <c r="Z358" s="1">
        <f>Table1[[#This Row],[Cost Of Goods Sold]]*Table1[[#This Row],[Quantity Sold]]</f>
        <v>3600</v>
      </c>
      <c r="AA358" s="1">
        <f>Table1[[#This Row],[Total sold Amount]]-Table1[[#This Row],[Total Cost of Good Sold]]</f>
        <v>900</v>
      </c>
      <c r="AB358" s="6">
        <f>IFERROR(Table1[[#This Row],[Total sold Amount]]-Table1[[#This Row],[Total Cost of Good Sold]]/Table1[[#This Row],[Total sold Amount]],0)</f>
        <v>4499.2</v>
      </c>
      <c r="AC358" s="9">
        <f>IFERROR((Table1[[#This Row],[Total sold Amount]]-Table1[[#This Row],[Total Cost of Good Sold]])/Table1[[#This Row],[Total sold Amount]],0)</f>
        <v>0.2</v>
      </c>
    </row>
    <row r="359" spans="1:29" x14ac:dyDescent="0.3">
      <c r="A359">
        <v>143</v>
      </c>
      <c r="B359" t="s">
        <v>99</v>
      </c>
      <c r="C359" t="s">
        <v>19</v>
      </c>
      <c r="D359" t="s">
        <v>630</v>
      </c>
      <c r="E359" t="s">
        <v>623</v>
      </c>
      <c r="F359" s="4">
        <v>45061</v>
      </c>
      <c r="G359" s="6">
        <v>80</v>
      </c>
      <c r="H359">
        <v>3</v>
      </c>
      <c r="I359" t="s">
        <v>451</v>
      </c>
      <c r="J359" t="s">
        <v>553</v>
      </c>
      <c r="K359" t="s">
        <v>18</v>
      </c>
      <c r="L359" t="s">
        <v>18</v>
      </c>
      <c r="M359" t="s">
        <v>448</v>
      </c>
      <c r="N359" s="2">
        <v>0.05</v>
      </c>
      <c r="O359" s="1">
        <v>60</v>
      </c>
      <c r="P359" s="1">
        <v>20</v>
      </c>
      <c r="Q359" t="s">
        <v>18</v>
      </c>
      <c r="R359" t="s">
        <v>642</v>
      </c>
      <c r="S359" t="s">
        <v>455</v>
      </c>
      <c r="T359" t="s">
        <v>458</v>
      </c>
      <c r="U359" t="s">
        <v>644</v>
      </c>
      <c r="V359" t="s">
        <v>481</v>
      </c>
      <c r="W359" t="s">
        <v>607</v>
      </c>
      <c r="X359" t="s">
        <v>610</v>
      </c>
      <c r="Y359" s="6">
        <v>240</v>
      </c>
      <c r="Z359" s="1">
        <f>Table1[[#This Row],[Cost Of Goods Sold]]*Table1[[#This Row],[Quantity Sold]]</f>
        <v>180</v>
      </c>
      <c r="AA359" s="1">
        <f>Table1[[#This Row],[Total sold Amount]]-Table1[[#This Row],[Total Cost of Good Sold]]</f>
        <v>60</v>
      </c>
      <c r="AB359" s="6">
        <f>IFERROR(Table1[[#This Row],[Total sold Amount]]-Table1[[#This Row],[Total Cost of Good Sold]]/Table1[[#This Row],[Total sold Amount]],0)</f>
        <v>239.25</v>
      </c>
      <c r="AC359" s="9">
        <f>IFERROR((Table1[[#This Row],[Total sold Amount]]-Table1[[#This Row],[Total Cost of Good Sold]])/Table1[[#This Row],[Total sold Amount]],0)</f>
        <v>0.25</v>
      </c>
    </row>
    <row r="360" spans="1:29" x14ac:dyDescent="0.3">
      <c r="A360">
        <v>670</v>
      </c>
      <c r="B360" t="s">
        <v>397</v>
      </c>
      <c r="C360" t="s">
        <v>34</v>
      </c>
      <c r="D360" t="s">
        <v>632</v>
      </c>
      <c r="E360" t="s">
        <v>625</v>
      </c>
      <c r="F360" s="4">
        <v>45314</v>
      </c>
      <c r="G360" s="6">
        <v>20</v>
      </c>
      <c r="H360">
        <v>5</v>
      </c>
      <c r="I360" t="s">
        <v>450</v>
      </c>
      <c r="J360" t="s">
        <v>553</v>
      </c>
      <c r="K360" t="s">
        <v>18</v>
      </c>
      <c r="L360" t="s">
        <v>18</v>
      </c>
      <c r="M360" t="s">
        <v>439</v>
      </c>
      <c r="N360" s="2">
        <v>0</v>
      </c>
      <c r="O360" s="1">
        <v>15</v>
      </c>
      <c r="P360" s="1">
        <v>5</v>
      </c>
      <c r="Q360" t="s">
        <v>23</v>
      </c>
      <c r="R360" t="s">
        <v>23</v>
      </c>
      <c r="S360" t="s">
        <v>455</v>
      </c>
      <c r="T360" t="s">
        <v>459</v>
      </c>
      <c r="U360" t="s">
        <v>644</v>
      </c>
      <c r="V360" t="s">
        <v>466</v>
      </c>
      <c r="W360" t="s">
        <v>606</v>
      </c>
      <c r="X360" t="s">
        <v>611</v>
      </c>
      <c r="Y360" s="6">
        <v>100</v>
      </c>
      <c r="Z360" s="1">
        <f>Table1[[#This Row],[Cost Of Goods Sold]]*Table1[[#This Row],[Quantity Sold]]</f>
        <v>75</v>
      </c>
      <c r="AA360" s="1">
        <f>Table1[[#This Row],[Total sold Amount]]-Table1[[#This Row],[Total Cost of Good Sold]]</f>
        <v>25</v>
      </c>
      <c r="AB360" s="6">
        <f>IFERROR(Table1[[#This Row],[Total sold Amount]]-Table1[[#This Row],[Total Cost of Good Sold]]/Table1[[#This Row],[Total sold Amount]],0)</f>
        <v>99.25</v>
      </c>
      <c r="AC360" s="9">
        <f>IFERROR((Table1[[#This Row],[Total sold Amount]]-Table1[[#This Row],[Total Cost of Good Sold]])/Table1[[#This Row],[Total sold Amount]],0)</f>
        <v>0.25</v>
      </c>
    </row>
    <row r="361" spans="1:29" x14ac:dyDescent="0.3">
      <c r="A361">
        <v>493</v>
      </c>
      <c r="B361" t="s">
        <v>319</v>
      </c>
      <c r="C361" t="s">
        <v>16</v>
      </c>
      <c r="D361" t="s">
        <v>629</v>
      </c>
      <c r="E361" t="s">
        <v>16</v>
      </c>
      <c r="F361" s="4">
        <v>45351</v>
      </c>
      <c r="G361" s="6">
        <v>80</v>
      </c>
      <c r="H361">
        <v>5</v>
      </c>
      <c r="I361" t="s">
        <v>450</v>
      </c>
      <c r="J361" t="s">
        <v>553</v>
      </c>
      <c r="K361" t="s">
        <v>26</v>
      </c>
      <c r="L361" t="s">
        <v>32</v>
      </c>
      <c r="M361" t="s">
        <v>441</v>
      </c>
      <c r="N361" s="2">
        <v>0.05</v>
      </c>
      <c r="O361" s="1">
        <v>60</v>
      </c>
      <c r="P361" s="1">
        <v>20</v>
      </c>
      <c r="Q361" t="s">
        <v>457</v>
      </c>
      <c r="R361" t="s">
        <v>641</v>
      </c>
      <c r="S361" t="s">
        <v>454</v>
      </c>
      <c r="T361" t="s">
        <v>458</v>
      </c>
      <c r="U361" t="s">
        <v>644</v>
      </c>
      <c r="V361" t="s">
        <v>465</v>
      </c>
      <c r="W361" t="s">
        <v>607</v>
      </c>
      <c r="X361" t="s">
        <v>614</v>
      </c>
      <c r="Y361" s="6">
        <v>400</v>
      </c>
      <c r="Z361" s="1">
        <f>Table1[[#This Row],[Cost Of Goods Sold]]*Table1[[#This Row],[Quantity Sold]]</f>
        <v>300</v>
      </c>
      <c r="AA361" s="1">
        <f>Table1[[#This Row],[Total sold Amount]]-Table1[[#This Row],[Total Cost of Good Sold]]</f>
        <v>100</v>
      </c>
      <c r="AB361" s="6">
        <f>IFERROR(Table1[[#This Row],[Total sold Amount]]-Table1[[#This Row],[Total Cost of Good Sold]]/Table1[[#This Row],[Total sold Amount]],0)</f>
        <v>399.25</v>
      </c>
      <c r="AC361" s="9">
        <f>IFERROR((Table1[[#This Row],[Total sold Amount]]-Table1[[#This Row],[Total Cost of Good Sold]])/Table1[[#This Row],[Total sold Amount]],0)</f>
        <v>0.25</v>
      </c>
    </row>
    <row r="362" spans="1:29" x14ac:dyDescent="0.3">
      <c r="A362">
        <v>48</v>
      </c>
      <c r="B362" t="s">
        <v>82</v>
      </c>
      <c r="C362" t="s">
        <v>36</v>
      </c>
      <c r="D362" t="s">
        <v>634</v>
      </c>
      <c r="E362" t="s">
        <v>624</v>
      </c>
      <c r="F362" s="4">
        <v>44958</v>
      </c>
      <c r="G362" s="6">
        <v>30</v>
      </c>
      <c r="H362">
        <v>1</v>
      </c>
      <c r="I362" t="s">
        <v>450</v>
      </c>
      <c r="J362" t="s">
        <v>553</v>
      </c>
      <c r="K362" t="s">
        <v>18</v>
      </c>
      <c r="L362" t="s">
        <v>18</v>
      </c>
      <c r="M362" t="s">
        <v>445</v>
      </c>
      <c r="N362" s="2">
        <v>0.1</v>
      </c>
      <c r="O362" s="1">
        <v>25</v>
      </c>
      <c r="P362" s="1">
        <v>5</v>
      </c>
      <c r="Q362" t="s">
        <v>18</v>
      </c>
      <c r="R362" t="s">
        <v>642</v>
      </c>
      <c r="S362" t="s">
        <v>455</v>
      </c>
      <c r="T362" t="s">
        <v>460</v>
      </c>
      <c r="U362" t="s">
        <v>460</v>
      </c>
      <c r="V362" t="s">
        <v>478</v>
      </c>
      <c r="W362" t="s">
        <v>608</v>
      </c>
      <c r="X362" t="s">
        <v>614</v>
      </c>
      <c r="Y362" s="6">
        <v>30</v>
      </c>
      <c r="Z362" s="1">
        <f>Table1[[#This Row],[Cost Of Goods Sold]]*Table1[[#This Row],[Quantity Sold]]</f>
        <v>25</v>
      </c>
      <c r="AA362" s="1">
        <f>Table1[[#This Row],[Total sold Amount]]-Table1[[#This Row],[Total Cost of Good Sold]]</f>
        <v>5</v>
      </c>
      <c r="AB362" s="6">
        <f>IFERROR(Table1[[#This Row],[Total sold Amount]]-Table1[[#This Row],[Total Cost of Good Sold]]/Table1[[#This Row],[Total sold Amount]],0)</f>
        <v>29.166666666666668</v>
      </c>
      <c r="AC362" s="9">
        <f>IFERROR((Table1[[#This Row],[Total sold Amount]]-Table1[[#This Row],[Total Cost of Good Sold]])/Table1[[#This Row],[Total sold Amount]],0)</f>
        <v>0.16666666666666666</v>
      </c>
    </row>
    <row r="363" spans="1:29" x14ac:dyDescent="0.3">
      <c r="A363">
        <v>925</v>
      </c>
      <c r="B363" t="s">
        <v>406</v>
      </c>
      <c r="C363" t="s">
        <v>19</v>
      </c>
      <c r="D363" t="s">
        <v>630</v>
      </c>
      <c r="E363" t="s">
        <v>623</v>
      </c>
      <c r="F363" s="4">
        <v>45003</v>
      </c>
      <c r="G363" s="6">
        <v>70</v>
      </c>
      <c r="H363">
        <v>5</v>
      </c>
      <c r="I363" t="s">
        <v>449</v>
      </c>
      <c r="J363" t="s">
        <v>553</v>
      </c>
      <c r="K363" t="s">
        <v>18</v>
      </c>
      <c r="L363" t="s">
        <v>18</v>
      </c>
      <c r="M363" t="s">
        <v>444</v>
      </c>
      <c r="N363" s="2">
        <v>0</v>
      </c>
      <c r="O363" s="1">
        <v>50</v>
      </c>
      <c r="P363" s="1">
        <v>20</v>
      </c>
      <c r="Q363" t="s">
        <v>18</v>
      </c>
      <c r="R363" t="s">
        <v>642</v>
      </c>
      <c r="S363" t="s">
        <v>455</v>
      </c>
      <c r="T363" t="s">
        <v>460</v>
      </c>
      <c r="U363" t="s">
        <v>460</v>
      </c>
      <c r="V363" t="s">
        <v>483</v>
      </c>
      <c r="W363" t="s">
        <v>606</v>
      </c>
      <c r="X363" t="s">
        <v>611</v>
      </c>
      <c r="Y363" s="6">
        <v>350</v>
      </c>
      <c r="Z363" s="1">
        <f>Table1[[#This Row],[Cost Of Goods Sold]]*Table1[[#This Row],[Quantity Sold]]</f>
        <v>250</v>
      </c>
      <c r="AA363" s="1">
        <f>Table1[[#This Row],[Total sold Amount]]-Table1[[#This Row],[Total Cost of Good Sold]]</f>
        <v>100</v>
      </c>
      <c r="AB363" s="6">
        <f>IFERROR(Table1[[#This Row],[Total sold Amount]]-Table1[[#This Row],[Total Cost of Good Sold]]/Table1[[#This Row],[Total sold Amount]],0)</f>
        <v>349.28571428571428</v>
      </c>
      <c r="AC363" s="9">
        <f>IFERROR((Table1[[#This Row],[Total sold Amount]]-Table1[[#This Row],[Total Cost of Good Sold]])/Table1[[#This Row],[Total sold Amount]],0)</f>
        <v>0.2857142857142857</v>
      </c>
    </row>
    <row r="364" spans="1:29" x14ac:dyDescent="0.3">
      <c r="A364">
        <v>629</v>
      </c>
      <c r="B364" t="s">
        <v>376</v>
      </c>
      <c r="C364" t="s">
        <v>19</v>
      </c>
      <c r="D364" t="s">
        <v>630</v>
      </c>
      <c r="E364" t="s">
        <v>623</v>
      </c>
      <c r="F364" s="4">
        <v>45426</v>
      </c>
      <c r="G364" s="6">
        <v>50</v>
      </c>
      <c r="H364">
        <v>1</v>
      </c>
      <c r="I364" t="s">
        <v>453</v>
      </c>
      <c r="J364" t="s">
        <v>553</v>
      </c>
      <c r="K364" t="s">
        <v>18</v>
      </c>
      <c r="L364" t="s">
        <v>18</v>
      </c>
      <c r="M364" t="s">
        <v>442</v>
      </c>
      <c r="N364" s="2">
        <v>0.05</v>
      </c>
      <c r="O364" s="1">
        <v>40</v>
      </c>
      <c r="P364" s="1">
        <v>10</v>
      </c>
      <c r="Q364" t="s">
        <v>457</v>
      </c>
      <c r="R364" t="s">
        <v>641</v>
      </c>
      <c r="S364" t="s">
        <v>455</v>
      </c>
      <c r="T364" t="s">
        <v>460</v>
      </c>
      <c r="U364" t="s">
        <v>460</v>
      </c>
      <c r="V364" t="s">
        <v>462</v>
      </c>
      <c r="W364" t="s">
        <v>607</v>
      </c>
      <c r="X364" t="s">
        <v>614</v>
      </c>
      <c r="Y364" s="6">
        <v>50</v>
      </c>
      <c r="Z364" s="1">
        <f>Table1[[#This Row],[Cost Of Goods Sold]]*Table1[[#This Row],[Quantity Sold]]</f>
        <v>40</v>
      </c>
      <c r="AA364" s="1">
        <f>Table1[[#This Row],[Total sold Amount]]-Table1[[#This Row],[Total Cost of Good Sold]]</f>
        <v>10</v>
      </c>
      <c r="AB364" s="6">
        <f>IFERROR(Table1[[#This Row],[Total sold Amount]]-Table1[[#This Row],[Total Cost of Good Sold]]/Table1[[#This Row],[Total sold Amount]],0)</f>
        <v>49.2</v>
      </c>
      <c r="AC364" s="9">
        <f>IFERROR((Table1[[#This Row],[Total sold Amount]]-Table1[[#This Row],[Total Cost of Good Sold]])/Table1[[#This Row],[Total sold Amount]],0)</f>
        <v>0.2</v>
      </c>
    </row>
    <row r="365" spans="1:29" x14ac:dyDescent="0.3">
      <c r="A365">
        <v>546</v>
      </c>
      <c r="B365" t="s">
        <v>118</v>
      </c>
      <c r="C365" t="s">
        <v>24</v>
      </c>
      <c r="D365" t="s">
        <v>631</v>
      </c>
      <c r="E365" t="s">
        <v>626</v>
      </c>
      <c r="F365" s="4">
        <v>45230</v>
      </c>
      <c r="G365" s="6">
        <v>50</v>
      </c>
      <c r="H365">
        <v>4</v>
      </c>
      <c r="I365" t="s">
        <v>453</v>
      </c>
      <c r="J365" t="s">
        <v>553</v>
      </c>
      <c r="K365" t="s">
        <v>32</v>
      </c>
      <c r="L365" t="s">
        <v>32</v>
      </c>
      <c r="M365" t="s">
        <v>442</v>
      </c>
      <c r="N365" s="2">
        <v>0</v>
      </c>
      <c r="O365" s="1">
        <v>40</v>
      </c>
      <c r="P365" s="1">
        <v>10</v>
      </c>
      <c r="Q365" t="s">
        <v>32</v>
      </c>
      <c r="R365" t="s">
        <v>640</v>
      </c>
      <c r="S365" t="s">
        <v>454</v>
      </c>
      <c r="T365" t="s">
        <v>460</v>
      </c>
      <c r="U365" t="s">
        <v>460</v>
      </c>
      <c r="V365" t="s">
        <v>484</v>
      </c>
      <c r="W365" t="s">
        <v>608</v>
      </c>
      <c r="X365" t="s">
        <v>615</v>
      </c>
      <c r="Y365" s="6">
        <v>200</v>
      </c>
      <c r="Z365" s="1">
        <f>Table1[[#This Row],[Cost Of Goods Sold]]*Table1[[#This Row],[Quantity Sold]]</f>
        <v>160</v>
      </c>
      <c r="AA365" s="1">
        <f>Table1[[#This Row],[Total sold Amount]]-Table1[[#This Row],[Total Cost of Good Sold]]</f>
        <v>40</v>
      </c>
      <c r="AB365" s="6">
        <f>IFERROR(Table1[[#This Row],[Total sold Amount]]-Table1[[#This Row],[Total Cost of Good Sold]]/Table1[[#This Row],[Total sold Amount]],0)</f>
        <v>199.2</v>
      </c>
      <c r="AC365" s="9">
        <f>IFERROR((Table1[[#This Row],[Total sold Amount]]-Table1[[#This Row],[Total Cost of Good Sold]])/Table1[[#This Row],[Total sold Amount]],0)</f>
        <v>0.2</v>
      </c>
    </row>
    <row r="366" spans="1:29" x14ac:dyDescent="0.3">
      <c r="A366">
        <v>715</v>
      </c>
      <c r="B366" t="s">
        <v>232</v>
      </c>
      <c r="C366" t="s">
        <v>19</v>
      </c>
      <c r="D366" t="s">
        <v>630</v>
      </c>
      <c r="E366" t="s">
        <v>623</v>
      </c>
      <c r="F366" s="4">
        <v>45258</v>
      </c>
      <c r="G366" s="6">
        <v>20</v>
      </c>
      <c r="H366">
        <v>4</v>
      </c>
      <c r="I366" t="s">
        <v>450</v>
      </c>
      <c r="J366" t="s">
        <v>594</v>
      </c>
      <c r="K366" t="s">
        <v>32</v>
      </c>
      <c r="L366" t="s">
        <v>32</v>
      </c>
      <c r="M366" t="s">
        <v>445</v>
      </c>
      <c r="N366" s="2">
        <v>0.05</v>
      </c>
      <c r="O366" s="1">
        <v>15</v>
      </c>
      <c r="P366" s="1">
        <v>5</v>
      </c>
      <c r="Q366" t="s">
        <v>23</v>
      </c>
      <c r="R366" t="s">
        <v>23</v>
      </c>
      <c r="S366" t="s">
        <v>454</v>
      </c>
      <c r="T366" t="s">
        <v>458</v>
      </c>
      <c r="U366" t="s">
        <v>644</v>
      </c>
      <c r="V366" t="s">
        <v>478</v>
      </c>
      <c r="W366" t="s">
        <v>607</v>
      </c>
      <c r="X366" t="s">
        <v>614</v>
      </c>
      <c r="Y366" s="6">
        <v>80</v>
      </c>
      <c r="Z366" s="1">
        <f>Table1[[#This Row],[Cost Of Goods Sold]]*Table1[[#This Row],[Quantity Sold]]</f>
        <v>60</v>
      </c>
      <c r="AA366" s="1">
        <f>Table1[[#This Row],[Total sold Amount]]-Table1[[#This Row],[Total Cost of Good Sold]]</f>
        <v>20</v>
      </c>
      <c r="AB366" s="6">
        <f>IFERROR(Table1[[#This Row],[Total sold Amount]]-Table1[[#This Row],[Total Cost of Good Sold]]/Table1[[#This Row],[Total sold Amount]],0)</f>
        <v>79.25</v>
      </c>
      <c r="AC366" s="9">
        <f>IFERROR((Table1[[#This Row],[Total sold Amount]]-Table1[[#This Row],[Total Cost of Good Sold]])/Table1[[#This Row],[Total sold Amount]],0)</f>
        <v>0.25</v>
      </c>
    </row>
    <row r="367" spans="1:29" x14ac:dyDescent="0.3">
      <c r="A367">
        <v>594</v>
      </c>
      <c r="B367" t="s">
        <v>361</v>
      </c>
      <c r="C367" t="s">
        <v>16</v>
      </c>
      <c r="D367" t="s">
        <v>629</v>
      </c>
      <c r="E367" t="s">
        <v>16</v>
      </c>
      <c r="F367" s="4">
        <v>45374</v>
      </c>
      <c r="G367" s="6">
        <v>300</v>
      </c>
      <c r="H367">
        <v>2</v>
      </c>
      <c r="I367" t="s">
        <v>452</v>
      </c>
      <c r="J367" t="s">
        <v>594</v>
      </c>
      <c r="K367" t="s">
        <v>26</v>
      </c>
      <c r="L367" t="s">
        <v>32</v>
      </c>
      <c r="M367" t="s">
        <v>446</v>
      </c>
      <c r="N367" s="2">
        <v>0</v>
      </c>
      <c r="O367" s="1">
        <v>250</v>
      </c>
      <c r="P367" s="1">
        <v>50</v>
      </c>
      <c r="Q367" t="s">
        <v>23</v>
      </c>
      <c r="R367" t="s">
        <v>23</v>
      </c>
      <c r="S367" t="s">
        <v>456</v>
      </c>
      <c r="T367" t="s">
        <v>460</v>
      </c>
      <c r="U367" t="s">
        <v>460</v>
      </c>
      <c r="V367" t="s">
        <v>484</v>
      </c>
      <c r="W367" t="s">
        <v>607</v>
      </c>
      <c r="X367" t="s">
        <v>615</v>
      </c>
      <c r="Y367" s="6">
        <v>600</v>
      </c>
      <c r="Z367" s="1">
        <f>Table1[[#This Row],[Cost Of Goods Sold]]*Table1[[#This Row],[Quantity Sold]]</f>
        <v>500</v>
      </c>
      <c r="AA367" s="1">
        <f>Table1[[#This Row],[Total sold Amount]]-Table1[[#This Row],[Total Cost of Good Sold]]</f>
        <v>100</v>
      </c>
      <c r="AB367" s="6">
        <f>IFERROR(Table1[[#This Row],[Total sold Amount]]-Table1[[#This Row],[Total Cost of Good Sold]]/Table1[[#This Row],[Total sold Amount]],0)</f>
        <v>599.16666666666663</v>
      </c>
      <c r="AC367" s="9">
        <f>IFERROR((Table1[[#This Row],[Total sold Amount]]-Table1[[#This Row],[Total Cost of Good Sold]])/Table1[[#This Row],[Total sold Amount]],0)</f>
        <v>0.16666666666666666</v>
      </c>
    </row>
    <row r="368" spans="1:29" x14ac:dyDescent="0.3">
      <c r="A368">
        <v>1038</v>
      </c>
      <c r="B368" t="s">
        <v>407</v>
      </c>
      <c r="C368" t="s">
        <v>21</v>
      </c>
      <c r="D368" t="s">
        <v>634</v>
      </c>
      <c r="E368" t="s">
        <v>624</v>
      </c>
      <c r="F368" s="4">
        <v>45068</v>
      </c>
      <c r="G368" s="6">
        <v>120</v>
      </c>
      <c r="I368" t="s">
        <v>449</v>
      </c>
      <c r="J368" t="s">
        <v>594</v>
      </c>
      <c r="K368" t="s">
        <v>435</v>
      </c>
      <c r="L368" t="s">
        <v>23</v>
      </c>
      <c r="M368" t="s">
        <v>442</v>
      </c>
      <c r="N368" s="2">
        <v>0</v>
      </c>
      <c r="O368" s="1">
        <v>100</v>
      </c>
      <c r="P368" s="1">
        <v>20</v>
      </c>
      <c r="Q368" t="s">
        <v>457</v>
      </c>
      <c r="R368" t="s">
        <v>641</v>
      </c>
      <c r="S368" t="s">
        <v>456</v>
      </c>
      <c r="T368" t="s">
        <v>459</v>
      </c>
      <c r="U368" t="s">
        <v>644</v>
      </c>
      <c r="V368" t="s">
        <v>488</v>
      </c>
      <c r="W368" t="s">
        <v>608</v>
      </c>
      <c r="X368" t="s">
        <v>613</v>
      </c>
      <c r="Y368" s="6">
        <v>0</v>
      </c>
      <c r="Z368" s="1">
        <f>Table1[[#This Row],[Cost Of Goods Sold]]*Table1[[#This Row],[Quantity Sold]]</f>
        <v>0</v>
      </c>
      <c r="AA368" s="1">
        <f>Table1[[#This Row],[Total sold Amount]]-Table1[[#This Row],[Total Cost of Good Sold]]</f>
        <v>0</v>
      </c>
      <c r="AB368" s="6">
        <f>IFERROR(Table1[[#This Row],[Total sold Amount]]-Table1[[#This Row],[Total Cost of Good Sold]]/Table1[[#This Row],[Total sold Amount]],0)</f>
        <v>0</v>
      </c>
      <c r="AC368" s="9">
        <f>IFERROR((Table1[[#This Row],[Total sold Amount]]-Table1[[#This Row],[Total Cost of Good Sold]])/Table1[[#This Row],[Total sold Amount]],0)</f>
        <v>0</v>
      </c>
    </row>
    <row r="369" spans="1:29" x14ac:dyDescent="0.3">
      <c r="A369">
        <v>720</v>
      </c>
      <c r="B369" t="s">
        <v>421</v>
      </c>
      <c r="C369" t="s">
        <v>19</v>
      </c>
      <c r="D369" t="s">
        <v>630</v>
      </c>
      <c r="E369" t="s">
        <v>623</v>
      </c>
      <c r="F369" s="4">
        <v>45097</v>
      </c>
      <c r="G369" s="6">
        <v>70</v>
      </c>
      <c r="H369">
        <v>4</v>
      </c>
      <c r="I369" t="s">
        <v>449</v>
      </c>
      <c r="J369" t="s">
        <v>594</v>
      </c>
      <c r="K369" t="s">
        <v>23</v>
      </c>
      <c r="L369" t="s">
        <v>23</v>
      </c>
      <c r="M369" t="s">
        <v>442</v>
      </c>
      <c r="N369" s="2">
        <v>0.05</v>
      </c>
      <c r="O369" s="1">
        <v>50</v>
      </c>
      <c r="P369" s="1">
        <v>20</v>
      </c>
      <c r="Q369" t="s">
        <v>457</v>
      </c>
      <c r="R369" t="s">
        <v>641</v>
      </c>
      <c r="S369" t="s">
        <v>454</v>
      </c>
      <c r="T369" t="s">
        <v>458</v>
      </c>
      <c r="U369" t="s">
        <v>644</v>
      </c>
      <c r="V369" t="s">
        <v>479</v>
      </c>
      <c r="W369" t="s">
        <v>607</v>
      </c>
      <c r="X369" t="s">
        <v>611</v>
      </c>
      <c r="Y369" s="6">
        <v>280</v>
      </c>
      <c r="Z369" s="1">
        <f>Table1[[#This Row],[Cost Of Goods Sold]]*Table1[[#This Row],[Quantity Sold]]</f>
        <v>200</v>
      </c>
      <c r="AA369" s="1">
        <f>Table1[[#This Row],[Total sold Amount]]-Table1[[#This Row],[Total Cost of Good Sold]]</f>
        <v>80</v>
      </c>
      <c r="AB369" s="6">
        <f>IFERROR(Table1[[#This Row],[Total sold Amount]]-Table1[[#This Row],[Total Cost of Good Sold]]/Table1[[#This Row],[Total sold Amount]],0)</f>
        <v>279.28571428571428</v>
      </c>
      <c r="AC369" s="9">
        <f>IFERROR((Table1[[#This Row],[Total sold Amount]]-Table1[[#This Row],[Total Cost of Good Sold]])/Table1[[#This Row],[Total sold Amount]],0)</f>
        <v>0.2857142857142857</v>
      </c>
    </row>
    <row r="370" spans="1:29" x14ac:dyDescent="0.3">
      <c r="A370">
        <v>344</v>
      </c>
      <c r="B370" t="s">
        <v>219</v>
      </c>
      <c r="C370" t="s">
        <v>16</v>
      </c>
      <c r="D370" t="s">
        <v>629</v>
      </c>
      <c r="E370" t="s">
        <v>16</v>
      </c>
      <c r="F370" s="4">
        <v>45095</v>
      </c>
      <c r="G370" s="6">
        <v>130</v>
      </c>
      <c r="H370">
        <v>4</v>
      </c>
      <c r="I370" t="s">
        <v>453</v>
      </c>
      <c r="J370" t="s">
        <v>594</v>
      </c>
      <c r="K370" t="s">
        <v>18</v>
      </c>
      <c r="L370" t="s">
        <v>18</v>
      </c>
      <c r="M370" t="s">
        <v>442</v>
      </c>
      <c r="N370" s="2">
        <v>0</v>
      </c>
      <c r="O370" s="1">
        <v>100</v>
      </c>
      <c r="P370" s="1">
        <v>30</v>
      </c>
      <c r="Q370" t="s">
        <v>457</v>
      </c>
      <c r="R370" t="s">
        <v>641</v>
      </c>
      <c r="S370" t="s">
        <v>454</v>
      </c>
      <c r="T370" t="s">
        <v>458</v>
      </c>
      <c r="U370" t="s">
        <v>644</v>
      </c>
      <c r="V370" t="s">
        <v>471</v>
      </c>
      <c r="W370" t="s">
        <v>607</v>
      </c>
      <c r="X370" t="s">
        <v>613</v>
      </c>
      <c r="Y370" s="6">
        <v>520</v>
      </c>
      <c r="Z370" s="1">
        <f>Table1[[#This Row],[Cost Of Goods Sold]]*Table1[[#This Row],[Quantity Sold]]</f>
        <v>400</v>
      </c>
      <c r="AA370" s="1">
        <f>Table1[[#This Row],[Total sold Amount]]-Table1[[#This Row],[Total Cost of Good Sold]]</f>
        <v>120</v>
      </c>
      <c r="AB370" s="6">
        <f>IFERROR(Table1[[#This Row],[Total sold Amount]]-Table1[[#This Row],[Total Cost of Good Sold]]/Table1[[#This Row],[Total sold Amount]],0)</f>
        <v>519.23076923076928</v>
      </c>
      <c r="AC370" s="9">
        <f>IFERROR((Table1[[#This Row],[Total sold Amount]]-Table1[[#This Row],[Total Cost of Good Sold]])/Table1[[#This Row],[Total sold Amount]],0)</f>
        <v>0.23076923076923078</v>
      </c>
    </row>
    <row r="371" spans="1:29" x14ac:dyDescent="0.3">
      <c r="A371">
        <v>471</v>
      </c>
      <c r="B371" t="s">
        <v>98</v>
      </c>
      <c r="C371" t="s">
        <v>19</v>
      </c>
      <c r="D371" t="s">
        <v>630</v>
      </c>
      <c r="E371" t="s">
        <v>623</v>
      </c>
      <c r="F371" s="4">
        <v>45174</v>
      </c>
      <c r="G371" s="6">
        <v>30</v>
      </c>
      <c r="H371">
        <v>1</v>
      </c>
      <c r="I371" t="s">
        <v>453</v>
      </c>
      <c r="J371" t="s">
        <v>594</v>
      </c>
      <c r="K371" t="s">
        <v>18</v>
      </c>
      <c r="L371" t="s">
        <v>18</v>
      </c>
      <c r="M371" t="s">
        <v>446</v>
      </c>
      <c r="N371" s="2">
        <v>0</v>
      </c>
      <c r="O371" s="1">
        <v>30</v>
      </c>
      <c r="P371" s="1">
        <v>0</v>
      </c>
      <c r="Q371" t="s">
        <v>32</v>
      </c>
      <c r="R371" t="s">
        <v>640</v>
      </c>
      <c r="S371" t="s">
        <v>454</v>
      </c>
      <c r="T371" t="s">
        <v>459</v>
      </c>
      <c r="U371" t="s">
        <v>644</v>
      </c>
      <c r="V371" t="s">
        <v>470</v>
      </c>
      <c r="W371" t="s">
        <v>607</v>
      </c>
      <c r="X371" t="s">
        <v>613</v>
      </c>
      <c r="Y371" s="6">
        <v>30</v>
      </c>
      <c r="Z371" s="1">
        <f>Table1[[#This Row],[Cost Of Goods Sold]]*Table1[[#This Row],[Quantity Sold]]</f>
        <v>30</v>
      </c>
      <c r="AA371" s="1">
        <f>Table1[[#This Row],[Total sold Amount]]-Table1[[#This Row],[Total Cost of Good Sold]]</f>
        <v>0</v>
      </c>
      <c r="AB371" s="6">
        <f>IFERROR(Table1[[#This Row],[Total sold Amount]]-Table1[[#This Row],[Total Cost of Good Sold]]/Table1[[#This Row],[Total sold Amount]],0)</f>
        <v>29</v>
      </c>
      <c r="AC371" s="9">
        <f>IFERROR((Table1[[#This Row],[Total sold Amount]]-Table1[[#This Row],[Total Cost of Good Sold]])/Table1[[#This Row],[Total sold Amount]],0)</f>
        <v>0</v>
      </c>
    </row>
    <row r="372" spans="1:29" x14ac:dyDescent="0.3">
      <c r="A372">
        <v>737</v>
      </c>
      <c r="B372" t="s">
        <v>307</v>
      </c>
      <c r="C372" t="s">
        <v>19</v>
      </c>
      <c r="D372" t="s">
        <v>630</v>
      </c>
      <c r="E372" t="s">
        <v>623</v>
      </c>
      <c r="F372" s="4">
        <v>45489</v>
      </c>
      <c r="G372" s="6">
        <v>40</v>
      </c>
      <c r="H372">
        <v>2</v>
      </c>
      <c r="I372" t="s">
        <v>451</v>
      </c>
      <c r="J372" t="s">
        <v>528</v>
      </c>
      <c r="K372" t="s">
        <v>23</v>
      </c>
      <c r="L372" t="s">
        <v>23</v>
      </c>
      <c r="M372" t="s">
        <v>441</v>
      </c>
      <c r="N372" s="2">
        <v>0.1</v>
      </c>
      <c r="O372" s="1">
        <v>30</v>
      </c>
      <c r="P372" s="1">
        <v>10</v>
      </c>
      <c r="Q372" t="s">
        <v>18</v>
      </c>
      <c r="R372" t="s">
        <v>642</v>
      </c>
      <c r="S372" t="s">
        <v>455</v>
      </c>
      <c r="T372" t="s">
        <v>459</v>
      </c>
      <c r="U372" t="s">
        <v>644</v>
      </c>
      <c r="V372" t="s">
        <v>482</v>
      </c>
      <c r="W372" t="s">
        <v>607</v>
      </c>
      <c r="X372" t="s">
        <v>610</v>
      </c>
      <c r="Y372" s="6">
        <v>80</v>
      </c>
      <c r="Z372" s="1">
        <f>Table1[[#This Row],[Cost Of Goods Sold]]*Table1[[#This Row],[Quantity Sold]]</f>
        <v>60</v>
      </c>
      <c r="AA372" s="1">
        <f>Table1[[#This Row],[Total sold Amount]]-Table1[[#This Row],[Total Cost of Good Sold]]</f>
        <v>20</v>
      </c>
      <c r="AB372" s="6">
        <f>IFERROR(Table1[[#This Row],[Total sold Amount]]-Table1[[#This Row],[Total Cost of Good Sold]]/Table1[[#This Row],[Total sold Amount]],0)</f>
        <v>79.25</v>
      </c>
      <c r="AC372" s="9">
        <f>IFERROR((Table1[[#This Row],[Total sold Amount]]-Table1[[#This Row],[Total Cost of Good Sold]])/Table1[[#This Row],[Total sold Amount]],0)</f>
        <v>0.25</v>
      </c>
    </row>
    <row r="373" spans="1:29" x14ac:dyDescent="0.3">
      <c r="A373">
        <v>837</v>
      </c>
      <c r="B373" t="s">
        <v>406</v>
      </c>
      <c r="C373" t="s">
        <v>19</v>
      </c>
      <c r="D373" t="s">
        <v>630</v>
      </c>
      <c r="E373" t="s">
        <v>623</v>
      </c>
      <c r="F373" s="4">
        <v>45530</v>
      </c>
      <c r="G373" s="6">
        <v>70</v>
      </c>
      <c r="H373">
        <v>2</v>
      </c>
      <c r="I373" t="s">
        <v>450</v>
      </c>
      <c r="J373" t="s">
        <v>528</v>
      </c>
      <c r="K373" t="s">
        <v>18</v>
      </c>
      <c r="L373" t="s">
        <v>18</v>
      </c>
      <c r="M373" t="s">
        <v>444</v>
      </c>
      <c r="N373" s="2">
        <v>0</v>
      </c>
      <c r="O373" s="1">
        <v>50</v>
      </c>
      <c r="P373" s="1">
        <v>20</v>
      </c>
      <c r="Q373" t="s">
        <v>32</v>
      </c>
      <c r="R373" t="s">
        <v>640</v>
      </c>
      <c r="S373" t="s">
        <v>454</v>
      </c>
      <c r="T373" t="s">
        <v>460</v>
      </c>
      <c r="U373" t="s">
        <v>460</v>
      </c>
      <c r="V373" t="s">
        <v>467</v>
      </c>
      <c r="W373" t="s">
        <v>606</v>
      </c>
      <c r="X373" t="s">
        <v>612</v>
      </c>
      <c r="Y373" s="6">
        <v>140</v>
      </c>
      <c r="Z373" s="1">
        <f>Table1[[#This Row],[Cost Of Goods Sold]]*Table1[[#This Row],[Quantity Sold]]</f>
        <v>100</v>
      </c>
      <c r="AA373" s="1">
        <f>Table1[[#This Row],[Total sold Amount]]-Table1[[#This Row],[Total Cost of Good Sold]]</f>
        <v>40</v>
      </c>
      <c r="AB373" s="6">
        <f>IFERROR(Table1[[#This Row],[Total sold Amount]]-Table1[[#This Row],[Total Cost of Good Sold]]/Table1[[#This Row],[Total sold Amount]],0)</f>
        <v>139.28571428571428</v>
      </c>
      <c r="AC373" s="9">
        <f>IFERROR((Table1[[#This Row],[Total sold Amount]]-Table1[[#This Row],[Total Cost of Good Sold]])/Table1[[#This Row],[Total sold Amount]],0)</f>
        <v>0.2857142857142857</v>
      </c>
    </row>
    <row r="374" spans="1:29" x14ac:dyDescent="0.3">
      <c r="A374">
        <v>1090</v>
      </c>
      <c r="B374" t="s">
        <v>292</v>
      </c>
      <c r="C374" t="s">
        <v>16</v>
      </c>
      <c r="D374" t="s">
        <v>629</v>
      </c>
      <c r="E374" t="s">
        <v>16</v>
      </c>
      <c r="F374" s="4">
        <v>45279</v>
      </c>
      <c r="G374" s="6">
        <v>40</v>
      </c>
      <c r="I374" t="s">
        <v>450</v>
      </c>
      <c r="J374" t="s">
        <v>528</v>
      </c>
      <c r="K374" t="s">
        <v>23</v>
      </c>
      <c r="L374" t="s">
        <v>23</v>
      </c>
      <c r="M374" t="s">
        <v>448</v>
      </c>
      <c r="N374" s="2">
        <v>0</v>
      </c>
      <c r="O374" s="1">
        <v>30</v>
      </c>
      <c r="P374" s="1">
        <v>10</v>
      </c>
      <c r="Q374" t="s">
        <v>23</v>
      </c>
      <c r="R374" t="s">
        <v>23</v>
      </c>
      <c r="S374" t="s">
        <v>455</v>
      </c>
      <c r="T374" t="s">
        <v>459</v>
      </c>
      <c r="U374" t="s">
        <v>644</v>
      </c>
      <c r="V374" t="s">
        <v>492</v>
      </c>
      <c r="W374" t="s">
        <v>606</v>
      </c>
      <c r="X374" t="s">
        <v>614</v>
      </c>
      <c r="Y374" s="6">
        <v>0</v>
      </c>
      <c r="Z374" s="1">
        <f>Table1[[#This Row],[Cost Of Goods Sold]]*Table1[[#This Row],[Quantity Sold]]</f>
        <v>0</v>
      </c>
      <c r="AA374" s="1">
        <f>Table1[[#This Row],[Total sold Amount]]-Table1[[#This Row],[Total Cost of Good Sold]]</f>
        <v>0</v>
      </c>
      <c r="AB374" s="6">
        <f>IFERROR(Table1[[#This Row],[Total sold Amount]]-Table1[[#This Row],[Total Cost of Good Sold]]/Table1[[#This Row],[Total sold Amount]],0)</f>
        <v>0</v>
      </c>
      <c r="AC374" s="9">
        <f>IFERROR((Table1[[#This Row],[Total sold Amount]]-Table1[[#This Row],[Total Cost of Good Sold]])/Table1[[#This Row],[Total sold Amount]],0)</f>
        <v>0</v>
      </c>
    </row>
    <row r="375" spans="1:29" x14ac:dyDescent="0.3">
      <c r="A375">
        <v>424</v>
      </c>
      <c r="B375" t="s">
        <v>280</v>
      </c>
      <c r="C375" t="s">
        <v>34</v>
      </c>
      <c r="D375" t="s">
        <v>632</v>
      </c>
      <c r="E375" t="s">
        <v>625</v>
      </c>
      <c r="F375" s="4">
        <v>45109</v>
      </c>
      <c r="G375" s="6">
        <v>32</v>
      </c>
      <c r="H375">
        <v>5</v>
      </c>
      <c r="I375" t="s">
        <v>450</v>
      </c>
      <c r="J375" t="s">
        <v>528</v>
      </c>
      <c r="K375" t="s">
        <v>32</v>
      </c>
      <c r="L375" t="s">
        <v>32</v>
      </c>
      <c r="M375" t="s">
        <v>439</v>
      </c>
      <c r="N375" s="2">
        <v>0</v>
      </c>
      <c r="O375" s="1">
        <v>25</v>
      </c>
      <c r="P375" s="1">
        <v>7</v>
      </c>
      <c r="Q375" t="s">
        <v>23</v>
      </c>
      <c r="R375" t="s">
        <v>23</v>
      </c>
      <c r="S375" t="s">
        <v>454</v>
      </c>
      <c r="T375" t="s">
        <v>459</v>
      </c>
      <c r="U375" t="s">
        <v>644</v>
      </c>
      <c r="V375" t="s">
        <v>462</v>
      </c>
      <c r="W375" t="s">
        <v>606</v>
      </c>
      <c r="X375" t="s">
        <v>614</v>
      </c>
      <c r="Y375" s="6">
        <v>160</v>
      </c>
      <c r="Z375" s="1">
        <f>Table1[[#This Row],[Cost Of Goods Sold]]*Table1[[#This Row],[Quantity Sold]]</f>
        <v>125</v>
      </c>
      <c r="AA375" s="1">
        <f>Table1[[#This Row],[Total sold Amount]]-Table1[[#This Row],[Total Cost of Good Sold]]</f>
        <v>35</v>
      </c>
      <c r="AB375" s="6">
        <f>IFERROR(Table1[[#This Row],[Total sold Amount]]-Table1[[#This Row],[Total Cost of Good Sold]]/Table1[[#This Row],[Total sold Amount]],0)</f>
        <v>159.21875</v>
      </c>
      <c r="AC375" s="9">
        <f>IFERROR((Table1[[#This Row],[Total sold Amount]]-Table1[[#This Row],[Total Cost of Good Sold]])/Table1[[#This Row],[Total sold Amount]],0)</f>
        <v>0.21875</v>
      </c>
    </row>
    <row r="376" spans="1:29" x14ac:dyDescent="0.3">
      <c r="A376">
        <v>1182</v>
      </c>
      <c r="B376" t="s">
        <v>231</v>
      </c>
      <c r="C376" t="s">
        <v>34</v>
      </c>
      <c r="D376" t="s">
        <v>632</v>
      </c>
      <c r="E376" t="s">
        <v>625</v>
      </c>
      <c r="F376" s="4">
        <v>45339</v>
      </c>
      <c r="G376" s="6">
        <v>30</v>
      </c>
      <c r="H376">
        <v>3</v>
      </c>
      <c r="I376" t="s">
        <v>450</v>
      </c>
      <c r="J376" t="s">
        <v>528</v>
      </c>
      <c r="K376" t="s">
        <v>32</v>
      </c>
      <c r="L376" t="s">
        <v>32</v>
      </c>
      <c r="M376" t="s">
        <v>602</v>
      </c>
      <c r="N376" s="2">
        <v>0</v>
      </c>
      <c r="O376" s="1">
        <v>15</v>
      </c>
      <c r="P376" s="1">
        <v>15</v>
      </c>
      <c r="Q376" t="s">
        <v>457</v>
      </c>
      <c r="R376" t="s">
        <v>641</v>
      </c>
      <c r="S376" t="s">
        <v>454</v>
      </c>
      <c r="T376" t="s">
        <v>460</v>
      </c>
      <c r="U376" t="s">
        <v>460</v>
      </c>
      <c r="V376" t="s">
        <v>476</v>
      </c>
      <c r="W376" t="s">
        <v>607</v>
      </c>
      <c r="X376" t="s">
        <v>610</v>
      </c>
      <c r="Y376" s="6">
        <v>90</v>
      </c>
      <c r="Z376" s="1">
        <f>Table1[[#This Row],[Cost Of Goods Sold]]*Table1[[#This Row],[Quantity Sold]]</f>
        <v>45</v>
      </c>
      <c r="AA376" s="1">
        <f>Table1[[#This Row],[Total sold Amount]]-Table1[[#This Row],[Total Cost of Good Sold]]</f>
        <v>45</v>
      </c>
      <c r="AB376" s="6">
        <f>IFERROR(Table1[[#This Row],[Total sold Amount]]-Table1[[#This Row],[Total Cost of Good Sold]]/Table1[[#This Row],[Total sold Amount]],0)</f>
        <v>89.5</v>
      </c>
      <c r="AC376" s="9">
        <f>IFERROR((Table1[[#This Row],[Total sold Amount]]-Table1[[#This Row],[Total Cost of Good Sold]])/Table1[[#This Row],[Total sold Amount]],0)</f>
        <v>0.5</v>
      </c>
    </row>
    <row r="377" spans="1:29" x14ac:dyDescent="0.3">
      <c r="A377">
        <v>800</v>
      </c>
      <c r="B377" t="s">
        <v>365</v>
      </c>
      <c r="C377" t="s">
        <v>24</v>
      </c>
      <c r="D377" t="s">
        <v>631</v>
      </c>
      <c r="E377" t="s">
        <v>626</v>
      </c>
      <c r="F377" s="4">
        <v>45343</v>
      </c>
      <c r="G377" s="6">
        <v>40</v>
      </c>
      <c r="H377">
        <v>1</v>
      </c>
      <c r="I377" t="s">
        <v>450</v>
      </c>
      <c r="J377" t="s">
        <v>528</v>
      </c>
      <c r="K377" t="s">
        <v>32</v>
      </c>
      <c r="L377" t="s">
        <v>32</v>
      </c>
      <c r="M377" t="s">
        <v>443</v>
      </c>
      <c r="N377" s="2">
        <v>0</v>
      </c>
      <c r="O377" s="1">
        <v>30</v>
      </c>
      <c r="P377" s="1">
        <v>10</v>
      </c>
      <c r="Q377" t="s">
        <v>18</v>
      </c>
      <c r="R377" t="s">
        <v>642</v>
      </c>
      <c r="S377" t="s">
        <v>455</v>
      </c>
      <c r="T377" t="s">
        <v>459</v>
      </c>
      <c r="U377" t="s">
        <v>644</v>
      </c>
      <c r="V377" t="s">
        <v>463</v>
      </c>
      <c r="W377" t="s">
        <v>608</v>
      </c>
      <c r="X377" t="s">
        <v>610</v>
      </c>
      <c r="Y377" s="6">
        <v>40</v>
      </c>
      <c r="Z377" s="1">
        <f>Table1[[#This Row],[Cost Of Goods Sold]]*Table1[[#This Row],[Quantity Sold]]</f>
        <v>30</v>
      </c>
      <c r="AA377" s="1">
        <f>Table1[[#This Row],[Total sold Amount]]-Table1[[#This Row],[Total Cost of Good Sold]]</f>
        <v>10</v>
      </c>
      <c r="AB377" s="6">
        <f>IFERROR(Table1[[#This Row],[Total sold Amount]]-Table1[[#This Row],[Total Cost of Good Sold]]/Table1[[#This Row],[Total sold Amount]],0)</f>
        <v>39.25</v>
      </c>
      <c r="AC377" s="9">
        <f>IFERROR((Table1[[#This Row],[Total sold Amount]]-Table1[[#This Row],[Total Cost of Good Sold]])/Table1[[#This Row],[Total sold Amount]],0)</f>
        <v>0.25</v>
      </c>
    </row>
    <row r="378" spans="1:29" x14ac:dyDescent="0.3">
      <c r="A378">
        <v>1136</v>
      </c>
      <c r="B378" t="s">
        <v>422</v>
      </c>
      <c r="C378" t="s">
        <v>48</v>
      </c>
      <c r="D378" t="s">
        <v>633</v>
      </c>
      <c r="E378" t="s">
        <v>624</v>
      </c>
      <c r="G378" s="6">
        <v>30</v>
      </c>
      <c r="I378" t="s">
        <v>452</v>
      </c>
      <c r="J378" t="s">
        <v>528</v>
      </c>
      <c r="K378" t="s">
        <v>435</v>
      </c>
      <c r="L378" t="s">
        <v>23</v>
      </c>
      <c r="M378" t="s">
        <v>447</v>
      </c>
      <c r="N378" s="2">
        <v>0.1</v>
      </c>
      <c r="O378" s="1">
        <v>20</v>
      </c>
      <c r="P378" s="1">
        <v>10</v>
      </c>
      <c r="Q378" t="s">
        <v>23</v>
      </c>
      <c r="R378" t="s">
        <v>23</v>
      </c>
      <c r="S378" t="s">
        <v>456</v>
      </c>
      <c r="T378" t="s">
        <v>460</v>
      </c>
      <c r="U378" t="s">
        <v>460</v>
      </c>
      <c r="V378" t="s">
        <v>472</v>
      </c>
      <c r="W378" t="s">
        <v>607</v>
      </c>
      <c r="X378" t="s">
        <v>611</v>
      </c>
      <c r="Y378" s="6">
        <v>0</v>
      </c>
      <c r="Z378" s="1">
        <f>Table1[[#This Row],[Cost Of Goods Sold]]*Table1[[#This Row],[Quantity Sold]]</f>
        <v>0</v>
      </c>
      <c r="AA378" s="1">
        <f>Table1[[#This Row],[Total sold Amount]]-Table1[[#This Row],[Total Cost of Good Sold]]</f>
        <v>0</v>
      </c>
      <c r="AB378" s="6">
        <f>IFERROR(Table1[[#This Row],[Total sold Amount]]-Table1[[#This Row],[Total Cost of Good Sold]]/Table1[[#This Row],[Total sold Amount]],0)</f>
        <v>0</v>
      </c>
      <c r="AC378" s="9">
        <f>IFERROR((Table1[[#This Row],[Total sold Amount]]-Table1[[#This Row],[Total Cost of Good Sold]])/Table1[[#This Row],[Total sold Amount]],0)</f>
        <v>0</v>
      </c>
    </row>
    <row r="379" spans="1:29" x14ac:dyDescent="0.3">
      <c r="A379">
        <v>293</v>
      </c>
      <c r="B379" t="s">
        <v>169</v>
      </c>
      <c r="C379" t="s">
        <v>19</v>
      </c>
      <c r="D379" t="s">
        <v>630</v>
      </c>
      <c r="E379" t="s">
        <v>623</v>
      </c>
      <c r="F379" s="4">
        <v>45304</v>
      </c>
      <c r="G379" s="6">
        <v>195</v>
      </c>
      <c r="H379">
        <v>2</v>
      </c>
      <c r="I379" t="s">
        <v>452</v>
      </c>
      <c r="J379" t="s">
        <v>528</v>
      </c>
      <c r="K379" t="s">
        <v>23</v>
      </c>
      <c r="L379" t="s">
        <v>23</v>
      </c>
      <c r="M379" t="s">
        <v>440</v>
      </c>
      <c r="N379" s="2">
        <v>0</v>
      </c>
      <c r="O379" s="1">
        <v>150</v>
      </c>
      <c r="P379" s="1">
        <v>45</v>
      </c>
      <c r="Q379" t="s">
        <v>457</v>
      </c>
      <c r="R379" t="s">
        <v>641</v>
      </c>
      <c r="S379" t="s">
        <v>454</v>
      </c>
      <c r="T379" t="s">
        <v>460</v>
      </c>
      <c r="U379" t="s">
        <v>460</v>
      </c>
      <c r="V379" t="s">
        <v>469</v>
      </c>
      <c r="W379" t="s">
        <v>608</v>
      </c>
      <c r="X379" t="s">
        <v>613</v>
      </c>
      <c r="Y379" s="6">
        <v>390</v>
      </c>
      <c r="Z379" s="1">
        <f>Table1[[#This Row],[Cost Of Goods Sold]]*Table1[[#This Row],[Quantity Sold]]</f>
        <v>300</v>
      </c>
      <c r="AA379" s="1">
        <f>Table1[[#This Row],[Total sold Amount]]-Table1[[#This Row],[Total Cost of Good Sold]]</f>
        <v>90</v>
      </c>
      <c r="AB379" s="6">
        <f>IFERROR(Table1[[#This Row],[Total sold Amount]]-Table1[[#This Row],[Total Cost of Good Sold]]/Table1[[#This Row],[Total sold Amount]],0)</f>
        <v>389.23076923076923</v>
      </c>
      <c r="AC379" s="9">
        <f>IFERROR((Table1[[#This Row],[Total sold Amount]]-Table1[[#This Row],[Total Cost of Good Sold]])/Table1[[#This Row],[Total sold Amount]],0)</f>
        <v>0.23076923076923078</v>
      </c>
    </row>
    <row r="380" spans="1:29" x14ac:dyDescent="0.3">
      <c r="A380">
        <v>728</v>
      </c>
      <c r="B380" t="s">
        <v>209</v>
      </c>
      <c r="C380" t="s">
        <v>16</v>
      </c>
      <c r="D380" t="s">
        <v>629</v>
      </c>
      <c r="E380" t="s">
        <v>16</v>
      </c>
      <c r="F380" s="4">
        <v>45337</v>
      </c>
      <c r="G380" s="6">
        <v>30</v>
      </c>
      <c r="H380">
        <v>4</v>
      </c>
      <c r="I380" t="s">
        <v>449</v>
      </c>
      <c r="J380" t="s">
        <v>528</v>
      </c>
      <c r="K380" t="s">
        <v>23</v>
      </c>
      <c r="L380" t="s">
        <v>23</v>
      </c>
      <c r="M380" t="s">
        <v>448</v>
      </c>
      <c r="N380" s="2">
        <v>0</v>
      </c>
      <c r="O380" s="1">
        <v>20</v>
      </c>
      <c r="P380" s="1">
        <v>10</v>
      </c>
      <c r="Q380" t="s">
        <v>457</v>
      </c>
      <c r="R380" t="s">
        <v>641</v>
      </c>
      <c r="S380" t="s">
        <v>454</v>
      </c>
      <c r="T380" t="s">
        <v>460</v>
      </c>
      <c r="U380" t="s">
        <v>460</v>
      </c>
      <c r="V380" t="s">
        <v>475</v>
      </c>
      <c r="W380" t="s">
        <v>607</v>
      </c>
      <c r="X380" t="s">
        <v>614</v>
      </c>
      <c r="Y380" s="6">
        <v>120</v>
      </c>
      <c r="Z380" s="1">
        <f>Table1[[#This Row],[Cost Of Goods Sold]]*Table1[[#This Row],[Quantity Sold]]</f>
        <v>80</v>
      </c>
      <c r="AA380" s="1">
        <f>Table1[[#This Row],[Total sold Amount]]-Table1[[#This Row],[Total Cost of Good Sold]]</f>
        <v>40</v>
      </c>
      <c r="AB380" s="6">
        <f>IFERROR(Table1[[#This Row],[Total sold Amount]]-Table1[[#This Row],[Total Cost of Good Sold]]/Table1[[#This Row],[Total sold Amount]],0)</f>
        <v>119.33333333333333</v>
      </c>
      <c r="AC380" s="9">
        <f>IFERROR((Table1[[#This Row],[Total sold Amount]]-Table1[[#This Row],[Total Cost of Good Sold]])/Table1[[#This Row],[Total sold Amount]],0)</f>
        <v>0.33333333333333331</v>
      </c>
    </row>
    <row r="381" spans="1:29" x14ac:dyDescent="0.3">
      <c r="A381">
        <v>241</v>
      </c>
      <c r="B381" t="s">
        <v>118</v>
      </c>
      <c r="C381" t="s">
        <v>24</v>
      </c>
      <c r="D381" t="s">
        <v>631</v>
      </c>
      <c r="E381" t="s">
        <v>626</v>
      </c>
      <c r="F381" s="4">
        <v>45231</v>
      </c>
      <c r="G381" s="6">
        <v>115</v>
      </c>
      <c r="H381">
        <v>5</v>
      </c>
      <c r="I381" t="s">
        <v>449</v>
      </c>
      <c r="J381" t="s">
        <v>528</v>
      </c>
      <c r="K381" t="s">
        <v>23</v>
      </c>
      <c r="L381" t="s">
        <v>23</v>
      </c>
      <c r="M381" t="s">
        <v>439</v>
      </c>
      <c r="N381" s="2">
        <v>0</v>
      </c>
      <c r="O381" s="1">
        <v>90</v>
      </c>
      <c r="P381" s="1">
        <v>25</v>
      </c>
      <c r="Q381" t="s">
        <v>23</v>
      </c>
      <c r="R381" t="s">
        <v>23</v>
      </c>
      <c r="S381" t="s">
        <v>455</v>
      </c>
      <c r="T381" t="s">
        <v>460</v>
      </c>
      <c r="U381" t="s">
        <v>460</v>
      </c>
      <c r="V381" t="s">
        <v>468</v>
      </c>
      <c r="W381" t="s">
        <v>606</v>
      </c>
      <c r="X381" t="s">
        <v>614</v>
      </c>
      <c r="Y381" s="6">
        <v>575</v>
      </c>
      <c r="Z381" s="1">
        <f>Table1[[#This Row],[Cost Of Goods Sold]]*Table1[[#This Row],[Quantity Sold]]</f>
        <v>450</v>
      </c>
      <c r="AA381" s="1">
        <f>Table1[[#This Row],[Total sold Amount]]-Table1[[#This Row],[Total Cost of Good Sold]]</f>
        <v>125</v>
      </c>
      <c r="AB381" s="6">
        <f>IFERROR(Table1[[#This Row],[Total sold Amount]]-Table1[[#This Row],[Total Cost of Good Sold]]/Table1[[#This Row],[Total sold Amount]],0)</f>
        <v>574.21739130434787</v>
      </c>
      <c r="AC381" s="9">
        <f>IFERROR((Table1[[#This Row],[Total sold Amount]]-Table1[[#This Row],[Total Cost of Good Sold]])/Table1[[#This Row],[Total sold Amount]],0)</f>
        <v>0.21739130434782608</v>
      </c>
    </row>
    <row r="382" spans="1:29" x14ac:dyDescent="0.3">
      <c r="A382">
        <v>1228</v>
      </c>
      <c r="B382" t="s">
        <v>406</v>
      </c>
      <c r="C382" t="s">
        <v>19</v>
      </c>
      <c r="D382" t="s">
        <v>630</v>
      </c>
      <c r="E382" t="s">
        <v>623</v>
      </c>
      <c r="F382" s="4">
        <v>45008</v>
      </c>
      <c r="G382" s="6">
        <v>70</v>
      </c>
      <c r="H382">
        <v>2</v>
      </c>
      <c r="I382" t="s">
        <v>449</v>
      </c>
      <c r="J382" t="s">
        <v>528</v>
      </c>
      <c r="K382" t="s">
        <v>32</v>
      </c>
      <c r="L382" t="s">
        <v>32</v>
      </c>
      <c r="M382" t="s">
        <v>604</v>
      </c>
      <c r="N382" s="2">
        <v>0</v>
      </c>
      <c r="O382" s="1">
        <v>15</v>
      </c>
      <c r="P382" s="1">
        <v>55</v>
      </c>
      <c r="Q382" t="s">
        <v>457</v>
      </c>
      <c r="R382" t="s">
        <v>641</v>
      </c>
      <c r="S382" t="s">
        <v>454</v>
      </c>
      <c r="T382" t="s">
        <v>458</v>
      </c>
      <c r="U382" t="s">
        <v>644</v>
      </c>
      <c r="V382" t="s">
        <v>470</v>
      </c>
      <c r="W382" t="s">
        <v>608</v>
      </c>
      <c r="X382" t="s">
        <v>613</v>
      </c>
      <c r="Y382" s="6">
        <v>140</v>
      </c>
      <c r="Z382" s="1">
        <f>Table1[[#This Row],[Cost Of Goods Sold]]*Table1[[#This Row],[Quantity Sold]]</f>
        <v>30</v>
      </c>
      <c r="AA382" s="1">
        <f>Table1[[#This Row],[Total sold Amount]]-Table1[[#This Row],[Total Cost of Good Sold]]</f>
        <v>110</v>
      </c>
      <c r="AB382" s="6">
        <f>IFERROR(Table1[[#This Row],[Total sold Amount]]-Table1[[#This Row],[Total Cost of Good Sold]]/Table1[[#This Row],[Total sold Amount]],0)</f>
        <v>139.78571428571428</v>
      </c>
      <c r="AC382" s="9">
        <f>IFERROR((Table1[[#This Row],[Total sold Amount]]-Table1[[#This Row],[Total Cost of Good Sold]])/Table1[[#This Row],[Total sold Amount]],0)</f>
        <v>0.7857142857142857</v>
      </c>
    </row>
    <row r="383" spans="1:29" x14ac:dyDescent="0.3">
      <c r="A383">
        <v>685</v>
      </c>
      <c r="B383" t="s">
        <v>189</v>
      </c>
      <c r="C383" t="s">
        <v>16</v>
      </c>
      <c r="D383" t="s">
        <v>629</v>
      </c>
      <c r="E383" t="s">
        <v>16</v>
      </c>
      <c r="F383" s="4">
        <v>45074</v>
      </c>
      <c r="G383" s="6">
        <v>40</v>
      </c>
      <c r="H383">
        <v>1</v>
      </c>
      <c r="I383" t="s">
        <v>453</v>
      </c>
      <c r="J383" t="s">
        <v>528</v>
      </c>
      <c r="K383" t="s">
        <v>26</v>
      </c>
      <c r="L383" t="s">
        <v>32</v>
      </c>
      <c r="M383" t="s">
        <v>442</v>
      </c>
      <c r="N383" s="2">
        <v>0</v>
      </c>
      <c r="O383" s="1">
        <v>30</v>
      </c>
      <c r="P383" s="1">
        <v>10</v>
      </c>
      <c r="Q383" t="s">
        <v>23</v>
      </c>
      <c r="R383" t="s">
        <v>23</v>
      </c>
      <c r="S383" t="s">
        <v>456</v>
      </c>
      <c r="T383" t="s">
        <v>460</v>
      </c>
      <c r="U383" t="s">
        <v>460</v>
      </c>
      <c r="V383" t="s">
        <v>467</v>
      </c>
      <c r="W383" t="s">
        <v>607</v>
      </c>
      <c r="X383" t="s">
        <v>612</v>
      </c>
      <c r="Y383" s="6">
        <v>40</v>
      </c>
      <c r="Z383" s="1">
        <f>Table1[[#This Row],[Cost Of Goods Sold]]*Table1[[#This Row],[Quantity Sold]]</f>
        <v>30</v>
      </c>
      <c r="AA383" s="1">
        <f>Table1[[#This Row],[Total sold Amount]]-Table1[[#This Row],[Total Cost of Good Sold]]</f>
        <v>10</v>
      </c>
      <c r="AB383" s="6">
        <f>IFERROR(Table1[[#This Row],[Total sold Amount]]-Table1[[#This Row],[Total Cost of Good Sold]]/Table1[[#This Row],[Total sold Amount]],0)</f>
        <v>39.25</v>
      </c>
      <c r="AC383" s="9">
        <f>IFERROR((Table1[[#This Row],[Total sold Amount]]-Table1[[#This Row],[Total Cost of Good Sold]])/Table1[[#This Row],[Total sold Amount]],0)</f>
        <v>0.25</v>
      </c>
    </row>
    <row r="384" spans="1:29" x14ac:dyDescent="0.3">
      <c r="A384">
        <v>1274</v>
      </c>
      <c r="B384" t="s">
        <v>419</v>
      </c>
      <c r="C384" t="s">
        <v>34</v>
      </c>
      <c r="D384" t="s">
        <v>632</v>
      </c>
      <c r="E384" t="s">
        <v>625</v>
      </c>
      <c r="F384" s="4">
        <v>45228</v>
      </c>
      <c r="G384" s="6">
        <v>2.72162619988669</v>
      </c>
      <c r="H384">
        <v>4</v>
      </c>
      <c r="I384" t="s">
        <v>453</v>
      </c>
      <c r="J384" t="s">
        <v>528</v>
      </c>
      <c r="K384" t="s">
        <v>18</v>
      </c>
      <c r="L384" t="s">
        <v>18</v>
      </c>
      <c r="M384" t="s">
        <v>596</v>
      </c>
      <c r="N384" s="2">
        <v>0</v>
      </c>
      <c r="O384" s="1">
        <v>15</v>
      </c>
      <c r="P384" s="1">
        <v>-12.278373800113311</v>
      </c>
      <c r="Q384" t="s">
        <v>23</v>
      </c>
      <c r="R384" t="s">
        <v>23</v>
      </c>
      <c r="S384" t="s">
        <v>455</v>
      </c>
      <c r="T384" t="s">
        <v>460</v>
      </c>
      <c r="U384" t="s">
        <v>460</v>
      </c>
      <c r="V384" t="s">
        <v>484</v>
      </c>
      <c r="W384" t="s">
        <v>607</v>
      </c>
      <c r="X384" t="s">
        <v>615</v>
      </c>
      <c r="Y384" s="6">
        <v>10.88650479954676</v>
      </c>
      <c r="Z384" s="1">
        <f>Table1[[#This Row],[Cost Of Goods Sold]]*Table1[[#This Row],[Quantity Sold]]</f>
        <v>60</v>
      </c>
      <c r="AA384" s="1">
        <f>Table1[[#This Row],[Total sold Amount]]-Table1[[#This Row],[Total Cost of Good Sold]]</f>
        <v>-49.113495200453244</v>
      </c>
      <c r="AB384" s="6">
        <f>IFERROR(Table1[[#This Row],[Total sold Amount]]-Table1[[#This Row],[Total Cost of Good Sold]]/Table1[[#This Row],[Total sold Amount]],0)</f>
        <v>5.3750940111642489</v>
      </c>
      <c r="AC384" s="9">
        <f>IFERROR((Table1[[#This Row],[Total sold Amount]]-Table1[[#This Row],[Total Cost of Good Sold]])/Table1[[#This Row],[Total sold Amount]],0)</f>
        <v>-4.5114107883825119</v>
      </c>
    </row>
    <row r="385" spans="1:29" x14ac:dyDescent="0.3">
      <c r="A385">
        <v>1320</v>
      </c>
      <c r="B385" t="s">
        <v>231</v>
      </c>
      <c r="C385" t="s">
        <v>34</v>
      </c>
      <c r="D385" t="s">
        <v>632</v>
      </c>
      <c r="E385" t="s">
        <v>625</v>
      </c>
      <c r="F385" s="4">
        <v>45274</v>
      </c>
      <c r="G385" s="6">
        <v>90</v>
      </c>
      <c r="H385">
        <v>3</v>
      </c>
      <c r="J385" t="s">
        <v>528</v>
      </c>
      <c r="K385" t="s">
        <v>18</v>
      </c>
      <c r="L385" t="s">
        <v>18</v>
      </c>
      <c r="M385" t="s">
        <v>601</v>
      </c>
      <c r="N385" s="2">
        <v>0.1</v>
      </c>
      <c r="O385" s="1">
        <v>20</v>
      </c>
      <c r="P385" s="1">
        <v>70</v>
      </c>
      <c r="Q385" t="s">
        <v>457</v>
      </c>
      <c r="R385" t="s">
        <v>641</v>
      </c>
      <c r="S385" t="s">
        <v>456</v>
      </c>
      <c r="T385" t="s">
        <v>460</v>
      </c>
      <c r="U385" t="s">
        <v>460</v>
      </c>
      <c r="V385" t="s">
        <v>467</v>
      </c>
      <c r="W385" t="s">
        <v>607</v>
      </c>
      <c r="X385" t="s">
        <v>612</v>
      </c>
      <c r="Y385" s="6">
        <v>270</v>
      </c>
      <c r="Z385" s="1">
        <f>Table1[[#This Row],[Cost Of Goods Sold]]*Table1[[#This Row],[Quantity Sold]]</f>
        <v>60</v>
      </c>
      <c r="AA385" s="1">
        <f>Table1[[#This Row],[Total sold Amount]]-Table1[[#This Row],[Total Cost of Good Sold]]</f>
        <v>210</v>
      </c>
      <c r="AB385" s="6">
        <f>IFERROR(Table1[[#This Row],[Total sold Amount]]-Table1[[#This Row],[Total Cost of Good Sold]]/Table1[[#This Row],[Total sold Amount]],0)</f>
        <v>269.77777777777777</v>
      </c>
      <c r="AC385" s="9">
        <f>IFERROR((Table1[[#This Row],[Total sold Amount]]-Table1[[#This Row],[Total Cost of Good Sold]])/Table1[[#This Row],[Total sold Amount]],0)</f>
        <v>0.77777777777777779</v>
      </c>
    </row>
    <row r="386" spans="1:29" x14ac:dyDescent="0.3">
      <c r="A386">
        <v>414</v>
      </c>
      <c r="B386" t="s">
        <v>85</v>
      </c>
      <c r="C386" t="s">
        <v>19</v>
      </c>
      <c r="D386" t="s">
        <v>630</v>
      </c>
      <c r="E386" t="s">
        <v>623</v>
      </c>
      <c r="F386" s="4">
        <v>44937</v>
      </c>
      <c r="G386" s="6">
        <v>325</v>
      </c>
      <c r="H386">
        <v>5</v>
      </c>
      <c r="I386" t="s">
        <v>451</v>
      </c>
      <c r="J386" t="s">
        <v>523</v>
      </c>
      <c r="K386" t="s">
        <v>32</v>
      </c>
      <c r="L386" t="s">
        <v>32</v>
      </c>
      <c r="M386" t="s">
        <v>440</v>
      </c>
      <c r="N386" s="2">
        <v>0</v>
      </c>
      <c r="O386" s="1">
        <v>250</v>
      </c>
      <c r="P386" s="1">
        <v>75</v>
      </c>
      <c r="Q386" t="s">
        <v>32</v>
      </c>
      <c r="R386" t="s">
        <v>640</v>
      </c>
      <c r="S386" t="s">
        <v>454</v>
      </c>
      <c r="T386" t="s">
        <v>458</v>
      </c>
      <c r="U386" t="s">
        <v>644</v>
      </c>
      <c r="V386" t="s">
        <v>493</v>
      </c>
      <c r="W386" t="s">
        <v>608</v>
      </c>
      <c r="X386" t="s">
        <v>613</v>
      </c>
      <c r="Y386" s="6">
        <v>1625</v>
      </c>
      <c r="Z386" s="1">
        <f>Table1[[#This Row],[Cost Of Goods Sold]]*Table1[[#This Row],[Quantity Sold]]</f>
        <v>1250</v>
      </c>
      <c r="AA386" s="1">
        <f>Table1[[#This Row],[Total sold Amount]]-Table1[[#This Row],[Total Cost of Good Sold]]</f>
        <v>375</v>
      </c>
      <c r="AB386" s="6">
        <f>IFERROR(Table1[[#This Row],[Total sold Amount]]-Table1[[#This Row],[Total Cost of Good Sold]]/Table1[[#This Row],[Total sold Amount]],0)</f>
        <v>1624.2307692307693</v>
      </c>
      <c r="AC386" s="9">
        <f>IFERROR((Table1[[#This Row],[Total sold Amount]]-Table1[[#This Row],[Total Cost of Good Sold]])/Table1[[#This Row],[Total sold Amount]],0)</f>
        <v>0.23076923076923078</v>
      </c>
    </row>
    <row r="387" spans="1:29" x14ac:dyDescent="0.3">
      <c r="A387">
        <v>970</v>
      </c>
      <c r="B387" t="s">
        <v>25</v>
      </c>
      <c r="C387" t="s">
        <v>24</v>
      </c>
      <c r="D387" t="s">
        <v>631</v>
      </c>
      <c r="E387" t="s">
        <v>626</v>
      </c>
      <c r="F387" s="4">
        <v>45012</v>
      </c>
      <c r="G387" s="6">
        <v>400</v>
      </c>
      <c r="H387">
        <v>4</v>
      </c>
      <c r="I387" t="s">
        <v>451</v>
      </c>
      <c r="J387" t="s">
        <v>523</v>
      </c>
      <c r="K387" t="s">
        <v>18</v>
      </c>
      <c r="L387" t="s">
        <v>18</v>
      </c>
      <c r="M387" t="s">
        <v>446</v>
      </c>
      <c r="N387" s="2">
        <v>0.05</v>
      </c>
      <c r="O387" s="1">
        <v>300</v>
      </c>
      <c r="P387" s="1">
        <v>100</v>
      </c>
      <c r="Q387" t="s">
        <v>457</v>
      </c>
      <c r="R387" t="s">
        <v>641</v>
      </c>
      <c r="S387" t="s">
        <v>456</v>
      </c>
      <c r="T387" t="s">
        <v>458</v>
      </c>
      <c r="U387" t="s">
        <v>644</v>
      </c>
      <c r="V387" t="s">
        <v>494</v>
      </c>
      <c r="W387" t="s">
        <v>607</v>
      </c>
      <c r="X387" t="s">
        <v>614</v>
      </c>
      <c r="Y387" s="6">
        <v>1600</v>
      </c>
      <c r="Z387" s="1">
        <f>Table1[[#This Row],[Cost Of Goods Sold]]*Table1[[#This Row],[Quantity Sold]]</f>
        <v>1200</v>
      </c>
      <c r="AA387" s="1">
        <f>Table1[[#This Row],[Total sold Amount]]-Table1[[#This Row],[Total Cost of Good Sold]]</f>
        <v>400</v>
      </c>
      <c r="AB387" s="6">
        <f>IFERROR(Table1[[#This Row],[Total sold Amount]]-Table1[[#This Row],[Total Cost of Good Sold]]/Table1[[#This Row],[Total sold Amount]],0)</f>
        <v>1599.25</v>
      </c>
      <c r="AC387" s="9">
        <f>IFERROR((Table1[[#This Row],[Total sold Amount]]-Table1[[#This Row],[Total Cost of Good Sold]])/Table1[[#This Row],[Total sold Amount]],0)</f>
        <v>0.25</v>
      </c>
    </row>
    <row r="388" spans="1:29" x14ac:dyDescent="0.3">
      <c r="A388">
        <v>1039</v>
      </c>
      <c r="B388" t="s">
        <v>407</v>
      </c>
      <c r="C388" t="s">
        <v>21</v>
      </c>
      <c r="D388" t="s">
        <v>634</v>
      </c>
      <c r="E388" t="s">
        <v>624</v>
      </c>
      <c r="F388" s="4">
        <v>45197</v>
      </c>
      <c r="G388" s="6">
        <v>120</v>
      </c>
      <c r="I388" t="s">
        <v>451</v>
      </c>
      <c r="J388" t="s">
        <v>523</v>
      </c>
      <c r="K388" t="s">
        <v>435</v>
      </c>
      <c r="L388" t="s">
        <v>23</v>
      </c>
      <c r="M388" t="s">
        <v>446</v>
      </c>
      <c r="N388" s="2">
        <v>0</v>
      </c>
      <c r="O388" s="1">
        <v>100</v>
      </c>
      <c r="P388" s="1">
        <v>20</v>
      </c>
      <c r="Q388" t="s">
        <v>23</v>
      </c>
      <c r="R388" t="s">
        <v>23</v>
      </c>
      <c r="S388" t="s">
        <v>456</v>
      </c>
      <c r="T388" t="s">
        <v>460</v>
      </c>
      <c r="U388" t="s">
        <v>460</v>
      </c>
      <c r="V388" t="s">
        <v>489</v>
      </c>
      <c r="W388" t="s">
        <v>607</v>
      </c>
      <c r="X388" t="s">
        <v>612</v>
      </c>
      <c r="Y388" s="6">
        <v>0</v>
      </c>
      <c r="Z388" s="1">
        <f>Table1[[#This Row],[Cost Of Goods Sold]]*Table1[[#This Row],[Quantity Sold]]</f>
        <v>0</v>
      </c>
      <c r="AA388" s="1">
        <f>Table1[[#This Row],[Total sold Amount]]-Table1[[#This Row],[Total Cost of Good Sold]]</f>
        <v>0</v>
      </c>
      <c r="AB388" s="6">
        <f>IFERROR(Table1[[#This Row],[Total sold Amount]]-Table1[[#This Row],[Total Cost of Good Sold]]/Table1[[#This Row],[Total sold Amount]],0)</f>
        <v>0</v>
      </c>
      <c r="AC388" s="9">
        <f>IFERROR((Table1[[#This Row],[Total sold Amount]]-Table1[[#This Row],[Total Cost of Good Sold]])/Table1[[#This Row],[Total sold Amount]],0)</f>
        <v>0</v>
      </c>
    </row>
    <row r="389" spans="1:29" x14ac:dyDescent="0.3">
      <c r="A389">
        <v>590</v>
      </c>
      <c r="B389" t="s">
        <v>358</v>
      </c>
      <c r="C389" t="s">
        <v>34</v>
      </c>
      <c r="D389" t="s">
        <v>632</v>
      </c>
      <c r="E389" t="s">
        <v>625</v>
      </c>
      <c r="F389" s="4">
        <v>45245</v>
      </c>
      <c r="G389" s="6">
        <v>20</v>
      </c>
      <c r="H389">
        <v>4</v>
      </c>
      <c r="I389" t="s">
        <v>452</v>
      </c>
      <c r="J389" t="s">
        <v>523</v>
      </c>
      <c r="K389" t="s">
        <v>18</v>
      </c>
      <c r="L389" t="s">
        <v>18</v>
      </c>
      <c r="M389" t="s">
        <v>439</v>
      </c>
      <c r="N389" s="2">
        <v>0.1</v>
      </c>
      <c r="O389" s="1">
        <v>15</v>
      </c>
      <c r="P389" s="1">
        <v>5</v>
      </c>
      <c r="Q389" t="s">
        <v>23</v>
      </c>
      <c r="R389" t="s">
        <v>23</v>
      </c>
      <c r="S389" t="s">
        <v>456</v>
      </c>
      <c r="T389" t="s">
        <v>460</v>
      </c>
      <c r="U389" t="s">
        <v>460</v>
      </c>
      <c r="V389" t="s">
        <v>485</v>
      </c>
      <c r="W389" t="s">
        <v>608</v>
      </c>
      <c r="X389" t="s">
        <v>611</v>
      </c>
      <c r="Y389" s="6">
        <v>80</v>
      </c>
      <c r="Z389" s="1">
        <f>Table1[[#This Row],[Cost Of Goods Sold]]*Table1[[#This Row],[Quantity Sold]]</f>
        <v>60</v>
      </c>
      <c r="AA389" s="1">
        <f>Table1[[#This Row],[Total sold Amount]]-Table1[[#This Row],[Total Cost of Good Sold]]</f>
        <v>20</v>
      </c>
      <c r="AB389" s="6">
        <f>IFERROR(Table1[[#This Row],[Total sold Amount]]-Table1[[#This Row],[Total Cost of Good Sold]]/Table1[[#This Row],[Total sold Amount]],0)</f>
        <v>79.25</v>
      </c>
      <c r="AC389" s="9">
        <f>IFERROR((Table1[[#This Row],[Total sold Amount]]-Table1[[#This Row],[Total Cost of Good Sold]])/Table1[[#This Row],[Total sold Amount]],0)</f>
        <v>0.25</v>
      </c>
    </row>
    <row r="390" spans="1:29" x14ac:dyDescent="0.3">
      <c r="A390">
        <v>864</v>
      </c>
      <c r="B390" t="s">
        <v>108</v>
      </c>
      <c r="C390" t="s">
        <v>19</v>
      </c>
      <c r="D390" t="s">
        <v>630</v>
      </c>
      <c r="E390" t="s">
        <v>623</v>
      </c>
      <c r="F390" s="4">
        <v>45160</v>
      </c>
      <c r="G390" s="6">
        <v>80</v>
      </c>
      <c r="H390">
        <v>3</v>
      </c>
      <c r="I390" t="s">
        <v>452</v>
      </c>
      <c r="J390" t="s">
        <v>523</v>
      </c>
      <c r="K390" t="s">
        <v>18</v>
      </c>
      <c r="L390" t="s">
        <v>18</v>
      </c>
      <c r="M390" t="s">
        <v>448</v>
      </c>
      <c r="N390" s="2">
        <v>0.05</v>
      </c>
      <c r="O390" s="1">
        <v>60</v>
      </c>
      <c r="P390" s="1">
        <v>20</v>
      </c>
      <c r="Q390" t="s">
        <v>18</v>
      </c>
      <c r="R390" t="s">
        <v>642</v>
      </c>
      <c r="S390" t="s">
        <v>454</v>
      </c>
      <c r="T390" t="s">
        <v>459</v>
      </c>
      <c r="U390" t="s">
        <v>644</v>
      </c>
      <c r="V390" t="s">
        <v>472</v>
      </c>
      <c r="W390" t="s">
        <v>606</v>
      </c>
      <c r="X390" t="s">
        <v>611</v>
      </c>
      <c r="Y390" s="6">
        <v>240</v>
      </c>
      <c r="Z390" s="1">
        <f>Table1[[#This Row],[Cost Of Goods Sold]]*Table1[[#This Row],[Quantity Sold]]</f>
        <v>180</v>
      </c>
      <c r="AA390" s="1">
        <f>Table1[[#This Row],[Total sold Amount]]-Table1[[#This Row],[Total Cost of Good Sold]]</f>
        <v>60</v>
      </c>
      <c r="AB390" s="6">
        <f>IFERROR(Table1[[#This Row],[Total sold Amount]]-Table1[[#This Row],[Total Cost of Good Sold]]/Table1[[#This Row],[Total sold Amount]],0)</f>
        <v>239.25</v>
      </c>
      <c r="AC390" s="9">
        <f>IFERROR((Table1[[#This Row],[Total sold Amount]]-Table1[[#This Row],[Total Cost of Good Sold]])/Table1[[#This Row],[Total sold Amount]],0)</f>
        <v>0.25</v>
      </c>
    </row>
    <row r="391" spans="1:29" x14ac:dyDescent="0.3">
      <c r="A391">
        <v>31</v>
      </c>
      <c r="B391" t="s">
        <v>61</v>
      </c>
      <c r="C391" t="s">
        <v>21</v>
      </c>
      <c r="D391" t="s">
        <v>634</v>
      </c>
      <c r="E391" t="s">
        <v>624</v>
      </c>
      <c r="F391" s="4">
        <v>45473</v>
      </c>
      <c r="G391" s="6">
        <v>520</v>
      </c>
      <c r="H391">
        <v>1</v>
      </c>
      <c r="I391" t="s">
        <v>452</v>
      </c>
      <c r="J391" t="s">
        <v>523</v>
      </c>
      <c r="K391" t="s">
        <v>23</v>
      </c>
      <c r="L391" t="s">
        <v>23</v>
      </c>
      <c r="M391" t="s">
        <v>446</v>
      </c>
      <c r="N391" s="2">
        <v>7.0000000000000007E-2</v>
      </c>
      <c r="O391" s="1">
        <v>400</v>
      </c>
      <c r="P391" s="1">
        <v>120</v>
      </c>
      <c r="Q391" t="s">
        <v>23</v>
      </c>
      <c r="R391" t="s">
        <v>23</v>
      </c>
      <c r="S391" t="s">
        <v>455</v>
      </c>
      <c r="T391" t="s">
        <v>460</v>
      </c>
      <c r="U391" t="s">
        <v>460</v>
      </c>
      <c r="V391" t="s">
        <v>494</v>
      </c>
      <c r="W391" t="s">
        <v>607</v>
      </c>
      <c r="X391" t="s">
        <v>614</v>
      </c>
      <c r="Y391" s="6">
        <v>520</v>
      </c>
      <c r="Z391" s="1">
        <f>Table1[[#This Row],[Cost Of Goods Sold]]*Table1[[#This Row],[Quantity Sold]]</f>
        <v>400</v>
      </c>
      <c r="AA391" s="1">
        <f>Table1[[#This Row],[Total sold Amount]]-Table1[[#This Row],[Total Cost of Good Sold]]</f>
        <v>120</v>
      </c>
      <c r="AB391" s="6">
        <f>IFERROR(Table1[[#This Row],[Total sold Amount]]-Table1[[#This Row],[Total Cost of Good Sold]]/Table1[[#This Row],[Total sold Amount]],0)</f>
        <v>519.23076923076928</v>
      </c>
      <c r="AC391" s="9">
        <f>IFERROR((Table1[[#This Row],[Total sold Amount]]-Table1[[#This Row],[Total Cost of Good Sold]])/Table1[[#This Row],[Total sold Amount]],0)</f>
        <v>0.23076923076923078</v>
      </c>
    </row>
    <row r="392" spans="1:29" x14ac:dyDescent="0.3">
      <c r="A392">
        <v>400</v>
      </c>
      <c r="B392" t="s">
        <v>263</v>
      </c>
      <c r="C392" t="s">
        <v>19</v>
      </c>
      <c r="D392" t="s">
        <v>630</v>
      </c>
      <c r="E392" t="s">
        <v>623</v>
      </c>
      <c r="F392" s="4">
        <v>45364</v>
      </c>
      <c r="G392" s="6">
        <v>38</v>
      </c>
      <c r="H392">
        <v>5</v>
      </c>
      <c r="I392" t="s">
        <v>452</v>
      </c>
      <c r="J392" t="s">
        <v>523</v>
      </c>
      <c r="K392" t="s">
        <v>23</v>
      </c>
      <c r="L392" t="s">
        <v>23</v>
      </c>
      <c r="M392" t="s">
        <v>443</v>
      </c>
      <c r="N392" s="2">
        <v>0</v>
      </c>
      <c r="O392" s="1">
        <v>30</v>
      </c>
      <c r="P392" s="1">
        <v>8</v>
      </c>
      <c r="Q392" t="s">
        <v>23</v>
      </c>
      <c r="R392" t="s">
        <v>23</v>
      </c>
      <c r="S392" t="s">
        <v>454</v>
      </c>
      <c r="T392" t="s">
        <v>458</v>
      </c>
      <c r="U392" t="s">
        <v>644</v>
      </c>
      <c r="V392" t="s">
        <v>490</v>
      </c>
      <c r="W392" t="s">
        <v>608</v>
      </c>
      <c r="X392" t="s">
        <v>610</v>
      </c>
      <c r="Y392" s="6">
        <v>190</v>
      </c>
      <c r="Z392" s="1">
        <f>Table1[[#This Row],[Cost Of Goods Sold]]*Table1[[#This Row],[Quantity Sold]]</f>
        <v>150</v>
      </c>
      <c r="AA392" s="1">
        <f>Table1[[#This Row],[Total sold Amount]]-Table1[[#This Row],[Total Cost of Good Sold]]</f>
        <v>40</v>
      </c>
      <c r="AB392" s="6">
        <f>IFERROR(Table1[[#This Row],[Total sold Amount]]-Table1[[#This Row],[Total Cost of Good Sold]]/Table1[[#This Row],[Total sold Amount]],0)</f>
        <v>189.21052631578948</v>
      </c>
      <c r="AC392" s="9">
        <f>IFERROR((Table1[[#This Row],[Total sold Amount]]-Table1[[#This Row],[Total Cost of Good Sold]])/Table1[[#This Row],[Total sold Amount]],0)</f>
        <v>0.21052631578947367</v>
      </c>
    </row>
    <row r="393" spans="1:29" x14ac:dyDescent="0.3">
      <c r="A393">
        <v>582</v>
      </c>
      <c r="B393" t="s">
        <v>41</v>
      </c>
      <c r="C393" t="s">
        <v>24</v>
      </c>
      <c r="D393" t="s">
        <v>631</v>
      </c>
      <c r="E393" t="s">
        <v>626</v>
      </c>
      <c r="F393" s="4">
        <v>45255</v>
      </c>
      <c r="G393" s="6">
        <v>70</v>
      </c>
      <c r="H393">
        <v>4</v>
      </c>
      <c r="I393" t="s">
        <v>452</v>
      </c>
      <c r="J393" t="s">
        <v>523</v>
      </c>
      <c r="K393" t="s">
        <v>18</v>
      </c>
      <c r="L393" t="s">
        <v>18</v>
      </c>
      <c r="M393" t="s">
        <v>441</v>
      </c>
      <c r="N393" s="2">
        <v>0.05</v>
      </c>
      <c r="O393" s="1">
        <v>50</v>
      </c>
      <c r="P393" s="1">
        <v>20</v>
      </c>
      <c r="Q393" t="s">
        <v>18</v>
      </c>
      <c r="R393" t="s">
        <v>642</v>
      </c>
      <c r="S393" t="s">
        <v>454</v>
      </c>
      <c r="T393" t="s">
        <v>459</v>
      </c>
      <c r="U393" t="s">
        <v>644</v>
      </c>
      <c r="V393" t="s">
        <v>490</v>
      </c>
      <c r="W393" t="s">
        <v>606</v>
      </c>
      <c r="X393" t="s">
        <v>610</v>
      </c>
      <c r="Y393" s="6">
        <v>280</v>
      </c>
      <c r="Z393" s="1">
        <f>Table1[[#This Row],[Cost Of Goods Sold]]*Table1[[#This Row],[Quantity Sold]]</f>
        <v>200</v>
      </c>
      <c r="AA393" s="1">
        <f>Table1[[#This Row],[Total sold Amount]]-Table1[[#This Row],[Total Cost of Good Sold]]</f>
        <v>80</v>
      </c>
      <c r="AB393" s="6">
        <f>IFERROR(Table1[[#This Row],[Total sold Amount]]-Table1[[#This Row],[Total Cost of Good Sold]]/Table1[[#This Row],[Total sold Amount]],0)</f>
        <v>279.28571428571428</v>
      </c>
      <c r="AC393" s="9">
        <f>IFERROR((Table1[[#This Row],[Total sold Amount]]-Table1[[#This Row],[Total Cost of Good Sold]])/Table1[[#This Row],[Total sold Amount]],0)</f>
        <v>0.2857142857142857</v>
      </c>
    </row>
    <row r="394" spans="1:29" x14ac:dyDescent="0.3">
      <c r="A394">
        <v>108</v>
      </c>
      <c r="B394" t="s">
        <v>62</v>
      </c>
      <c r="C394" t="s">
        <v>24</v>
      </c>
      <c r="D394" t="s">
        <v>631</v>
      </c>
      <c r="E394" t="s">
        <v>626</v>
      </c>
      <c r="F394" s="4">
        <v>45206</v>
      </c>
      <c r="G394" s="6">
        <v>75</v>
      </c>
      <c r="H394">
        <v>3</v>
      </c>
      <c r="I394" t="s">
        <v>449</v>
      </c>
      <c r="J394" t="s">
        <v>523</v>
      </c>
      <c r="K394" t="s">
        <v>32</v>
      </c>
      <c r="L394" t="s">
        <v>32</v>
      </c>
      <c r="M394" t="s">
        <v>445</v>
      </c>
      <c r="N394" s="2">
        <v>0.05</v>
      </c>
      <c r="O394" s="1">
        <v>60</v>
      </c>
      <c r="P394" s="1">
        <v>15</v>
      </c>
      <c r="Q394" t="s">
        <v>23</v>
      </c>
      <c r="R394" t="s">
        <v>23</v>
      </c>
      <c r="S394" t="s">
        <v>455</v>
      </c>
      <c r="T394" t="s">
        <v>460</v>
      </c>
      <c r="U394" t="s">
        <v>460</v>
      </c>
      <c r="V394" t="s">
        <v>494</v>
      </c>
      <c r="W394" t="s">
        <v>607</v>
      </c>
      <c r="X394" t="s">
        <v>614</v>
      </c>
      <c r="Y394" s="6">
        <v>225</v>
      </c>
      <c r="Z394" s="1">
        <f>Table1[[#This Row],[Cost Of Goods Sold]]*Table1[[#This Row],[Quantity Sold]]</f>
        <v>180</v>
      </c>
      <c r="AA394" s="1">
        <f>Table1[[#This Row],[Total sold Amount]]-Table1[[#This Row],[Total Cost of Good Sold]]</f>
        <v>45</v>
      </c>
      <c r="AB394" s="6">
        <f>IFERROR(Table1[[#This Row],[Total sold Amount]]-Table1[[#This Row],[Total Cost of Good Sold]]/Table1[[#This Row],[Total sold Amount]],0)</f>
        <v>224.2</v>
      </c>
      <c r="AC394" s="9">
        <f>IFERROR((Table1[[#This Row],[Total sold Amount]]-Table1[[#This Row],[Total Cost of Good Sold]])/Table1[[#This Row],[Total sold Amount]],0)</f>
        <v>0.2</v>
      </c>
    </row>
    <row r="395" spans="1:29" x14ac:dyDescent="0.3">
      <c r="A395">
        <v>305</v>
      </c>
      <c r="B395" t="s">
        <v>181</v>
      </c>
      <c r="C395" t="s">
        <v>34</v>
      </c>
      <c r="D395" t="s">
        <v>632</v>
      </c>
      <c r="E395" t="s">
        <v>625</v>
      </c>
      <c r="F395" s="4">
        <v>45338</v>
      </c>
      <c r="G395" s="6">
        <v>13</v>
      </c>
      <c r="H395">
        <v>4</v>
      </c>
      <c r="I395" t="s">
        <v>453</v>
      </c>
      <c r="J395" t="s">
        <v>523</v>
      </c>
      <c r="K395" t="s">
        <v>23</v>
      </c>
      <c r="L395" t="s">
        <v>23</v>
      </c>
      <c r="M395" t="s">
        <v>444</v>
      </c>
      <c r="N395" s="2">
        <v>0</v>
      </c>
      <c r="O395" s="1">
        <v>10</v>
      </c>
      <c r="P395" s="1">
        <v>3</v>
      </c>
      <c r="Q395" t="s">
        <v>457</v>
      </c>
      <c r="R395" t="s">
        <v>641</v>
      </c>
      <c r="S395" t="s">
        <v>455</v>
      </c>
      <c r="T395" t="s">
        <v>458</v>
      </c>
      <c r="U395" t="s">
        <v>644</v>
      </c>
      <c r="V395" t="s">
        <v>482</v>
      </c>
      <c r="W395" t="s">
        <v>608</v>
      </c>
      <c r="X395" t="s">
        <v>610</v>
      </c>
      <c r="Y395" s="6">
        <v>52</v>
      </c>
      <c r="Z395" s="1">
        <f>Table1[[#This Row],[Cost Of Goods Sold]]*Table1[[#This Row],[Quantity Sold]]</f>
        <v>40</v>
      </c>
      <c r="AA395" s="1">
        <f>Table1[[#This Row],[Total sold Amount]]-Table1[[#This Row],[Total Cost of Good Sold]]</f>
        <v>12</v>
      </c>
      <c r="AB395" s="6">
        <f>IFERROR(Table1[[#This Row],[Total sold Amount]]-Table1[[#This Row],[Total Cost of Good Sold]]/Table1[[#This Row],[Total sold Amount]],0)</f>
        <v>51.230769230769234</v>
      </c>
      <c r="AC395" s="9">
        <f>IFERROR((Table1[[#This Row],[Total sold Amount]]-Table1[[#This Row],[Total Cost of Good Sold]])/Table1[[#This Row],[Total sold Amount]],0)</f>
        <v>0.23076923076923078</v>
      </c>
    </row>
    <row r="396" spans="1:29" x14ac:dyDescent="0.3">
      <c r="A396">
        <v>433</v>
      </c>
      <c r="B396" t="s">
        <v>98</v>
      </c>
      <c r="C396" t="s">
        <v>19</v>
      </c>
      <c r="D396" t="s">
        <v>630</v>
      </c>
      <c r="E396" t="s">
        <v>623</v>
      </c>
      <c r="F396" s="4">
        <v>45263</v>
      </c>
      <c r="G396" s="6">
        <v>75</v>
      </c>
      <c r="H396">
        <v>5</v>
      </c>
      <c r="I396" t="s">
        <v>453</v>
      </c>
      <c r="J396" t="s">
        <v>523</v>
      </c>
      <c r="K396" t="s">
        <v>23</v>
      </c>
      <c r="L396" t="s">
        <v>23</v>
      </c>
      <c r="M396" t="s">
        <v>441</v>
      </c>
      <c r="N396" s="2">
        <v>0</v>
      </c>
      <c r="O396" s="1">
        <v>60</v>
      </c>
      <c r="P396" s="1">
        <v>15</v>
      </c>
      <c r="Q396" t="s">
        <v>457</v>
      </c>
      <c r="R396" t="s">
        <v>641</v>
      </c>
      <c r="S396" t="s">
        <v>454</v>
      </c>
      <c r="T396" t="s">
        <v>460</v>
      </c>
      <c r="U396" t="s">
        <v>460</v>
      </c>
      <c r="V396" t="s">
        <v>463</v>
      </c>
      <c r="W396" t="s">
        <v>608</v>
      </c>
      <c r="X396" t="s">
        <v>610</v>
      </c>
      <c r="Y396" s="6">
        <v>375</v>
      </c>
      <c r="Z396" s="1">
        <f>Table1[[#This Row],[Cost Of Goods Sold]]*Table1[[#This Row],[Quantity Sold]]</f>
        <v>300</v>
      </c>
      <c r="AA396" s="1">
        <f>Table1[[#This Row],[Total sold Amount]]-Table1[[#This Row],[Total Cost of Good Sold]]</f>
        <v>75</v>
      </c>
      <c r="AB396" s="6">
        <f>IFERROR(Table1[[#This Row],[Total sold Amount]]-Table1[[#This Row],[Total Cost of Good Sold]]/Table1[[#This Row],[Total sold Amount]],0)</f>
        <v>374.2</v>
      </c>
      <c r="AC396" s="9">
        <f>IFERROR((Table1[[#This Row],[Total sold Amount]]-Table1[[#This Row],[Total Cost of Good Sold]])/Table1[[#This Row],[Total sold Amount]],0)</f>
        <v>0.2</v>
      </c>
    </row>
    <row r="397" spans="1:29" x14ac:dyDescent="0.3">
      <c r="A397">
        <v>601</v>
      </c>
      <c r="B397" t="s">
        <v>211</v>
      </c>
      <c r="C397" t="s">
        <v>34</v>
      </c>
      <c r="D397" t="s">
        <v>632</v>
      </c>
      <c r="E397" t="s">
        <v>625</v>
      </c>
      <c r="F397" s="4">
        <v>45280</v>
      </c>
      <c r="G397" s="6">
        <v>15</v>
      </c>
      <c r="H397">
        <v>3</v>
      </c>
      <c r="I397" t="s">
        <v>450</v>
      </c>
      <c r="J397" t="s">
        <v>548</v>
      </c>
      <c r="K397" t="s">
        <v>23</v>
      </c>
      <c r="L397" t="s">
        <v>23</v>
      </c>
      <c r="M397" t="s">
        <v>446</v>
      </c>
      <c r="N397" s="2">
        <v>0</v>
      </c>
      <c r="O397" s="1">
        <v>10</v>
      </c>
      <c r="P397" s="1">
        <v>5</v>
      </c>
      <c r="Q397" t="s">
        <v>23</v>
      </c>
      <c r="R397" t="s">
        <v>23</v>
      </c>
      <c r="S397" t="s">
        <v>455</v>
      </c>
      <c r="T397" t="s">
        <v>459</v>
      </c>
      <c r="U397" t="s">
        <v>644</v>
      </c>
      <c r="V397" t="s">
        <v>487</v>
      </c>
      <c r="W397" t="s">
        <v>608</v>
      </c>
      <c r="X397" t="s">
        <v>612</v>
      </c>
      <c r="Y397" s="6">
        <v>45</v>
      </c>
      <c r="Z397" s="1">
        <f>Table1[[#This Row],[Cost Of Goods Sold]]*Table1[[#This Row],[Quantity Sold]]</f>
        <v>30</v>
      </c>
      <c r="AA397" s="1">
        <f>Table1[[#This Row],[Total sold Amount]]-Table1[[#This Row],[Total Cost of Good Sold]]</f>
        <v>15</v>
      </c>
      <c r="AB397" s="6">
        <f>IFERROR(Table1[[#This Row],[Total sold Amount]]-Table1[[#This Row],[Total Cost of Good Sold]]/Table1[[#This Row],[Total sold Amount]],0)</f>
        <v>44.333333333333336</v>
      </c>
      <c r="AC397" s="9">
        <f>IFERROR((Table1[[#This Row],[Total sold Amount]]-Table1[[#This Row],[Total Cost of Good Sold]])/Table1[[#This Row],[Total sold Amount]],0)</f>
        <v>0.33333333333333331</v>
      </c>
    </row>
    <row r="398" spans="1:29" x14ac:dyDescent="0.3">
      <c r="A398">
        <v>117</v>
      </c>
      <c r="B398" t="s">
        <v>74</v>
      </c>
      <c r="C398" t="s">
        <v>19</v>
      </c>
      <c r="D398" t="s">
        <v>630</v>
      </c>
      <c r="E398" t="s">
        <v>623</v>
      </c>
      <c r="F398" s="4">
        <v>45036</v>
      </c>
      <c r="G398" s="6">
        <v>100</v>
      </c>
      <c r="H398">
        <v>2</v>
      </c>
      <c r="I398" t="s">
        <v>452</v>
      </c>
      <c r="J398" t="s">
        <v>548</v>
      </c>
      <c r="K398" t="s">
        <v>32</v>
      </c>
      <c r="L398" t="s">
        <v>32</v>
      </c>
      <c r="M398" t="s">
        <v>441</v>
      </c>
      <c r="N398" s="2">
        <v>7.0000000000000007E-2</v>
      </c>
      <c r="O398" s="1">
        <v>80</v>
      </c>
      <c r="P398" s="1">
        <v>20</v>
      </c>
      <c r="Q398" t="s">
        <v>32</v>
      </c>
      <c r="R398" t="s">
        <v>640</v>
      </c>
      <c r="S398" t="s">
        <v>454</v>
      </c>
      <c r="T398" t="s">
        <v>459</v>
      </c>
      <c r="U398" t="s">
        <v>644</v>
      </c>
      <c r="V398" t="s">
        <v>477</v>
      </c>
      <c r="W398" t="s">
        <v>608</v>
      </c>
      <c r="X398" t="s">
        <v>610</v>
      </c>
      <c r="Y398" s="6">
        <v>200</v>
      </c>
      <c r="Z398" s="1">
        <f>Table1[[#This Row],[Cost Of Goods Sold]]*Table1[[#This Row],[Quantity Sold]]</f>
        <v>160</v>
      </c>
      <c r="AA398" s="1">
        <f>Table1[[#This Row],[Total sold Amount]]-Table1[[#This Row],[Total Cost of Good Sold]]</f>
        <v>40</v>
      </c>
      <c r="AB398" s="6">
        <f>IFERROR(Table1[[#This Row],[Total sold Amount]]-Table1[[#This Row],[Total Cost of Good Sold]]/Table1[[#This Row],[Total sold Amount]],0)</f>
        <v>199.2</v>
      </c>
      <c r="AC398" s="9">
        <f>IFERROR((Table1[[#This Row],[Total sold Amount]]-Table1[[#This Row],[Total Cost of Good Sold]])/Table1[[#This Row],[Total sold Amount]],0)</f>
        <v>0.2</v>
      </c>
    </row>
    <row r="399" spans="1:29" x14ac:dyDescent="0.3">
      <c r="A399">
        <v>593</v>
      </c>
      <c r="B399" t="s">
        <v>360</v>
      </c>
      <c r="C399" t="s">
        <v>24</v>
      </c>
      <c r="D399" t="s">
        <v>631</v>
      </c>
      <c r="E399" t="s">
        <v>626</v>
      </c>
      <c r="F399" s="4">
        <v>45024</v>
      </c>
      <c r="G399" s="6">
        <v>70</v>
      </c>
      <c r="H399">
        <v>1</v>
      </c>
      <c r="I399" t="s">
        <v>449</v>
      </c>
      <c r="J399" t="s">
        <v>548</v>
      </c>
      <c r="K399" t="s">
        <v>18</v>
      </c>
      <c r="L399" t="s">
        <v>18</v>
      </c>
      <c r="M399" t="s">
        <v>442</v>
      </c>
      <c r="N399" s="2">
        <v>0.05</v>
      </c>
      <c r="O399" s="1">
        <v>50</v>
      </c>
      <c r="P399" s="1">
        <v>20</v>
      </c>
      <c r="Q399" t="s">
        <v>32</v>
      </c>
      <c r="R399" t="s">
        <v>640</v>
      </c>
      <c r="S399" t="s">
        <v>454</v>
      </c>
      <c r="T399" t="s">
        <v>459</v>
      </c>
      <c r="U399" t="s">
        <v>644</v>
      </c>
      <c r="V399" t="s">
        <v>492</v>
      </c>
      <c r="W399" t="s">
        <v>606</v>
      </c>
      <c r="X399" t="s">
        <v>614</v>
      </c>
      <c r="Y399" s="6">
        <v>70</v>
      </c>
      <c r="Z399" s="1">
        <f>Table1[[#This Row],[Cost Of Goods Sold]]*Table1[[#This Row],[Quantity Sold]]</f>
        <v>50</v>
      </c>
      <c r="AA399" s="1">
        <f>Table1[[#This Row],[Total sold Amount]]-Table1[[#This Row],[Total Cost of Good Sold]]</f>
        <v>20</v>
      </c>
      <c r="AB399" s="6">
        <f>IFERROR(Table1[[#This Row],[Total sold Amount]]-Table1[[#This Row],[Total Cost of Good Sold]]/Table1[[#This Row],[Total sold Amount]],0)</f>
        <v>69.285714285714292</v>
      </c>
      <c r="AC399" s="9">
        <f>IFERROR((Table1[[#This Row],[Total sold Amount]]-Table1[[#This Row],[Total Cost of Good Sold]])/Table1[[#This Row],[Total sold Amount]],0)</f>
        <v>0.2857142857142857</v>
      </c>
    </row>
    <row r="400" spans="1:29" x14ac:dyDescent="0.3">
      <c r="A400">
        <v>461</v>
      </c>
      <c r="B400" t="s">
        <v>306</v>
      </c>
      <c r="C400" t="s">
        <v>24</v>
      </c>
      <c r="D400" t="s">
        <v>631</v>
      </c>
      <c r="E400" t="s">
        <v>626</v>
      </c>
      <c r="F400" s="4">
        <v>45157</v>
      </c>
      <c r="G400" s="6">
        <v>150</v>
      </c>
      <c r="H400">
        <v>5</v>
      </c>
      <c r="I400" t="s">
        <v>453</v>
      </c>
      <c r="J400" t="s">
        <v>548</v>
      </c>
      <c r="K400" t="s">
        <v>18</v>
      </c>
      <c r="L400" t="s">
        <v>18</v>
      </c>
      <c r="M400" t="s">
        <v>448</v>
      </c>
      <c r="N400" s="2">
        <v>0</v>
      </c>
      <c r="O400" s="1">
        <v>120</v>
      </c>
      <c r="P400" s="1">
        <v>30</v>
      </c>
      <c r="Q400" t="s">
        <v>23</v>
      </c>
      <c r="R400" t="s">
        <v>23</v>
      </c>
      <c r="S400" t="s">
        <v>455</v>
      </c>
      <c r="T400" t="s">
        <v>459</v>
      </c>
      <c r="U400" t="s">
        <v>644</v>
      </c>
      <c r="V400" t="s">
        <v>468</v>
      </c>
      <c r="W400" t="s">
        <v>606</v>
      </c>
      <c r="X400" t="s">
        <v>614</v>
      </c>
      <c r="Y400" s="6">
        <v>750</v>
      </c>
      <c r="Z400" s="1">
        <f>Table1[[#This Row],[Cost Of Goods Sold]]*Table1[[#This Row],[Quantity Sold]]</f>
        <v>600</v>
      </c>
      <c r="AA400" s="1">
        <f>Table1[[#This Row],[Total sold Amount]]-Table1[[#This Row],[Total Cost of Good Sold]]</f>
        <v>150</v>
      </c>
      <c r="AB400" s="6">
        <f>IFERROR(Table1[[#This Row],[Total sold Amount]]-Table1[[#This Row],[Total Cost of Good Sold]]/Table1[[#This Row],[Total sold Amount]],0)</f>
        <v>749.2</v>
      </c>
      <c r="AC400" s="9">
        <f>IFERROR((Table1[[#This Row],[Total sold Amount]]-Table1[[#This Row],[Total Cost of Good Sold]])/Table1[[#This Row],[Total sold Amount]],0)</f>
        <v>0.2</v>
      </c>
    </row>
    <row r="401" spans="1:29" x14ac:dyDescent="0.3">
      <c r="A401">
        <v>129</v>
      </c>
      <c r="B401" t="s">
        <v>86</v>
      </c>
      <c r="C401" t="s">
        <v>16</v>
      </c>
      <c r="D401" t="s">
        <v>629</v>
      </c>
      <c r="E401" t="s">
        <v>16</v>
      </c>
      <c r="F401" s="4">
        <v>45142</v>
      </c>
      <c r="G401" s="6">
        <v>90</v>
      </c>
      <c r="H401">
        <v>5</v>
      </c>
      <c r="I401" t="s">
        <v>451</v>
      </c>
      <c r="J401" t="s">
        <v>549</v>
      </c>
      <c r="K401" t="s">
        <v>32</v>
      </c>
      <c r="L401" t="s">
        <v>32</v>
      </c>
      <c r="M401" t="s">
        <v>444</v>
      </c>
      <c r="N401" s="2">
        <v>0.05</v>
      </c>
      <c r="O401" s="1">
        <v>70</v>
      </c>
      <c r="P401" s="1">
        <v>20</v>
      </c>
      <c r="Q401" t="s">
        <v>23</v>
      </c>
      <c r="R401" t="s">
        <v>23</v>
      </c>
      <c r="S401" t="s">
        <v>456</v>
      </c>
      <c r="T401" t="s">
        <v>459</v>
      </c>
      <c r="U401" t="s">
        <v>644</v>
      </c>
      <c r="V401" t="s">
        <v>488</v>
      </c>
      <c r="W401" t="s">
        <v>608</v>
      </c>
      <c r="X401" t="s">
        <v>613</v>
      </c>
      <c r="Y401" s="6">
        <v>450</v>
      </c>
      <c r="Z401" s="1">
        <f>Table1[[#This Row],[Cost Of Goods Sold]]*Table1[[#This Row],[Quantity Sold]]</f>
        <v>350</v>
      </c>
      <c r="AA401" s="1">
        <f>Table1[[#This Row],[Total sold Amount]]-Table1[[#This Row],[Total Cost of Good Sold]]</f>
        <v>100</v>
      </c>
      <c r="AB401" s="6">
        <f>IFERROR(Table1[[#This Row],[Total sold Amount]]-Table1[[#This Row],[Total Cost of Good Sold]]/Table1[[#This Row],[Total sold Amount]],0)</f>
        <v>449.22222222222223</v>
      </c>
      <c r="AC401" s="9">
        <f>IFERROR((Table1[[#This Row],[Total sold Amount]]-Table1[[#This Row],[Total Cost of Good Sold]])/Table1[[#This Row],[Total sold Amount]],0)</f>
        <v>0.22222222222222221</v>
      </c>
    </row>
    <row r="402" spans="1:29" x14ac:dyDescent="0.3">
      <c r="A402">
        <v>555</v>
      </c>
      <c r="B402" t="s">
        <v>134</v>
      </c>
      <c r="C402" t="s">
        <v>34</v>
      </c>
      <c r="D402" t="s">
        <v>632</v>
      </c>
      <c r="E402" t="s">
        <v>625</v>
      </c>
      <c r="F402" s="4">
        <v>45390</v>
      </c>
      <c r="G402" s="6">
        <v>30</v>
      </c>
      <c r="H402">
        <v>1</v>
      </c>
      <c r="I402" t="s">
        <v>451</v>
      </c>
      <c r="J402" t="s">
        <v>549</v>
      </c>
      <c r="K402" t="s">
        <v>26</v>
      </c>
      <c r="L402" t="s">
        <v>32</v>
      </c>
      <c r="M402" t="s">
        <v>441</v>
      </c>
      <c r="N402" s="2">
        <v>0</v>
      </c>
      <c r="O402" s="1">
        <v>25</v>
      </c>
      <c r="P402" s="1">
        <v>5</v>
      </c>
      <c r="Q402" t="s">
        <v>18</v>
      </c>
      <c r="R402" t="s">
        <v>642</v>
      </c>
      <c r="S402" t="s">
        <v>454</v>
      </c>
      <c r="T402" t="s">
        <v>460</v>
      </c>
      <c r="U402" t="s">
        <v>460</v>
      </c>
      <c r="V402" t="s">
        <v>479</v>
      </c>
      <c r="W402" t="s">
        <v>607</v>
      </c>
      <c r="X402" t="s">
        <v>611</v>
      </c>
      <c r="Y402" s="6">
        <v>30</v>
      </c>
      <c r="Z402" s="1">
        <f>Table1[[#This Row],[Cost Of Goods Sold]]*Table1[[#This Row],[Quantity Sold]]</f>
        <v>25</v>
      </c>
      <c r="AA402" s="1">
        <f>Table1[[#This Row],[Total sold Amount]]-Table1[[#This Row],[Total Cost of Good Sold]]</f>
        <v>5</v>
      </c>
      <c r="AB402" s="6">
        <f>IFERROR(Table1[[#This Row],[Total sold Amount]]-Table1[[#This Row],[Total Cost of Good Sold]]/Table1[[#This Row],[Total sold Amount]],0)</f>
        <v>29.166666666666668</v>
      </c>
      <c r="AC402" s="9">
        <f>IFERROR((Table1[[#This Row],[Total sold Amount]]-Table1[[#This Row],[Total Cost of Good Sold]])/Table1[[#This Row],[Total sold Amount]],0)</f>
        <v>0.16666666666666666</v>
      </c>
    </row>
    <row r="403" spans="1:29" x14ac:dyDescent="0.3">
      <c r="A403">
        <v>622</v>
      </c>
      <c r="B403" t="s">
        <v>231</v>
      </c>
      <c r="C403" t="s">
        <v>34</v>
      </c>
      <c r="D403" t="s">
        <v>632</v>
      </c>
      <c r="E403" t="s">
        <v>625</v>
      </c>
      <c r="F403" s="4">
        <v>45434</v>
      </c>
      <c r="G403" s="6">
        <v>30</v>
      </c>
      <c r="H403">
        <v>3</v>
      </c>
      <c r="I403" t="s">
        <v>451</v>
      </c>
      <c r="J403" t="s">
        <v>549</v>
      </c>
      <c r="K403" t="s">
        <v>32</v>
      </c>
      <c r="L403" t="s">
        <v>32</v>
      </c>
      <c r="M403" t="s">
        <v>443</v>
      </c>
      <c r="N403" s="2">
        <v>0</v>
      </c>
      <c r="O403" s="1">
        <v>25</v>
      </c>
      <c r="P403" s="1">
        <v>5</v>
      </c>
      <c r="Q403" t="s">
        <v>18</v>
      </c>
      <c r="R403" t="s">
        <v>642</v>
      </c>
      <c r="S403" t="s">
        <v>455</v>
      </c>
      <c r="T403" t="s">
        <v>458</v>
      </c>
      <c r="U403" t="s">
        <v>644</v>
      </c>
      <c r="V403" t="s">
        <v>491</v>
      </c>
      <c r="W403" t="s">
        <v>606</v>
      </c>
      <c r="X403" t="s">
        <v>610</v>
      </c>
      <c r="Y403" s="6">
        <v>90</v>
      </c>
      <c r="Z403" s="1">
        <f>Table1[[#This Row],[Cost Of Goods Sold]]*Table1[[#This Row],[Quantity Sold]]</f>
        <v>75</v>
      </c>
      <c r="AA403" s="1">
        <f>Table1[[#This Row],[Total sold Amount]]-Table1[[#This Row],[Total Cost of Good Sold]]</f>
        <v>15</v>
      </c>
      <c r="AB403" s="6">
        <f>IFERROR(Table1[[#This Row],[Total sold Amount]]-Table1[[#This Row],[Total Cost of Good Sold]]/Table1[[#This Row],[Total sold Amount]],0)</f>
        <v>89.166666666666671</v>
      </c>
      <c r="AC403" s="9">
        <f>IFERROR((Table1[[#This Row],[Total sold Amount]]-Table1[[#This Row],[Total Cost of Good Sold]])/Table1[[#This Row],[Total sold Amount]],0)</f>
        <v>0.16666666666666666</v>
      </c>
    </row>
    <row r="404" spans="1:29" x14ac:dyDescent="0.3">
      <c r="A404">
        <v>987</v>
      </c>
      <c r="B404" t="s">
        <v>178</v>
      </c>
      <c r="C404" t="s">
        <v>24</v>
      </c>
      <c r="D404" t="s">
        <v>631</v>
      </c>
      <c r="E404" t="s">
        <v>626</v>
      </c>
      <c r="F404" s="4">
        <v>45466</v>
      </c>
      <c r="G404" s="6">
        <v>30</v>
      </c>
      <c r="H404">
        <v>2</v>
      </c>
      <c r="I404" t="s">
        <v>451</v>
      </c>
      <c r="J404" t="s">
        <v>549</v>
      </c>
      <c r="K404" t="s">
        <v>18</v>
      </c>
      <c r="L404" t="s">
        <v>18</v>
      </c>
      <c r="M404" t="s">
        <v>440</v>
      </c>
      <c r="N404" s="2">
        <v>0</v>
      </c>
      <c r="O404" s="1">
        <v>25</v>
      </c>
      <c r="P404" s="1">
        <v>5</v>
      </c>
      <c r="Q404" t="s">
        <v>32</v>
      </c>
      <c r="R404" t="s">
        <v>640</v>
      </c>
      <c r="S404" t="s">
        <v>454</v>
      </c>
      <c r="T404" t="s">
        <v>460</v>
      </c>
      <c r="U404" t="s">
        <v>460</v>
      </c>
      <c r="V404" t="s">
        <v>463</v>
      </c>
      <c r="W404" t="s">
        <v>608</v>
      </c>
      <c r="X404" t="s">
        <v>610</v>
      </c>
      <c r="Y404" s="6">
        <v>60</v>
      </c>
      <c r="Z404" s="1">
        <f>Table1[[#This Row],[Cost Of Goods Sold]]*Table1[[#This Row],[Quantity Sold]]</f>
        <v>50</v>
      </c>
      <c r="AA404" s="1">
        <f>Table1[[#This Row],[Total sold Amount]]-Table1[[#This Row],[Total Cost of Good Sold]]</f>
        <v>10</v>
      </c>
      <c r="AB404" s="6">
        <f>IFERROR(Table1[[#This Row],[Total sold Amount]]-Table1[[#This Row],[Total Cost of Good Sold]]/Table1[[#This Row],[Total sold Amount]],0)</f>
        <v>59.166666666666664</v>
      </c>
      <c r="AC404" s="9">
        <f>IFERROR((Table1[[#This Row],[Total sold Amount]]-Table1[[#This Row],[Total Cost of Good Sold]])/Table1[[#This Row],[Total sold Amount]],0)</f>
        <v>0.16666666666666666</v>
      </c>
    </row>
    <row r="405" spans="1:29" x14ac:dyDescent="0.3">
      <c r="A405">
        <v>43</v>
      </c>
      <c r="B405" t="s">
        <v>76</v>
      </c>
      <c r="C405" t="s">
        <v>34</v>
      </c>
      <c r="D405" t="s">
        <v>632</v>
      </c>
      <c r="E405" t="s">
        <v>625</v>
      </c>
      <c r="F405" s="4">
        <v>45199</v>
      </c>
      <c r="G405" s="6">
        <v>50</v>
      </c>
      <c r="H405">
        <v>4</v>
      </c>
      <c r="I405" t="s">
        <v>450</v>
      </c>
      <c r="J405" t="s">
        <v>549</v>
      </c>
      <c r="K405" t="s">
        <v>23</v>
      </c>
      <c r="L405" t="s">
        <v>23</v>
      </c>
      <c r="M405" t="s">
        <v>447</v>
      </c>
      <c r="N405" s="2">
        <v>0.08</v>
      </c>
      <c r="O405" s="1">
        <v>40</v>
      </c>
      <c r="P405" s="1">
        <v>10</v>
      </c>
      <c r="Q405" t="s">
        <v>23</v>
      </c>
      <c r="R405" t="s">
        <v>23</v>
      </c>
      <c r="S405" t="s">
        <v>455</v>
      </c>
      <c r="T405" t="s">
        <v>460</v>
      </c>
      <c r="U405" t="s">
        <v>460</v>
      </c>
      <c r="V405" t="s">
        <v>493</v>
      </c>
      <c r="W405" t="s">
        <v>606</v>
      </c>
      <c r="X405" t="s">
        <v>613</v>
      </c>
      <c r="Y405" s="6">
        <v>200</v>
      </c>
      <c r="Z405" s="1">
        <f>Table1[[#This Row],[Cost Of Goods Sold]]*Table1[[#This Row],[Quantity Sold]]</f>
        <v>160</v>
      </c>
      <c r="AA405" s="1">
        <f>Table1[[#This Row],[Total sold Amount]]-Table1[[#This Row],[Total Cost of Good Sold]]</f>
        <v>40</v>
      </c>
      <c r="AB405" s="6">
        <f>IFERROR(Table1[[#This Row],[Total sold Amount]]-Table1[[#This Row],[Total Cost of Good Sold]]/Table1[[#This Row],[Total sold Amount]],0)</f>
        <v>199.2</v>
      </c>
      <c r="AC405" s="9">
        <f>IFERROR((Table1[[#This Row],[Total sold Amount]]-Table1[[#This Row],[Total Cost of Good Sold]])/Table1[[#This Row],[Total sold Amount]],0)</f>
        <v>0.2</v>
      </c>
    </row>
    <row r="406" spans="1:29" x14ac:dyDescent="0.3">
      <c r="A406">
        <v>325</v>
      </c>
      <c r="B406" t="s">
        <v>200</v>
      </c>
      <c r="C406" t="s">
        <v>19</v>
      </c>
      <c r="D406" t="s">
        <v>630</v>
      </c>
      <c r="E406" t="s">
        <v>623</v>
      </c>
      <c r="F406" s="4">
        <v>45125</v>
      </c>
      <c r="G406" s="6">
        <v>65</v>
      </c>
      <c r="H406">
        <v>5</v>
      </c>
      <c r="I406" t="s">
        <v>450</v>
      </c>
      <c r="J406" t="s">
        <v>549</v>
      </c>
      <c r="K406" t="s">
        <v>32</v>
      </c>
      <c r="L406" t="s">
        <v>32</v>
      </c>
      <c r="M406" t="s">
        <v>442</v>
      </c>
      <c r="N406" s="2">
        <v>0</v>
      </c>
      <c r="O406" s="1">
        <v>50</v>
      </c>
      <c r="P406" s="1">
        <v>15</v>
      </c>
      <c r="Q406" t="s">
        <v>18</v>
      </c>
      <c r="R406" t="s">
        <v>642</v>
      </c>
      <c r="S406" t="s">
        <v>455</v>
      </c>
      <c r="T406" t="s">
        <v>459</v>
      </c>
      <c r="U406" t="s">
        <v>644</v>
      </c>
      <c r="V406" t="s">
        <v>475</v>
      </c>
      <c r="W406" t="s">
        <v>606</v>
      </c>
      <c r="X406" t="s">
        <v>614</v>
      </c>
      <c r="Y406" s="6">
        <v>325</v>
      </c>
      <c r="Z406" s="1">
        <f>Table1[[#This Row],[Cost Of Goods Sold]]*Table1[[#This Row],[Quantity Sold]]</f>
        <v>250</v>
      </c>
      <c r="AA406" s="1">
        <f>Table1[[#This Row],[Total sold Amount]]-Table1[[#This Row],[Total Cost of Good Sold]]</f>
        <v>75</v>
      </c>
      <c r="AB406" s="6">
        <f>IFERROR(Table1[[#This Row],[Total sold Amount]]-Table1[[#This Row],[Total Cost of Good Sold]]/Table1[[#This Row],[Total sold Amount]],0)</f>
        <v>324.23076923076923</v>
      </c>
      <c r="AC406" s="9">
        <f>IFERROR((Table1[[#This Row],[Total sold Amount]]-Table1[[#This Row],[Total Cost of Good Sold]])/Table1[[#This Row],[Total sold Amount]],0)</f>
        <v>0.23076923076923078</v>
      </c>
    </row>
    <row r="407" spans="1:29" x14ac:dyDescent="0.3">
      <c r="A407">
        <v>883</v>
      </c>
      <c r="B407" t="s">
        <v>17</v>
      </c>
      <c r="C407" t="s">
        <v>16</v>
      </c>
      <c r="D407" t="s">
        <v>629</v>
      </c>
      <c r="E407" t="s">
        <v>16</v>
      </c>
      <c r="F407" s="4">
        <v>45149</v>
      </c>
      <c r="G407" s="6">
        <v>70</v>
      </c>
      <c r="H407">
        <v>4</v>
      </c>
      <c r="I407" t="s">
        <v>450</v>
      </c>
      <c r="J407" t="s">
        <v>549</v>
      </c>
      <c r="K407" t="s">
        <v>32</v>
      </c>
      <c r="L407" t="s">
        <v>32</v>
      </c>
      <c r="M407" t="s">
        <v>444</v>
      </c>
      <c r="N407" s="2">
        <v>0</v>
      </c>
      <c r="O407" s="1">
        <v>50</v>
      </c>
      <c r="P407" s="1">
        <v>20</v>
      </c>
      <c r="Q407" t="s">
        <v>32</v>
      </c>
      <c r="R407" t="s">
        <v>640</v>
      </c>
      <c r="S407" t="s">
        <v>456</v>
      </c>
      <c r="T407" t="s">
        <v>458</v>
      </c>
      <c r="U407" t="s">
        <v>644</v>
      </c>
      <c r="V407" t="s">
        <v>470</v>
      </c>
      <c r="W407" t="s">
        <v>607</v>
      </c>
      <c r="X407" t="s">
        <v>613</v>
      </c>
      <c r="Y407" s="6">
        <v>280</v>
      </c>
      <c r="Z407" s="1">
        <f>Table1[[#This Row],[Cost Of Goods Sold]]*Table1[[#This Row],[Quantity Sold]]</f>
        <v>200</v>
      </c>
      <c r="AA407" s="1">
        <f>Table1[[#This Row],[Total sold Amount]]-Table1[[#This Row],[Total Cost of Good Sold]]</f>
        <v>80</v>
      </c>
      <c r="AB407" s="6">
        <f>IFERROR(Table1[[#This Row],[Total sold Amount]]-Table1[[#This Row],[Total Cost of Good Sold]]/Table1[[#This Row],[Total sold Amount]],0)</f>
        <v>279.28571428571428</v>
      </c>
      <c r="AC407" s="9">
        <f>IFERROR((Table1[[#This Row],[Total sold Amount]]-Table1[[#This Row],[Total Cost of Good Sold]])/Table1[[#This Row],[Total sold Amount]],0)</f>
        <v>0.2857142857142857</v>
      </c>
    </row>
    <row r="408" spans="1:29" x14ac:dyDescent="0.3">
      <c r="A408">
        <v>128</v>
      </c>
      <c r="B408" t="s">
        <v>85</v>
      </c>
      <c r="C408" t="s">
        <v>19</v>
      </c>
      <c r="D408" t="s">
        <v>630</v>
      </c>
      <c r="E408" t="s">
        <v>623</v>
      </c>
      <c r="F408" s="4">
        <v>45008</v>
      </c>
      <c r="G408" s="6">
        <v>130</v>
      </c>
      <c r="H408">
        <v>2</v>
      </c>
      <c r="I408" t="s">
        <v>452</v>
      </c>
      <c r="J408" t="s">
        <v>549</v>
      </c>
      <c r="K408" t="s">
        <v>23</v>
      </c>
      <c r="L408" t="s">
        <v>23</v>
      </c>
      <c r="M408" t="s">
        <v>440</v>
      </c>
      <c r="N408" s="2">
        <v>0.08</v>
      </c>
      <c r="O408" s="1">
        <v>100</v>
      </c>
      <c r="P408" s="1">
        <v>30</v>
      </c>
      <c r="Q408" t="s">
        <v>18</v>
      </c>
      <c r="R408" t="s">
        <v>642</v>
      </c>
      <c r="S408" t="s">
        <v>454</v>
      </c>
      <c r="T408" t="s">
        <v>458</v>
      </c>
      <c r="U408" t="s">
        <v>644</v>
      </c>
      <c r="V408" t="s">
        <v>478</v>
      </c>
      <c r="W408" t="s">
        <v>608</v>
      </c>
      <c r="X408" t="s">
        <v>614</v>
      </c>
      <c r="Y408" s="6">
        <v>260</v>
      </c>
      <c r="Z408" s="1">
        <f>Table1[[#This Row],[Cost Of Goods Sold]]*Table1[[#This Row],[Quantity Sold]]</f>
        <v>200</v>
      </c>
      <c r="AA408" s="1">
        <f>Table1[[#This Row],[Total sold Amount]]-Table1[[#This Row],[Total Cost of Good Sold]]</f>
        <v>60</v>
      </c>
      <c r="AB408" s="6">
        <f>IFERROR(Table1[[#This Row],[Total sold Amount]]-Table1[[#This Row],[Total Cost of Good Sold]]/Table1[[#This Row],[Total sold Amount]],0)</f>
        <v>259.23076923076923</v>
      </c>
      <c r="AC408" s="9">
        <f>IFERROR((Table1[[#This Row],[Total sold Amount]]-Table1[[#This Row],[Total Cost of Good Sold]])/Table1[[#This Row],[Total sold Amount]],0)</f>
        <v>0.23076923076923078</v>
      </c>
    </row>
    <row r="409" spans="1:29" x14ac:dyDescent="0.3">
      <c r="A409">
        <v>488</v>
      </c>
      <c r="B409" t="s">
        <v>289</v>
      </c>
      <c r="C409" t="s">
        <v>16</v>
      </c>
      <c r="D409" t="s">
        <v>629</v>
      </c>
      <c r="E409" t="s">
        <v>16</v>
      </c>
      <c r="F409" s="4">
        <v>45282</v>
      </c>
      <c r="G409" s="6">
        <v>60</v>
      </c>
      <c r="H409">
        <v>3</v>
      </c>
      <c r="I409" t="s">
        <v>452</v>
      </c>
      <c r="J409" t="s">
        <v>549</v>
      </c>
      <c r="K409" t="s">
        <v>18</v>
      </c>
      <c r="L409" t="s">
        <v>18</v>
      </c>
      <c r="M409" t="s">
        <v>441</v>
      </c>
      <c r="N409" s="2">
        <v>0</v>
      </c>
      <c r="O409" s="1">
        <v>45</v>
      </c>
      <c r="P409" s="1">
        <v>15</v>
      </c>
      <c r="Q409" t="s">
        <v>23</v>
      </c>
      <c r="R409" t="s">
        <v>23</v>
      </c>
      <c r="S409" t="s">
        <v>455</v>
      </c>
      <c r="T409" t="s">
        <v>460</v>
      </c>
      <c r="U409" t="s">
        <v>460</v>
      </c>
      <c r="V409" t="s">
        <v>464</v>
      </c>
      <c r="W409" t="s">
        <v>608</v>
      </c>
      <c r="X409" t="s">
        <v>610</v>
      </c>
      <c r="Y409" s="6">
        <v>180</v>
      </c>
      <c r="Z409" s="1">
        <f>Table1[[#This Row],[Cost Of Goods Sold]]*Table1[[#This Row],[Quantity Sold]]</f>
        <v>135</v>
      </c>
      <c r="AA409" s="1">
        <f>Table1[[#This Row],[Total sold Amount]]-Table1[[#This Row],[Total Cost of Good Sold]]</f>
        <v>45</v>
      </c>
      <c r="AB409" s="6">
        <f>IFERROR(Table1[[#This Row],[Total sold Amount]]-Table1[[#This Row],[Total Cost of Good Sold]]/Table1[[#This Row],[Total sold Amount]],0)</f>
        <v>179.25</v>
      </c>
      <c r="AC409" s="9">
        <f>IFERROR((Table1[[#This Row],[Total sold Amount]]-Table1[[#This Row],[Total Cost of Good Sold]])/Table1[[#This Row],[Total sold Amount]],0)</f>
        <v>0.25</v>
      </c>
    </row>
    <row r="410" spans="1:29" x14ac:dyDescent="0.3">
      <c r="A410">
        <v>215</v>
      </c>
      <c r="B410" t="s">
        <v>94</v>
      </c>
      <c r="C410" t="s">
        <v>16</v>
      </c>
      <c r="D410" t="s">
        <v>629</v>
      </c>
      <c r="E410" t="s">
        <v>16</v>
      </c>
      <c r="F410" s="4">
        <v>45164</v>
      </c>
      <c r="G410" s="6">
        <v>20</v>
      </c>
      <c r="H410">
        <v>3</v>
      </c>
      <c r="I410" t="s">
        <v>449</v>
      </c>
      <c r="J410" t="s">
        <v>549</v>
      </c>
      <c r="K410" t="s">
        <v>32</v>
      </c>
      <c r="L410" t="s">
        <v>32</v>
      </c>
      <c r="M410" t="s">
        <v>440</v>
      </c>
      <c r="N410" s="2">
        <v>0</v>
      </c>
      <c r="O410" s="1">
        <v>15</v>
      </c>
      <c r="P410" s="1">
        <v>5</v>
      </c>
      <c r="Q410" t="s">
        <v>457</v>
      </c>
      <c r="R410" t="s">
        <v>641</v>
      </c>
      <c r="S410" t="s">
        <v>456</v>
      </c>
      <c r="T410" t="s">
        <v>460</v>
      </c>
      <c r="U410" t="s">
        <v>460</v>
      </c>
      <c r="V410" t="s">
        <v>479</v>
      </c>
      <c r="W410" t="s">
        <v>606</v>
      </c>
      <c r="X410" t="s">
        <v>611</v>
      </c>
      <c r="Y410" s="6">
        <v>60</v>
      </c>
      <c r="Z410" s="1">
        <f>Table1[[#This Row],[Cost Of Goods Sold]]*Table1[[#This Row],[Quantity Sold]]</f>
        <v>45</v>
      </c>
      <c r="AA410" s="1">
        <f>Table1[[#This Row],[Total sold Amount]]-Table1[[#This Row],[Total Cost of Good Sold]]</f>
        <v>15</v>
      </c>
      <c r="AB410" s="6">
        <f>IFERROR(Table1[[#This Row],[Total sold Amount]]-Table1[[#This Row],[Total Cost of Good Sold]]/Table1[[#This Row],[Total sold Amount]],0)</f>
        <v>59.25</v>
      </c>
      <c r="AC410" s="9">
        <f>IFERROR((Table1[[#This Row],[Total sold Amount]]-Table1[[#This Row],[Total Cost of Good Sold]])/Table1[[#This Row],[Total sold Amount]],0)</f>
        <v>0.25</v>
      </c>
    </row>
    <row r="411" spans="1:29" x14ac:dyDescent="0.3">
      <c r="A411">
        <v>497</v>
      </c>
      <c r="B411" t="s">
        <v>205</v>
      </c>
      <c r="C411" t="s">
        <v>16</v>
      </c>
      <c r="D411" t="s">
        <v>629</v>
      </c>
      <c r="E411" t="s">
        <v>16</v>
      </c>
      <c r="F411" s="4">
        <v>45442</v>
      </c>
      <c r="G411" s="6">
        <v>250</v>
      </c>
      <c r="H411">
        <v>3</v>
      </c>
      <c r="I411" t="s">
        <v>449</v>
      </c>
      <c r="J411" t="s">
        <v>549</v>
      </c>
      <c r="K411" t="s">
        <v>32</v>
      </c>
      <c r="L411" t="s">
        <v>32</v>
      </c>
      <c r="M411" t="s">
        <v>445</v>
      </c>
      <c r="N411" s="2">
        <v>0.15</v>
      </c>
      <c r="O411" s="1">
        <v>180</v>
      </c>
      <c r="P411" s="1">
        <v>70</v>
      </c>
      <c r="Q411" t="s">
        <v>457</v>
      </c>
      <c r="R411" t="s">
        <v>641</v>
      </c>
      <c r="S411" t="s">
        <v>454</v>
      </c>
      <c r="T411" t="s">
        <v>460</v>
      </c>
      <c r="U411" t="s">
        <v>460</v>
      </c>
      <c r="V411" t="s">
        <v>466</v>
      </c>
      <c r="W411" t="s">
        <v>607</v>
      </c>
      <c r="X411" t="s">
        <v>611</v>
      </c>
      <c r="Y411" s="6">
        <v>750</v>
      </c>
      <c r="Z411" s="1">
        <f>Table1[[#This Row],[Cost Of Goods Sold]]*Table1[[#This Row],[Quantity Sold]]</f>
        <v>540</v>
      </c>
      <c r="AA411" s="1">
        <f>Table1[[#This Row],[Total sold Amount]]-Table1[[#This Row],[Total Cost of Good Sold]]</f>
        <v>210</v>
      </c>
      <c r="AB411" s="6">
        <f>IFERROR(Table1[[#This Row],[Total sold Amount]]-Table1[[#This Row],[Total Cost of Good Sold]]/Table1[[#This Row],[Total sold Amount]],0)</f>
        <v>749.28</v>
      </c>
      <c r="AC411" s="9">
        <f>IFERROR((Table1[[#This Row],[Total sold Amount]]-Table1[[#This Row],[Total Cost of Good Sold]])/Table1[[#This Row],[Total sold Amount]],0)</f>
        <v>0.28000000000000003</v>
      </c>
    </row>
    <row r="412" spans="1:29" x14ac:dyDescent="0.3">
      <c r="A412">
        <v>465</v>
      </c>
      <c r="B412" t="s">
        <v>310</v>
      </c>
      <c r="C412" t="s">
        <v>24</v>
      </c>
      <c r="D412" t="s">
        <v>631</v>
      </c>
      <c r="E412" t="s">
        <v>626</v>
      </c>
      <c r="F412" s="4">
        <v>45410</v>
      </c>
      <c r="G412" s="6">
        <v>38</v>
      </c>
      <c r="H412">
        <v>2</v>
      </c>
      <c r="I412" t="s">
        <v>449</v>
      </c>
      <c r="J412" t="s">
        <v>549</v>
      </c>
      <c r="K412" t="s">
        <v>23</v>
      </c>
      <c r="L412" t="s">
        <v>23</v>
      </c>
      <c r="M412" t="s">
        <v>446</v>
      </c>
      <c r="N412" s="2">
        <v>0</v>
      </c>
      <c r="O412" s="1">
        <v>30</v>
      </c>
      <c r="P412" s="1">
        <v>8</v>
      </c>
      <c r="Q412" t="s">
        <v>23</v>
      </c>
      <c r="R412" t="s">
        <v>23</v>
      </c>
      <c r="S412" t="s">
        <v>456</v>
      </c>
      <c r="T412" t="s">
        <v>459</v>
      </c>
      <c r="U412" t="s">
        <v>644</v>
      </c>
      <c r="V412" t="s">
        <v>469</v>
      </c>
      <c r="W412" t="s">
        <v>607</v>
      </c>
      <c r="X412" t="s">
        <v>613</v>
      </c>
      <c r="Y412" s="6">
        <v>76</v>
      </c>
      <c r="Z412" s="1">
        <f>Table1[[#This Row],[Cost Of Goods Sold]]*Table1[[#This Row],[Quantity Sold]]</f>
        <v>60</v>
      </c>
      <c r="AA412" s="1">
        <f>Table1[[#This Row],[Total sold Amount]]-Table1[[#This Row],[Total Cost of Good Sold]]</f>
        <v>16</v>
      </c>
      <c r="AB412" s="6">
        <f>IFERROR(Table1[[#This Row],[Total sold Amount]]-Table1[[#This Row],[Total Cost of Good Sold]]/Table1[[#This Row],[Total sold Amount]],0)</f>
        <v>75.21052631578948</v>
      </c>
      <c r="AC412" s="9">
        <f>IFERROR((Table1[[#This Row],[Total sold Amount]]-Table1[[#This Row],[Total Cost of Good Sold]])/Table1[[#This Row],[Total sold Amount]],0)</f>
        <v>0.21052631578947367</v>
      </c>
    </row>
    <row r="413" spans="1:29" x14ac:dyDescent="0.3">
      <c r="A413">
        <v>80</v>
      </c>
      <c r="B413" t="s">
        <v>22</v>
      </c>
      <c r="C413" t="s">
        <v>21</v>
      </c>
      <c r="D413" t="s">
        <v>634</v>
      </c>
      <c r="E413" t="s">
        <v>624</v>
      </c>
      <c r="F413" s="4">
        <v>45217</v>
      </c>
      <c r="G413" s="6">
        <v>65</v>
      </c>
      <c r="H413">
        <v>5</v>
      </c>
      <c r="I413" t="s">
        <v>449</v>
      </c>
      <c r="J413" t="s">
        <v>549</v>
      </c>
      <c r="K413" t="s">
        <v>23</v>
      </c>
      <c r="L413" t="s">
        <v>23</v>
      </c>
      <c r="M413" t="s">
        <v>440</v>
      </c>
      <c r="N413" s="2">
        <v>0.08</v>
      </c>
      <c r="O413" s="1">
        <v>50</v>
      </c>
      <c r="P413" s="1">
        <v>15</v>
      </c>
      <c r="Q413" t="s">
        <v>457</v>
      </c>
      <c r="R413" t="s">
        <v>641</v>
      </c>
      <c r="S413" t="s">
        <v>455</v>
      </c>
      <c r="T413" t="s">
        <v>459</v>
      </c>
      <c r="U413" t="s">
        <v>644</v>
      </c>
      <c r="V413" t="s">
        <v>464</v>
      </c>
      <c r="W413" t="s">
        <v>607</v>
      </c>
      <c r="X413" t="s">
        <v>610</v>
      </c>
      <c r="Y413" s="6">
        <v>325</v>
      </c>
      <c r="Z413" s="1">
        <f>Table1[[#This Row],[Cost Of Goods Sold]]*Table1[[#This Row],[Quantity Sold]]</f>
        <v>250</v>
      </c>
      <c r="AA413" s="1">
        <f>Table1[[#This Row],[Total sold Amount]]-Table1[[#This Row],[Total Cost of Good Sold]]</f>
        <v>75</v>
      </c>
      <c r="AB413" s="6">
        <f>IFERROR(Table1[[#This Row],[Total sold Amount]]-Table1[[#This Row],[Total Cost of Good Sold]]/Table1[[#This Row],[Total sold Amount]],0)</f>
        <v>324.23076923076923</v>
      </c>
      <c r="AC413" s="9">
        <f>IFERROR((Table1[[#This Row],[Total sold Amount]]-Table1[[#This Row],[Total Cost of Good Sold]])/Table1[[#This Row],[Total sold Amount]],0)</f>
        <v>0.23076923076923078</v>
      </c>
    </row>
    <row r="414" spans="1:29" x14ac:dyDescent="0.3">
      <c r="A414">
        <v>857</v>
      </c>
      <c r="B414" t="s">
        <v>419</v>
      </c>
      <c r="C414" t="s">
        <v>34</v>
      </c>
      <c r="D414" t="s">
        <v>632</v>
      </c>
      <c r="E414" t="s">
        <v>625</v>
      </c>
      <c r="F414" s="4">
        <v>45401</v>
      </c>
      <c r="G414" s="6">
        <v>30</v>
      </c>
      <c r="H414">
        <v>2</v>
      </c>
      <c r="I414" t="s">
        <v>453</v>
      </c>
      <c r="J414" t="s">
        <v>549</v>
      </c>
      <c r="K414" t="s">
        <v>32</v>
      </c>
      <c r="L414" t="s">
        <v>32</v>
      </c>
      <c r="M414" t="s">
        <v>447</v>
      </c>
      <c r="N414" s="2">
        <v>0.05</v>
      </c>
      <c r="O414" s="1">
        <v>20</v>
      </c>
      <c r="P414" s="1">
        <v>10</v>
      </c>
      <c r="Q414" t="s">
        <v>18</v>
      </c>
      <c r="R414" t="s">
        <v>642</v>
      </c>
      <c r="S414" t="s">
        <v>456</v>
      </c>
      <c r="T414" t="s">
        <v>459</v>
      </c>
      <c r="U414" t="s">
        <v>644</v>
      </c>
      <c r="V414" t="s">
        <v>467</v>
      </c>
      <c r="W414" t="s">
        <v>606</v>
      </c>
      <c r="X414" t="s">
        <v>612</v>
      </c>
      <c r="Y414" s="6">
        <v>60</v>
      </c>
      <c r="Z414" s="1">
        <f>Table1[[#This Row],[Cost Of Goods Sold]]*Table1[[#This Row],[Quantity Sold]]</f>
        <v>40</v>
      </c>
      <c r="AA414" s="1">
        <f>Table1[[#This Row],[Total sold Amount]]-Table1[[#This Row],[Total Cost of Good Sold]]</f>
        <v>20</v>
      </c>
      <c r="AB414" s="6">
        <f>IFERROR(Table1[[#This Row],[Total sold Amount]]-Table1[[#This Row],[Total Cost of Good Sold]]/Table1[[#This Row],[Total sold Amount]],0)</f>
        <v>59.333333333333336</v>
      </c>
      <c r="AC414" s="9">
        <f>IFERROR((Table1[[#This Row],[Total sold Amount]]-Table1[[#This Row],[Total Cost of Good Sold]])/Table1[[#This Row],[Total sold Amount]],0)</f>
        <v>0.33333333333333331</v>
      </c>
    </row>
    <row r="415" spans="1:29" x14ac:dyDescent="0.3">
      <c r="A415">
        <v>889</v>
      </c>
      <c r="B415" t="s">
        <v>231</v>
      </c>
      <c r="C415" t="s">
        <v>34</v>
      </c>
      <c r="D415" t="s">
        <v>632</v>
      </c>
      <c r="E415" t="s">
        <v>625</v>
      </c>
      <c r="F415" s="4">
        <v>45473</v>
      </c>
      <c r="G415" s="6">
        <v>30</v>
      </c>
      <c r="H415">
        <v>3</v>
      </c>
      <c r="I415" t="s">
        <v>453</v>
      </c>
      <c r="J415" t="s">
        <v>549</v>
      </c>
      <c r="K415" t="s">
        <v>23</v>
      </c>
      <c r="L415" t="s">
        <v>23</v>
      </c>
      <c r="M415" t="s">
        <v>440</v>
      </c>
      <c r="N415" s="2">
        <v>0.05</v>
      </c>
      <c r="O415" s="1">
        <v>25</v>
      </c>
      <c r="P415" s="1">
        <v>5</v>
      </c>
      <c r="Q415" t="s">
        <v>457</v>
      </c>
      <c r="R415" t="s">
        <v>641</v>
      </c>
      <c r="S415" t="s">
        <v>456</v>
      </c>
      <c r="T415" t="s">
        <v>460</v>
      </c>
      <c r="U415" t="s">
        <v>460</v>
      </c>
      <c r="V415" t="s">
        <v>473</v>
      </c>
      <c r="W415" t="s">
        <v>607</v>
      </c>
      <c r="X415" t="s">
        <v>614</v>
      </c>
      <c r="Y415" s="6">
        <v>90</v>
      </c>
      <c r="Z415" s="1">
        <f>Table1[[#This Row],[Cost Of Goods Sold]]*Table1[[#This Row],[Quantity Sold]]</f>
        <v>75</v>
      </c>
      <c r="AA415" s="1">
        <f>Table1[[#This Row],[Total sold Amount]]-Table1[[#This Row],[Total Cost of Good Sold]]</f>
        <v>15</v>
      </c>
      <c r="AB415" s="6">
        <f>IFERROR(Table1[[#This Row],[Total sold Amount]]-Table1[[#This Row],[Total Cost of Good Sold]]/Table1[[#This Row],[Total sold Amount]],0)</f>
        <v>89.166666666666671</v>
      </c>
      <c r="AC415" s="9">
        <f>IFERROR((Table1[[#This Row],[Total sold Amount]]-Table1[[#This Row],[Total Cost of Good Sold]])/Table1[[#This Row],[Total sold Amount]],0)</f>
        <v>0.16666666666666666</v>
      </c>
    </row>
    <row r="416" spans="1:29" x14ac:dyDescent="0.3">
      <c r="A416">
        <v>294</v>
      </c>
      <c r="B416" t="s">
        <v>170</v>
      </c>
      <c r="C416" t="s">
        <v>16</v>
      </c>
      <c r="D416" t="s">
        <v>629</v>
      </c>
      <c r="E416" t="s">
        <v>16</v>
      </c>
      <c r="F416" s="4">
        <v>44997</v>
      </c>
      <c r="G416" s="6">
        <v>130</v>
      </c>
      <c r="H416">
        <v>5</v>
      </c>
      <c r="I416" t="s">
        <v>451</v>
      </c>
      <c r="J416" t="s">
        <v>510</v>
      </c>
      <c r="K416" t="s">
        <v>32</v>
      </c>
      <c r="L416" t="s">
        <v>32</v>
      </c>
      <c r="M416" t="s">
        <v>441</v>
      </c>
      <c r="N416" s="2">
        <v>0</v>
      </c>
      <c r="O416" s="1">
        <v>100</v>
      </c>
      <c r="P416" s="1">
        <v>30</v>
      </c>
      <c r="Q416" t="s">
        <v>32</v>
      </c>
      <c r="R416" t="s">
        <v>640</v>
      </c>
      <c r="S416" t="s">
        <v>455</v>
      </c>
      <c r="T416" t="s">
        <v>458</v>
      </c>
      <c r="U416" t="s">
        <v>644</v>
      </c>
      <c r="V416" t="s">
        <v>461</v>
      </c>
      <c r="W416" t="s">
        <v>608</v>
      </c>
      <c r="X416" t="s">
        <v>610</v>
      </c>
      <c r="Y416" s="6">
        <v>650</v>
      </c>
      <c r="Z416" s="1">
        <f>Table1[[#This Row],[Cost Of Goods Sold]]*Table1[[#This Row],[Quantity Sold]]</f>
        <v>500</v>
      </c>
      <c r="AA416" s="1">
        <f>Table1[[#This Row],[Total sold Amount]]-Table1[[#This Row],[Total Cost of Good Sold]]</f>
        <v>150</v>
      </c>
      <c r="AB416" s="6">
        <f>IFERROR(Table1[[#This Row],[Total sold Amount]]-Table1[[#This Row],[Total Cost of Good Sold]]/Table1[[#This Row],[Total sold Amount]],0)</f>
        <v>649.23076923076928</v>
      </c>
      <c r="AC416" s="9">
        <f>IFERROR((Table1[[#This Row],[Total sold Amount]]-Table1[[#This Row],[Total Cost of Good Sold]])/Table1[[#This Row],[Total sold Amount]],0)</f>
        <v>0.23076923076923078</v>
      </c>
    </row>
    <row r="417" spans="1:29" x14ac:dyDescent="0.3">
      <c r="A417">
        <v>328</v>
      </c>
      <c r="B417" t="s">
        <v>203</v>
      </c>
      <c r="C417" t="s">
        <v>34</v>
      </c>
      <c r="D417" t="s">
        <v>632</v>
      </c>
      <c r="E417" t="s">
        <v>625</v>
      </c>
      <c r="F417" s="4">
        <v>45141</v>
      </c>
      <c r="G417" s="6">
        <v>65</v>
      </c>
      <c r="H417">
        <v>1</v>
      </c>
      <c r="I417" t="s">
        <v>450</v>
      </c>
      <c r="J417" t="s">
        <v>510</v>
      </c>
      <c r="K417" t="s">
        <v>32</v>
      </c>
      <c r="L417" t="s">
        <v>32</v>
      </c>
      <c r="M417" t="s">
        <v>444</v>
      </c>
      <c r="N417" s="2">
        <v>0</v>
      </c>
      <c r="O417" s="1">
        <v>50</v>
      </c>
      <c r="P417" s="1">
        <v>15</v>
      </c>
      <c r="Q417" t="s">
        <v>32</v>
      </c>
      <c r="R417" t="s">
        <v>640</v>
      </c>
      <c r="S417" t="s">
        <v>455</v>
      </c>
      <c r="T417" t="s">
        <v>458</v>
      </c>
      <c r="U417" t="s">
        <v>644</v>
      </c>
      <c r="V417" t="s">
        <v>485</v>
      </c>
      <c r="W417" t="s">
        <v>607</v>
      </c>
      <c r="X417" t="s">
        <v>611</v>
      </c>
      <c r="Y417" s="6">
        <v>65</v>
      </c>
      <c r="Z417" s="1">
        <f>Table1[[#This Row],[Cost Of Goods Sold]]*Table1[[#This Row],[Quantity Sold]]</f>
        <v>50</v>
      </c>
      <c r="AA417" s="1">
        <f>Table1[[#This Row],[Total sold Amount]]-Table1[[#This Row],[Total Cost of Good Sold]]</f>
        <v>15</v>
      </c>
      <c r="AB417" s="6">
        <f>IFERROR(Table1[[#This Row],[Total sold Amount]]-Table1[[#This Row],[Total Cost of Good Sold]]/Table1[[#This Row],[Total sold Amount]],0)</f>
        <v>64.230769230769226</v>
      </c>
      <c r="AC417" s="9">
        <f>IFERROR((Table1[[#This Row],[Total sold Amount]]-Table1[[#This Row],[Total Cost of Good Sold]])/Table1[[#This Row],[Total sold Amount]],0)</f>
        <v>0.23076923076923078</v>
      </c>
    </row>
    <row r="418" spans="1:29" x14ac:dyDescent="0.3">
      <c r="A418">
        <v>945</v>
      </c>
      <c r="B418" t="s">
        <v>419</v>
      </c>
      <c r="C418" t="s">
        <v>34</v>
      </c>
      <c r="D418" t="s">
        <v>632</v>
      </c>
      <c r="E418" t="s">
        <v>625</v>
      </c>
      <c r="F418" s="4">
        <v>45121</v>
      </c>
      <c r="G418" s="6">
        <v>30</v>
      </c>
      <c r="H418">
        <v>3</v>
      </c>
      <c r="I418" t="s">
        <v>452</v>
      </c>
      <c r="J418" t="s">
        <v>510</v>
      </c>
      <c r="K418" t="s">
        <v>32</v>
      </c>
      <c r="L418" t="s">
        <v>32</v>
      </c>
      <c r="M418" t="s">
        <v>442</v>
      </c>
      <c r="N418" s="2">
        <v>0.05</v>
      </c>
      <c r="O418" s="1">
        <v>20</v>
      </c>
      <c r="P418" s="1">
        <v>10</v>
      </c>
      <c r="Q418" t="s">
        <v>32</v>
      </c>
      <c r="R418" t="s">
        <v>640</v>
      </c>
      <c r="S418" t="s">
        <v>454</v>
      </c>
      <c r="T418" t="s">
        <v>458</v>
      </c>
      <c r="U418" t="s">
        <v>644</v>
      </c>
      <c r="V418" t="s">
        <v>483</v>
      </c>
      <c r="W418" t="s">
        <v>606</v>
      </c>
      <c r="X418" t="s">
        <v>611</v>
      </c>
      <c r="Y418" s="6">
        <v>90</v>
      </c>
      <c r="Z418" s="1">
        <f>Table1[[#This Row],[Cost Of Goods Sold]]*Table1[[#This Row],[Quantity Sold]]</f>
        <v>60</v>
      </c>
      <c r="AA418" s="1">
        <f>Table1[[#This Row],[Total sold Amount]]-Table1[[#This Row],[Total Cost of Good Sold]]</f>
        <v>30</v>
      </c>
      <c r="AB418" s="6">
        <f>IFERROR(Table1[[#This Row],[Total sold Amount]]-Table1[[#This Row],[Total Cost of Good Sold]]/Table1[[#This Row],[Total sold Amount]],0)</f>
        <v>89.333333333333329</v>
      </c>
      <c r="AC418" s="9">
        <f>IFERROR((Table1[[#This Row],[Total sold Amount]]-Table1[[#This Row],[Total Cost of Good Sold]])/Table1[[#This Row],[Total sold Amount]],0)</f>
        <v>0.33333333333333331</v>
      </c>
    </row>
    <row r="419" spans="1:29" x14ac:dyDescent="0.3">
      <c r="A419">
        <v>718</v>
      </c>
      <c r="B419" t="s">
        <v>139</v>
      </c>
      <c r="C419" t="s">
        <v>34</v>
      </c>
      <c r="D419" t="s">
        <v>632</v>
      </c>
      <c r="E419" t="s">
        <v>625</v>
      </c>
      <c r="F419" s="4">
        <v>45004</v>
      </c>
      <c r="G419" s="6">
        <v>7</v>
      </c>
      <c r="H419">
        <v>1</v>
      </c>
      <c r="I419" t="s">
        <v>452</v>
      </c>
      <c r="J419" t="s">
        <v>510</v>
      </c>
      <c r="K419" t="s">
        <v>32</v>
      </c>
      <c r="L419" t="s">
        <v>32</v>
      </c>
      <c r="M419" t="s">
        <v>443</v>
      </c>
      <c r="N419" s="2">
        <v>0</v>
      </c>
      <c r="O419" s="1">
        <v>5</v>
      </c>
      <c r="P419" s="1">
        <v>2</v>
      </c>
      <c r="Q419" t="s">
        <v>18</v>
      </c>
      <c r="R419" t="s">
        <v>642</v>
      </c>
      <c r="S419" t="s">
        <v>455</v>
      </c>
      <c r="T419" t="s">
        <v>458</v>
      </c>
      <c r="U419" t="s">
        <v>644</v>
      </c>
      <c r="V419" t="s">
        <v>475</v>
      </c>
      <c r="W419" t="s">
        <v>607</v>
      </c>
      <c r="X419" t="s">
        <v>614</v>
      </c>
      <c r="Y419" s="6">
        <v>7</v>
      </c>
      <c r="Z419" s="1">
        <f>Table1[[#This Row],[Cost Of Goods Sold]]*Table1[[#This Row],[Quantity Sold]]</f>
        <v>5</v>
      </c>
      <c r="AA419" s="1">
        <f>Table1[[#This Row],[Total sold Amount]]-Table1[[#This Row],[Total Cost of Good Sold]]</f>
        <v>2</v>
      </c>
      <c r="AB419" s="6">
        <f>IFERROR(Table1[[#This Row],[Total sold Amount]]-Table1[[#This Row],[Total Cost of Good Sold]]/Table1[[#This Row],[Total sold Amount]],0)</f>
        <v>6.2857142857142856</v>
      </c>
      <c r="AC419" s="9">
        <f>IFERROR((Table1[[#This Row],[Total sold Amount]]-Table1[[#This Row],[Total Cost of Good Sold]])/Table1[[#This Row],[Total sold Amount]],0)</f>
        <v>0.2857142857142857</v>
      </c>
    </row>
    <row r="420" spans="1:29" x14ac:dyDescent="0.3">
      <c r="A420">
        <v>1055</v>
      </c>
      <c r="B420" t="s">
        <v>387</v>
      </c>
      <c r="C420" t="s">
        <v>34</v>
      </c>
      <c r="D420" t="s">
        <v>632</v>
      </c>
      <c r="E420" t="s">
        <v>625</v>
      </c>
      <c r="F420" s="4">
        <v>45316</v>
      </c>
      <c r="G420" s="6">
        <v>12</v>
      </c>
      <c r="I420" t="s">
        <v>452</v>
      </c>
      <c r="J420" t="s">
        <v>510</v>
      </c>
      <c r="K420" t="s">
        <v>437</v>
      </c>
      <c r="L420" t="s">
        <v>18</v>
      </c>
      <c r="M420" t="s">
        <v>446</v>
      </c>
      <c r="N420" s="2">
        <v>0</v>
      </c>
      <c r="O420" s="1">
        <v>10</v>
      </c>
      <c r="P420" s="1">
        <v>2</v>
      </c>
      <c r="Q420" t="s">
        <v>23</v>
      </c>
      <c r="R420" t="s">
        <v>23</v>
      </c>
      <c r="S420" t="s">
        <v>456</v>
      </c>
      <c r="T420" t="s">
        <v>459</v>
      </c>
      <c r="U420" t="s">
        <v>644</v>
      </c>
      <c r="V420" t="s">
        <v>475</v>
      </c>
      <c r="W420" t="s">
        <v>606</v>
      </c>
      <c r="X420" t="s">
        <v>614</v>
      </c>
      <c r="Y420" s="6">
        <v>0</v>
      </c>
      <c r="Z420" s="1">
        <f>Table1[[#This Row],[Cost Of Goods Sold]]*Table1[[#This Row],[Quantity Sold]]</f>
        <v>0</v>
      </c>
      <c r="AA420" s="1">
        <f>Table1[[#This Row],[Total sold Amount]]-Table1[[#This Row],[Total Cost of Good Sold]]</f>
        <v>0</v>
      </c>
      <c r="AB420" s="6">
        <f>IFERROR(Table1[[#This Row],[Total sold Amount]]-Table1[[#This Row],[Total Cost of Good Sold]]/Table1[[#This Row],[Total sold Amount]],0)</f>
        <v>0</v>
      </c>
      <c r="AC420" s="9">
        <f>IFERROR((Table1[[#This Row],[Total sold Amount]]-Table1[[#This Row],[Total Cost of Good Sold]])/Table1[[#This Row],[Total sold Amount]],0)</f>
        <v>0</v>
      </c>
    </row>
    <row r="421" spans="1:29" x14ac:dyDescent="0.3">
      <c r="A421">
        <v>535</v>
      </c>
      <c r="B421" t="s">
        <v>210</v>
      </c>
      <c r="C421" t="s">
        <v>36</v>
      </c>
      <c r="D421" t="s">
        <v>634</v>
      </c>
      <c r="E421" t="s">
        <v>624</v>
      </c>
      <c r="F421" s="4">
        <v>45344</v>
      </c>
      <c r="G421" s="6">
        <v>35</v>
      </c>
      <c r="H421">
        <v>2</v>
      </c>
      <c r="I421" t="s">
        <v>452</v>
      </c>
      <c r="J421" t="s">
        <v>510</v>
      </c>
      <c r="K421" t="s">
        <v>32</v>
      </c>
      <c r="L421" t="s">
        <v>32</v>
      </c>
      <c r="M421" t="s">
        <v>444</v>
      </c>
      <c r="N421" s="2">
        <v>0.1</v>
      </c>
      <c r="O421" s="1">
        <v>25</v>
      </c>
      <c r="P421" s="1">
        <v>10</v>
      </c>
      <c r="Q421" t="s">
        <v>32</v>
      </c>
      <c r="R421" t="s">
        <v>640</v>
      </c>
      <c r="S421" t="s">
        <v>456</v>
      </c>
      <c r="T421" t="s">
        <v>459</v>
      </c>
      <c r="U421" t="s">
        <v>644</v>
      </c>
      <c r="V421" t="s">
        <v>464</v>
      </c>
      <c r="W421" t="s">
        <v>608</v>
      </c>
      <c r="X421" t="s">
        <v>610</v>
      </c>
      <c r="Y421" s="6">
        <v>70</v>
      </c>
      <c r="Z421" s="1">
        <f>Table1[[#This Row],[Cost Of Goods Sold]]*Table1[[#This Row],[Quantity Sold]]</f>
        <v>50</v>
      </c>
      <c r="AA421" s="1">
        <f>Table1[[#This Row],[Total sold Amount]]-Table1[[#This Row],[Total Cost of Good Sold]]</f>
        <v>20</v>
      </c>
      <c r="AB421" s="6">
        <f>IFERROR(Table1[[#This Row],[Total sold Amount]]-Table1[[#This Row],[Total Cost of Good Sold]]/Table1[[#This Row],[Total sold Amount]],0)</f>
        <v>69.285714285714292</v>
      </c>
      <c r="AC421" s="9">
        <f>IFERROR((Table1[[#This Row],[Total sold Amount]]-Table1[[#This Row],[Total Cost of Good Sold]])/Table1[[#This Row],[Total sold Amount]],0)</f>
        <v>0.2857142857142857</v>
      </c>
    </row>
    <row r="422" spans="1:29" x14ac:dyDescent="0.3">
      <c r="A422">
        <v>282</v>
      </c>
      <c r="B422" t="s">
        <v>158</v>
      </c>
      <c r="C422" t="s">
        <v>30</v>
      </c>
      <c r="D422" t="s">
        <v>630</v>
      </c>
      <c r="E422" t="s">
        <v>623</v>
      </c>
      <c r="F422" s="4">
        <v>45384</v>
      </c>
      <c r="G422" s="6">
        <v>80</v>
      </c>
      <c r="H422">
        <v>5</v>
      </c>
      <c r="I422" t="s">
        <v>452</v>
      </c>
      <c r="J422" t="s">
        <v>510</v>
      </c>
      <c r="K422" t="s">
        <v>32</v>
      </c>
      <c r="L422" t="s">
        <v>32</v>
      </c>
      <c r="M422" t="s">
        <v>445</v>
      </c>
      <c r="N422" s="2">
        <v>0</v>
      </c>
      <c r="O422" s="1">
        <v>60</v>
      </c>
      <c r="P422" s="1">
        <v>20</v>
      </c>
      <c r="Q422" t="s">
        <v>457</v>
      </c>
      <c r="R422" t="s">
        <v>641</v>
      </c>
      <c r="S422" t="s">
        <v>455</v>
      </c>
      <c r="T422" t="s">
        <v>460</v>
      </c>
      <c r="U422" t="s">
        <v>460</v>
      </c>
      <c r="V422" t="s">
        <v>477</v>
      </c>
      <c r="W422" t="s">
        <v>608</v>
      </c>
      <c r="X422" t="s">
        <v>610</v>
      </c>
      <c r="Y422" s="6">
        <v>400</v>
      </c>
      <c r="Z422" s="1">
        <f>Table1[[#This Row],[Cost Of Goods Sold]]*Table1[[#This Row],[Quantity Sold]]</f>
        <v>300</v>
      </c>
      <c r="AA422" s="1">
        <f>Table1[[#This Row],[Total sold Amount]]-Table1[[#This Row],[Total Cost of Good Sold]]</f>
        <v>100</v>
      </c>
      <c r="AB422" s="6">
        <f>IFERROR(Table1[[#This Row],[Total sold Amount]]-Table1[[#This Row],[Total Cost of Good Sold]]/Table1[[#This Row],[Total sold Amount]],0)</f>
        <v>399.25</v>
      </c>
      <c r="AC422" s="9">
        <f>IFERROR((Table1[[#This Row],[Total sold Amount]]-Table1[[#This Row],[Total Cost of Good Sold]])/Table1[[#This Row],[Total sold Amount]],0)</f>
        <v>0.25</v>
      </c>
    </row>
    <row r="423" spans="1:29" x14ac:dyDescent="0.3">
      <c r="A423">
        <v>1029</v>
      </c>
      <c r="B423" t="s">
        <v>266</v>
      </c>
      <c r="C423" t="s">
        <v>36</v>
      </c>
      <c r="D423" t="s">
        <v>634</v>
      </c>
      <c r="E423" t="s">
        <v>624</v>
      </c>
      <c r="F423" s="4">
        <v>45502</v>
      </c>
      <c r="G423" s="6">
        <v>25</v>
      </c>
      <c r="I423" t="s">
        <v>449</v>
      </c>
      <c r="J423" t="s">
        <v>510</v>
      </c>
      <c r="K423" t="s">
        <v>438</v>
      </c>
      <c r="L423" t="s">
        <v>18</v>
      </c>
      <c r="M423" t="s">
        <v>445</v>
      </c>
      <c r="N423" s="2">
        <v>0</v>
      </c>
      <c r="O423" s="1">
        <v>20</v>
      </c>
      <c r="P423" s="1">
        <v>5</v>
      </c>
      <c r="Q423" t="s">
        <v>32</v>
      </c>
      <c r="R423" t="s">
        <v>640</v>
      </c>
      <c r="S423" t="s">
        <v>454</v>
      </c>
      <c r="T423" t="s">
        <v>459</v>
      </c>
      <c r="U423" t="s">
        <v>644</v>
      </c>
      <c r="V423" t="s">
        <v>488</v>
      </c>
      <c r="W423" t="s">
        <v>606</v>
      </c>
      <c r="X423" t="s">
        <v>613</v>
      </c>
      <c r="Y423" s="6">
        <v>0</v>
      </c>
      <c r="Z423" s="1">
        <f>Table1[[#This Row],[Cost Of Goods Sold]]*Table1[[#This Row],[Quantity Sold]]</f>
        <v>0</v>
      </c>
      <c r="AA423" s="1">
        <f>Table1[[#This Row],[Total sold Amount]]-Table1[[#This Row],[Total Cost of Good Sold]]</f>
        <v>0</v>
      </c>
      <c r="AB423" s="6">
        <f>IFERROR(Table1[[#This Row],[Total sold Amount]]-Table1[[#This Row],[Total Cost of Good Sold]]/Table1[[#This Row],[Total sold Amount]],0)</f>
        <v>0</v>
      </c>
      <c r="AC423" s="9">
        <f>IFERROR((Table1[[#This Row],[Total sold Amount]]-Table1[[#This Row],[Total Cost of Good Sold]])/Table1[[#This Row],[Total sold Amount]],0)</f>
        <v>0</v>
      </c>
    </row>
    <row r="424" spans="1:29" x14ac:dyDescent="0.3">
      <c r="A424">
        <v>176</v>
      </c>
      <c r="B424" t="s">
        <v>53</v>
      </c>
      <c r="C424" t="s">
        <v>52</v>
      </c>
      <c r="D424" t="s">
        <v>637</v>
      </c>
      <c r="E424" t="s">
        <v>624</v>
      </c>
      <c r="F424" s="4">
        <v>45395</v>
      </c>
      <c r="G424" s="6">
        <v>195</v>
      </c>
      <c r="H424">
        <v>4</v>
      </c>
      <c r="I424" t="s">
        <v>453</v>
      </c>
      <c r="J424" t="s">
        <v>510</v>
      </c>
      <c r="K424" t="s">
        <v>18</v>
      </c>
      <c r="L424" t="s">
        <v>18</v>
      </c>
      <c r="M424" t="s">
        <v>445</v>
      </c>
      <c r="N424" s="2">
        <v>0</v>
      </c>
      <c r="O424" s="1">
        <v>150</v>
      </c>
      <c r="P424" s="1">
        <v>45</v>
      </c>
      <c r="Q424" t="s">
        <v>18</v>
      </c>
      <c r="R424" t="s">
        <v>642</v>
      </c>
      <c r="S424" t="s">
        <v>455</v>
      </c>
      <c r="T424" t="s">
        <v>458</v>
      </c>
      <c r="U424" t="s">
        <v>644</v>
      </c>
      <c r="V424" t="s">
        <v>461</v>
      </c>
      <c r="W424" t="s">
        <v>607</v>
      </c>
      <c r="X424" t="s">
        <v>610</v>
      </c>
      <c r="Y424" s="6">
        <v>780</v>
      </c>
      <c r="Z424" s="1">
        <f>Table1[[#This Row],[Cost Of Goods Sold]]*Table1[[#This Row],[Quantity Sold]]</f>
        <v>600</v>
      </c>
      <c r="AA424" s="1">
        <f>Table1[[#This Row],[Total sold Amount]]-Table1[[#This Row],[Total Cost of Good Sold]]</f>
        <v>180</v>
      </c>
      <c r="AB424" s="6">
        <f>IFERROR(Table1[[#This Row],[Total sold Amount]]-Table1[[#This Row],[Total Cost of Good Sold]]/Table1[[#This Row],[Total sold Amount]],0)</f>
        <v>779.23076923076928</v>
      </c>
      <c r="AC424" s="9">
        <f>IFERROR((Table1[[#This Row],[Total sold Amount]]-Table1[[#This Row],[Total Cost of Good Sold]])/Table1[[#This Row],[Total sold Amount]],0)</f>
        <v>0.23076923076923078</v>
      </c>
    </row>
    <row r="425" spans="1:29" x14ac:dyDescent="0.3">
      <c r="A425">
        <v>352</v>
      </c>
      <c r="B425" t="s">
        <v>187</v>
      </c>
      <c r="C425" t="s">
        <v>48</v>
      </c>
      <c r="D425" t="s">
        <v>633</v>
      </c>
      <c r="E425" t="s">
        <v>624</v>
      </c>
      <c r="F425" s="4">
        <v>45121</v>
      </c>
      <c r="G425" s="6">
        <v>26</v>
      </c>
      <c r="H425">
        <v>5</v>
      </c>
      <c r="I425" t="s">
        <v>451</v>
      </c>
      <c r="J425" t="s">
        <v>591</v>
      </c>
      <c r="K425" t="s">
        <v>32</v>
      </c>
      <c r="L425" t="s">
        <v>32</v>
      </c>
      <c r="M425" t="s">
        <v>447</v>
      </c>
      <c r="N425" s="2">
        <v>0</v>
      </c>
      <c r="O425" s="1">
        <v>20</v>
      </c>
      <c r="P425" s="1">
        <v>6</v>
      </c>
      <c r="Q425" t="s">
        <v>457</v>
      </c>
      <c r="R425" t="s">
        <v>641</v>
      </c>
      <c r="S425" t="s">
        <v>454</v>
      </c>
      <c r="T425" t="s">
        <v>458</v>
      </c>
      <c r="U425" t="s">
        <v>644</v>
      </c>
      <c r="V425" t="s">
        <v>469</v>
      </c>
      <c r="W425" t="s">
        <v>607</v>
      </c>
      <c r="X425" t="s">
        <v>613</v>
      </c>
      <c r="Y425" s="6">
        <v>130</v>
      </c>
      <c r="Z425" s="1">
        <f>Table1[[#This Row],[Cost Of Goods Sold]]*Table1[[#This Row],[Quantity Sold]]</f>
        <v>100</v>
      </c>
      <c r="AA425" s="1">
        <f>Table1[[#This Row],[Total sold Amount]]-Table1[[#This Row],[Total Cost of Good Sold]]</f>
        <v>30</v>
      </c>
      <c r="AB425" s="6">
        <f>IFERROR(Table1[[#This Row],[Total sold Amount]]-Table1[[#This Row],[Total Cost of Good Sold]]/Table1[[#This Row],[Total sold Amount]],0)</f>
        <v>129.23076923076923</v>
      </c>
      <c r="AC425" s="9">
        <f>IFERROR((Table1[[#This Row],[Total sold Amount]]-Table1[[#This Row],[Total Cost of Good Sold]])/Table1[[#This Row],[Total sold Amount]],0)</f>
        <v>0.23076923076923078</v>
      </c>
    </row>
    <row r="426" spans="1:29" x14ac:dyDescent="0.3">
      <c r="A426">
        <v>707</v>
      </c>
      <c r="B426" t="s">
        <v>225</v>
      </c>
      <c r="C426" t="s">
        <v>16</v>
      </c>
      <c r="D426" t="s">
        <v>629</v>
      </c>
      <c r="E426" t="s">
        <v>16</v>
      </c>
      <c r="F426" s="4">
        <v>45140</v>
      </c>
      <c r="G426" s="6">
        <v>20</v>
      </c>
      <c r="H426">
        <v>3</v>
      </c>
      <c r="I426" t="s">
        <v>450</v>
      </c>
      <c r="J426" t="s">
        <v>591</v>
      </c>
      <c r="K426" t="s">
        <v>23</v>
      </c>
      <c r="L426" t="s">
        <v>23</v>
      </c>
      <c r="M426" t="s">
        <v>444</v>
      </c>
      <c r="N426" s="2">
        <v>0.1</v>
      </c>
      <c r="O426" s="1">
        <v>15</v>
      </c>
      <c r="P426" s="1">
        <v>5</v>
      </c>
      <c r="Q426" t="s">
        <v>18</v>
      </c>
      <c r="R426" t="s">
        <v>642</v>
      </c>
      <c r="S426" t="s">
        <v>456</v>
      </c>
      <c r="T426" t="s">
        <v>460</v>
      </c>
      <c r="U426" t="s">
        <v>460</v>
      </c>
      <c r="V426" t="s">
        <v>471</v>
      </c>
      <c r="W426" t="s">
        <v>607</v>
      </c>
      <c r="X426" t="s">
        <v>613</v>
      </c>
      <c r="Y426" s="6">
        <v>60</v>
      </c>
      <c r="Z426" s="1">
        <f>Table1[[#This Row],[Cost Of Goods Sold]]*Table1[[#This Row],[Quantity Sold]]</f>
        <v>45</v>
      </c>
      <c r="AA426" s="1">
        <f>Table1[[#This Row],[Total sold Amount]]-Table1[[#This Row],[Total Cost of Good Sold]]</f>
        <v>15</v>
      </c>
      <c r="AB426" s="6">
        <f>IFERROR(Table1[[#This Row],[Total sold Amount]]-Table1[[#This Row],[Total Cost of Good Sold]]/Table1[[#This Row],[Total sold Amount]],0)</f>
        <v>59.25</v>
      </c>
      <c r="AC426" s="9">
        <f>IFERROR((Table1[[#This Row],[Total sold Amount]]-Table1[[#This Row],[Total Cost of Good Sold]])/Table1[[#This Row],[Total sold Amount]],0)</f>
        <v>0.25</v>
      </c>
    </row>
    <row r="427" spans="1:29" x14ac:dyDescent="0.3">
      <c r="A427">
        <v>390</v>
      </c>
      <c r="B427" t="s">
        <v>258</v>
      </c>
      <c r="C427" t="s">
        <v>21</v>
      </c>
      <c r="D427" t="s">
        <v>634</v>
      </c>
      <c r="E427" t="s">
        <v>624</v>
      </c>
      <c r="F427" s="4">
        <v>45323</v>
      </c>
      <c r="G427" s="6">
        <v>38</v>
      </c>
      <c r="H427">
        <v>3</v>
      </c>
      <c r="I427" t="s">
        <v>453</v>
      </c>
      <c r="J427" t="s">
        <v>591</v>
      </c>
      <c r="K427" t="s">
        <v>23</v>
      </c>
      <c r="L427" t="s">
        <v>23</v>
      </c>
      <c r="M427" t="s">
        <v>445</v>
      </c>
      <c r="N427" s="2">
        <v>0</v>
      </c>
      <c r="O427" s="1">
        <v>30</v>
      </c>
      <c r="P427" s="1">
        <v>8</v>
      </c>
      <c r="Q427" t="s">
        <v>457</v>
      </c>
      <c r="R427" t="s">
        <v>641</v>
      </c>
      <c r="S427" t="s">
        <v>455</v>
      </c>
      <c r="T427" t="s">
        <v>458</v>
      </c>
      <c r="U427" t="s">
        <v>644</v>
      </c>
      <c r="V427" t="s">
        <v>487</v>
      </c>
      <c r="W427" t="s">
        <v>607</v>
      </c>
      <c r="X427" t="s">
        <v>612</v>
      </c>
      <c r="Y427" s="6">
        <v>114</v>
      </c>
      <c r="Z427" s="1">
        <f>Table1[[#This Row],[Cost Of Goods Sold]]*Table1[[#This Row],[Quantity Sold]]</f>
        <v>90</v>
      </c>
      <c r="AA427" s="1">
        <f>Table1[[#This Row],[Total sold Amount]]-Table1[[#This Row],[Total Cost of Good Sold]]</f>
        <v>24</v>
      </c>
      <c r="AB427" s="6">
        <f>IFERROR(Table1[[#This Row],[Total sold Amount]]-Table1[[#This Row],[Total Cost of Good Sold]]/Table1[[#This Row],[Total sold Amount]],0)</f>
        <v>113.21052631578948</v>
      </c>
      <c r="AC427" s="9">
        <f>IFERROR((Table1[[#This Row],[Total sold Amount]]-Table1[[#This Row],[Total Cost of Good Sold]])/Table1[[#This Row],[Total sold Amount]],0)</f>
        <v>0.21052631578947367</v>
      </c>
    </row>
    <row r="428" spans="1:29" x14ac:dyDescent="0.3">
      <c r="A428">
        <v>387</v>
      </c>
      <c r="B428" t="s">
        <v>255</v>
      </c>
      <c r="C428" t="s">
        <v>48</v>
      </c>
      <c r="D428" t="s">
        <v>633</v>
      </c>
      <c r="E428" t="s">
        <v>624</v>
      </c>
      <c r="F428" s="4">
        <v>45144</v>
      </c>
      <c r="G428" s="6">
        <v>38</v>
      </c>
      <c r="H428">
        <v>1</v>
      </c>
      <c r="I428" t="s">
        <v>453</v>
      </c>
      <c r="J428" t="s">
        <v>591</v>
      </c>
      <c r="K428" t="s">
        <v>23</v>
      </c>
      <c r="L428" t="s">
        <v>23</v>
      </c>
      <c r="M428" t="s">
        <v>446</v>
      </c>
      <c r="N428" s="2">
        <v>0</v>
      </c>
      <c r="O428" s="1">
        <v>30</v>
      </c>
      <c r="P428" s="1">
        <v>8</v>
      </c>
      <c r="Q428" t="s">
        <v>32</v>
      </c>
      <c r="R428" t="s">
        <v>640</v>
      </c>
      <c r="S428" t="s">
        <v>455</v>
      </c>
      <c r="T428" t="s">
        <v>459</v>
      </c>
      <c r="U428" t="s">
        <v>644</v>
      </c>
      <c r="V428" t="s">
        <v>473</v>
      </c>
      <c r="W428" t="s">
        <v>607</v>
      </c>
      <c r="X428" t="s">
        <v>614</v>
      </c>
      <c r="Y428" s="6">
        <v>38</v>
      </c>
      <c r="Z428" s="1">
        <f>Table1[[#This Row],[Cost Of Goods Sold]]*Table1[[#This Row],[Quantity Sold]]</f>
        <v>30</v>
      </c>
      <c r="AA428" s="1">
        <f>Table1[[#This Row],[Total sold Amount]]-Table1[[#This Row],[Total Cost of Good Sold]]</f>
        <v>8</v>
      </c>
      <c r="AB428" s="6">
        <f>IFERROR(Table1[[#This Row],[Total sold Amount]]-Table1[[#This Row],[Total Cost of Good Sold]]/Table1[[#This Row],[Total sold Amount]],0)</f>
        <v>37.210526315789473</v>
      </c>
      <c r="AC428" s="9">
        <f>IFERROR((Table1[[#This Row],[Total sold Amount]]-Table1[[#This Row],[Total Cost of Good Sold]])/Table1[[#This Row],[Total sold Amount]],0)</f>
        <v>0.21052631578947367</v>
      </c>
    </row>
    <row r="429" spans="1:29" x14ac:dyDescent="0.3">
      <c r="A429">
        <v>533</v>
      </c>
      <c r="B429" t="s">
        <v>332</v>
      </c>
      <c r="C429" t="s">
        <v>34</v>
      </c>
      <c r="D429" t="s">
        <v>632</v>
      </c>
      <c r="E429" t="s">
        <v>625</v>
      </c>
      <c r="F429" s="4">
        <v>45032</v>
      </c>
      <c r="G429" s="6">
        <v>5</v>
      </c>
      <c r="H429">
        <v>3</v>
      </c>
      <c r="I429" t="s">
        <v>453</v>
      </c>
      <c r="J429" t="s">
        <v>591</v>
      </c>
      <c r="K429" t="s">
        <v>18</v>
      </c>
      <c r="L429" t="s">
        <v>18</v>
      </c>
      <c r="M429" t="s">
        <v>439</v>
      </c>
      <c r="N429" s="2">
        <v>0</v>
      </c>
      <c r="O429" s="1">
        <v>3</v>
      </c>
      <c r="P429" s="1">
        <v>2</v>
      </c>
      <c r="Q429" t="s">
        <v>32</v>
      </c>
      <c r="R429" t="s">
        <v>640</v>
      </c>
      <c r="S429" t="s">
        <v>456</v>
      </c>
      <c r="T429" t="s">
        <v>459</v>
      </c>
      <c r="U429" t="s">
        <v>644</v>
      </c>
      <c r="V429" t="s">
        <v>475</v>
      </c>
      <c r="W429" t="s">
        <v>607</v>
      </c>
      <c r="X429" t="s">
        <v>614</v>
      </c>
      <c r="Y429" s="6">
        <v>15</v>
      </c>
      <c r="Z429" s="1">
        <f>Table1[[#This Row],[Cost Of Goods Sold]]*Table1[[#This Row],[Quantity Sold]]</f>
        <v>9</v>
      </c>
      <c r="AA429" s="1">
        <f>Table1[[#This Row],[Total sold Amount]]-Table1[[#This Row],[Total Cost of Good Sold]]</f>
        <v>6</v>
      </c>
      <c r="AB429" s="6">
        <f>IFERROR(Table1[[#This Row],[Total sold Amount]]-Table1[[#This Row],[Total Cost of Good Sold]]/Table1[[#This Row],[Total sold Amount]],0)</f>
        <v>14.4</v>
      </c>
      <c r="AC429" s="9">
        <f>IFERROR((Table1[[#This Row],[Total sold Amount]]-Table1[[#This Row],[Total Cost of Good Sold]])/Table1[[#This Row],[Total sold Amount]],0)</f>
        <v>0.4</v>
      </c>
    </row>
    <row r="430" spans="1:29" x14ac:dyDescent="0.3">
      <c r="A430">
        <v>57</v>
      </c>
      <c r="B430" t="s">
        <v>89</v>
      </c>
      <c r="C430" t="s">
        <v>48</v>
      </c>
      <c r="D430" t="s">
        <v>633</v>
      </c>
      <c r="E430" t="s">
        <v>624</v>
      </c>
      <c r="F430" s="4">
        <v>45212</v>
      </c>
      <c r="G430" s="6">
        <v>75</v>
      </c>
      <c r="H430">
        <v>4</v>
      </c>
      <c r="J430" t="s">
        <v>591</v>
      </c>
      <c r="K430" t="s">
        <v>32</v>
      </c>
      <c r="L430" t="s">
        <v>32</v>
      </c>
      <c r="M430" t="s">
        <v>440</v>
      </c>
      <c r="N430" s="2">
        <v>0.15</v>
      </c>
      <c r="O430" s="1">
        <v>60</v>
      </c>
      <c r="P430" s="1">
        <v>15</v>
      </c>
      <c r="Q430" t="s">
        <v>23</v>
      </c>
      <c r="R430" t="s">
        <v>23</v>
      </c>
      <c r="S430" t="s">
        <v>456</v>
      </c>
      <c r="T430" t="s">
        <v>460</v>
      </c>
      <c r="U430" t="s">
        <v>460</v>
      </c>
      <c r="V430" t="s">
        <v>484</v>
      </c>
      <c r="W430" t="s">
        <v>607</v>
      </c>
      <c r="X430" t="s">
        <v>615</v>
      </c>
      <c r="Y430" s="6">
        <v>300</v>
      </c>
      <c r="Z430" s="1">
        <f>Table1[[#This Row],[Cost Of Goods Sold]]*Table1[[#This Row],[Quantity Sold]]</f>
        <v>240</v>
      </c>
      <c r="AA430" s="1">
        <f>Table1[[#This Row],[Total sold Amount]]-Table1[[#This Row],[Total Cost of Good Sold]]</f>
        <v>60</v>
      </c>
      <c r="AB430" s="6">
        <f>IFERROR(Table1[[#This Row],[Total sold Amount]]-Table1[[#This Row],[Total Cost of Good Sold]]/Table1[[#This Row],[Total sold Amount]],0)</f>
        <v>299.2</v>
      </c>
      <c r="AC430" s="9">
        <f>IFERROR((Table1[[#This Row],[Total sold Amount]]-Table1[[#This Row],[Total Cost of Good Sold]])/Table1[[#This Row],[Total sold Amount]],0)</f>
        <v>0.2</v>
      </c>
    </row>
    <row r="431" spans="1:29" x14ac:dyDescent="0.3">
      <c r="A431">
        <v>856</v>
      </c>
      <c r="B431" t="s">
        <v>80</v>
      </c>
      <c r="C431" t="s">
        <v>16</v>
      </c>
      <c r="D431" t="s">
        <v>629</v>
      </c>
      <c r="E431" t="s">
        <v>16</v>
      </c>
      <c r="F431" s="4">
        <v>45263</v>
      </c>
      <c r="G431" s="6">
        <v>250</v>
      </c>
      <c r="H431">
        <v>1</v>
      </c>
      <c r="I431" t="s">
        <v>450</v>
      </c>
      <c r="J431" t="s">
        <v>566</v>
      </c>
      <c r="K431" t="s">
        <v>23</v>
      </c>
      <c r="L431" t="s">
        <v>23</v>
      </c>
      <c r="M431" t="s">
        <v>441</v>
      </c>
      <c r="N431" s="2">
        <v>0</v>
      </c>
      <c r="O431" s="1">
        <v>200</v>
      </c>
      <c r="P431" s="1">
        <v>50</v>
      </c>
      <c r="Q431" t="s">
        <v>18</v>
      </c>
      <c r="R431" t="s">
        <v>642</v>
      </c>
      <c r="S431" t="s">
        <v>454</v>
      </c>
      <c r="T431" t="s">
        <v>459</v>
      </c>
      <c r="U431" t="s">
        <v>644</v>
      </c>
      <c r="V431" t="s">
        <v>465</v>
      </c>
      <c r="W431" t="s">
        <v>607</v>
      </c>
      <c r="X431" t="s">
        <v>614</v>
      </c>
      <c r="Y431" s="6">
        <v>250</v>
      </c>
      <c r="Z431" s="1">
        <f>Table1[[#This Row],[Cost Of Goods Sold]]*Table1[[#This Row],[Quantity Sold]]</f>
        <v>200</v>
      </c>
      <c r="AA431" s="1">
        <f>Table1[[#This Row],[Total sold Amount]]-Table1[[#This Row],[Total Cost of Good Sold]]</f>
        <v>50</v>
      </c>
      <c r="AB431" s="6">
        <f>IFERROR(Table1[[#This Row],[Total sold Amount]]-Table1[[#This Row],[Total Cost of Good Sold]]/Table1[[#This Row],[Total sold Amount]],0)</f>
        <v>249.2</v>
      </c>
      <c r="AC431" s="9">
        <f>IFERROR((Table1[[#This Row],[Total sold Amount]]-Table1[[#This Row],[Total Cost of Good Sold]])/Table1[[#This Row],[Total sold Amount]],0)</f>
        <v>0.2</v>
      </c>
    </row>
    <row r="432" spans="1:29" x14ac:dyDescent="0.3">
      <c r="A432">
        <v>780</v>
      </c>
      <c r="B432" t="s">
        <v>242</v>
      </c>
      <c r="C432" t="s">
        <v>24</v>
      </c>
      <c r="D432" t="s">
        <v>631</v>
      </c>
      <c r="E432" t="s">
        <v>626</v>
      </c>
      <c r="F432" s="4">
        <v>45081</v>
      </c>
      <c r="G432" s="6">
        <v>70</v>
      </c>
      <c r="H432">
        <v>3</v>
      </c>
      <c r="I432" t="s">
        <v>453</v>
      </c>
      <c r="J432" t="s">
        <v>566</v>
      </c>
      <c r="K432" t="s">
        <v>23</v>
      </c>
      <c r="L432" t="s">
        <v>23</v>
      </c>
      <c r="M432" t="s">
        <v>443</v>
      </c>
      <c r="N432" s="2">
        <v>0</v>
      </c>
      <c r="O432" s="1">
        <v>50</v>
      </c>
      <c r="P432" s="1">
        <v>20</v>
      </c>
      <c r="Q432" t="s">
        <v>18</v>
      </c>
      <c r="R432" t="s">
        <v>642</v>
      </c>
      <c r="S432" t="s">
        <v>454</v>
      </c>
      <c r="T432" t="s">
        <v>460</v>
      </c>
      <c r="U432" t="s">
        <v>460</v>
      </c>
      <c r="V432" t="s">
        <v>493</v>
      </c>
      <c r="W432" t="s">
        <v>606</v>
      </c>
      <c r="X432" t="s">
        <v>613</v>
      </c>
      <c r="Y432" s="6">
        <v>210</v>
      </c>
      <c r="Z432" s="1">
        <f>Table1[[#This Row],[Cost Of Goods Sold]]*Table1[[#This Row],[Quantity Sold]]</f>
        <v>150</v>
      </c>
      <c r="AA432" s="1">
        <f>Table1[[#This Row],[Total sold Amount]]-Table1[[#This Row],[Total Cost of Good Sold]]</f>
        <v>60</v>
      </c>
      <c r="AB432" s="6">
        <f>IFERROR(Table1[[#This Row],[Total sold Amount]]-Table1[[#This Row],[Total Cost of Good Sold]]/Table1[[#This Row],[Total sold Amount]],0)</f>
        <v>209.28571428571428</v>
      </c>
      <c r="AC432" s="9">
        <f>IFERROR((Table1[[#This Row],[Total sold Amount]]-Table1[[#This Row],[Total Cost of Good Sold]])/Table1[[#This Row],[Total sold Amount]],0)</f>
        <v>0.2857142857142857</v>
      </c>
    </row>
    <row r="433" spans="1:29" x14ac:dyDescent="0.3">
      <c r="A433">
        <v>49</v>
      </c>
      <c r="B433" t="s">
        <v>83</v>
      </c>
      <c r="C433" t="s">
        <v>16</v>
      </c>
      <c r="D433" t="s">
        <v>629</v>
      </c>
      <c r="E433" t="s">
        <v>16</v>
      </c>
      <c r="F433" s="4">
        <v>45021</v>
      </c>
      <c r="G433" s="6">
        <v>90</v>
      </c>
      <c r="H433">
        <v>5</v>
      </c>
      <c r="I433" t="s">
        <v>453</v>
      </c>
      <c r="J433" t="s">
        <v>566</v>
      </c>
      <c r="K433" t="s">
        <v>26</v>
      </c>
      <c r="L433" t="s">
        <v>32</v>
      </c>
      <c r="M433" t="s">
        <v>442</v>
      </c>
      <c r="N433" s="2">
        <v>0.15</v>
      </c>
      <c r="O433" s="1">
        <v>70</v>
      </c>
      <c r="P433" s="1">
        <v>20</v>
      </c>
      <c r="Q433" t="s">
        <v>32</v>
      </c>
      <c r="R433" t="s">
        <v>640</v>
      </c>
      <c r="S433" t="s">
        <v>455</v>
      </c>
      <c r="T433" t="s">
        <v>460</v>
      </c>
      <c r="U433" t="s">
        <v>460</v>
      </c>
      <c r="V433" t="s">
        <v>467</v>
      </c>
      <c r="W433" t="s">
        <v>607</v>
      </c>
      <c r="X433" t="s">
        <v>612</v>
      </c>
      <c r="Y433" s="6">
        <v>450</v>
      </c>
      <c r="Z433" s="1">
        <f>Table1[[#This Row],[Cost Of Goods Sold]]*Table1[[#This Row],[Quantity Sold]]</f>
        <v>350</v>
      </c>
      <c r="AA433" s="1">
        <f>Table1[[#This Row],[Total sold Amount]]-Table1[[#This Row],[Total Cost of Good Sold]]</f>
        <v>100</v>
      </c>
      <c r="AB433" s="6">
        <f>IFERROR(Table1[[#This Row],[Total sold Amount]]-Table1[[#This Row],[Total Cost of Good Sold]]/Table1[[#This Row],[Total sold Amount]],0)</f>
        <v>449.22222222222223</v>
      </c>
      <c r="AC433" s="9">
        <f>IFERROR((Table1[[#This Row],[Total sold Amount]]-Table1[[#This Row],[Total Cost of Good Sold]])/Table1[[#This Row],[Total sold Amount]],0)</f>
        <v>0.22222222222222221</v>
      </c>
    </row>
    <row r="434" spans="1:29" x14ac:dyDescent="0.3">
      <c r="A434">
        <v>722</v>
      </c>
      <c r="B434" t="s">
        <v>25</v>
      </c>
      <c r="C434" t="s">
        <v>24</v>
      </c>
      <c r="D434" t="s">
        <v>631</v>
      </c>
      <c r="E434" t="s">
        <v>626</v>
      </c>
      <c r="F434" s="4">
        <v>45470</v>
      </c>
      <c r="G434" s="6">
        <v>400</v>
      </c>
      <c r="H434">
        <v>1</v>
      </c>
      <c r="I434" t="s">
        <v>453</v>
      </c>
      <c r="J434" t="s">
        <v>566</v>
      </c>
      <c r="K434" t="s">
        <v>18</v>
      </c>
      <c r="L434" t="s">
        <v>18</v>
      </c>
      <c r="M434" t="s">
        <v>447</v>
      </c>
      <c r="N434" s="2">
        <v>0.05</v>
      </c>
      <c r="O434" s="1">
        <v>300</v>
      </c>
      <c r="P434" s="1">
        <v>100</v>
      </c>
      <c r="Q434" t="s">
        <v>18</v>
      </c>
      <c r="R434" t="s">
        <v>642</v>
      </c>
      <c r="S434" t="s">
        <v>456</v>
      </c>
      <c r="T434" t="s">
        <v>459</v>
      </c>
      <c r="U434" t="s">
        <v>644</v>
      </c>
      <c r="V434" t="s">
        <v>482</v>
      </c>
      <c r="W434" t="s">
        <v>608</v>
      </c>
      <c r="X434" t="s">
        <v>610</v>
      </c>
      <c r="Y434" s="6">
        <v>400</v>
      </c>
      <c r="Z434" s="1">
        <f>Table1[[#This Row],[Cost Of Goods Sold]]*Table1[[#This Row],[Quantity Sold]]</f>
        <v>300</v>
      </c>
      <c r="AA434" s="1">
        <f>Table1[[#This Row],[Total sold Amount]]-Table1[[#This Row],[Total Cost of Good Sold]]</f>
        <v>100</v>
      </c>
      <c r="AB434" s="6">
        <f>IFERROR(Table1[[#This Row],[Total sold Amount]]-Table1[[#This Row],[Total Cost of Good Sold]]/Table1[[#This Row],[Total sold Amount]],0)</f>
        <v>399.25</v>
      </c>
      <c r="AC434" s="9">
        <f>IFERROR((Table1[[#This Row],[Total sold Amount]]-Table1[[#This Row],[Total Cost of Good Sold]])/Table1[[#This Row],[Total sold Amount]],0)</f>
        <v>0.25</v>
      </c>
    </row>
    <row r="435" spans="1:29" x14ac:dyDescent="0.3">
      <c r="A435">
        <v>669</v>
      </c>
      <c r="B435" t="s">
        <v>396</v>
      </c>
      <c r="C435" t="s">
        <v>16</v>
      </c>
      <c r="D435" t="s">
        <v>629</v>
      </c>
      <c r="E435" t="s">
        <v>16</v>
      </c>
      <c r="F435" s="4">
        <v>45192</v>
      </c>
      <c r="G435" s="6">
        <v>20</v>
      </c>
      <c r="H435">
        <v>5</v>
      </c>
      <c r="I435" t="s">
        <v>450</v>
      </c>
      <c r="J435" t="s">
        <v>550</v>
      </c>
      <c r="K435" t="s">
        <v>23</v>
      </c>
      <c r="L435" t="s">
        <v>23</v>
      </c>
      <c r="M435" t="s">
        <v>448</v>
      </c>
      <c r="N435" s="2">
        <v>0</v>
      </c>
      <c r="O435" s="1">
        <v>15</v>
      </c>
      <c r="P435" s="1">
        <v>5</v>
      </c>
      <c r="Q435" t="s">
        <v>32</v>
      </c>
      <c r="R435" t="s">
        <v>640</v>
      </c>
      <c r="S435" t="s">
        <v>455</v>
      </c>
      <c r="T435" t="s">
        <v>460</v>
      </c>
      <c r="U435" t="s">
        <v>460</v>
      </c>
      <c r="V435" t="s">
        <v>464</v>
      </c>
      <c r="W435" t="s">
        <v>607</v>
      </c>
      <c r="X435" t="s">
        <v>610</v>
      </c>
      <c r="Y435" s="6">
        <v>100</v>
      </c>
      <c r="Z435" s="1">
        <f>Table1[[#This Row],[Cost Of Goods Sold]]*Table1[[#This Row],[Quantity Sold]]</f>
        <v>75</v>
      </c>
      <c r="AA435" s="1">
        <f>Table1[[#This Row],[Total sold Amount]]-Table1[[#This Row],[Total Cost of Good Sold]]</f>
        <v>25</v>
      </c>
      <c r="AB435" s="6">
        <f>IFERROR(Table1[[#This Row],[Total sold Amount]]-Table1[[#This Row],[Total Cost of Good Sold]]/Table1[[#This Row],[Total sold Amount]],0)</f>
        <v>99.25</v>
      </c>
      <c r="AC435" s="9">
        <f>IFERROR((Table1[[#This Row],[Total sold Amount]]-Table1[[#This Row],[Total Cost of Good Sold]])/Table1[[#This Row],[Total sold Amount]],0)</f>
        <v>0.25</v>
      </c>
    </row>
    <row r="436" spans="1:29" x14ac:dyDescent="0.3">
      <c r="A436">
        <v>494</v>
      </c>
      <c r="B436" t="s">
        <v>320</v>
      </c>
      <c r="C436" t="s">
        <v>19</v>
      </c>
      <c r="D436" t="s">
        <v>630</v>
      </c>
      <c r="E436" t="s">
        <v>623</v>
      </c>
      <c r="F436" s="4">
        <v>45076</v>
      </c>
      <c r="G436" s="6">
        <v>80</v>
      </c>
      <c r="H436">
        <v>5</v>
      </c>
      <c r="I436" t="s">
        <v>450</v>
      </c>
      <c r="J436" t="s">
        <v>550</v>
      </c>
      <c r="K436" t="s">
        <v>23</v>
      </c>
      <c r="L436" t="s">
        <v>23</v>
      </c>
      <c r="M436" t="s">
        <v>444</v>
      </c>
      <c r="N436" s="2">
        <v>0.1</v>
      </c>
      <c r="O436" s="1">
        <v>50</v>
      </c>
      <c r="P436" s="1">
        <v>30</v>
      </c>
      <c r="Q436" t="s">
        <v>32</v>
      </c>
      <c r="R436" t="s">
        <v>640</v>
      </c>
      <c r="S436" t="s">
        <v>455</v>
      </c>
      <c r="T436" t="s">
        <v>460</v>
      </c>
      <c r="U436" t="s">
        <v>460</v>
      </c>
      <c r="V436" t="s">
        <v>474</v>
      </c>
      <c r="W436" t="s">
        <v>606</v>
      </c>
      <c r="X436" t="s">
        <v>611</v>
      </c>
      <c r="Y436" s="6">
        <v>400</v>
      </c>
      <c r="Z436" s="1">
        <f>Table1[[#This Row],[Cost Of Goods Sold]]*Table1[[#This Row],[Quantity Sold]]</f>
        <v>250</v>
      </c>
      <c r="AA436" s="1">
        <f>Table1[[#This Row],[Total sold Amount]]-Table1[[#This Row],[Total Cost of Good Sold]]</f>
        <v>150</v>
      </c>
      <c r="AB436" s="6">
        <f>IFERROR(Table1[[#This Row],[Total sold Amount]]-Table1[[#This Row],[Total Cost of Good Sold]]/Table1[[#This Row],[Total sold Amount]],0)</f>
        <v>399.375</v>
      </c>
      <c r="AC436" s="9">
        <f>IFERROR((Table1[[#This Row],[Total sold Amount]]-Table1[[#This Row],[Total Cost of Good Sold]])/Table1[[#This Row],[Total sold Amount]],0)</f>
        <v>0.375</v>
      </c>
    </row>
    <row r="437" spans="1:29" x14ac:dyDescent="0.3">
      <c r="A437">
        <v>905</v>
      </c>
      <c r="B437" t="s">
        <v>17</v>
      </c>
      <c r="C437" t="s">
        <v>16</v>
      </c>
      <c r="D437" t="s">
        <v>629</v>
      </c>
      <c r="E437" t="s">
        <v>16</v>
      </c>
      <c r="F437" s="4">
        <v>45494</v>
      </c>
      <c r="G437" s="6">
        <v>70</v>
      </c>
      <c r="H437">
        <v>1</v>
      </c>
      <c r="I437" t="s">
        <v>450</v>
      </c>
      <c r="J437" t="s">
        <v>550</v>
      </c>
      <c r="K437" t="s">
        <v>26</v>
      </c>
      <c r="L437" t="s">
        <v>32</v>
      </c>
      <c r="M437" t="s">
        <v>448</v>
      </c>
      <c r="N437" s="2">
        <v>0</v>
      </c>
      <c r="O437" s="1">
        <v>50</v>
      </c>
      <c r="P437" s="1">
        <v>20</v>
      </c>
      <c r="Q437" t="s">
        <v>457</v>
      </c>
      <c r="R437" t="s">
        <v>641</v>
      </c>
      <c r="S437" t="s">
        <v>454</v>
      </c>
      <c r="T437" t="s">
        <v>458</v>
      </c>
      <c r="U437" t="s">
        <v>644</v>
      </c>
      <c r="V437" t="s">
        <v>474</v>
      </c>
      <c r="W437" t="s">
        <v>607</v>
      </c>
      <c r="X437" t="s">
        <v>611</v>
      </c>
      <c r="Y437" s="6">
        <v>70</v>
      </c>
      <c r="Z437" s="1">
        <f>Table1[[#This Row],[Cost Of Goods Sold]]*Table1[[#This Row],[Quantity Sold]]</f>
        <v>50</v>
      </c>
      <c r="AA437" s="1">
        <f>Table1[[#This Row],[Total sold Amount]]-Table1[[#This Row],[Total Cost of Good Sold]]</f>
        <v>20</v>
      </c>
      <c r="AB437" s="6">
        <f>IFERROR(Table1[[#This Row],[Total sold Amount]]-Table1[[#This Row],[Total Cost of Good Sold]]/Table1[[#This Row],[Total sold Amount]],0)</f>
        <v>69.285714285714292</v>
      </c>
      <c r="AC437" s="9">
        <f>IFERROR((Table1[[#This Row],[Total sold Amount]]-Table1[[#This Row],[Total Cost of Good Sold]])/Table1[[#This Row],[Total sold Amount]],0)</f>
        <v>0.2857142857142857</v>
      </c>
    </row>
    <row r="438" spans="1:29" x14ac:dyDescent="0.3">
      <c r="A438">
        <v>480</v>
      </c>
      <c r="B438" t="s">
        <v>112</v>
      </c>
      <c r="C438" t="s">
        <v>24</v>
      </c>
      <c r="D438" t="s">
        <v>631</v>
      </c>
      <c r="E438" t="s">
        <v>626</v>
      </c>
      <c r="F438" s="4">
        <v>45190</v>
      </c>
      <c r="G438" s="6">
        <v>90</v>
      </c>
      <c r="H438">
        <v>4</v>
      </c>
      <c r="I438" t="s">
        <v>452</v>
      </c>
      <c r="J438" t="s">
        <v>550</v>
      </c>
      <c r="K438" t="s">
        <v>32</v>
      </c>
      <c r="L438" t="s">
        <v>32</v>
      </c>
      <c r="M438" t="s">
        <v>440</v>
      </c>
      <c r="N438" s="2">
        <v>0.05</v>
      </c>
      <c r="O438" s="1">
        <v>70</v>
      </c>
      <c r="P438" s="1">
        <v>20</v>
      </c>
      <c r="Q438" t="s">
        <v>18</v>
      </c>
      <c r="R438" t="s">
        <v>642</v>
      </c>
      <c r="S438" t="s">
        <v>454</v>
      </c>
      <c r="T438" t="s">
        <v>460</v>
      </c>
      <c r="U438" t="s">
        <v>460</v>
      </c>
      <c r="V438" t="s">
        <v>472</v>
      </c>
      <c r="W438" t="s">
        <v>608</v>
      </c>
      <c r="X438" t="s">
        <v>611</v>
      </c>
      <c r="Y438" s="6">
        <v>360</v>
      </c>
      <c r="Z438" s="1">
        <f>Table1[[#This Row],[Cost Of Goods Sold]]*Table1[[#This Row],[Quantity Sold]]</f>
        <v>280</v>
      </c>
      <c r="AA438" s="1">
        <f>Table1[[#This Row],[Total sold Amount]]-Table1[[#This Row],[Total Cost of Good Sold]]</f>
        <v>80</v>
      </c>
      <c r="AB438" s="6">
        <f>IFERROR(Table1[[#This Row],[Total sold Amount]]-Table1[[#This Row],[Total Cost of Good Sold]]/Table1[[#This Row],[Total sold Amount]],0)</f>
        <v>359.22222222222223</v>
      </c>
      <c r="AC438" s="9">
        <f>IFERROR((Table1[[#This Row],[Total sold Amount]]-Table1[[#This Row],[Total Cost of Good Sold]])/Table1[[#This Row],[Total sold Amount]],0)</f>
        <v>0.22222222222222221</v>
      </c>
    </row>
    <row r="439" spans="1:29" x14ac:dyDescent="0.3">
      <c r="A439">
        <v>511</v>
      </c>
      <c r="B439" t="s">
        <v>31</v>
      </c>
      <c r="C439" t="s">
        <v>16</v>
      </c>
      <c r="D439" t="s">
        <v>629</v>
      </c>
      <c r="E439" t="s">
        <v>16</v>
      </c>
      <c r="F439" s="4">
        <v>45214</v>
      </c>
      <c r="G439" s="6">
        <v>100</v>
      </c>
      <c r="H439">
        <v>2</v>
      </c>
      <c r="I439" t="s">
        <v>452</v>
      </c>
      <c r="J439" t="s">
        <v>550</v>
      </c>
      <c r="K439" t="s">
        <v>18</v>
      </c>
      <c r="L439" t="s">
        <v>18</v>
      </c>
      <c r="M439" t="s">
        <v>441</v>
      </c>
      <c r="N439" s="2">
        <v>0.05</v>
      </c>
      <c r="O439" s="1">
        <v>70</v>
      </c>
      <c r="P439" s="1">
        <v>30</v>
      </c>
      <c r="Q439" t="s">
        <v>32</v>
      </c>
      <c r="R439" t="s">
        <v>640</v>
      </c>
      <c r="S439" t="s">
        <v>455</v>
      </c>
      <c r="T439" t="s">
        <v>460</v>
      </c>
      <c r="U439" t="s">
        <v>460</v>
      </c>
      <c r="V439" t="s">
        <v>469</v>
      </c>
      <c r="W439" t="s">
        <v>607</v>
      </c>
      <c r="X439" t="s">
        <v>613</v>
      </c>
      <c r="Y439" s="6">
        <v>200</v>
      </c>
      <c r="Z439" s="1">
        <f>Table1[[#This Row],[Cost Of Goods Sold]]*Table1[[#This Row],[Quantity Sold]]</f>
        <v>140</v>
      </c>
      <c r="AA439" s="1">
        <f>Table1[[#This Row],[Total sold Amount]]-Table1[[#This Row],[Total Cost of Good Sold]]</f>
        <v>60</v>
      </c>
      <c r="AB439" s="6">
        <f>IFERROR(Table1[[#This Row],[Total sold Amount]]-Table1[[#This Row],[Total Cost of Good Sold]]/Table1[[#This Row],[Total sold Amount]],0)</f>
        <v>199.3</v>
      </c>
      <c r="AC439" s="9">
        <f>IFERROR((Table1[[#This Row],[Total sold Amount]]-Table1[[#This Row],[Total Cost of Good Sold]])/Table1[[#This Row],[Total sold Amount]],0)</f>
        <v>0.3</v>
      </c>
    </row>
    <row r="440" spans="1:29" x14ac:dyDescent="0.3">
      <c r="A440">
        <v>651</v>
      </c>
      <c r="B440" t="s">
        <v>385</v>
      </c>
      <c r="C440" t="s">
        <v>24</v>
      </c>
      <c r="D440" t="s">
        <v>631</v>
      </c>
      <c r="E440" t="s">
        <v>626</v>
      </c>
      <c r="F440" s="4">
        <v>45439</v>
      </c>
      <c r="G440" s="6">
        <v>50</v>
      </c>
      <c r="H440">
        <v>3</v>
      </c>
      <c r="I440" t="s">
        <v>452</v>
      </c>
      <c r="J440" t="s">
        <v>550</v>
      </c>
      <c r="K440" t="s">
        <v>26</v>
      </c>
      <c r="L440" t="s">
        <v>32</v>
      </c>
      <c r="M440" t="s">
        <v>440</v>
      </c>
      <c r="N440" s="2">
        <v>0.05</v>
      </c>
      <c r="O440" s="1">
        <v>40</v>
      </c>
      <c r="P440" s="1">
        <v>10</v>
      </c>
      <c r="Q440" t="s">
        <v>32</v>
      </c>
      <c r="R440" t="s">
        <v>640</v>
      </c>
      <c r="S440" t="s">
        <v>456</v>
      </c>
      <c r="T440" t="s">
        <v>458</v>
      </c>
      <c r="U440" t="s">
        <v>644</v>
      </c>
      <c r="V440" t="s">
        <v>469</v>
      </c>
      <c r="W440" t="s">
        <v>607</v>
      </c>
      <c r="X440" t="s">
        <v>613</v>
      </c>
      <c r="Y440" s="6">
        <v>150</v>
      </c>
      <c r="Z440" s="1">
        <f>Table1[[#This Row],[Cost Of Goods Sold]]*Table1[[#This Row],[Quantity Sold]]</f>
        <v>120</v>
      </c>
      <c r="AA440" s="1">
        <f>Table1[[#This Row],[Total sold Amount]]-Table1[[#This Row],[Total Cost of Good Sold]]</f>
        <v>30</v>
      </c>
      <c r="AB440" s="6">
        <f>IFERROR(Table1[[#This Row],[Total sold Amount]]-Table1[[#This Row],[Total Cost of Good Sold]]/Table1[[#This Row],[Total sold Amount]],0)</f>
        <v>149.19999999999999</v>
      </c>
      <c r="AC440" s="9">
        <f>IFERROR((Table1[[#This Row],[Total sold Amount]]-Table1[[#This Row],[Total Cost of Good Sold]])/Table1[[#This Row],[Total sold Amount]],0)</f>
        <v>0.2</v>
      </c>
    </row>
    <row r="441" spans="1:29" x14ac:dyDescent="0.3">
      <c r="A441">
        <v>242</v>
      </c>
      <c r="B441" t="s">
        <v>119</v>
      </c>
      <c r="C441" t="s">
        <v>36</v>
      </c>
      <c r="D441" t="s">
        <v>634</v>
      </c>
      <c r="E441" t="s">
        <v>624</v>
      </c>
      <c r="F441" s="4">
        <v>45427</v>
      </c>
      <c r="G441" s="6">
        <v>45</v>
      </c>
      <c r="H441">
        <v>2</v>
      </c>
      <c r="I441" t="s">
        <v>452</v>
      </c>
      <c r="J441" t="s">
        <v>550</v>
      </c>
      <c r="K441" t="s">
        <v>32</v>
      </c>
      <c r="L441" t="s">
        <v>32</v>
      </c>
      <c r="M441" t="s">
        <v>448</v>
      </c>
      <c r="N441" s="2">
        <v>0</v>
      </c>
      <c r="O441" s="1">
        <v>35</v>
      </c>
      <c r="P441" s="1">
        <v>10</v>
      </c>
      <c r="Q441" t="s">
        <v>457</v>
      </c>
      <c r="R441" t="s">
        <v>641</v>
      </c>
      <c r="S441" t="s">
        <v>454</v>
      </c>
      <c r="T441" t="s">
        <v>458</v>
      </c>
      <c r="U441" t="s">
        <v>644</v>
      </c>
      <c r="V441" t="s">
        <v>483</v>
      </c>
      <c r="W441" t="s">
        <v>607</v>
      </c>
      <c r="X441" t="s">
        <v>611</v>
      </c>
      <c r="Y441" s="6">
        <v>90</v>
      </c>
      <c r="Z441" s="1">
        <f>Table1[[#This Row],[Cost Of Goods Sold]]*Table1[[#This Row],[Quantity Sold]]</f>
        <v>70</v>
      </c>
      <c r="AA441" s="1">
        <f>Table1[[#This Row],[Total sold Amount]]-Table1[[#This Row],[Total Cost of Good Sold]]</f>
        <v>20</v>
      </c>
      <c r="AB441" s="6">
        <f>IFERROR(Table1[[#This Row],[Total sold Amount]]-Table1[[#This Row],[Total Cost of Good Sold]]/Table1[[#This Row],[Total sold Amount]],0)</f>
        <v>89.222222222222229</v>
      </c>
      <c r="AC441" s="9">
        <f>IFERROR((Table1[[#This Row],[Total sold Amount]]-Table1[[#This Row],[Total Cost of Good Sold]])/Table1[[#This Row],[Total sold Amount]],0)</f>
        <v>0.22222222222222221</v>
      </c>
    </row>
    <row r="442" spans="1:29" x14ac:dyDescent="0.3">
      <c r="A442">
        <v>513</v>
      </c>
      <c r="B442" t="s">
        <v>327</v>
      </c>
      <c r="C442" t="s">
        <v>48</v>
      </c>
      <c r="D442" t="s">
        <v>633</v>
      </c>
      <c r="E442" t="s">
        <v>624</v>
      </c>
      <c r="F442" s="4">
        <v>45524</v>
      </c>
      <c r="G442" s="6">
        <v>30</v>
      </c>
      <c r="H442">
        <v>4</v>
      </c>
      <c r="I442" t="s">
        <v>452</v>
      </c>
      <c r="J442" t="s">
        <v>550</v>
      </c>
      <c r="K442" t="s">
        <v>32</v>
      </c>
      <c r="L442" t="s">
        <v>32</v>
      </c>
      <c r="M442" t="s">
        <v>442</v>
      </c>
      <c r="N442" s="2">
        <v>0</v>
      </c>
      <c r="O442" s="1">
        <v>20</v>
      </c>
      <c r="P442" s="1">
        <v>10</v>
      </c>
      <c r="Q442" t="s">
        <v>457</v>
      </c>
      <c r="R442" t="s">
        <v>641</v>
      </c>
      <c r="S442" t="s">
        <v>455</v>
      </c>
      <c r="T442" t="s">
        <v>460</v>
      </c>
      <c r="U442" t="s">
        <v>460</v>
      </c>
      <c r="V442" t="s">
        <v>461</v>
      </c>
      <c r="W442" t="s">
        <v>608</v>
      </c>
      <c r="X442" t="s">
        <v>610</v>
      </c>
      <c r="Y442" s="6">
        <v>120</v>
      </c>
      <c r="Z442" s="1">
        <f>Table1[[#This Row],[Cost Of Goods Sold]]*Table1[[#This Row],[Quantity Sold]]</f>
        <v>80</v>
      </c>
      <c r="AA442" s="1">
        <f>Table1[[#This Row],[Total sold Amount]]-Table1[[#This Row],[Total Cost of Good Sold]]</f>
        <v>40</v>
      </c>
      <c r="AB442" s="6">
        <f>IFERROR(Table1[[#This Row],[Total sold Amount]]-Table1[[#This Row],[Total Cost of Good Sold]]/Table1[[#This Row],[Total sold Amount]],0)</f>
        <v>119.33333333333333</v>
      </c>
      <c r="AC442" s="9">
        <f>IFERROR((Table1[[#This Row],[Total sold Amount]]-Table1[[#This Row],[Total Cost of Good Sold]])/Table1[[#This Row],[Total sold Amount]],0)</f>
        <v>0.33333333333333331</v>
      </c>
    </row>
    <row r="443" spans="1:29" x14ac:dyDescent="0.3">
      <c r="A443">
        <v>716</v>
      </c>
      <c r="B443" t="s">
        <v>420</v>
      </c>
      <c r="C443" t="s">
        <v>24</v>
      </c>
      <c r="D443" t="s">
        <v>631</v>
      </c>
      <c r="E443" t="s">
        <v>626</v>
      </c>
      <c r="F443" s="4">
        <v>44971</v>
      </c>
      <c r="G443" s="6">
        <v>50</v>
      </c>
      <c r="H443">
        <v>1</v>
      </c>
      <c r="I443" t="s">
        <v>452</v>
      </c>
      <c r="J443" t="s">
        <v>550</v>
      </c>
      <c r="K443" t="s">
        <v>18</v>
      </c>
      <c r="L443" t="s">
        <v>18</v>
      </c>
      <c r="M443" t="s">
        <v>442</v>
      </c>
      <c r="N443" s="2">
        <v>0</v>
      </c>
      <c r="O443" s="1">
        <v>40</v>
      </c>
      <c r="P443" s="1">
        <v>10</v>
      </c>
      <c r="Q443" t="s">
        <v>32</v>
      </c>
      <c r="R443" t="s">
        <v>640</v>
      </c>
      <c r="S443" t="s">
        <v>455</v>
      </c>
      <c r="T443" t="s">
        <v>460</v>
      </c>
      <c r="U443" t="s">
        <v>460</v>
      </c>
      <c r="V443" t="s">
        <v>481</v>
      </c>
      <c r="W443" t="s">
        <v>606</v>
      </c>
      <c r="X443" t="s">
        <v>610</v>
      </c>
      <c r="Y443" s="6">
        <v>50</v>
      </c>
      <c r="Z443" s="1">
        <f>Table1[[#This Row],[Cost Of Goods Sold]]*Table1[[#This Row],[Quantity Sold]]</f>
        <v>40</v>
      </c>
      <c r="AA443" s="1">
        <f>Table1[[#This Row],[Total sold Amount]]-Table1[[#This Row],[Total Cost of Good Sold]]</f>
        <v>10</v>
      </c>
      <c r="AB443" s="6">
        <f>IFERROR(Table1[[#This Row],[Total sold Amount]]-Table1[[#This Row],[Total Cost of Good Sold]]/Table1[[#This Row],[Total sold Amount]],0)</f>
        <v>49.2</v>
      </c>
      <c r="AC443" s="9">
        <f>IFERROR((Table1[[#This Row],[Total sold Amount]]-Table1[[#This Row],[Total Cost of Good Sold]])/Table1[[#This Row],[Total sold Amount]],0)</f>
        <v>0.2</v>
      </c>
    </row>
    <row r="444" spans="1:29" x14ac:dyDescent="0.3">
      <c r="A444">
        <v>605</v>
      </c>
      <c r="B444" t="s">
        <v>357</v>
      </c>
      <c r="C444" t="s">
        <v>16</v>
      </c>
      <c r="D444" t="s">
        <v>629</v>
      </c>
      <c r="E444" t="s">
        <v>16</v>
      </c>
      <c r="F444" s="4">
        <v>45386</v>
      </c>
      <c r="G444" s="6">
        <v>30</v>
      </c>
      <c r="H444">
        <v>2</v>
      </c>
      <c r="I444" t="s">
        <v>449</v>
      </c>
      <c r="J444" t="s">
        <v>550</v>
      </c>
      <c r="K444" t="s">
        <v>18</v>
      </c>
      <c r="L444" t="s">
        <v>18</v>
      </c>
      <c r="M444" t="s">
        <v>442</v>
      </c>
      <c r="N444" s="2">
        <v>0</v>
      </c>
      <c r="O444" s="1">
        <v>25</v>
      </c>
      <c r="P444" s="1">
        <v>5</v>
      </c>
      <c r="Q444" t="s">
        <v>457</v>
      </c>
      <c r="R444" t="s">
        <v>641</v>
      </c>
      <c r="S444" t="s">
        <v>456</v>
      </c>
      <c r="T444" t="s">
        <v>459</v>
      </c>
      <c r="U444" t="s">
        <v>644</v>
      </c>
      <c r="V444" t="s">
        <v>486</v>
      </c>
      <c r="W444" t="s">
        <v>607</v>
      </c>
      <c r="X444" t="s">
        <v>614</v>
      </c>
      <c r="Y444" s="6">
        <v>60</v>
      </c>
      <c r="Z444" s="1">
        <f>Table1[[#This Row],[Cost Of Goods Sold]]*Table1[[#This Row],[Quantity Sold]]</f>
        <v>50</v>
      </c>
      <c r="AA444" s="1">
        <f>Table1[[#This Row],[Total sold Amount]]-Table1[[#This Row],[Total Cost of Good Sold]]</f>
        <v>10</v>
      </c>
      <c r="AB444" s="6">
        <f>IFERROR(Table1[[#This Row],[Total sold Amount]]-Table1[[#This Row],[Total Cost of Good Sold]]/Table1[[#This Row],[Total sold Amount]],0)</f>
        <v>59.166666666666664</v>
      </c>
      <c r="AC444" s="9">
        <f>IFERROR((Table1[[#This Row],[Total sold Amount]]-Table1[[#This Row],[Total Cost of Good Sold]])/Table1[[#This Row],[Total sold Amount]],0)</f>
        <v>0.16666666666666666</v>
      </c>
    </row>
    <row r="445" spans="1:29" x14ac:dyDescent="0.3">
      <c r="A445">
        <v>20</v>
      </c>
      <c r="B445" t="s">
        <v>49</v>
      </c>
      <c r="C445" t="s">
        <v>48</v>
      </c>
      <c r="D445" t="s">
        <v>633</v>
      </c>
      <c r="E445" t="s">
        <v>624</v>
      </c>
      <c r="F445" s="4">
        <v>44982</v>
      </c>
      <c r="G445" s="6">
        <v>24</v>
      </c>
      <c r="H445">
        <v>5</v>
      </c>
      <c r="I445" t="s">
        <v>449</v>
      </c>
      <c r="J445" t="s">
        <v>550</v>
      </c>
      <c r="K445" t="s">
        <v>23</v>
      </c>
      <c r="L445" t="s">
        <v>23</v>
      </c>
      <c r="M445" t="s">
        <v>440</v>
      </c>
      <c r="N445" s="2">
        <v>0.05</v>
      </c>
      <c r="O445" s="1">
        <v>20</v>
      </c>
      <c r="P445" s="1">
        <v>4</v>
      </c>
      <c r="Q445" t="s">
        <v>23</v>
      </c>
      <c r="R445" t="s">
        <v>23</v>
      </c>
      <c r="S445" t="s">
        <v>456</v>
      </c>
      <c r="T445" t="s">
        <v>460</v>
      </c>
      <c r="U445" t="s">
        <v>460</v>
      </c>
      <c r="V445" t="s">
        <v>483</v>
      </c>
      <c r="W445" t="s">
        <v>607</v>
      </c>
      <c r="X445" t="s">
        <v>611</v>
      </c>
      <c r="Y445" s="6">
        <v>120</v>
      </c>
      <c r="Z445" s="1">
        <f>Table1[[#This Row],[Cost Of Goods Sold]]*Table1[[#This Row],[Quantity Sold]]</f>
        <v>100</v>
      </c>
      <c r="AA445" s="1">
        <f>Table1[[#This Row],[Total sold Amount]]-Table1[[#This Row],[Total Cost of Good Sold]]</f>
        <v>20</v>
      </c>
      <c r="AB445" s="6">
        <f>IFERROR(Table1[[#This Row],[Total sold Amount]]-Table1[[#This Row],[Total Cost of Good Sold]]/Table1[[#This Row],[Total sold Amount]],0)</f>
        <v>119.16666666666667</v>
      </c>
      <c r="AC445" s="9">
        <f>IFERROR((Table1[[#This Row],[Total sold Amount]]-Table1[[#This Row],[Total Cost of Good Sold]])/Table1[[#This Row],[Total sold Amount]],0)</f>
        <v>0.16666666666666666</v>
      </c>
    </row>
    <row r="446" spans="1:29" x14ac:dyDescent="0.3">
      <c r="A446">
        <v>727</v>
      </c>
      <c r="B446" t="s">
        <v>423</v>
      </c>
      <c r="C446" t="s">
        <v>24</v>
      </c>
      <c r="D446" t="s">
        <v>631</v>
      </c>
      <c r="E446" t="s">
        <v>626</v>
      </c>
      <c r="F446" s="4">
        <v>45078</v>
      </c>
      <c r="G446" s="6">
        <v>130</v>
      </c>
      <c r="H446">
        <v>5</v>
      </c>
      <c r="I446" t="s">
        <v>453</v>
      </c>
      <c r="J446" t="s">
        <v>550</v>
      </c>
      <c r="K446" t="s">
        <v>32</v>
      </c>
      <c r="L446" t="s">
        <v>32</v>
      </c>
      <c r="M446" t="s">
        <v>442</v>
      </c>
      <c r="N446" s="2">
        <v>0</v>
      </c>
      <c r="O446" s="1">
        <v>100</v>
      </c>
      <c r="P446" s="1">
        <v>30</v>
      </c>
      <c r="Q446" t="s">
        <v>457</v>
      </c>
      <c r="R446" t="s">
        <v>641</v>
      </c>
      <c r="S446" t="s">
        <v>454</v>
      </c>
      <c r="T446" t="s">
        <v>459</v>
      </c>
      <c r="U446" t="s">
        <v>644</v>
      </c>
      <c r="V446" t="s">
        <v>483</v>
      </c>
      <c r="W446" t="s">
        <v>606</v>
      </c>
      <c r="X446" t="s">
        <v>611</v>
      </c>
      <c r="Y446" s="6">
        <v>650</v>
      </c>
      <c r="Z446" s="1">
        <f>Table1[[#This Row],[Cost Of Goods Sold]]*Table1[[#This Row],[Quantity Sold]]</f>
        <v>500</v>
      </c>
      <c r="AA446" s="1">
        <f>Table1[[#This Row],[Total sold Amount]]-Table1[[#This Row],[Total Cost of Good Sold]]</f>
        <v>150</v>
      </c>
      <c r="AB446" s="6">
        <f>IFERROR(Table1[[#This Row],[Total sold Amount]]-Table1[[#This Row],[Total Cost of Good Sold]]/Table1[[#This Row],[Total sold Amount]],0)</f>
        <v>649.23076923076928</v>
      </c>
      <c r="AC446" s="9">
        <f>IFERROR((Table1[[#This Row],[Total sold Amount]]-Table1[[#This Row],[Total Cost of Good Sold]])/Table1[[#This Row],[Total sold Amount]],0)</f>
        <v>0.23076923076923078</v>
      </c>
    </row>
    <row r="447" spans="1:29" x14ac:dyDescent="0.3">
      <c r="A447">
        <v>170</v>
      </c>
      <c r="B447" t="s">
        <v>45</v>
      </c>
      <c r="C447" t="s">
        <v>28</v>
      </c>
      <c r="D447" t="s">
        <v>638</v>
      </c>
      <c r="E447" t="s">
        <v>627</v>
      </c>
      <c r="F447" s="4">
        <v>45265</v>
      </c>
      <c r="G447" s="6">
        <v>32</v>
      </c>
      <c r="H447">
        <v>4</v>
      </c>
      <c r="J447" t="s">
        <v>550</v>
      </c>
      <c r="K447" t="s">
        <v>26</v>
      </c>
      <c r="L447" t="s">
        <v>32</v>
      </c>
      <c r="M447" t="s">
        <v>444</v>
      </c>
      <c r="N447" s="2">
        <v>0</v>
      </c>
      <c r="O447" s="1">
        <v>25</v>
      </c>
      <c r="P447" s="1">
        <v>7</v>
      </c>
      <c r="Q447" t="s">
        <v>457</v>
      </c>
      <c r="R447" t="s">
        <v>641</v>
      </c>
      <c r="S447" t="s">
        <v>454</v>
      </c>
      <c r="T447" t="s">
        <v>460</v>
      </c>
      <c r="U447" t="s">
        <v>460</v>
      </c>
      <c r="V447" t="s">
        <v>491</v>
      </c>
      <c r="W447" t="s">
        <v>607</v>
      </c>
      <c r="X447" t="s">
        <v>610</v>
      </c>
      <c r="Y447" s="6">
        <v>128</v>
      </c>
      <c r="Z447" s="1">
        <f>Table1[[#This Row],[Cost Of Goods Sold]]*Table1[[#This Row],[Quantity Sold]]</f>
        <v>100</v>
      </c>
      <c r="AA447" s="1">
        <f>Table1[[#This Row],[Total sold Amount]]-Table1[[#This Row],[Total Cost of Good Sold]]</f>
        <v>28</v>
      </c>
      <c r="AB447" s="6">
        <f>IFERROR(Table1[[#This Row],[Total sold Amount]]-Table1[[#This Row],[Total Cost of Good Sold]]/Table1[[#This Row],[Total sold Amount]],0)</f>
        <v>127.21875</v>
      </c>
      <c r="AC447" s="9">
        <f>IFERROR((Table1[[#This Row],[Total sold Amount]]-Table1[[#This Row],[Total Cost of Good Sold]])/Table1[[#This Row],[Total sold Amount]],0)</f>
        <v>0.21875</v>
      </c>
    </row>
    <row r="448" spans="1:29" x14ac:dyDescent="0.3">
      <c r="A448">
        <v>1148</v>
      </c>
      <c r="B448" t="s">
        <v>178</v>
      </c>
      <c r="C448" t="s">
        <v>24</v>
      </c>
      <c r="D448" t="s">
        <v>631</v>
      </c>
      <c r="E448" t="s">
        <v>626</v>
      </c>
      <c r="G448" s="6">
        <v>30</v>
      </c>
      <c r="H448">
        <v>4</v>
      </c>
      <c r="I448" t="s">
        <v>451</v>
      </c>
      <c r="J448" t="s">
        <v>576</v>
      </c>
      <c r="K448" t="s">
        <v>18</v>
      </c>
      <c r="L448" t="s">
        <v>18</v>
      </c>
      <c r="M448" t="s">
        <v>601</v>
      </c>
      <c r="N448" s="2">
        <v>0</v>
      </c>
      <c r="O448" s="1">
        <v>15</v>
      </c>
      <c r="P448" s="1">
        <v>15</v>
      </c>
      <c r="Q448" t="s">
        <v>23</v>
      </c>
      <c r="R448" t="s">
        <v>23</v>
      </c>
      <c r="S448" t="s">
        <v>455</v>
      </c>
      <c r="T448" t="s">
        <v>460</v>
      </c>
      <c r="U448" t="s">
        <v>460</v>
      </c>
      <c r="V448" t="s">
        <v>484</v>
      </c>
      <c r="W448" t="s">
        <v>608</v>
      </c>
      <c r="X448" t="s">
        <v>615</v>
      </c>
      <c r="Y448" s="6">
        <v>120</v>
      </c>
      <c r="Z448" s="1">
        <f>Table1[[#This Row],[Cost Of Goods Sold]]*Table1[[#This Row],[Quantity Sold]]</f>
        <v>60</v>
      </c>
      <c r="AA448" s="1">
        <f>Table1[[#This Row],[Total sold Amount]]-Table1[[#This Row],[Total Cost of Good Sold]]</f>
        <v>60</v>
      </c>
      <c r="AB448" s="6">
        <f>IFERROR(Table1[[#This Row],[Total sold Amount]]-Table1[[#This Row],[Total Cost of Good Sold]]/Table1[[#This Row],[Total sold Amount]],0)</f>
        <v>119.5</v>
      </c>
      <c r="AC448" s="9">
        <f>IFERROR((Table1[[#This Row],[Total sold Amount]]-Table1[[#This Row],[Total Cost of Good Sold]])/Table1[[#This Row],[Total sold Amount]],0)</f>
        <v>0.5</v>
      </c>
    </row>
    <row r="449" spans="1:29" x14ac:dyDescent="0.3">
      <c r="A449">
        <v>1332</v>
      </c>
      <c r="B449" t="s">
        <v>419</v>
      </c>
      <c r="C449" t="s">
        <v>34</v>
      </c>
      <c r="D449" t="s">
        <v>632</v>
      </c>
      <c r="E449" t="s">
        <v>625</v>
      </c>
      <c r="F449" s="4">
        <v>45286</v>
      </c>
      <c r="G449" s="6">
        <v>20</v>
      </c>
      <c r="H449">
        <v>4</v>
      </c>
      <c r="I449" t="s">
        <v>450</v>
      </c>
      <c r="J449" t="s">
        <v>576</v>
      </c>
      <c r="K449" t="s">
        <v>32</v>
      </c>
      <c r="L449" t="s">
        <v>32</v>
      </c>
      <c r="M449" t="s">
        <v>601</v>
      </c>
      <c r="N449" s="2">
        <v>0</v>
      </c>
      <c r="O449" s="1">
        <v>15</v>
      </c>
      <c r="P449" s="1">
        <v>5</v>
      </c>
      <c r="Q449" t="s">
        <v>23</v>
      </c>
      <c r="R449" t="s">
        <v>23</v>
      </c>
      <c r="S449" t="s">
        <v>455</v>
      </c>
      <c r="T449" t="s">
        <v>458</v>
      </c>
      <c r="U449" t="s">
        <v>644</v>
      </c>
      <c r="V449" t="s">
        <v>479</v>
      </c>
      <c r="W449" t="s">
        <v>606</v>
      </c>
      <c r="X449" t="s">
        <v>611</v>
      </c>
      <c r="Y449" s="6">
        <v>80</v>
      </c>
      <c r="Z449" s="1">
        <f>Table1[[#This Row],[Cost Of Goods Sold]]*Table1[[#This Row],[Quantity Sold]]</f>
        <v>60</v>
      </c>
      <c r="AA449" s="1">
        <f>Table1[[#This Row],[Total sold Amount]]-Table1[[#This Row],[Total Cost of Good Sold]]</f>
        <v>20</v>
      </c>
      <c r="AB449" s="6">
        <f>IFERROR(Table1[[#This Row],[Total sold Amount]]-Table1[[#This Row],[Total Cost of Good Sold]]/Table1[[#This Row],[Total sold Amount]],0)</f>
        <v>79.25</v>
      </c>
      <c r="AC449" s="9">
        <f>IFERROR((Table1[[#This Row],[Total sold Amount]]-Table1[[#This Row],[Total Cost of Good Sold]])/Table1[[#This Row],[Total sold Amount]],0)</f>
        <v>0.25</v>
      </c>
    </row>
    <row r="450" spans="1:29" x14ac:dyDescent="0.3">
      <c r="A450">
        <v>1240</v>
      </c>
      <c r="B450" t="s">
        <v>231</v>
      </c>
      <c r="C450" t="s">
        <v>34</v>
      </c>
      <c r="D450" t="s">
        <v>632</v>
      </c>
      <c r="E450" t="s">
        <v>625</v>
      </c>
      <c r="F450" s="4">
        <v>45362</v>
      </c>
      <c r="G450" s="6">
        <v>400</v>
      </c>
      <c r="H450">
        <v>5</v>
      </c>
      <c r="I450" t="s">
        <v>450</v>
      </c>
      <c r="J450" t="s">
        <v>576</v>
      </c>
      <c r="K450" t="s">
        <v>32</v>
      </c>
      <c r="L450" t="s">
        <v>32</v>
      </c>
      <c r="M450" t="s">
        <v>603</v>
      </c>
      <c r="N450" s="2">
        <v>0</v>
      </c>
      <c r="O450" s="1">
        <v>15</v>
      </c>
      <c r="P450" s="1">
        <v>385</v>
      </c>
      <c r="Q450" t="s">
        <v>32</v>
      </c>
      <c r="R450" t="s">
        <v>640</v>
      </c>
      <c r="S450" t="s">
        <v>455</v>
      </c>
      <c r="T450" t="s">
        <v>460</v>
      </c>
      <c r="U450" t="s">
        <v>460</v>
      </c>
      <c r="V450" t="s">
        <v>482</v>
      </c>
      <c r="W450" t="s">
        <v>608</v>
      </c>
      <c r="X450" t="s">
        <v>610</v>
      </c>
      <c r="Y450" s="6">
        <v>2000</v>
      </c>
      <c r="Z450" s="1">
        <f>Table1[[#This Row],[Cost Of Goods Sold]]*Table1[[#This Row],[Quantity Sold]]</f>
        <v>75</v>
      </c>
      <c r="AA450" s="1">
        <f>Table1[[#This Row],[Total sold Amount]]-Table1[[#This Row],[Total Cost of Good Sold]]</f>
        <v>1925</v>
      </c>
      <c r="AB450" s="6">
        <f>IFERROR(Table1[[#This Row],[Total sold Amount]]-Table1[[#This Row],[Total Cost of Good Sold]]/Table1[[#This Row],[Total sold Amount]],0)</f>
        <v>1999.9625000000001</v>
      </c>
      <c r="AC450" s="9">
        <f>IFERROR((Table1[[#This Row],[Total sold Amount]]-Table1[[#This Row],[Total Cost of Good Sold]])/Table1[[#This Row],[Total sold Amount]],0)</f>
        <v>0.96250000000000002</v>
      </c>
    </row>
    <row r="451" spans="1:29" x14ac:dyDescent="0.3">
      <c r="A451">
        <v>1194</v>
      </c>
      <c r="B451" t="s">
        <v>419</v>
      </c>
      <c r="C451" t="s">
        <v>34</v>
      </c>
      <c r="D451" t="s">
        <v>632</v>
      </c>
      <c r="E451" t="s">
        <v>625</v>
      </c>
      <c r="F451" s="4">
        <v>45451</v>
      </c>
      <c r="G451" s="6">
        <v>30</v>
      </c>
      <c r="H451">
        <v>5</v>
      </c>
      <c r="I451" t="s">
        <v>452</v>
      </c>
      <c r="J451" t="s">
        <v>576</v>
      </c>
      <c r="K451" t="s">
        <v>32</v>
      </c>
      <c r="L451" t="s">
        <v>32</v>
      </c>
      <c r="M451" t="s">
        <v>602</v>
      </c>
      <c r="N451" s="2">
        <v>0.1</v>
      </c>
      <c r="O451" s="1">
        <v>20</v>
      </c>
      <c r="P451" s="1">
        <v>10</v>
      </c>
      <c r="Q451" t="s">
        <v>457</v>
      </c>
      <c r="R451" t="s">
        <v>641</v>
      </c>
      <c r="S451" t="s">
        <v>456</v>
      </c>
      <c r="T451" t="s">
        <v>460</v>
      </c>
      <c r="U451" t="s">
        <v>460</v>
      </c>
      <c r="V451" t="s">
        <v>467</v>
      </c>
      <c r="W451" t="s">
        <v>606</v>
      </c>
      <c r="X451" t="s">
        <v>612</v>
      </c>
      <c r="Y451" s="6">
        <v>150</v>
      </c>
      <c r="Z451" s="1">
        <f>Table1[[#This Row],[Cost Of Goods Sold]]*Table1[[#This Row],[Quantity Sold]]</f>
        <v>100</v>
      </c>
      <c r="AA451" s="1">
        <f>Table1[[#This Row],[Total sold Amount]]-Table1[[#This Row],[Total Cost of Good Sold]]</f>
        <v>50</v>
      </c>
      <c r="AB451" s="6">
        <f>IFERROR(Table1[[#This Row],[Total sold Amount]]-Table1[[#This Row],[Total Cost of Good Sold]]/Table1[[#This Row],[Total sold Amount]],0)</f>
        <v>149.33333333333334</v>
      </c>
      <c r="AC451" s="9">
        <f>IFERROR((Table1[[#This Row],[Total sold Amount]]-Table1[[#This Row],[Total Cost of Good Sold]])/Table1[[#This Row],[Total sold Amount]],0)</f>
        <v>0.33333333333333331</v>
      </c>
    </row>
    <row r="452" spans="1:29" x14ac:dyDescent="0.3">
      <c r="A452">
        <v>1286</v>
      </c>
      <c r="B452" t="s">
        <v>406</v>
      </c>
      <c r="C452" t="s">
        <v>19</v>
      </c>
      <c r="D452" t="s">
        <v>630</v>
      </c>
      <c r="E452" t="s">
        <v>623</v>
      </c>
      <c r="F452" s="4">
        <v>45240</v>
      </c>
      <c r="G452" s="8">
        <v>400</v>
      </c>
      <c r="H452">
        <v>5</v>
      </c>
      <c r="I452" t="s">
        <v>452</v>
      </c>
      <c r="J452" t="s">
        <v>576</v>
      </c>
      <c r="K452" t="s">
        <v>23</v>
      </c>
      <c r="L452" t="s">
        <v>23</v>
      </c>
      <c r="M452" t="s">
        <v>595</v>
      </c>
      <c r="N452" s="2">
        <v>0.1</v>
      </c>
      <c r="O452" s="1">
        <v>20</v>
      </c>
      <c r="P452" s="1">
        <v>380</v>
      </c>
      <c r="Q452" t="s">
        <v>457</v>
      </c>
      <c r="R452" t="s">
        <v>641</v>
      </c>
      <c r="S452" t="s">
        <v>456</v>
      </c>
      <c r="T452" t="s">
        <v>459</v>
      </c>
      <c r="U452" t="s">
        <v>644</v>
      </c>
      <c r="V452" t="s">
        <v>465</v>
      </c>
      <c r="W452" t="s">
        <v>606</v>
      </c>
      <c r="X452" t="s">
        <v>614</v>
      </c>
      <c r="Y452" s="6">
        <v>2000</v>
      </c>
      <c r="Z452" s="1">
        <f>Table1[[#This Row],[Cost Of Goods Sold]]*Table1[[#This Row],[Quantity Sold]]</f>
        <v>100</v>
      </c>
      <c r="AA452" s="1">
        <f>Table1[[#This Row],[Total sold Amount]]-Table1[[#This Row],[Total Cost of Good Sold]]</f>
        <v>1900</v>
      </c>
      <c r="AB452" s="6">
        <f>IFERROR(Table1[[#This Row],[Total sold Amount]]-Table1[[#This Row],[Total Cost of Good Sold]]/Table1[[#This Row],[Total sold Amount]],0)</f>
        <v>1999.95</v>
      </c>
      <c r="AC452" s="9">
        <f>IFERROR((Table1[[#This Row],[Total sold Amount]]-Table1[[#This Row],[Total Cost of Good Sold]])/Table1[[#This Row],[Total sold Amount]],0)</f>
        <v>0.95</v>
      </c>
    </row>
    <row r="453" spans="1:29" x14ac:dyDescent="0.3">
      <c r="A453">
        <v>854</v>
      </c>
      <c r="B453" t="s">
        <v>266</v>
      </c>
      <c r="C453" t="s">
        <v>36</v>
      </c>
      <c r="D453" t="s">
        <v>634</v>
      </c>
      <c r="E453" t="s">
        <v>624</v>
      </c>
      <c r="F453" s="4">
        <v>45151</v>
      </c>
      <c r="G453" s="6">
        <v>25</v>
      </c>
      <c r="H453">
        <v>1</v>
      </c>
      <c r="I453" t="s">
        <v>453</v>
      </c>
      <c r="J453" t="s">
        <v>576</v>
      </c>
      <c r="K453" t="s">
        <v>32</v>
      </c>
      <c r="L453" t="s">
        <v>32</v>
      </c>
      <c r="M453" t="s">
        <v>447</v>
      </c>
      <c r="N453" s="2">
        <v>0</v>
      </c>
      <c r="O453" s="1">
        <v>20</v>
      </c>
      <c r="P453" s="1">
        <v>5</v>
      </c>
      <c r="Q453" t="s">
        <v>457</v>
      </c>
      <c r="R453" t="s">
        <v>641</v>
      </c>
      <c r="S453" t="s">
        <v>455</v>
      </c>
      <c r="T453" t="s">
        <v>460</v>
      </c>
      <c r="U453" t="s">
        <v>460</v>
      </c>
      <c r="V453" t="s">
        <v>478</v>
      </c>
      <c r="W453" t="s">
        <v>608</v>
      </c>
      <c r="X453" t="s">
        <v>614</v>
      </c>
      <c r="Y453" s="6">
        <v>25</v>
      </c>
      <c r="Z453" s="1">
        <f>Table1[[#This Row],[Cost Of Goods Sold]]*Table1[[#This Row],[Quantity Sold]]</f>
        <v>20</v>
      </c>
      <c r="AA453" s="1">
        <f>Table1[[#This Row],[Total sold Amount]]-Table1[[#This Row],[Total Cost of Good Sold]]</f>
        <v>5</v>
      </c>
      <c r="AB453" s="6">
        <f>IFERROR(Table1[[#This Row],[Total sold Amount]]-Table1[[#This Row],[Total Cost of Good Sold]]/Table1[[#This Row],[Total sold Amount]],0)</f>
        <v>24.2</v>
      </c>
      <c r="AC453" s="9">
        <f>IFERROR((Table1[[#This Row],[Total sold Amount]]-Table1[[#This Row],[Total Cost of Good Sold]])/Table1[[#This Row],[Total sold Amount]],0)</f>
        <v>0.2</v>
      </c>
    </row>
    <row r="454" spans="1:29" x14ac:dyDescent="0.3">
      <c r="A454">
        <v>1102</v>
      </c>
      <c r="B454" t="s">
        <v>292</v>
      </c>
      <c r="C454" t="s">
        <v>16</v>
      </c>
      <c r="D454" t="s">
        <v>629</v>
      </c>
      <c r="E454" t="s">
        <v>16</v>
      </c>
      <c r="F454" s="4">
        <v>45295</v>
      </c>
      <c r="G454" s="6">
        <v>40</v>
      </c>
      <c r="I454" t="s">
        <v>453</v>
      </c>
      <c r="J454" t="s">
        <v>576</v>
      </c>
      <c r="K454" t="s">
        <v>434</v>
      </c>
      <c r="L454" t="s">
        <v>18</v>
      </c>
      <c r="M454" t="s">
        <v>442</v>
      </c>
      <c r="N454" s="2">
        <v>0</v>
      </c>
      <c r="O454" s="1">
        <v>30</v>
      </c>
      <c r="P454" s="1">
        <v>10</v>
      </c>
      <c r="Q454" t="s">
        <v>457</v>
      </c>
      <c r="R454" t="s">
        <v>641</v>
      </c>
      <c r="S454" t="s">
        <v>454</v>
      </c>
      <c r="T454" t="s">
        <v>458</v>
      </c>
      <c r="U454" t="s">
        <v>644</v>
      </c>
      <c r="V454" t="s">
        <v>470</v>
      </c>
      <c r="W454" t="s">
        <v>607</v>
      </c>
      <c r="X454" t="s">
        <v>613</v>
      </c>
      <c r="Y454" s="6">
        <v>0</v>
      </c>
      <c r="Z454" s="1">
        <f>Table1[[#This Row],[Cost Of Goods Sold]]*Table1[[#This Row],[Quantity Sold]]</f>
        <v>0</v>
      </c>
      <c r="AA454" s="1">
        <f>Table1[[#This Row],[Total sold Amount]]-Table1[[#This Row],[Total Cost of Good Sold]]</f>
        <v>0</v>
      </c>
      <c r="AB454" s="6">
        <f>IFERROR(Table1[[#This Row],[Total sold Amount]]-Table1[[#This Row],[Total Cost of Good Sold]]/Table1[[#This Row],[Total sold Amount]],0)</f>
        <v>0</v>
      </c>
      <c r="AC454" s="9">
        <f>IFERROR((Table1[[#This Row],[Total sold Amount]]-Table1[[#This Row],[Total Cost of Good Sold]])/Table1[[#This Row],[Total sold Amount]],0)</f>
        <v>0</v>
      </c>
    </row>
    <row r="455" spans="1:29" x14ac:dyDescent="0.3">
      <c r="A455">
        <v>921</v>
      </c>
      <c r="B455" t="s">
        <v>178</v>
      </c>
      <c r="C455" t="s">
        <v>24</v>
      </c>
      <c r="D455" t="s">
        <v>631</v>
      </c>
      <c r="E455" t="s">
        <v>626</v>
      </c>
      <c r="F455" s="4">
        <v>44954</v>
      </c>
      <c r="G455" s="6">
        <v>30</v>
      </c>
      <c r="H455">
        <v>2</v>
      </c>
      <c r="J455" t="s">
        <v>576</v>
      </c>
      <c r="K455" t="s">
        <v>18</v>
      </c>
      <c r="L455" t="s">
        <v>18</v>
      </c>
      <c r="M455" t="s">
        <v>446</v>
      </c>
      <c r="N455" s="2">
        <v>0</v>
      </c>
      <c r="O455" s="1">
        <v>25</v>
      </c>
      <c r="P455" s="1">
        <v>5</v>
      </c>
      <c r="Q455" t="s">
        <v>18</v>
      </c>
      <c r="R455" t="s">
        <v>642</v>
      </c>
      <c r="S455" t="s">
        <v>456</v>
      </c>
      <c r="T455" t="s">
        <v>460</v>
      </c>
      <c r="U455" t="s">
        <v>460</v>
      </c>
      <c r="V455" t="s">
        <v>485</v>
      </c>
      <c r="W455" t="s">
        <v>608</v>
      </c>
      <c r="X455" t="s">
        <v>611</v>
      </c>
      <c r="Y455" s="6">
        <v>60</v>
      </c>
      <c r="Z455" s="1">
        <f>Table1[[#This Row],[Cost Of Goods Sold]]*Table1[[#This Row],[Quantity Sold]]</f>
        <v>50</v>
      </c>
      <c r="AA455" s="1">
        <f>Table1[[#This Row],[Total sold Amount]]-Table1[[#This Row],[Total Cost of Good Sold]]</f>
        <v>10</v>
      </c>
      <c r="AB455" s="6">
        <f>IFERROR(Table1[[#This Row],[Total sold Amount]]-Table1[[#This Row],[Total Cost of Good Sold]]/Table1[[#This Row],[Total sold Amount]],0)</f>
        <v>59.166666666666664</v>
      </c>
      <c r="AC455" s="9">
        <f>IFERROR((Table1[[#This Row],[Total sold Amount]]-Table1[[#This Row],[Total Cost of Good Sold]])/Table1[[#This Row],[Total sold Amount]],0)</f>
        <v>0.16666666666666666</v>
      </c>
    </row>
    <row r="456" spans="1:29" x14ac:dyDescent="0.3">
      <c r="A456">
        <v>1042</v>
      </c>
      <c r="B456" t="s">
        <v>419</v>
      </c>
      <c r="C456" t="s">
        <v>34</v>
      </c>
      <c r="D456" t="s">
        <v>632</v>
      </c>
      <c r="E456" t="s">
        <v>625</v>
      </c>
      <c r="F456" s="4">
        <v>44993</v>
      </c>
      <c r="G456" s="6">
        <v>30</v>
      </c>
      <c r="J456" t="s">
        <v>576</v>
      </c>
      <c r="K456" t="s">
        <v>432</v>
      </c>
      <c r="L456" t="s">
        <v>620</v>
      </c>
      <c r="M456" t="s">
        <v>448</v>
      </c>
      <c r="N456" s="2">
        <v>0.05</v>
      </c>
      <c r="O456" s="1">
        <v>20</v>
      </c>
      <c r="P456" s="1">
        <v>10</v>
      </c>
      <c r="Q456" t="s">
        <v>32</v>
      </c>
      <c r="R456" t="s">
        <v>640</v>
      </c>
      <c r="S456" t="s">
        <v>454</v>
      </c>
      <c r="T456" t="s">
        <v>459</v>
      </c>
      <c r="U456" t="s">
        <v>644</v>
      </c>
      <c r="V456" t="s">
        <v>462</v>
      </c>
      <c r="W456" t="s">
        <v>608</v>
      </c>
      <c r="X456" t="s">
        <v>614</v>
      </c>
      <c r="Y456" s="6">
        <v>0</v>
      </c>
      <c r="Z456" s="1">
        <f>Table1[[#This Row],[Cost Of Goods Sold]]*Table1[[#This Row],[Quantity Sold]]</f>
        <v>0</v>
      </c>
      <c r="AA456" s="1">
        <f>Table1[[#This Row],[Total sold Amount]]-Table1[[#This Row],[Total Cost of Good Sold]]</f>
        <v>0</v>
      </c>
      <c r="AB456" s="6">
        <f>IFERROR(Table1[[#This Row],[Total sold Amount]]-Table1[[#This Row],[Total Cost of Good Sold]]/Table1[[#This Row],[Total sold Amount]],0)</f>
        <v>0</v>
      </c>
      <c r="AC456" s="9">
        <f>IFERROR((Table1[[#This Row],[Total sold Amount]]-Table1[[#This Row],[Total Cost of Good Sold]])/Table1[[#This Row],[Total sold Amount]],0)</f>
        <v>0</v>
      </c>
    </row>
    <row r="457" spans="1:29" x14ac:dyDescent="0.3">
      <c r="A457">
        <v>845</v>
      </c>
      <c r="B457" t="s">
        <v>231</v>
      </c>
      <c r="C457" t="s">
        <v>34</v>
      </c>
      <c r="D457" t="s">
        <v>632</v>
      </c>
      <c r="E457" t="s">
        <v>625</v>
      </c>
      <c r="F457" s="4">
        <v>45392</v>
      </c>
      <c r="G457" s="6">
        <v>30</v>
      </c>
      <c r="H457">
        <v>5</v>
      </c>
      <c r="I457" t="s">
        <v>450</v>
      </c>
      <c r="J457" t="s">
        <v>534</v>
      </c>
      <c r="K457" t="s">
        <v>32</v>
      </c>
      <c r="L457" t="s">
        <v>32</v>
      </c>
      <c r="M457" t="s">
        <v>444</v>
      </c>
      <c r="N457" s="2">
        <v>0.05</v>
      </c>
      <c r="O457" s="1">
        <v>25</v>
      </c>
      <c r="P457" s="1">
        <v>5</v>
      </c>
      <c r="Q457" t="s">
        <v>18</v>
      </c>
      <c r="R457" t="s">
        <v>642</v>
      </c>
      <c r="S457" t="s">
        <v>456</v>
      </c>
      <c r="T457" t="s">
        <v>460</v>
      </c>
      <c r="U457" t="s">
        <v>460</v>
      </c>
      <c r="V457" t="s">
        <v>465</v>
      </c>
      <c r="W457" t="s">
        <v>607</v>
      </c>
      <c r="X457" t="s">
        <v>614</v>
      </c>
      <c r="Y457" s="6">
        <v>150</v>
      </c>
      <c r="Z457" s="1">
        <f>Table1[[#This Row],[Cost Of Goods Sold]]*Table1[[#This Row],[Quantity Sold]]</f>
        <v>125</v>
      </c>
      <c r="AA457" s="1">
        <f>Table1[[#This Row],[Total sold Amount]]-Table1[[#This Row],[Total Cost of Good Sold]]</f>
        <v>25</v>
      </c>
      <c r="AB457" s="6">
        <f>IFERROR(Table1[[#This Row],[Total sold Amount]]-Table1[[#This Row],[Total Cost of Good Sold]]/Table1[[#This Row],[Total sold Amount]],0)</f>
        <v>149.16666666666666</v>
      </c>
      <c r="AC457" s="9">
        <f>IFERROR((Table1[[#This Row],[Total sold Amount]]-Table1[[#This Row],[Total Cost of Good Sold]])/Table1[[#This Row],[Total sold Amount]],0)</f>
        <v>0.16666666666666666</v>
      </c>
    </row>
    <row r="458" spans="1:29" x14ac:dyDescent="0.3">
      <c r="A458">
        <v>405</v>
      </c>
      <c r="B458" t="s">
        <v>31</v>
      </c>
      <c r="C458" t="s">
        <v>16</v>
      </c>
      <c r="D458" t="s">
        <v>629</v>
      </c>
      <c r="E458" t="s">
        <v>16</v>
      </c>
      <c r="F458" s="4">
        <v>45085</v>
      </c>
      <c r="G458" s="6">
        <v>130</v>
      </c>
      <c r="H458">
        <v>5</v>
      </c>
      <c r="I458" t="s">
        <v>450</v>
      </c>
      <c r="J458" t="s">
        <v>534</v>
      </c>
      <c r="K458" t="s">
        <v>18</v>
      </c>
      <c r="L458" t="s">
        <v>18</v>
      </c>
      <c r="M458" t="s">
        <v>447</v>
      </c>
      <c r="N458" s="2">
        <v>0</v>
      </c>
      <c r="O458" s="1">
        <v>100</v>
      </c>
      <c r="P458" s="1">
        <v>30</v>
      </c>
      <c r="Q458" t="s">
        <v>32</v>
      </c>
      <c r="R458" t="s">
        <v>640</v>
      </c>
      <c r="S458" t="s">
        <v>456</v>
      </c>
      <c r="T458" t="s">
        <v>458</v>
      </c>
      <c r="U458" t="s">
        <v>644</v>
      </c>
      <c r="V458" t="s">
        <v>482</v>
      </c>
      <c r="W458" t="s">
        <v>607</v>
      </c>
      <c r="X458" t="s">
        <v>610</v>
      </c>
      <c r="Y458" s="6">
        <v>650</v>
      </c>
      <c r="Z458" s="1">
        <f>Table1[[#This Row],[Cost Of Goods Sold]]*Table1[[#This Row],[Quantity Sold]]</f>
        <v>500</v>
      </c>
      <c r="AA458" s="1">
        <f>Table1[[#This Row],[Total sold Amount]]-Table1[[#This Row],[Total Cost of Good Sold]]</f>
        <v>150</v>
      </c>
      <c r="AB458" s="6">
        <f>IFERROR(Table1[[#This Row],[Total sold Amount]]-Table1[[#This Row],[Total Cost of Good Sold]]/Table1[[#This Row],[Total sold Amount]],0)</f>
        <v>649.23076923076928</v>
      </c>
      <c r="AC458" s="9">
        <f>IFERROR((Table1[[#This Row],[Total sold Amount]]-Table1[[#This Row],[Total Cost of Good Sold]])/Table1[[#This Row],[Total sold Amount]],0)</f>
        <v>0.23076923076923078</v>
      </c>
    </row>
    <row r="459" spans="1:29" x14ac:dyDescent="0.3">
      <c r="A459">
        <v>500</v>
      </c>
      <c r="B459" t="s">
        <v>268</v>
      </c>
      <c r="C459" t="s">
        <v>19</v>
      </c>
      <c r="D459" t="s">
        <v>630</v>
      </c>
      <c r="E459" t="s">
        <v>623</v>
      </c>
      <c r="F459" s="4">
        <v>45188</v>
      </c>
      <c r="G459" s="6">
        <v>100</v>
      </c>
      <c r="H459">
        <v>4</v>
      </c>
      <c r="I459" t="s">
        <v>450</v>
      </c>
      <c r="J459" t="s">
        <v>534</v>
      </c>
      <c r="K459" t="s">
        <v>23</v>
      </c>
      <c r="L459" t="s">
        <v>23</v>
      </c>
      <c r="M459" t="s">
        <v>447</v>
      </c>
      <c r="N459" s="2">
        <v>0</v>
      </c>
      <c r="O459" s="1">
        <v>70</v>
      </c>
      <c r="P459" s="1">
        <v>30</v>
      </c>
      <c r="Q459" t="s">
        <v>18</v>
      </c>
      <c r="R459" t="s">
        <v>642</v>
      </c>
      <c r="S459" t="s">
        <v>456</v>
      </c>
      <c r="T459" t="s">
        <v>459</v>
      </c>
      <c r="U459" t="s">
        <v>644</v>
      </c>
      <c r="V459" t="s">
        <v>475</v>
      </c>
      <c r="W459" t="s">
        <v>607</v>
      </c>
      <c r="X459" t="s">
        <v>614</v>
      </c>
      <c r="Y459" s="6">
        <v>400</v>
      </c>
      <c r="Z459" s="1">
        <f>Table1[[#This Row],[Cost Of Goods Sold]]*Table1[[#This Row],[Quantity Sold]]</f>
        <v>280</v>
      </c>
      <c r="AA459" s="1">
        <f>Table1[[#This Row],[Total sold Amount]]-Table1[[#This Row],[Total Cost of Good Sold]]</f>
        <v>120</v>
      </c>
      <c r="AB459" s="6">
        <f>IFERROR(Table1[[#This Row],[Total sold Amount]]-Table1[[#This Row],[Total Cost of Good Sold]]/Table1[[#This Row],[Total sold Amount]],0)</f>
        <v>399.3</v>
      </c>
      <c r="AC459" s="9">
        <f>IFERROR((Table1[[#This Row],[Total sold Amount]]-Table1[[#This Row],[Total Cost of Good Sold]])/Table1[[#This Row],[Total sold Amount]],0)</f>
        <v>0.3</v>
      </c>
    </row>
    <row r="460" spans="1:29" x14ac:dyDescent="0.3">
      <c r="A460">
        <v>155</v>
      </c>
      <c r="B460" t="s">
        <v>17</v>
      </c>
      <c r="C460" t="s">
        <v>16</v>
      </c>
      <c r="D460" t="s">
        <v>629</v>
      </c>
      <c r="E460" t="s">
        <v>16</v>
      </c>
      <c r="F460" s="4">
        <v>45263</v>
      </c>
      <c r="G460" s="6">
        <v>25</v>
      </c>
      <c r="H460">
        <v>1</v>
      </c>
      <c r="I460" t="s">
        <v>450</v>
      </c>
      <c r="J460" t="s">
        <v>534</v>
      </c>
      <c r="K460" t="s">
        <v>18</v>
      </c>
      <c r="L460" t="s">
        <v>18</v>
      </c>
      <c r="M460" t="s">
        <v>445</v>
      </c>
      <c r="N460" s="2">
        <v>0</v>
      </c>
      <c r="O460" s="1">
        <v>20</v>
      </c>
      <c r="P460" s="1">
        <v>5</v>
      </c>
      <c r="Q460" t="s">
        <v>23</v>
      </c>
      <c r="R460" t="s">
        <v>23</v>
      </c>
      <c r="S460" t="s">
        <v>454</v>
      </c>
      <c r="T460" t="s">
        <v>458</v>
      </c>
      <c r="U460" t="s">
        <v>644</v>
      </c>
      <c r="V460" t="s">
        <v>463</v>
      </c>
      <c r="W460" t="s">
        <v>606</v>
      </c>
      <c r="X460" t="s">
        <v>610</v>
      </c>
      <c r="Y460" s="6">
        <v>25</v>
      </c>
      <c r="Z460" s="1">
        <f>Table1[[#This Row],[Cost Of Goods Sold]]*Table1[[#This Row],[Quantity Sold]]</f>
        <v>20</v>
      </c>
      <c r="AA460" s="1">
        <f>Table1[[#This Row],[Total sold Amount]]-Table1[[#This Row],[Total Cost of Good Sold]]</f>
        <v>5</v>
      </c>
      <c r="AB460" s="6">
        <f>IFERROR(Table1[[#This Row],[Total sold Amount]]-Table1[[#This Row],[Total Cost of Good Sold]]/Table1[[#This Row],[Total sold Amount]],0)</f>
        <v>24.2</v>
      </c>
      <c r="AC460" s="9">
        <f>IFERROR((Table1[[#This Row],[Total sold Amount]]-Table1[[#This Row],[Total Cost of Good Sold]])/Table1[[#This Row],[Total sold Amount]],0)</f>
        <v>0.2</v>
      </c>
    </row>
    <row r="461" spans="1:29" x14ac:dyDescent="0.3">
      <c r="A461">
        <v>349</v>
      </c>
      <c r="B461" t="s">
        <v>224</v>
      </c>
      <c r="C461" t="s">
        <v>19</v>
      </c>
      <c r="D461" t="s">
        <v>630</v>
      </c>
      <c r="E461" t="s">
        <v>623</v>
      </c>
      <c r="F461" s="4">
        <v>45011</v>
      </c>
      <c r="G461" s="6">
        <v>26</v>
      </c>
      <c r="H461">
        <v>2</v>
      </c>
      <c r="I461" t="s">
        <v>452</v>
      </c>
      <c r="J461" t="s">
        <v>534</v>
      </c>
      <c r="K461" t="s">
        <v>32</v>
      </c>
      <c r="L461" t="s">
        <v>32</v>
      </c>
      <c r="M461" t="s">
        <v>441</v>
      </c>
      <c r="N461" s="2">
        <v>0</v>
      </c>
      <c r="O461" s="1">
        <v>20</v>
      </c>
      <c r="P461" s="1">
        <v>6</v>
      </c>
      <c r="Q461" t="s">
        <v>32</v>
      </c>
      <c r="R461" t="s">
        <v>640</v>
      </c>
      <c r="S461" t="s">
        <v>454</v>
      </c>
      <c r="T461" t="s">
        <v>458</v>
      </c>
      <c r="U461" t="s">
        <v>644</v>
      </c>
      <c r="V461" t="s">
        <v>480</v>
      </c>
      <c r="W461" t="s">
        <v>608</v>
      </c>
      <c r="X461" t="s">
        <v>613</v>
      </c>
      <c r="Y461" s="6">
        <v>52</v>
      </c>
      <c r="Z461" s="1">
        <f>Table1[[#This Row],[Cost Of Goods Sold]]*Table1[[#This Row],[Quantity Sold]]</f>
        <v>40</v>
      </c>
      <c r="AA461" s="1">
        <f>Table1[[#This Row],[Total sold Amount]]-Table1[[#This Row],[Total Cost of Good Sold]]</f>
        <v>12</v>
      </c>
      <c r="AB461" s="6">
        <f>IFERROR(Table1[[#This Row],[Total sold Amount]]-Table1[[#This Row],[Total Cost of Good Sold]]/Table1[[#This Row],[Total sold Amount]],0)</f>
        <v>51.230769230769234</v>
      </c>
      <c r="AC461" s="9">
        <f>IFERROR((Table1[[#This Row],[Total sold Amount]]-Table1[[#This Row],[Total Cost of Good Sold]])/Table1[[#This Row],[Total sold Amount]],0)</f>
        <v>0.23076923076923078</v>
      </c>
    </row>
    <row r="462" spans="1:29" x14ac:dyDescent="0.3">
      <c r="A462">
        <v>3</v>
      </c>
      <c r="B462" t="s">
        <v>20</v>
      </c>
      <c r="C462" t="s">
        <v>19</v>
      </c>
      <c r="D462" t="s">
        <v>630</v>
      </c>
      <c r="E462" t="s">
        <v>623</v>
      </c>
      <c r="F462" s="4">
        <v>44928</v>
      </c>
      <c r="G462" s="6">
        <v>120</v>
      </c>
      <c r="H462">
        <v>2</v>
      </c>
      <c r="I462" t="s">
        <v>452</v>
      </c>
      <c r="J462" t="s">
        <v>534</v>
      </c>
      <c r="K462" t="s">
        <v>18</v>
      </c>
      <c r="L462" t="s">
        <v>18</v>
      </c>
      <c r="M462" t="s">
        <v>440</v>
      </c>
      <c r="N462" s="2">
        <v>0.15</v>
      </c>
      <c r="O462" s="1">
        <v>80</v>
      </c>
      <c r="P462" s="1">
        <v>40</v>
      </c>
      <c r="Q462" t="s">
        <v>32</v>
      </c>
      <c r="R462" t="s">
        <v>640</v>
      </c>
      <c r="S462" t="s">
        <v>454</v>
      </c>
      <c r="T462" t="s">
        <v>458</v>
      </c>
      <c r="U462" t="s">
        <v>644</v>
      </c>
      <c r="V462" t="s">
        <v>463</v>
      </c>
      <c r="W462" t="s">
        <v>607</v>
      </c>
      <c r="X462" t="s">
        <v>610</v>
      </c>
      <c r="Y462" s="6">
        <v>240</v>
      </c>
      <c r="Z462" s="1">
        <f>Table1[[#This Row],[Cost Of Goods Sold]]*Table1[[#This Row],[Quantity Sold]]</f>
        <v>160</v>
      </c>
      <c r="AA462" s="1">
        <f>Table1[[#This Row],[Total sold Amount]]-Table1[[#This Row],[Total Cost of Good Sold]]</f>
        <v>80</v>
      </c>
      <c r="AB462" s="6">
        <f>IFERROR(Table1[[#This Row],[Total sold Amount]]-Table1[[#This Row],[Total Cost of Good Sold]]/Table1[[#This Row],[Total sold Amount]],0)</f>
        <v>239.33333333333334</v>
      </c>
      <c r="AC462" s="9">
        <f>IFERROR((Table1[[#This Row],[Total sold Amount]]-Table1[[#This Row],[Total Cost of Good Sold]])/Table1[[#This Row],[Total sold Amount]],0)</f>
        <v>0.33333333333333331</v>
      </c>
    </row>
    <row r="463" spans="1:29" x14ac:dyDescent="0.3">
      <c r="A463">
        <v>811</v>
      </c>
      <c r="B463" t="s">
        <v>369</v>
      </c>
      <c r="C463" t="s">
        <v>24</v>
      </c>
      <c r="D463" t="s">
        <v>631</v>
      </c>
      <c r="E463" t="s">
        <v>626</v>
      </c>
      <c r="F463" s="4">
        <v>45492</v>
      </c>
      <c r="G463" s="6">
        <v>70</v>
      </c>
      <c r="H463">
        <v>5</v>
      </c>
      <c r="I463" t="s">
        <v>449</v>
      </c>
      <c r="J463" t="s">
        <v>534</v>
      </c>
      <c r="K463" t="s">
        <v>23</v>
      </c>
      <c r="L463" t="s">
        <v>23</v>
      </c>
      <c r="M463" t="s">
        <v>447</v>
      </c>
      <c r="N463" s="2">
        <v>0</v>
      </c>
      <c r="O463" s="1">
        <v>50</v>
      </c>
      <c r="P463" s="1">
        <v>20</v>
      </c>
      <c r="Q463" t="s">
        <v>23</v>
      </c>
      <c r="R463" t="s">
        <v>23</v>
      </c>
      <c r="S463" t="s">
        <v>454</v>
      </c>
      <c r="T463" t="s">
        <v>458</v>
      </c>
      <c r="U463" t="s">
        <v>644</v>
      </c>
      <c r="V463" t="s">
        <v>465</v>
      </c>
      <c r="W463" t="s">
        <v>608</v>
      </c>
      <c r="X463" t="s">
        <v>614</v>
      </c>
      <c r="Y463" s="6">
        <v>350</v>
      </c>
      <c r="Z463" s="1">
        <f>Table1[[#This Row],[Cost Of Goods Sold]]*Table1[[#This Row],[Quantity Sold]]</f>
        <v>250</v>
      </c>
      <c r="AA463" s="1">
        <f>Table1[[#This Row],[Total sold Amount]]-Table1[[#This Row],[Total Cost of Good Sold]]</f>
        <v>100</v>
      </c>
      <c r="AB463" s="6">
        <f>IFERROR(Table1[[#This Row],[Total sold Amount]]-Table1[[#This Row],[Total Cost of Good Sold]]/Table1[[#This Row],[Total sold Amount]],0)</f>
        <v>349.28571428571428</v>
      </c>
      <c r="AC463" s="9">
        <f>IFERROR((Table1[[#This Row],[Total sold Amount]]-Table1[[#This Row],[Total Cost of Good Sold]])/Table1[[#This Row],[Total sold Amount]],0)</f>
        <v>0.2857142857142857</v>
      </c>
    </row>
    <row r="464" spans="1:29" x14ac:dyDescent="0.3">
      <c r="A464">
        <v>231</v>
      </c>
      <c r="B464" t="s">
        <v>17</v>
      </c>
      <c r="C464" t="s">
        <v>16</v>
      </c>
      <c r="D464" t="s">
        <v>629</v>
      </c>
      <c r="E464" t="s">
        <v>16</v>
      </c>
      <c r="F464" s="4">
        <v>45038</v>
      </c>
      <c r="G464" s="6">
        <v>30</v>
      </c>
      <c r="H464">
        <v>3</v>
      </c>
      <c r="I464" t="s">
        <v>449</v>
      </c>
      <c r="J464" t="s">
        <v>534</v>
      </c>
      <c r="K464" t="s">
        <v>18</v>
      </c>
      <c r="L464" t="s">
        <v>18</v>
      </c>
      <c r="M464" t="s">
        <v>440</v>
      </c>
      <c r="N464" s="2">
        <v>0</v>
      </c>
      <c r="O464" s="1">
        <v>22</v>
      </c>
      <c r="P464" s="1">
        <v>8</v>
      </c>
      <c r="Q464" t="s">
        <v>457</v>
      </c>
      <c r="R464" t="s">
        <v>641</v>
      </c>
      <c r="S464" t="s">
        <v>455</v>
      </c>
      <c r="T464" t="s">
        <v>460</v>
      </c>
      <c r="U464" t="s">
        <v>460</v>
      </c>
      <c r="V464" t="s">
        <v>484</v>
      </c>
      <c r="W464" t="s">
        <v>607</v>
      </c>
      <c r="X464" t="s">
        <v>615</v>
      </c>
      <c r="Y464" s="6">
        <v>90</v>
      </c>
      <c r="Z464" s="1">
        <f>Table1[[#This Row],[Cost Of Goods Sold]]*Table1[[#This Row],[Quantity Sold]]</f>
        <v>66</v>
      </c>
      <c r="AA464" s="1">
        <f>Table1[[#This Row],[Total sold Amount]]-Table1[[#This Row],[Total Cost of Good Sold]]</f>
        <v>24</v>
      </c>
      <c r="AB464" s="6">
        <f>IFERROR(Table1[[#This Row],[Total sold Amount]]-Table1[[#This Row],[Total Cost of Good Sold]]/Table1[[#This Row],[Total sold Amount]],0)</f>
        <v>89.266666666666666</v>
      </c>
      <c r="AC464" s="9">
        <f>IFERROR((Table1[[#This Row],[Total sold Amount]]-Table1[[#This Row],[Total Cost of Good Sold]])/Table1[[#This Row],[Total sold Amount]],0)</f>
        <v>0.26666666666666666</v>
      </c>
    </row>
    <row r="465" spans="1:29" x14ac:dyDescent="0.3">
      <c r="A465">
        <v>165</v>
      </c>
      <c r="B465" t="s">
        <v>38</v>
      </c>
      <c r="C465" t="s">
        <v>19</v>
      </c>
      <c r="D465" t="s">
        <v>630</v>
      </c>
      <c r="E465" t="s">
        <v>623</v>
      </c>
      <c r="F465" s="4">
        <v>45244</v>
      </c>
      <c r="G465" s="6">
        <v>195</v>
      </c>
      <c r="H465">
        <v>4</v>
      </c>
      <c r="I465" t="s">
        <v>453</v>
      </c>
      <c r="J465" t="s">
        <v>534</v>
      </c>
      <c r="K465" t="s">
        <v>23</v>
      </c>
      <c r="L465" t="s">
        <v>23</v>
      </c>
      <c r="M465" t="s">
        <v>439</v>
      </c>
      <c r="N465" s="2">
        <v>0</v>
      </c>
      <c r="O465" s="1">
        <v>150</v>
      </c>
      <c r="P465" s="1">
        <v>45</v>
      </c>
      <c r="Q465" t="s">
        <v>32</v>
      </c>
      <c r="R465" t="s">
        <v>640</v>
      </c>
      <c r="S465" t="s">
        <v>455</v>
      </c>
      <c r="T465" t="s">
        <v>458</v>
      </c>
      <c r="U465" t="s">
        <v>644</v>
      </c>
      <c r="V465" t="s">
        <v>484</v>
      </c>
      <c r="W465" t="s">
        <v>607</v>
      </c>
      <c r="X465" t="s">
        <v>615</v>
      </c>
      <c r="Y465" s="6">
        <v>780</v>
      </c>
      <c r="Z465" s="1">
        <f>Table1[[#This Row],[Cost Of Goods Sold]]*Table1[[#This Row],[Quantity Sold]]</f>
        <v>600</v>
      </c>
      <c r="AA465" s="1">
        <f>Table1[[#This Row],[Total sold Amount]]-Table1[[#This Row],[Total Cost of Good Sold]]</f>
        <v>180</v>
      </c>
      <c r="AB465" s="6">
        <f>IFERROR(Table1[[#This Row],[Total sold Amount]]-Table1[[#This Row],[Total Cost of Good Sold]]/Table1[[#This Row],[Total sold Amount]],0)</f>
        <v>779.23076923076928</v>
      </c>
      <c r="AC465" s="9">
        <f>IFERROR((Table1[[#This Row],[Total sold Amount]]-Table1[[#This Row],[Total Cost of Good Sold]])/Table1[[#This Row],[Total sold Amount]],0)</f>
        <v>0.23076923076923078</v>
      </c>
    </row>
    <row r="466" spans="1:29" x14ac:dyDescent="0.3">
      <c r="A466">
        <v>915</v>
      </c>
      <c r="B466" t="s">
        <v>408</v>
      </c>
      <c r="C466" t="s">
        <v>24</v>
      </c>
      <c r="D466" t="s">
        <v>631</v>
      </c>
      <c r="E466" t="s">
        <v>626</v>
      </c>
      <c r="F466" s="4">
        <v>45328</v>
      </c>
      <c r="G466" s="6">
        <v>90</v>
      </c>
      <c r="H466">
        <v>4</v>
      </c>
      <c r="I466" t="s">
        <v>453</v>
      </c>
      <c r="J466" t="s">
        <v>534</v>
      </c>
      <c r="K466" t="s">
        <v>18</v>
      </c>
      <c r="L466" t="s">
        <v>18</v>
      </c>
      <c r="M466" t="s">
        <v>444</v>
      </c>
      <c r="N466" s="2">
        <v>0</v>
      </c>
      <c r="O466" s="1">
        <v>70</v>
      </c>
      <c r="P466" s="1">
        <v>20</v>
      </c>
      <c r="Q466" t="s">
        <v>23</v>
      </c>
      <c r="R466" t="s">
        <v>23</v>
      </c>
      <c r="S466" t="s">
        <v>455</v>
      </c>
      <c r="T466" t="s">
        <v>458</v>
      </c>
      <c r="U466" t="s">
        <v>644</v>
      </c>
      <c r="V466" t="s">
        <v>484</v>
      </c>
      <c r="W466" t="s">
        <v>607</v>
      </c>
      <c r="X466" t="s">
        <v>615</v>
      </c>
      <c r="Y466" s="6">
        <v>360</v>
      </c>
      <c r="Z466" s="1">
        <f>Table1[[#This Row],[Cost Of Goods Sold]]*Table1[[#This Row],[Quantity Sold]]</f>
        <v>280</v>
      </c>
      <c r="AA466" s="1">
        <f>Table1[[#This Row],[Total sold Amount]]-Table1[[#This Row],[Total Cost of Good Sold]]</f>
        <v>80</v>
      </c>
      <c r="AB466" s="6">
        <f>IFERROR(Table1[[#This Row],[Total sold Amount]]-Table1[[#This Row],[Total Cost of Good Sold]]/Table1[[#This Row],[Total sold Amount]],0)</f>
        <v>359.22222222222223</v>
      </c>
      <c r="AC466" s="9">
        <f>IFERROR((Table1[[#This Row],[Total sold Amount]]-Table1[[#This Row],[Total Cost of Good Sold]])/Table1[[#This Row],[Total sold Amount]],0)</f>
        <v>0.22222222222222221</v>
      </c>
    </row>
    <row r="467" spans="1:29" x14ac:dyDescent="0.3">
      <c r="A467">
        <v>840</v>
      </c>
      <c r="B467" t="s">
        <v>185</v>
      </c>
      <c r="C467" t="s">
        <v>34</v>
      </c>
      <c r="D467" t="s">
        <v>632</v>
      </c>
      <c r="E467" t="s">
        <v>625</v>
      </c>
      <c r="F467" s="4">
        <v>45129</v>
      </c>
      <c r="G467" s="6">
        <v>50</v>
      </c>
      <c r="H467">
        <v>4</v>
      </c>
      <c r="I467" t="s">
        <v>453</v>
      </c>
      <c r="J467" t="s">
        <v>534</v>
      </c>
      <c r="K467" t="s">
        <v>18</v>
      </c>
      <c r="L467" t="s">
        <v>18</v>
      </c>
      <c r="M467" t="s">
        <v>446</v>
      </c>
      <c r="N467" s="2">
        <v>0</v>
      </c>
      <c r="O467" s="1">
        <v>40</v>
      </c>
      <c r="P467" s="1">
        <v>10</v>
      </c>
      <c r="Q467" t="s">
        <v>457</v>
      </c>
      <c r="R467" t="s">
        <v>641</v>
      </c>
      <c r="S467" t="s">
        <v>455</v>
      </c>
      <c r="T467" t="s">
        <v>459</v>
      </c>
      <c r="U467" t="s">
        <v>644</v>
      </c>
      <c r="V467" t="s">
        <v>464</v>
      </c>
      <c r="W467" t="s">
        <v>608</v>
      </c>
      <c r="X467" t="s">
        <v>610</v>
      </c>
      <c r="Y467" s="6">
        <v>200</v>
      </c>
      <c r="Z467" s="1">
        <f>Table1[[#This Row],[Cost Of Goods Sold]]*Table1[[#This Row],[Quantity Sold]]</f>
        <v>160</v>
      </c>
      <c r="AA467" s="1">
        <f>Table1[[#This Row],[Total sold Amount]]-Table1[[#This Row],[Total Cost of Good Sold]]</f>
        <v>40</v>
      </c>
      <c r="AB467" s="6">
        <f>IFERROR(Table1[[#This Row],[Total sold Amount]]-Table1[[#This Row],[Total Cost of Good Sold]]/Table1[[#This Row],[Total sold Amount]],0)</f>
        <v>199.2</v>
      </c>
      <c r="AC467" s="9">
        <f>IFERROR((Table1[[#This Row],[Total sold Amount]]-Table1[[#This Row],[Total Cost of Good Sold]])/Table1[[#This Row],[Total sold Amount]],0)</f>
        <v>0.2</v>
      </c>
    </row>
    <row r="468" spans="1:29" x14ac:dyDescent="0.3">
      <c r="A468">
        <v>326</v>
      </c>
      <c r="B468" t="s">
        <v>201</v>
      </c>
      <c r="C468" t="s">
        <v>24</v>
      </c>
      <c r="D468" t="s">
        <v>631</v>
      </c>
      <c r="E468" t="s">
        <v>626</v>
      </c>
      <c r="F468" s="4">
        <v>45438</v>
      </c>
      <c r="G468" s="6">
        <v>26</v>
      </c>
      <c r="H468">
        <v>4</v>
      </c>
      <c r="I468" t="s">
        <v>453</v>
      </c>
      <c r="J468" t="s">
        <v>534</v>
      </c>
      <c r="K468" t="s">
        <v>18</v>
      </c>
      <c r="L468" t="s">
        <v>18</v>
      </c>
      <c r="M468" t="s">
        <v>445</v>
      </c>
      <c r="N468" s="2">
        <v>0</v>
      </c>
      <c r="O468" s="1">
        <v>20</v>
      </c>
      <c r="P468" s="1">
        <v>6</v>
      </c>
      <c r="Q468" t="s">
        <v>18</v>
      </c>
      <c r="R468" t="s">
        <v>642</v>
      </c>
      <c r="S468" t="s">
        <v>456</v>
      </c>
      <c r="T468" t="s">
        <v>460</v>
      </c>
      <c r="U468" t="s">
        <v>460</v>
      </c>
      <c r="V468" t="s">
        <v>477</v>
      </c>
      <c r="W468" t="s">
        <v>608</v>
      </c>
      <c r="X468" t="s">
        <v>610</v>
      </c>
      <c r="Y468" s="6">
        <v>104</v>
      </c>
      <c r="Z468" s="1">
        <f>Table1[[#This Row],[Cost Of Goods Sold]]*Table1[[#This Row],[Quantity Sold]]</f>
        <v>80</v>
      </c>
      <c r="AA468" s="1">
        <f>Table1[[#This Row],[Total sold Amount]]-Table1[[#This Row],[Total Cost of Good Sold]]</f>
        <v>24</v>
      </c>
      <c r="AB468" s="6">
        <f>IFERROR(Table1[[#This Row],[Total sold Amount]]-Table1[[#This Row],[Total Cost of Good Sold]]/Table1[[#This Row],[Total sold Amount]],0)</f>
        <v>103.23076923076923</v>
      </c>
      <c r="AC468" s="9">
        <f>IFERROR((Table1[[#This Row],[Total sold Amount]]-Table1[[#This Row],[Total Cost of Good Sold]])/Table1[[#This Row],[Total sold Amount]],0)</f>
        <v>0.23076923076923078</v>
      </c>
    </row>
    <row r="469" spans="1:29" x14ac:dyDescent="0.3">
      <c r="A469">
        <v>657</v>
      </c>
      <c r="B469" t="s">
        <v>389</v>
      </c>
      <c r="C469" t="s">
        <v>24</v>
      </c>
      <c r="D469" t="s">
        <v>631</v>
      </c>
      <c r="E469" t="s">
        <v>626</v>
      </c>
      <c r="F469" s="4">
        <v>45237</v>
      </c>
      <c r="G469" s="6">
        <v>250</v>
      </c>
      <c r="H469">
        <v>2</v>
      </c>
      <c r="I469" t="s">
        <v>453</v>
      </c>
      <c r="J469" t="s">
        <v>534</v>
      </c>
      <c r="K469" t="s">
        <v>23</v>
      </c>
      <c r="L469" t="s">
        <v>23</v>
      </c>
      <c r="M469" t="s">
        <v>443</v>
      </c>
      <c r="N469" s="2">
        <v>0.05</v>
      </c>
      <c r="O469" s="1">
        <v>200</v>
      </c>
      <c r="P469" s="1">
        <v>50</v>
      </c>
      <c r="Q469" t="s">
        <v>32</v>
      </c>
      <c r="R469" t="s">
        <v>640</v>
      </c>
      <c r="S469" t="s">
        <v>455</v>
      </c>
      <c r="T469" t="s">
        <v>458</v>
      </c>
      <c r="U469" t="s">
        <v>644</v>
      </c>
      <c r="V469" t="s">
        <v>470</v>
      </c>
      <c r="W469" t="s">
        <v>608</v>
      </c>
      <c r="X469" t="s">
        <v>613</v>
      </c>
      <c r="Y469" s="6">
        <v>500</v>
      </c>
      <c r="Z469" s="1">
        <f>Table1[[#This Row],[Cost Of Goods Sold]]*Table1[[#This Row],[Quantity Sold]]</f>
        <v>400</v>
      </c>
      <c r="AA469" s="1">
        <f>Table1[[#This Row],[Total sold Amount]]-Table1[[#This Row],[Total Cost of Good Sold]]</f>
        <v>100</v>
      </c>
      <c r="AB469" s="6">
        <f>IFERROR(Table1[[#This Row],[Total sold Amount]]-Table1[[#This Row],[Total Cost of Good Sold]]/Table1[[#This Row],[Total sold Amount]],0)</f>
        <v>499.2</v>
      </c>
      <c r="AC469" s="9">
        <f>IFERROR((Table1[[#This Row],[Total sold Amount]]-Table1[[#This Row],[Total Cost of Good Sold]])/Table1[[#This Row],[Total sold Amount]],0)</f>
        <v>0.2</v>
      </c>
    </row>
    <row r="470" spans="1:29" x14ac:dyDescent="0.3">
      <c r="A470">
        <v>966</v>
      </c>
      <c r="B470" t="s">
        <v>80</v>
      </c>
      <c r="C470" t="s">
        <v>16</v>
      </c>
      <c r="D470" t="s">
        <v>629</v>
      </c>
      <c r="E470" t="s">
        <v>16</v>
      </c>
      <c r="F470" s="4">
        <v>45482</v>
      </c>
      <c r="G470" s="6">
        <v>250</v>
      </c>
      <c r="H470">
        <v>1</v>
      </c>
      <c r="I470" t="s">
        <v>451</v>
      </c>
      <c r="J470" t="s">
        <v>530</v>
      </c>
      <c r="K470" t="s">
        <v>18</v>
      </c>
      <c r="L470" t="s">
        <v>18</v>
      </c>
      <c r="M470" t="s">
        <v>445</v>
      </c>
      <c r="N470" s="2">
        <v>0</v>
      </c>
      <c r="O470" s="1">
        <v>200</v>
      </c>
      <c r="P470" s="1">
        <v>50</v>
      </c>
      <c r="Q470" t="s">
        <v>32</v>
      </c>
      <c r="R470" t="s">
        <v>640</v>
      </c>
      <c r="S470" t="s">
        <v>455</v>
      </c>
      <c r="T470" t="s">
        <v>460</v>
      </c>
      <c r="U470" t="s">
        <v>460</v>
      </c>
      <c r="V470" t="s">
        <v>485</v>
      </c>
      <c r="W470" t="s">
        <v>607</v>
      </c>
      <c r="X470" t="s">
        <v>611</v>
      </c>
      <c r="Y470" s="6">
        <v>250</v>
      </c>
      <c r="Z470" s="1">
        <f>Table1[[#This Row],[Cost Of Goods Sold]]*Table1[[#This Row],[Quantity Sold]]</f>
        <v>200</v>
      </c>
      <c r="AA470" s="1">
        <f>Table1[[#This Row],[Total sold Amount]]-Table1[[#This Row],[Total Cost of Good Sold]]</f>
        <v>50</v>
      </c>
      <c r="AB470" s="6">
        <f>IFERROR(Table1[[#This Row],[Total sold Amount]]-Table1[[#This Row],[Total Cost of Good Sold]]/Table1[[#This Row],[Total sold Amount]],0)</f>
        <v>249.2</v>
      </c>
      <c r="AC470" s="9">
        <f>IFERROR((Table1[[#This Row],[Total sold Amount]]-Table1[[#This Row],[Total Cost of Good Sold]])/Table1[[#This Row],[Total sold Amount]],0)</f>
        <v>0.2</v>
      </c>
    </row>
    <row r="471" spans="1:29" x14ac:dyDescent="0.3">
      <c r="A471">
        <v>315</v>
      </c>
      <c r="B471" t="s">
        <v>190</v>
      </c>
      <c r="C471" t="s">
        <v>19</v>
      </c>
      <c r="D471" t="s">
        <v>630</v>
      </c>
      <c r="E471" t="s">
        <v>623</v>
      </c>
      <c r="F471" s="4">
        <v>45072</v>
      </c>
      <c r="G471" s="6">
        <v>38</v>
      </c>
      <c r="H471">
        <v>5</v>
      </c>
      <c r="I471" t="s">
        <v>451</v>
      </c>
      <c r="J471" t="s">
        <v>530</v>
      </c>
      <c r="K471" t="s">
        <v>23</v>
      </c>
      <c r="L471" t="s">
        <v>23</v>
      </c>
      <c r="M471" t="s">
        <v>439</v>
      </c>
      <c r="N471" s="2">
        <v>0</v>
      </c>
      <c r="O471" s="1">
        <v>30</v>
      </c>
      <c r="P471" s="1">
        <v>8</v>
      </c>
      <c r="Q471" t="s">
        <v>18</v>
      </c>
      <c r="R471" t="s">
        <v>642</v>
      </c>
      <c r="S471" t="s">
        <v>455</v>
      </c>
      <c r="T471" t="s">
        <v>459</v>
      </c>
      <c r="U471" t="s">
        <v>644</v>
      </c>
      <c r="V471" t="s">
        <v>473</v>
      </c>
      <c r="W471" t="s">
        <v>608</v>
      </c>
      <c r="X471" t="s">
        <v>614</v>
      </c>
      <c r="Y471" s="6">
        <v>190</v>
      </c>
      <c r="Z471" s="1">
        <f>Table1[[#This Row],[Cost Of Goods Sold]]*Table1[[#This Row],[Quantity Sold]]</f>
        <v>150</v>
      </c>
      <c r="AA471" s="1">
        <f>Table1[[#This Row],[Total sold Amount]]-Table1[[#This Row],[Total Cost of Good Sold]]</f>
        <v>40</v>
      </c>
      <c r="AB471" s="6">
        <f>IFERROR(Table1[[#This Row],[Total sold Amount]]-Table1[[#This Row],[Total Cost of Good Sold]]/Table1[[#This Row],[Total sold Amount]],0)</f>
        <v>189.21052631578948</v>
      </c>
      <c r="AC471" s="9">
        <f>IFERROR((Table1[[#This Row],[Total sold Amount]]-Table1[[#This Row],[Total Cost of Good Sold]])/Table1[[#This Row],[Total sold Amount]],0)</f>
        <v>0.21052631578947367</v>
      </c>
    </row>
    <row r="472" spans="1:29" x14ac:dyDescent="0.3">
      <c r="A472">
        <v>1238</v>
      </c>
      <c r="B472" t="s">
        <v>419</v>
      </c>
      <c r="C472" t="s">
        <v>34</v>
      </c>
      <c r="D472" t="s">
        <v>632</v>
      </c>
      <c r="E472" t="s">
        <v>625</v>
      </c>
      <c r="F472" s="4">
        <v>45098</v>
      </c>
      <c r="G472" s="6">
        <v>30</v>
      </c>
      <c r="H472">
        <v>2</v>
      </c>
      <c r="I472" t="s">
        <v>451</v>
      </c>
      <c r="J472" t="s">
        <v>530</v>
      </c>
      <c r="K472" t="s">
        <v>18</v>
      </c>
      <c r="L472" t="s">
        <v>18</v>
      </c>
      <c r="M472" t="s">
        <v>601</v>
      </c>
      <c r="N472" s="2">
        <v>0.05</v>
      </c>
      <c r="O472" s="1">
        <v>15</v>
      </c>
      <c r="P472" s="1">
        <v>15</v>
      </c>
      <c r="Q472" t="s">
        <v>32</v>
      </c>
      <c r="R472" t="s">
        <v>640</v>
      </c>
      <c r="S472" t="s">
        <v>456</v>
      </c>
      <c r="T472" t="s">
        <v>458</v>
      </c>
      <c r="U472" t="s">
        <v>644</v>
      </c>
      <c r="V472" t="s">
        <v>480</v>
      </c>
      <c r="W472" t="s">
        <v>606</v>
      </c>
      <c r="X472" t="s">
        <v>613</v>
      </c>
      <c r="Y472" s="6">
        <v>60</v>
      </c>
      <c r="Z472" s="1">
        <f>Table1[[#This Row],[Cost Of Goods Sold]]*Table1[[#This Row],[Quantity Sold]]</f>
        <v>30</v>
      </c>
      <c r="AA472" s="1">
        <f>Table1[[#This Row],[Total sold Amount]]-Table1[[#This Row],[Total Cost of Good Sold]]</f>
        <v>30</v>
      </c>
      <c r="AB472" s="6">
        <f>IFERROR(Table1[[#This Row],[Total sold Amount]]-Table1[[#This Row],[Total Cost of Good Sold]]/Table1[[#This Row],[Total sold Amount]],0)</f>
        <v>59.5</v>
      </c>
      <c r="AC472" s="9">
        <f>IFERROR((Table1[[#This Row],[Total sold Amount]]-Table1[[#This Row],[Total Cost of Good Sold]])/Table1[[#This Row],[Total sold Amount]],0)</f>
        <v>0.5</v>
      </c>
    </row>
    <row r="473" spans="1:29" x14ac:dyDescent="0.3">
      <c r="A473">
        <v>330</v>
      </c>
      <c r="B473" t="s">
        <v>205</v>
      </c>
      <c r="C473" t="s">
        <v>16</v>
      </c>
      <c r="D473" t="s">
        <v>629</v>
      </c>
      <c r="E473" t="s">
        <v>16</v>
      </c>
      <c r="F473" s="4">
        <v>45011</v>
      </c>
      <c r="G473" s="6">
        <v>325</v>
      </c>
      <c r="H473">
        <v>5</v>
      </c>
      <c r="I473" t="s">
        <v>451</v>
      </c>
      <c r="J473" t="s">
        <v>530</v>
      </c>
      <c r="K473" t="s">
        <v>23</v>
      </c>
      <c r="L473" t="s">
        <v>23</v>
      </c>
      <c r="M473" t="s">
        <v>439</v>
      </c>
      <c r="N473" s="2">
        <v>0</v>
      </c>
      <c r="O473" s="1">
        <v>250</v>
      </c>
      <c r="P473" s="1">
        <v>75</v>
      </c>
      <c r="Q473" t="s">
        <v>457</v>
      </c>
      <c r="R473" t="s">
        <v>641</v>
      </c>
      <c r="S473" t="s">
        <v>455</v>
      </c>
      <c r="T473" t="s">
        <v>460</v>
      </c>
      <c r="U473" t="s">
        <v>460</v>
      </c>
      <c r="V473" t="s">
        <v>468</v>
      </c>
      <c r="W473" t="s">
        <v>607</v>
      </c>
      <c r="X473" t="s">
        <v>614</v>
      </c>
      <c r="Y473" s="6">
        <v>1625</v>
      </c>
      <c r="Z473" s="1">
        <f>Table1[[#This Row],[Cost Of Goods Sold]]*Table1[[#This Row],[Quantity Sold]]</f>
        <v>1250</v>
      </c>
      <c r="AA473" s="1">
        <f>Table1[[#This Row],[Total sold Amount]]-Table1[[#This Row],[Total Cost of Good Sold]]</f>
        <v>375</v>
      </c>
      <c r="AB473" s="6">
        <f>IFERROR(Table1[[#This Row],[Total sold Amount]]-Table1[[#This Row],[Total Cost of Good Sold]]/Table1[[#This Row],[Total sold Amount]],0)</f>
        <v>1624.2307692307693</v>
      </c>
      <c r="AC473" s="9">
        <f>IFERROR((Table1[[#This Row],[Total sold Amount]]-Table1[[#This Row],[Total Cost of Good Sold]])/Table1[[#This Row],[Total sold Amount]],0)</f>
        <v>0.23076923076923078</v>
      </c>
    </row>
    <row r="474" spans="1:29" x14ac:dyDescent="0.3">
      <c r="A474">
        <v>774</v>
      </c>
      <c r="B474" t="s">
        <v>60</v>
      </c>
      <c r="C474" t="s">
        <v>19</v>
      </c>
      <c r="D474" t="s">
        <v>630</v>
      </c>
      <c r="E474" t="s">
        <v>623</v>
      </c>
      <c r="F474" s="4">
        <v>45281</v>
      </c>
      <c r="G474" s="6">
        <v>35</v>
      </c>
      <c r="H474">
        <v>4</v>
      </c>
      <c r="I474" t="s">
        <v>451</v>
      </c>
      <c r="J474" t="s">
        <v>530</v>
      </c>
      <c r="K474" t="s">
        <v>23</v>
      </c>
      <c r="L474" t="s">
        <v>23</v>
      </c>
      <c r="M474" t="s">
        <v>445</v>
      </c>
      <c r="N474" s="2">
        <v>0.05</v>
      </c>
      <c r="O474" s="1">
        <v>25</v>
      </c>
      <c r="P474" s="1">
        <v>10</v>
      </c>
      <c r="Q474" t="s">
        <v>23</v>
      </c>
      <c r="R474" t="s">
        <v>23</v>
      </c>
      <c r="S474" t="s">
        <v>455</v>
      </c>
      <c r="T474" t="s">
        <v>458</v>
      </c>
      <c r="U474" t="s">
        <v>644</v>
      </c>
      <c r="V474" t="s">
        <v>489</v>
      </c>
      <c r="W474" t="s">
        <v>608</v>
      </c>
      <c r="X474" t="s">
        <v>612</v>
      </c>
      <c r="Y474" s="6">
        <v>140</v>
      </c>
      <c r="Z474" s="1">
        <f>Table1[[#This Row],[Cost Of Goods Sold]]*Table1[[#This Row],[Quantity Sold]]</f>
        <v>100</v>
      </c>
      <c r="AA474" s="1">
        <f>Table1[[#This Row],[Total sold Amount]]-Table1[[#This Row],[Total Cost of Good Sold]]</f>
        <v>40</v>
      </c>
      <c r="AB474" s="6">
        <f>IFERROR(Table1[[#This Row],[Total sold Amount]]-Table1[[#This Row],[Total Cost of Good Sold]]/Table1[[#This Row],[Total sold Amount]],0)</f>
        <v>139.28571428571428</v>
      </c>
      <c r="AC474" s="9">
        <f>IFERROR((Table1[[#This Row],[Total sold Amount]]-Table1[[#This Row],[Total Cost of Good Sold]])/Table1[[#This Row],[Total sold Amount]],0)</f>
        <v>0.2857142857142857</v>
      </c>
    </row>
    <row r="475" spans="1:29" x14ac:dyDescent="0.3">
      <c r="A475">
        <v>1005</v>
      </c>
      <c r="B475" t="s">
        <v>178</v>
      </c>
      <c r="C475" t="s">
        <v>24</v>
      </c>
      <c r="D475" t="s">
        <v>631</v>
      </c>
      <c r="E475" t="s">
        <v>626</v>
      </c>
      <c r="F475" s="4">
        <v>45210</v>
      </c>
      <c r="G475" s="6">
        <v>30</v>
      </c>
      <c r="I475" t="s">
        <v>451</v>
      </c>
      <c r="J475" t="s">
        <v>530</v>
      </c>
      <c r="K475" t="s">
        <v>430</v>
      </c>
      <c r="L475" t="s">
        <v>18</v>
      </c>
      <c r="M475" t="s">
        <v>445</v>
      </c>
      <c r="N475" s="2">
        <v>0</v>
      </c>
      <c r="O475" s="1">
        <v>25</v>
      </c>
      <c r="P475" s="1">
        <v>5</v>
      </c>
      <c r="Q475" t="s">
        <v>32</v>
      </c>
      <c r="R475" t="s">
        <v>640</v>
      </c>
      <c r="S475" t="s">
        <v>455</v>
      </c>
      <c r="T475" t="s">
        <v>459</v>
      </c>
      <c r="U475" t="s">
        <v>644</v>
      </c>
      <c r="V475" t="s">
        <v>470</v>
      </c>
      <c r="W475" t="s">
        <v>608</v>
      </c>
      <c r="X475" t="s">
        <v>613</v>
      </c>
      <c r="Y475" s="6">
        <v>0</v>
      </c>
      <c r="Z475" s="1">
        <f>Table1[[#This Row],[Cost Of Goods Sold]]*Table1[[#This Row],[Quantity Sold]]</f>
        <v>0</v>
      </c>
      <c r="AA475" s="1">
        <f>Table1[[#This Row],[Total sold Amount]]-Table1[[#This Row],[Total Cost of Good Sold]]</f>
        <v>0</v>
      </c>
      <c r="AB475" s="6">
        <f>IFERROR(Table1[[#This Row],[Total sold Amount]]-Table1[[#This Row],[Total Cost of Good Sold]]/Table1[[#This Row],[Total sold Amount]],0)</f>
        <v>0</v>
      </c>
      <c r="AC475" s="9">
        <f>IFERROR((Table1[[#This Row],[Total sold Amount]]-Table1[[#This Row],[Total Cost of Good Sold]])/Table1[[#This Row],[Total sold Amount]],0)</f>
        <v>0</v>
      </c>
    </row>
    <row r="476" spans="1:29" x14ac:dyDescent="0.3">
      <c r="A476">
        <v>452</v>
      </c>
      <c r="B476" t="s">
        <v>27</v>
      </c>
      <c r="C476" t="s">
        <v>16</v>
      </c>
      <c r="D476" t="s">
        <v>629</v>
      </c>
      <c r="E476" t="s">
        <v>16</v>
      </c>
      <c r="F476" s="4">
        <v>45178</v>
      </c>
      <c r="G476" s="6">
        <v>38</v>
      </c>
      <c r="H476">
        <v>5</v>
      </c>
      <c r="I476" t="s">
        <v>450</v>
      </c>
      <c r="J476" t="s">
        <v>530</v>
      </c>
      <c r="K476" t="s">
        <v>23</v>
      </c>
      <c r="L476" t="s">
        <v>23</v>
      </c>
      <c r="M476" t="s">
        <v>441</v>
      </c>
      <c r="N476" s="2">
        <v>0</v>
      </c>
      <c r="O476" s="1">
        <v>30</v>
      </c>
      <c r="P476" s="1">
        <v>8</v>
      </c>
      <c r="Q476" t="s">
        <v>457</v>
      </c>
      <c r="R476" t="s">
        <v>641</v>
      </c>
      <c r="S476" t="s">
        <v>454</v>
      </c>
      <c r="T476" t="s">
        <v>459</v>
      </c>
      <c r="U476" t="s">
        <v>644</v>
      </c>
      <c r="V476" t="s">
        <v>490</v>
      </c>
      <c r="W476" t="s">
        <v>606</v>
      </c>
      <c r="X476" t="s">
        <v>610</v>
      </c>
      <c r="Y476" s="6">
        <v>190</v>
      </c>
      <c r="Z476" s="1">
        <f>Table1[[#This Row],[Cost Of Goods Sold]]*Table1[[#This Row],[Quantity Sold]]</f>
        <v>150</v>
      </c>
      <c r="AA476" s="1">
        <f>Table1[[#This Row],[Total sold Amount]]-Table1[[#This Row],[Total Cost of Good Sold]]</f>
        <v>40</v>
      </c>
      <c r="AB476" s="6">
        <f>IFERROR(Table1[[#This Row],[Total sold Amount]]-Table1[[#This Row],[Total Cost of Good Sold]]/Table1[[#This Row],[Total sold Amount]],0)</f>
        <v>189.21052631578948</v>
      </c>
      <c r="AC476" s="9">
        <f>IFERROR((Table1[[#This Row],[Total sold Amount]]-Table1[[#This Row],[Total Cost of Good Sold]])/Table1[[#This Row],[Total sold Amount]],0)</f>
        <v>0.21052631578947367</v>
      </c>
    </row>
    <row r="477" spans="1:29" x14ac:dyDescent="0.3">
      <c r="A477">
        <v>1330</v>
      </c>
      <c r="B477" t="s">
        <v>178</v>
      </c>
      <c r="C477" t="s">
        <v>24</v>
      </c>
      <c r="D477" t="s">
        <v>631</v>
      </c>
      <c r="E477" t="s">
        <v>626</v>
      </c>
      <c r="F477" s="4">
        <v>45284</v>
      </c>
      <c r="G477" s="6">
        <v>40</v>
      </c>
      <c r="H477">
        <v>5</v>
      </c>
      <c r="I477" t="s">
        <v>450</v>
      </c>
      <c r="J477" t="s">
        <v>530</v>
      </c>
      <c r="K477" t="s">
        <v>32</v>
      </c>
      <c r="L477" t="s">
        <v>32</v>
      </c>
      <c r="M477" t="s">
        <v>595</v>
      </c>
      <c r="N477" s="2">
        <v>0.05</v>
      </c>
      <c r="O477" s="1">
        <v>15</v>
      </c>
      <c r="P477" s="1">
        <v>25</v>
      </c>
      <c r="Q477" t="s">
        <v>32</v>
      </c>
      <c r="R477" t="s">
        <v>640</v>
      </c>
      <c r="S477" t="s">
        <v>456</v>
      </c>
      <c r="T477" t="s">
        <v>460</v>
      </c>
      <c r="U477" t="s">
        <v>460</v>
      </c>
      <c r="V477" t="s">
        <v>477</v>
      </c>
      <c r="W477" t="s">
        <v>606</v>
      </c>
      <c r="X477" t="s">
        <v>610</v>
      </c>
      <c r="Y477" s="6">
        <v>200</v>
      </c>
      <c r="Z477" s="1">
        <f>Table1[[#This Row],[Cost Of Goods Sold]]*Table1[[#This Row],[Quantity Sold]]</f>
        <v>75</v>
      </c>
      <c r="AA477" s="1">
        <f>Table1[[#This Row],[Total sold Amount]]-Table1[[#This Row],[Total Cost of Good Sold]]</f>
        <v>125</v>
      </c>
      <c r="AB477" s="6">
        <f>IFERROR(Table1[[#This Row],[Total sold Amount]]-Table1[[#This Row],[Total Cost of Good Sold]]/Table1[[#This Row],[Total sold Amount]],0)</f>
        <v>199.625</v>
      </c>
      <c r="AC477" s="9">
        <f>IFERROR((Table1[[#This Row],[Total sold Amount]]-Table1[[#This Row],[Total Cost of Good Sold]])/Table1[[#This Row],[Total sold Amount]],0)</f>
        <v>0.625</v>
      </c>
    </row>
    <row r="478" spans="1:29" x14ac:dyDescent="0.3">
      <c r="A478">
        <v>476</v>
      </c>
      <c r="B478" t="s">
        <v>314</v>
      </c>
      <c r="C478" t="s">
        <v>34</v>
      </c>
      <c r="D478" t="s">
        <v>632</v>
      </c>
      <c r="E478" t="s">
        <v>625</v>
      </c>
      <c r="F478" s="4">
        <v>45435</v>
      </c>
      <c r="G478" s="6">
        <v>15</v>
      </c>
      <c r="H478">
        <v>4</v>
      </c>
      <c r="I478" t="s">
        <v>452</v>
      </c>
      <c r="J478" t="s">
        <v>530</v>
      </c>
      <c r="K478" t="s">
        <v>18</v>
      </c>
      <c r="L478" t="s">
        <v>18</v>
      </c>
      <c r="M478" t="s">
        <v>448</v>
      </c>
      <c r="N478" s="2">
        <v>0.1</v>
      </c>
      <c r="O478" s="1">
        <v>10</v>
      </c>
      <c r="P478" s="1">
        <v>5</v>
      </c>
      <c r="Q478" t="s">
        <v>23</v>
      </c>
      <c r="R478" t="s">
        <v>23</v>
      </c>
      <c r="S478" t="s">
        <v>454</v>
      </c>
      <c r="T478" t="s">
        <v>458</v>
      </c>
      <c r="U478" t="s">
        <v>644</v>
      </c>
      <c r="V478" t="s">
        <v>467</v>
      </c>
      <c r="W478" t="s">
        <v>607</v>
      </c>
      <c r="X478" t="s">
        <v>612</v>
      </c>
      <c r="Y478" s="6">
        <v>60</v>
      </c>
      <c r="Z478" s="1">
        <f>Table1[[#This Row],[Cost Of Goods Sold]]*Table1[[#This Row],[Quantity Sold]]</f>
        <v>40</v>
      </c>
      <c r="AA478" s="1">
        <f>Table1[[#This Row],[Total sold Amount]]-Table1[[#This Row],[Total Cost of Good Sold]]</f>
        <v>20</v>
      </c>
      <c r="AB478" s="6">
        <f>IFERROR(Table1[[#This Row],[Total sold Amount]]-Table1[[#This Row],[Total Cost of Good Sold]]/Table1[[#This Row],[Total sold Amount]],0)</f>
        <v>59.333333333333336</v>
      </c>
      <c r="AC478" s="9">
        <f>IFERROR((Table1[[#This Row],[Total sold Amount]]-Table1[[#This Row],[Total Cost of Good Sold]])/Table1[[#This Row],[Total sold Amount]],0)</f>
        <v>0.33333333333333331</v>
      </c>
    </row>
    <row r="479" spans="1:29" x14ac:dyDescent="0.3">
      <c r="A479">
        <v>769</v>
      </c>
      <c r="B479" t="s">
        <v>266</v>
      </c>
      <c r="C479" t="s">
        <v>36</v>
      </c>
      <c r="D479" t="s">
        <v>634</v>
      </c>
      <c r="E479" t="s">
        <v>624</v>
      </c>
      <c r="F479" s="4">
        <v>45151</v>
      </c>
      <c r="G479" s="6">
        <v>25</v>
      </c>
      <c r="H479">
        <v>2</v>
      </c>
      <c r="I479" t="s">
        <v>452</v>
      </c>
      <c r="J479" t="s">
        <v>530</v>
      </c>
      <c r="K479" t="s">
        <v>32</v>
      </c>
      <c r="L479" t="s">
        <v>32</v>
      </c>
      <c r="M479" t="s">
        <v>445</v>
      </c>
      <c r="N479" s="2">
        <v>0.05</v>
      </c>
      <c r="O479" s="1">
        <v>20</v>
      </c>
      <c r="P479" s="1">
        <v>5</v>
      </c>
      <c r="Q479" t="s">
        <v>18</v>
      </c>
      <c r="R479" t="s">
        <v>642</v>
      </c>
      <c r="S479" t="s">
        <v>454</v>
      </c>
      <c r="T479" t="s">
        <v>458</v>
      </c>
      <c r="U479" t="s">
        <v>644</v>
      </c>
      <c r="V479" t="s">
        <v>475</v>
      </c>
      <c r="W479" t="s">
        <v>606</v>
      </c>
      <c r="X479" t="s">
        <v>614</v>
      </c>
      <c r="Y479" s="6">
        <v>50</v>
      </c>
      <c r="Z479" s="1">
        <f>Table1[[#This Row],[Cost Of Goods Sold]]*Table1[[#This Row],[Quantity Sold]]</f>
        <v>40</v>
      </c>
      <c r="AA479" s="1">
        <f>Table1[[#This Row],[Total sold Amount]]-Table1[[#This Row],[Total Cost of Good Sold]]</f>
        <v>10</v>
      </c>
      <c r="AB479" s="6">
        <f>IFERROR(Table1[[#This Row],[Total sold Amount]]-Table1[[#This Row],[Total Cost of Good Sold]]/Table1[[#This Row],[Total sold Amount]],0)</f>
        <v>49.2</v>
      </c>
      <c r="AC479" s="9">
        <f>IFERROR((Table1[[#This Row],[Total sold Amount]]-Table1[[#This Row],[Total Cost of Good Sold]])/Table1[[#This Row],[Total sold Amount]],0)</f>
        <v>0.2</v>
      </c>
    </row>
    <row r="480" spans="1:29" x14ac:dyDescent="0.3">
      <c r="A480">
        <v>1100</v>
      </c>
      <c r="B480" t="s">
        <v>17</v>
      </c>
      <c r="C480" t="s">
        <v>16</v>
      </c>
      <c r="D480" t="s">
        <v>629</v>
      </c>
      <c r="E480" t="s">
        <v>16</v>
      </c>
      <c r="F480" s="4">
        <v>45304</v>
      </c>
      <c r="G480" s="6">
        <v>70</v>
      </c>
      <c r="I480" t="s">
        <v>452</v>
      </c>
      <c r="J480" t="s">
        <v>530</v>
      </c>
      <c r="K480" t="s">
        <v>434</v>
      </c>
      <c r="L480" t="s">
        <v>18</v>
      </c>
      <c r="M480" t="s">
        <v>445</v>
      </c>
      <c r="N480" s="2">
        <v>0</v>
      </c>
      <c r="O480" s="1">
        <v>50</v>
      </c>
      <c r="P480" s="1">
        <v>20</v>
      </c>
      <c r="Q480" t="s">
        <v>32</v>
      </c>
      <c r="R480" t="s">
        <v>640</v>
      </c>
      <c r="S480" t="s">
        <v>455</v>
      </c>
      <c r="T480" t="s">
        <v>460</v>
      </c>
      <c r="U480" t="s">
        <v>460</v>
      </c>
      <c r="V480" t="s">
        <v>468</v>
      </c>
      <c r="W480" t="s">
        <v>607</v>
      </c>
      <c r="X480" t="s">
        <v>614</v>
      </c>
      <c r="Y480" s="6">
        <v>0</v>
      </c>
      <c r="Z480" s="1">
        <f>Table1[[#This Row],[Cost Of Goods Sold]]*Table1[[#This Row],[Quantity Sold]]</f>
        <v>0</v>
      </c>
      <c r="AA480" s="1">
        <f>Table1[[#This Row],[Total sold Amount]]-Table1[[#This Row],[Total Cost of Good Sold]]</f>
        <v>0</v>
      </c>
      <c r="AB480" s="6">
        <f>IFERROR(Table1[[#This Row],[Total sold Amount]]-Table1[[#This Row],[Total Cost of Good Sold]]/Table1[[#This Row],[Total sold Amount]],0)</f>
        <v>0</v>
      </c>
      <c r="AC480" s="9">
        <f>IFERROR((Table1[[#This Row],[Total sold Amount]]-Table1[[#This Row],[Total Cost of Good Sold]])/Table1[[#This Row],[Total sold Amount]],0)</f>
        <v>0</v>
      </c>
    </row>
    <row r="481" spans="1:29" x14ac:dyDescent="0.3">
      <c r="A481">
        <v>483</v>
      </c>
      <c r="B481" t="s">
        <v>297</v>
      </c>
      <c r="C481" t="s">
        <v>48</v>
      </c>
      <c r="D481" t="s">
        <v>633</v>
      </c>
      <c r="E481" t="s">
        <v>624</v>
      </c>
      <c r="F481" s="4">
        <v>45053</v>
      </c>
      <c r="G481" s="6">
        <v>25</v>
      </c>
      <c r="H481">
        <v>5</v>
      </c>
      <c r="I481" t="s">
        <v>452</v>
      </c>
      <c r="J481" t="s">
        <v>530</v>
      </c>
      <c r="K481" t="s">
        <v>32</v>
      </c>
      <c r="L481" t="s">
        <v>32</v>
      </c>
      <c r="M481" t="s">
        <v>439</v>
      </c>
      <c r="N481" s="2">
        <v>0.05</v>
      </c>
      <c r="O481" s="1">
        <v>15</v>
      </c>
      <c r="P481" s="1">
        <v>10</v>
      </c>
      <c r="Q481" t="s">
        <v>457</v>
      </c>
      <c r="R481" t="s">
        <v>641</v>
      </c>
      <c r="S481" t="s">
        <v>454</v>
      </c>
      <c r="T481" t="s">
        <v>460</v>
      </c>
      <c r="U481" t="s">
        <v>460</v>
      </c>
      <c r="V481" t="s">
        <v>490</v>
      </c>
      <c r="W481" t="s">
        <v>606</v>
      </c>
      <c r="X481" t="s">
        <v>610</v>
      </c>
      <c r="Y481" s="6">
        <v>125</v>
      </c>
      <c r="Z481" s="1">
        <f>Table1[[#This Row],[Cost Of Goods Sold]]*Table1[[#This Row],[Quantity Sold]]</f>
        <v>75</v>
      </c>
      <c r="AA481" s="1">
        <f>Table1[[#This Row],[Total sold Amount]]-Table1[[#This Row],[Total Cost of Good Sold]]</f>
        <v>50</v>
      </c>
      <c r="AB481" s="6">
        <f>IFERROR(Table1[[#This Row],[Total sold Amount]]-Table1[[#This Row],[Total Cost of Good Sold]]/Table1[[#This Row],[Total sold Amount]],0)</f>
        <v>124.4</v>
      </c>
      <c r="AC481" s="9">
        <f>IFERROR((Table1[[#This Row],[Total sold Amount]]-Table1[[#This Row],[Total Cost of Good Sold]])/Table1[[#This Row],[Total sold Amount]],0)</f>
        <v>0.4</v>
      </c>
    </row>
    <row r="482" spans="1:29" x14ac:dyDescent="0.3">
      <c r="A482">
        <v>1284</v>
      </c>
      <c r="B482" t="s">
        <v>231</v>
      </c>
      <c r="C482" t="s">
        <v>34</v>
      </c>
      <c r="D482" t="s">
        <v>632</v>
      </c>
      <c r="E482" t="s">
        <v>625</v>
      </c>
      <c r="F482" s="4">
        <v>45238</v>
      </c>
      <c r="G482" s="8">
        <v>90</v>
      </c>
      <c r="H482">
        <v>2</v>
      </c>
      <c r="I482" t="s">
        <v>452</v>
      </c>
      <c r="J482" t="s">
        <v>530</v>
      </c>
      <c r="K482" t="s">
        <v>32</v>
      </c>
      <c r="L482" t="s">
        <v>32</v>
      </c>
      <c r="M482" t="s">
        <v>603</v>
      </c>
      <c r="N482" s="2">
        <v>0</v>
      </c>
      <c r="O482" s="1">
        <v>15</v>
      </c>
      <c r="P482" s="1">
        <v>75</v>
      </c>
      <c r="Q482" t="s">
        <v>32</v>
      </c>
      <c r="R482" t="s">
        <v>640</v>
      </c>
      <c r="S482" t="s">
        <v>456</v>
      </c>
      <c r="T482" t="s">
        <v>460</v>
      </c>
      <c r="U482" t="s">
        <v>460</v>
      </c>
      <c r="V482" t="s">
        <v>463</v>
      </c>
      <c r="W482" t="s">
        <v>608</v>
      </c>
      <c r="X482" t="s">
        <v>610</v>
      </c>
      <c r="Y482" s="6">
        <v>180</v>
      </c>
      <c r="Z482" s="1">
        <f>Table1[[#This Row],[Cost Of Goods Sold]]*Table1[[#This Row],[Quantity Sold]]</f>
        <v>30</v>
      </c>
      <c r="AA482" s="1">
        <f>Table1[[#This Row],[Total sold Amount]]-Table1[[#This Row],[Total Cost of Good Sold]]</f>
        <v>150</v>
      </c>
      <c r="AB482" s="6">
        <f>IFERROR(Table1[[#This Row],[Total sold Amount]]-Table1[[#This Row],[Total Cost of Good Sold]]/Table1[[#This Row],[Total sold Amount]],0)</f>
        <v>179.83333333333334</v>
      </c>
      <c r="AC482" s="9">
        <f>IFERROR((Table1[[#This Row],[Total sold Amount]]-Table1[[#This Row],[Total Cost of Good Sold]])/Table1[[#This Row],[Total sold Amount]],0)</f>
        <v>0.83333333333333337</v>
      </c>
    </row>
    <row r="483" spans="1:29" x14ac:dyDescent="0.3">
      <c r="A483">
        <v>212</v>
      </c>
      <c r="B483" t="s">
        <v>91</v>
      </c>
      <c r="C483" t="s">
        <v>16</v>
      </c>
      <c r="D483" t="s">
        <v>629</v>
      </c>
      <c r="E483" t="s">
        <v>16</v>
      </c>
      <c r="F483" s="4">
        <v>45080</v>
      </c>
      <c r="G483" s="6">
        <v>390</v>
      </c>
      <c r="H483">
        <v>1</v>
      </c>
      <c r="I483" t="s">
        <v>449</v>
      </c>
      <c r="J483" t="s">
        <v>530</v>
      </c>
      <c r="K483" t="s">
        <v>26</v>
      </c>
      <c r="L483" t="s">
        <v>32</v>
      </c>
      <c r="M483" t="s">
        <v>446</v>
      </c>
      <c r="N483" s="2">
        <v>0</v>
      </c>
      <c r="O483" s="1">
        <v>300</v>
      </c>
      <c r="P483" s="1">
        <v>90</v>
      </c>
      <c r="Q483" t="s">
        <v>18</v>
      </c>
      <c r="R483" t="s">
        <v>642</v>
      </c>
      <c r="S483" t="s">
        <v>455</v>
      </c>
      <c r="T483" t="s">
        <v>460</v>
      </c>
      <c r="U483" t="s">
        <v>460</v>
      </c>
      <c r="V483" t="s">
        <v>478</v>
      </c>
      <c r="W483" t="s">
        <v>607</v>
      </c>
      <c r="X483" t="s">
        <v>614</v>
      </c>
      <c r="Y483" s="6">
        <v>390</v>
      </c>
      <c r="Z483" s="1">
        <f>Table1[[#This Row],[Cost Of Goods Sold]]*Table1[[#This Row],[Quantity Sold]]</f>
        <v>300</v>
      </c>
      <c r="AA483" s="1">
        <f>Table1[[#This Row],[Total sold Amount]]-Table1[[#This Row],[Total Cost of Good Sold]]</f>
        <v>90</v>
      </c>
      <c r="AB483" s="6">
        <f>IFERROR(Table1[[#This Row],[Total sold Amount]]-Table1[[#This Row],[Total Cost of Good Sold]]/Table1[[#This Row],[Total sold Amount]],0)</f>
        <v>389.23076923076923</v>
      </c>
      <c r="AC483" s="9">
        <f>IFERROR((Table1[[#This Row],[Total sold Amount]]-Table1[[#This Row],[Total Cost of Good Sold]])/Table1[[#This Row],[Total sold Amount]],0)</f>
        <v>0.23076923076923078</v>
      </c>
    </row>
    <row r="484" spans="1:29" x14ac:dyDescent="0.3">
      <c r="A484">
        <v>1146</v>
      </c>
      <c r="B484" t="s">
        <v>421</v>
      </c>
      <c r="C484" t="s">
        <v>19</v>
      </c>
      <c r="D484" t="s">
        <v>630</v>
      </c>
      <c r="E484" t="s">
        <v>623</v>
      </c>
      <c r="F484" s="4">
        <v>45263</v>
      </c>
      <c r="G484" s="6">
        <v>70</v>
      </c>
      <c r="H484">
        <v>1</v>
      </c>
      <c r="I484" t="s">
        <v>449</v>
      </c>
      <c r="J484" t="s">
        <v>530</v>
      </c>
      <c r="K484" t="s">
        <v>32</v>
      </c>
      <c r="L484" t="s">
        <v>32</v>
      </c>
      <c r="M484" t="s">
        <v>599</v>
      </c>
      <c r="N484" s="2">
        <v>0.1</v>
      </c>
      <c r="O484" s="1">
        <v>20</v>
      </c>
      <c r="P484" s="1">
        <v>50</v>
      </c>
      <c r="Q484" t="s">
        <v>32</v>
      </c>
      <c r="R484" t="s">
        <v>640</v>
      </c>
      <c r="S484" t="s">
        <v>455</v>
      </c>
      <c r="T484" t="s">
        <v>459</v>
      </c>
      <c r="U484" t="s">
        <v>644</v>
      </c>
      <c r="V484" t="s">
        <v>482</v>
      </c>
      <c r="W484" t="s">
        <v>607</v>
      </c>
      <c r="X484" t="s">
        <v>610</v>
      </c>
      <c r="Y484" s="6">
        <v>70</v>
      </c>
      <c r="Z484" s="1">
        <f>Table1[[#This Row],[Cost Of Goods Sold]]*Table1[[#This Row],[Quantity Sold]]</f>
        <v>20</v>
      </c>
      <c r="AA484" s="1">
        <f>Table1[[#This Row],[Total sold Amount]]-Table1[[#This Row],[Total Cost of Good Sold]]</f>
        <v>50</v>
      </c>
      <c r="AB484" s="6">
        <f>IFERROR(Table1[[#This Row],[Total sold Amount]]-Table1[[#This Row],[Total Cost of Good Sold]]/Table1[[#This Row],[Total sold Amount]],0)</f>
        <v>69.714285714285708</v>
      </c>
      <c r="AC484" s="9">
        <f>IFERROR((Table1[[#This Row],[Total sold Amount]]-Table1[[#This Row],[Total Cost of Good Sold]])/Table1[[#This Row],[Total sold Amount]],0)</f>
        <v>0.7142857142857143</v>
      </c>
    </row>
    <row r="485" spans="1:29" x14ac:dyDescent="0.3">
      <c r="A485">
        <v>626</v>
      </c>
      <c r="B485" t="s">
        <v>374</v>
      </c>
      <c r="C485" t="s">
        <v>16</v>
      </c>
      <c r="D485" t="s">
        <v>629</v>
      </c>
      <c r="E485" t="s">
        <v>16</v>
      </c>
      <c r="F485" s="4">
        <v>45415</v>
      </c>
      <c r="G485" s="6">
        <v>60</v>
      </c>
      <c r="H485">
        <v>3</v>
      </c>
      <c r="I485" t="s">
        <v>449</v>
      </c>
      <c r="J485" t="s">
        <v>530</v>
      </c>
      <c r="K485" t="s">
        <v>23</v>
      </c>
      <c r="L485" t="s">
        <v>23</v>
      </c>
      <c r="M485" t="s">
        <v>443</v>
      </c>
      <c r="N485" s="2">
        <v>0</v>
      </c>
      <c r="O485" s="1">
        <v>50</v>
      </c>
      <c r="P485" s="1">
        <v>10</v>
      </c>
      <c r="Q485" t="s">
        <v>18</v>
      </c>
      <c r="R485" t="s">
        <v>642</v>
      </c>
      <c r="S485" t="s">
        <v>455</v>
      </c>
      <c r="T485" t="s">
        <v>460</v>
      </c>
      <c r="U485" t="s">
        <v>460</v>
      </c>
      <c r="V485" t="s">
        <v>490</v>
      </c>
      <c r="W485" t="s">
        <v>606</v>
      </c>
      <c r="X485" t="s">
        <v>610</v>
      </c>
      <c r="Y485" s="6">
        <v>180</v>
      </c>
      <c r="Z485" s="1">
        <f>Table1[[#This Row],[Cost Of Goods Sold]]*Table1[[#This Row],[Quantity Sold]]</f>
        <v>150</v>
      </c>
      <c r="AA485" s="1">
        <f>Table1[[#This Row],[Total sold Amount]]-Table1[[#This Row],[Total Cost of Good Sold]]</f>
        <v>30</v>
      </c>
      <c r="AB485" s="6">
        <f>IFERROR(Table1[[#This Row],[Total sold Amount]]-Table1[[#This Row],[Total Cost of Good Sold]]/Table1[[#This Row],[Total sold Amount]],0)</f>
        <v>179.16666666666666</v>
      </c>
      <c r="AC485" s="9">
        <f>IFERROR((Table1[[#This Row],[Total sold Amount]]-Table1[[#This Row],[Total Cost of Good Sold]])/Table1[[#This Row],[Total sold Amount]],0)</f>
        <v>0.16666666666666666</v>
      </c>
    </row>
    <row r="486" spans="1:29" x14ac:dyDescent="0.3">
      <c r="A486">
        <v>268</v>
      </c>
      <c r="B486" t="s">
        <v>144</v>
      </c>
      <c r="C486" t="s">
        <v>24</v>
      </c>
      <c r="D486" t="s">
        <v>631</v>
      </c>
      <c r="E486" t="s">
        <v>626</v>
      </c>
      <c r="F486" s="4">
        <v>45200</v>
      </c>
      <c r="G486" s="6">
        <v>260</v>
      </c>
      <c r="H486">
        <v>4</v>
      </c>
      <c r="I486" t="s">
        <v>449</v>
      </c>
      <c r="J486" t="s">
        <v>530</v>
      </c>
      <c r="K486" t="s">
        <v>23</v>
      </c>
      <c r="L486" t="s">
        <v>23</v>
      </c>
      <c r="M486" t="s">
        <v>446</v>
      </c>
      <c r="N486" s="2">
        <v>0</v>
      </c>
      <c r="O486" s="1">
        <v>200</v>
      </c>
      <c r="P486" s="1">
        <v>60</v>
      </c>
      <c r="Q486" t="s">
        <v>32</v>
      </c>
      <c r="R486" t="s">
        <v>640</v>
      </c>
      <c r="S486" t="s">
        <v>455</v>
      </c>
      <c r="T486" t="s">
        <v>458</v>
      </c>
      <c r="U486" t="s">
        <v>644</v>
      </c>
      <c r="V486" t="s">
        <v>470</v>
      </c>
      <c r="W486" t="s">
        <v>608</v>
      </c>
      <c r="X486" t="s">
        <v>613</v>
      </c>
      <c r="Y486" s="6">
        <v>1040</v>
      </c>
      <c r="Z486" s="1">
        <f>Table1[[#This Row],[Cost Of Goods Sold]]*Table1[[#This Row],[Quantity Sold]]</f>
        <v>800</v>
      </c>
      <c r="AA486" s="1">
        <f>Table1[[#This Row],[Total sold Amount]]-Table1[[#This Row],[Total Cost of Good Sold]]</f>
        <v>240</v>
      </c>
      <c r="AB486" s="6">
        <f>IFERROR(Table1[[#This Row],[Total sold Amount]]-Table1[[#This Row],[Total Cost of Good Sold]]/Table1[[#This Row],[Total sold Amount]],0)</f>
        <v>1039.2307692307693</v>
      </c>
      <c r="AC486" s="9">
        <f>IFERROR((Table1[[#This Row],[Total sold Amount]]-Table1[[#This Row],[Total Cost of Good Sold]])/Table1[[#This Row],[Total sold Amount]],0)</f>
        <v>0.23076923076923078</v>
      </c>
    </row>
    <row r="487" spans="1:29" x14ac:dyDescent="0.3">
      <c r="A487">
        <v>1192</v>
      </c>
      <c r="B487" t="s">
        <v>178</v>
      </c>
      <c r="C487" t="s">
        <v>24</v>
      </c>
      <c r="D487" t="s">
        <v>631</v>
      </c>
      <c r="E487" t="s">
        <v>626</v>
      </c>
      <c r="G487" s="6">
        <v>30</v>
      </c>
      <c r="H487">
        <v>2</v>
      </c>
      <c r="I487" t="s">
        <v>453</v>
      </c>
      <c r="J487" t="s">
        <v>530</v>
      </c>
      <c r="K487" t="s">
        <v>18</v>
      </c>
      <c r="L487" t="s">
        <v>18</v>
      </c>
      <c r="M487" t="s">
        <v>596</v>
      </c>
      <c r="N487" s="2">
        <v>0</v>
      </c>
      <c r="O487" s="1">
        <v>15</v>
      </c>
      <c r="P487" s="1">
        <v>15</v>
      </c>
      <c r="Q487" t="s">
        <v>457</v>
      </c>
      <c r="R487" t="s">
        <v>641</v>
      </c>
      <c r="S487" t="s">
        <v>455</v>
      </c>
      <c r="T487" t="s">
        <v>460</v>
      </c>
      <c r="U487" t="s">
        <v>460</v>
      </c>
      <c r="V487" t="s">
        <v>465</v>
      </c>
      <c r="W487" t="s">
        <v>608</v>
      </c>
      <c r="X487" t="s">
        <v>614</v>
      </c>
      <c r="Y487" s="6">
        <v>60</v>
      </c>
      <c r="Z487" s="1">
        <f>Table1[[#This Row],[Cost Of Goods Sold]]*Table1[[#This Row],[Quantity Sold]]</f>
        <v>30</v>
      </c>
      <c r="AA487" s="1">
        <f>Table1[[#This Row],[Total sold Amount]]-Table1[[#This Row],[Total Cost of Good Sold]]</f>
        <v>30</v>
      </c>
      <c r="AB487" s="6">
        <f>IFERROR(Table1[[#This Row],[Total sold Amount]]-Table1[[#This Row],[Total Cost of Good Sold]]/Table1[[#This Row],[Total sold Amount]],0)</f>
        <v>59.5</v>
      </c>
      <c r="AC487" s="9">
        <f>IFERROR((Table1[[#This Row],[Total sold Amount]]-Table1[[#This Row],[Total Cost of Good Sold]])/Table1[[#This Row],[Total sold Amount]],0)</f>
        <v>0.5</v>
      </c>
    </row>
    <row r="488" spans="1:29" x14ac:dyDescent="0.3">
      <c r="A488">
        <v>695</v>
      </c>
      <c r="B488" t="s">
        <v>410</v>
      </c>
      <c r="C488" t="s">
        <v>24</v>
      </c>
      <c r="D488" t="s">
        <v>631</v>
      </c>
      <c r="E488" t="s">
        <v>626</v>
      </c>
      <c r="F488" s="4">
        <v>45034</v>
      </c>
      <c r="G488" s="6">
        <v>200</v>
      </c>
      <c r="H488">
        <v>1</v>
      </c>
      <c r="I488" t="s">
        <v>453</v>
      </c>
      <c r="J488" t="s">
        <v>530</v>
      </c>
      <c r="K488" t="s">
        <v>32</v>
      </c>
      <c r="L488" t="s">
        <v>32</v>
      </c>
      <c r="M488" t="s">
        <v>441</v>
      </c>
      <c r="N488" s="2">
        <v>0.05</v>
      </c>
      <c r="O488" s="1">
        <v>150</v>
      </c>
      <c r="P488" s="1">
        <v>50</v>
      </c>
      <c r="Q488" t="s">
        <v>457</v>
      </c>
      <c r="R488" t="s">
        <v>641</v>
      </c>
      <c r="S488" t="s">
        <v>454</v>
      </c>
      <c r="T488" t="s">
        <v>460</v>
      </c>
      <c r="U488" t="s">
        <v>460</v>
      </c>
      <c r="V488" t="s">
        <v>477</v>
      </c>
      <c r="W488" t="s">
        <v>607</v>
      </c>
      <c r="X488" t="s">
        <v>610</v>
      </c>
      <c r="Y488" s="6">
        <v>200</v>
      </c>
      <c r="Z488" s="1">
        <f>Table1[[#This Row],[Cost Of Goods Sold]]*Table1[[#This Row],[Quantity Sold]]</f>
        <v>150</v>
      </c>
      <c r="AA488" s="1">
        <f>Table1[[#This Row],[Total sold Amount]]-Table1[[#This Row],[Total Cost of Good Sold]]</f>
        <v>50</v>
      </c>
      <c r="AB488" s="6">
        <f>IFERROR(Table1[[#This Row],[Total sold Amount]]-Table1[[#This Row],[Total Cost of Good Sold]]/Table1[[#This Row],[Total sold Amount]],0)</f>
        <v>199.25</v>
      </c>
      <c r="AC488" s="9">
        <f>IFERROR((Table1[[#This Row],[Total sold Amount]]-Table1[[#This Row],[Total Cost of Good Sold]])/Table1[[#This Row],[Total sold Amount]],0)</f>
        <v>0.25</v>
      </c>
    </row>
    <row r="489" spans="1:29" x14ac:dyDescent="0.3">
      <c r="A489">
        <v>253</v>
      </c>
      <c r="B489" t="s">
        <v>129</v>
      </c>
      <c r="C489" t="s">
        <v>48</v>
      </c>
      <c r="D489" t="s">
        <v>633</v>
      </c>
      <c r="E489" t="s">
        <v>624</v>
      </c>
      <c r="F489" s="4">
        <v>45092</v>
      </c>
      <c r="G489" s="6">
        <v>26</v>
      </c>
      <c r="H489">
        <v>3</v>
      </c>
      <c r="I489" t="s">
        <v>451</v>
      </c>
      <c r="J489" t="s">
        <v>527</v>
      </c>
      <c r="K489" t="s">
        <v>18</v>
      </c>
      <c r="L489" t="s">
        <v>18</v>
      </c>
      <c r="M489" t="s">
        <v>444</v>
      </c>
      <c r="N489" s="2">
        <v>0</v>
      </c>
      <c r="O489" s="1">
        <v>20</v>
      </c>
      <c r="P489" s="1">
        <v>6</v>
      </c>
      <c r="Q489" t="s">
        <v>457</v>
      </c>
      <c r="R489" t="s">
        <v>641</v>
      </c>
      <c r="S489" t="s">
        <v>456</v>
      </c>
      <c r="T489" t="s">
        <v>460</v>
      </c>
      <c r="U489" t="s">
        <v>460</v>
      </c>
      <c r="V489" t="s">
        <v>493</v>
      </c>
      <c r="W489" t="s">
        <v>607</v>
      </c>
      <c r="X489" t="s">
        <v>613</v>
      </c>
      <c r="Y489" s="6">
        <v>78</v>
      </c>
      <c r="Z489" s="1">
        <f>Table1[[#This Row],[Cost Of Goods Sold]]*Table1[[#This Row],[Quantity Sold]]</f>
        <v>60</v>
      </c>
      <c r="AA489" s="1">
        <f>Table1[[#This Row],[Total sold Amount]]-Table1[[#This Row],[Total Cost of Good Sold]]</f>
        <v>18</v>
      </c>
      <c r="AB489" s="6">
        <f>IFERROR(Table1[[#This Row],[Total sold Amount]]-Table1[[#This Row],[Total Cost of Good Sold]]/Table1[[#This Row],[Total sold Amount]],0)</f>
        <v>77.230769230769226</v>
      </c>
      <c r="AC489" s="9">
        <f>IFERROR((Table1[[#This Row],[Total sold Amount]]-Table1[[#This Row],[Total Cost of Good Sold]])/Table1[[#This Row],[Total sold Amount]],0)</f>
        <v>0.23076923076923078</v>
      </c>
    </row>
    <row r="490" spans="1:29" x14ac:dyDescent="0.3">
      <c r="A490">
        <v>351</v>
      </c>
      <c r="B490" t="s">
        <v>226</v>
      </c>
      <c r="C490" t="s">
        <v>21</v>
      </c>
      <c r="D490" t="s">
        <v>634</v>
      </c>
      <c r="E490" t="s">
        <v>624</v>
      </c>
      <c r="F490" s="4">
        <v>44927</v>
      </c>
      <c r="G490" s="6">
        <v>105</v>
      </c>
      <c r="H490">
        <v>5</v>
      </c>
      <c r="I490" t="s">
        <v>450</v>
      </c>
      <c r="J490" t="s">
        <v>527</v>
      </c>
      <c r="K490" t="s">
        <v>23</v>
      </c>
      <c r="L490" t="s">
        <v>23</v>
      </c>
      <c r="M490" t="s">
        <v>443</v>
      </c>
      <c r="N490" s="2">
        <v>0</v>
      </c>
      <c r="O490" s="1">
        <v>80</v>
      </c>
      <c r="P490" s="1">
        <v>25</v>
      </c>
      <c r="Q490" t="s">
        <v>23</v>
      </c>
      <c r="R490" t="s">
        <v>23</v>
      </c>
      <c r="S490" t="s">
        <v>456</v>
      </c>
      <c r="T490" t="s">
        <v>459</v>
      </c>
      <c r="U490" t="s">
        <v>644</v>
      </c>
      <c r="V490" t="s">
        <v>484</v>
      </c>
      <c r="W490" t="s">
        <v>606</v>
      </c>
      <c r="X490" t="s">
        <v>615</v>
      </c>
      <c r="Y490" s="6">
        <v>525</v>
      </c>
      <c r="Z490" s="1">
        <f>Table1[[#This Row],[Cost Of Goods Sold]]*Table1[[#This Row],[Quantity Sold]]</f>
        <v>400</v>
      </c>
      <c r="AA490" s="1">
        <f>Table1[[#This Row],[Total sold Amount]]-Table1[[#This Row],[Total Cost of Good Sold]]</f>
        <v>125</v>
      </c>
      <c r="AB490" s="6">
        <f>IFERROR(Table1[[#This Row],[Total sold Amount]]-Table1[[#This Row],[Total Cost of Good Sold]]/Table1[[#This Row],[Total sold Amount]],0)</f>
        <v>524.23809523809518</v>
      </c>
      <c r="AC490" s="9">
        <f>IFERROR((Table1[[#This Row],[Total sold Amount]]-Table1[[#This Row],[Total Cost of Good Sold]])/Table1[[#This Row],[Total sold Amount]],0)</f>
        <v>0.23809523809523808</v>
      </c>
    </row>
    <row r="491" spans="1:29" x14ac:dyDescent="0.3">
      <c r="A491">
        <v>235</v>
      </c>
      <c r="B491" t="s">
        <v>112</v>
      </c>
      <c r="C491" t="s">
        <v>24</v>
      </c>
      <c r="D491" t="s">
        <v>631</v>
      </c>
      <c r="E491" t="s">
        <v>626</v>
      </c>
      <c r="F491" s="4">
        <v>45348</v>
      </c>
      <c r="G491" s="6">
        <v>90</v>
      </c>
      <c r="H491">
        <v>1</v>
      </c>
      <c r="I491" t="s">
        <v>449</v>
      </c>
      <c r="J491" t="s">
        <v>527</v>
      </c>
      <c r="K491" t="s">
        <v>18</v>
      </c>
      <c r="L491" t="s">
        <v>18</v>
      </c>
      <c r="M491" t="s">
        <v>444</v>
      </c>
      <c r="N491" s="2">
        <v>0</v>
      </c>
      <c r="O491" s="1">
        <v>70</v>
      </c>
      <c r="P491" s="1">
        <v>20</v>
      </c>
      <c r="Q491" t="s">
        <v>18</v>
      </c>
      <c r="R491" t="s">
        <v>642</v>
      </c>
      <c r="S491" t="s">
        <v>456</v>
      </c>
      <c r="T491" t="s">
        <v>459</v>
      </c>
      <c r="U491" t="s">
        <v>644</v>
      </c>
      <c r="V491" t="s">
        <v>467</v>
      </c>
      <c r="W491" t="s">
        <v>608</v>
      </c>
      <c r="X491" t="s">
        <v>612</v>
      </c>
      <c r="Y491" s="6">
        <v>90</v>
      </c>
      <c r="Z491" s="1">
        <f>Table1[[#This Row],[Cost Of Goods Sold]]*Table1[[#This Row],[Quantity Sold]]</f>
        <v>70</v>
      </c>
      <c r="AA491" s="1">
        <f>Table1[[#This Row],[Total sold Amount]]-Table1[[#This Row],[Total Cost of Good Sold]]</f>
        <v>20</v>
      </c>
      <c r="AB491" s="6">
        <f>IFERROR(Table1[[#This Row],[Total sold Amount]]-Table1[[#This Row],[Total Cost of Good Sold]]/Table1[[#This Row],[Total sold Amount]],0)</f>
        <v>89.222222222222229</v>
      </c>
      <c r="AC491" s="9">
        <f>IFERROR((Table1[[#This Row],[Total sold Amount]]-Table1[[#This Row],[Total Cost of Good Sold]])/Table1[[#This Row],[Total sold Amount]],0)</f>
        <v>0.22222222222222221</v>
      </c>
    </row>
    <row r="492" spans="1:29" x14ac:dyDescent="0.3">
      <c r="A492">
        <v>931</v>
      </c>
      <c r="B492" t="s">
        <v>423</v>
      </c>
      <c r="C492" t="s">
        <v>24</v>
      </c>
      <c r="D492" t="s">
        <v>631</v>
      </c>
      <c r="E492" t="s">
        <v>626</v>
      </c>
      <c r="F492" s="4">
        <v>45043</v>
      </c>
      <c r="G492" s="6">
        <v>130</v>
      </c>
      <c r="H492">
        <v>4</v>
      </c>
      <c r="I492" t="s">
        <v>449</v>
      </c>
      <c r="J492" t="s">
        <v>527</v>
      </c>
      <c r="K492" t="s">
        <v>23</v>
      </c>
      <c r="L492" t="s">
        <v>23</v>
      </c>
      <c r="M492" t="s">
        <v>448</v>
      </c>
      <c r="N492" s="2">
        <v>0</v>
      </c>
      <c r="O492" s="1">
        <v>100</v>
      </c>
      <c r="P492" s="1">
        <v>30</v>
      </c>
      <c r="Q492" t="s">
        <v>18</v>
      </c>
      <c r="R492" t="s">
        <v>642</v>
      </c>
      <c r="S492" t="s">
        <v>454</v>
      </c>
      <c r="T492" t="s">
        <v>459</v>
      </c>
      <c r="U492" t="s">
        <v>644</v>
      </c>
      <c r="V492" t="s">
        <v>487</v>
      </c>
      <c r="W492" t="s">
        <v>608</v>
      </c>
      <c r="X492" t="s">
        <v>612</v>
      </c>
      <c r="Y492" s="6">
        <v>520</v>
      </c>
      <c r="Z492" s="1">
        <f>Table1[[#This Row],[Cost Of Goods Sold]]*Table1[[#This Row],[Quantity Sold]]</f>
        <v>400</v>
      </c>
      <c r="AA492" s="1">
        <f>Table1[[#This Row],[Total sold Amount]]-Table1[[#This Row],[Total Cost of Good Sold]]</f>
        <v>120</v>
      </c>
      <c r="AB492" s="6">
        <f>IFERROR(Table1[[#This Row],[Total sold Amount]]-Table1[[#This Row],[Total Cost of Good Sold]]/Table1[[#This Row],[Total sold Amount]],0)</f>
        <v>519.23076923076928</v>
      </c>
      <c r="AC492" s="9">
        <f>IFERROR((Table1[[#This Row],[Total sold Amount]]-Table1[[#This Row],[Total Cost of Good Sold]])/Table1[[#This Row],[Total sold Amount]],0)</f>
        <v>0.23076923076923078</v>
      </c>
    </row>
    <row r="493" spans="1:29" x14ac:dyDescent="0.3">
      <c r="A493">
        <v>1059</v>
      </c>
      <c r="B493" t="s">
        <v>387</v>
      </c>
      <c r="C493" t="s">
        <v>34</v>
      </c>
      <c r="D493" t="s">
        <v>632</v>
      </c>
      <c r="E493" t="s">
        <v>625</v>
      </c>
      <c r="F493" s="4">
        <v>45492</v>
      </c>
      <c r="G493" s="6">
        <v>12</v>
      </c>
      <c r="I493" t="s">
        <v>449</v>
      </c>
      <c r="J493" t="s">
        <v>527</v>
      </c>
      <c r="K493" t="s">
        <v>437</v>
      </c>
      <c r="L493" t="s">
        <v>18</v>
      </c>
      <c r="M493" t="s">
        <v>439</v>
      </c>
      <c r="N493" s="2">
        <v>0</v>
      </c>
      <c r="O493" s="1">
        <v>10</v>
      </c>
      <c r="P493" s="1">
        <v>2</v>
      </c>
      <c r="Q493" t="s">
        <v>457</v>
      </c>
      <c r="R493" t="s">
        <v>641</v>
      </c>
      <c r="S493" t="s">
        <v>454</v>
      </c>
      <c r="T493" t="s">
        <v>459</v>
      </c>
      <c r="U493" t="s">
        <v>644</v>
      </c>
      <c r="V493" t="s">
        <v>479</v>
      </c>
      <c r="W493" t="s">
        <v>607</v>
      </c>
      <c r="X493" t="s">
        <v>611</v>
      </c>
      <c r="Y493" s="6">
        <v>0</v>
      </c>
      <c r="Z493" s="1">
        <f>Table1[[#This Row],[Cost Of Goods Sold]]*Table1[[#This Row],[Quantity Sold]]</f>
        <v>0</v>
      </c>
      <c r="AA493" s="1">
        <f>Table1[[#This Row],[Total sold Amount]]-Table1[[#This Row],[Total Cost of Good Sold]]</f>
        <v>0</v>
      </c>
      <c r="AB493" s="6">
        <f>IFERROR(Table1[[#This Row],[Total sold Amount]]-Table1[[#This Row],[Total Cost of Good Sold]]/Table1[[#This Row],[Total sold Amount]],0)</f>
        <v>0</v>
      </c>
      <c r="AC493" s="9">
        <f>IFERROR((Table1[[#This Row],[Total sold Amount]]-Table1[[#This Row],[Total Cost of Good Sold]])/Table1[[#This Row],[Total sold Amount]],0)</f>
        <v>0</v>
      </c>
    </row>
    <row r="494" spans="1:29" x14ac:dyDescent="0.3">
      <c r="A494">
        <v>291</v>
      </c>
      <c r="B494" t="s">
        <v>167</v>
      </c>
      <c r="C494" t="s">
        <v>24</v>
      </c>
      <c r="D494" t="s">
        <v>631</v>
      </c>
      <c r="E494" t="s">
        <v>626</v>
      </c>
      <c r="F494" s="4">
        <v>44968</v>
      </c>
      <c r="G494" s="6">
        <v>20</v>
      </c>
      <c r="H494">
        <v>3</v>
      </c>
      <c r="I494" t="s">
        <v>449</v>
      </c>
      <c r="J494" t="s">
        <v>527</v>
      </c>
      <c r="K494" t="s">
        <v>32</v>
      </c>
      <c r="L494" t="s">
        <v>32</v>
      </c>
      <c r="M494" t="s">
        <v>444</v>
      </c>
      <c r="N494" s="2">
        <v>0</v>
      </c>
      <c r="O494" s="1">
        <v>15</v>
      </c>
      <c r="P494" s="1">
        <v>5</v>
      </c>
      <c r="Q494" t="s">
        <v>23</v>
      </c>
      <c r="R494" t="s">
        <v>23</v>
      </c>
      <c r="S494" t="s">
        <v>454</v>
      </c>
      <c r="T494" t="s">
        <v>458</v>
      </c>
      <c r="U494" t="s">
        <v>644</v>
      </c>
      <c r="V494" t="s">
        <v>473</v>
      </c>
      <c r="W494" t="s">
        <v>607</v>
      </c>
      <c r="X494" t="s">
        <v>614</v>
      </c>
      <c r="Y494" s="6">
        <v>60</v>
      </c>
      <c r="Z494" s="1">
        <f>Table1[[#This Row],[Cost Of Goods Sold]]*Table1[[#This Row],[Quantity Sold]]</f>
        <v>45</v>
      </c>
      <c r="AA494" s="1">
        <f>Table1[[#This Row],[Total sold Amount]]-Table1[[#This Row],[Total Cost of Good Sold]]</f>
        <v>15</v>
      </c>
      <c r="AB494" s="6">
        <f>IFERROR(Table1[[#This Row],[Total sold Amount]]-Table1[[#This Row],[Total Cost of Good Sold]]/Table1[[#This Row],[Total sold Amount]],0)</f>
        <v>59.25</v>
      </c>
      <c r="AC494" s="9">
        <f>IFERROR((Table1[[#This Row],[Total sold Amount]]-Table1[[#This Row],[Total Cost of Good Sold]])/Table1[[#This Row],[Total sold Amount]],0)</f>
        <v>0.25</v>
      </c>
    </row>
    <row r="495" spans="1:29" x14ac:dyDescent="0.3">
      <c r="A495">
        <v>826</v>
      </c>
      <c r="B495" t="s">
        <v>407</v>
      </c>
      <c r="C495" t="s">
        <v>21</v>
      </c>
      <c r="D495" t="s">
        <v>634</v>
      </c>
      <c r="E495" t="s">
        <v>624</v>
      </c>
      <c r="F495" s="4">
        <v>45517</v>
      </c>
      <c r="G495" s="6">
        <v>120</v>
      </c>
      <c r="H495">
        <v>2</v>
      </c>
      <c r="I495" t="s">
        <v>449</v>
      </c>
      <c r="J495" t="s">
        <v>527</v>
      </c>
      <c r="K495" t="s">
        <v>23</v>
      </c>
      <c r="L495" t="s">
        <v>23</v>
      </c>
      <c r="M495" t="s">
        <v>448</v>
      </c>
      <c r="N495" s="2">
        <v>0</v>
      </c>
      <c r="O495" s="1">
        <v>100</v>
      </c>
      <c r="P495" s="1">
        <v>20</v>
      </c>
      <c r="Q495" t="s">
        <v>457</v>
      </c>
      <c r="R495" t="s">
        <v>641</v>
      </c>
      <c r="S495" t="s">
        <v>456</v>
      </c>
      <c r="T495" t="s">
        <v>458</v>
      </c>
      <c r="U495" t="s">
        <v>644</v>
      </c>
      <c r="V495" t="s">
        <v>475</v>
      </c>
      <c r="W495" t="s">
        <v>606</v>
      </c>
      <c r="X495" t="s">
        <v>614</v>
      </c>
      <c r="Y495" s="6">
        <v>240</v>
      </c>
      <c r="Z495" s="1">
        <f>Table1[[#This Row],[Cost Of Goods Sold]]*Table1[[#This Row],[Quantity Sold]]</f>
        <v>200</v>
      </c>
      <c r="AA495" s="1">
        <f>Table1[[#This Row],[Total sold Amount]]-Table1[[#This Row],[Total Cost of Good Sold]]</f>
        <v>40</v>
      </c>
      <c r="AB495" s="6">
        <f>IFERROR(Table1[[#This Row],[Total sold Amount]]-Table1[[#This Row],[Total Cost of Good Sold]]/Table1[[#This Row],[Total sold Amount]],0)</f>
        <v>239.16666666666666</v>
      </c>
      <c r="AC495" s="9">
        <f>IFERROR((Table1[[#This Row],[Total sold Amount]]-Table1[[#This Row],[Total Cost of Good Sold]])/Table1[[#This Row],[Total sold Amount]],0)</f>
        <v>0.16666666666666666</v>
      </c>
    </row>
    <row r="496" spans="1:29" x14ac:dyDescent="0.3">
      <c r="A496">
        <v>112</v>
      </c>
      <c r="B496" t="s">
        <v>68</v>
      </c>
      <c r="C496" t="s">
        <v>67</v>
      </c>
      <c r="D496" t="s">
        <v>634</v>
      </c>
      <c r="E496" t="s">
        <v>626</v>
      </c>
      <c r="F496" s="4">
        <v>45515</v>
      </c>
      <c r="G496" s="6">
        <v>325</v>
      </c>
      <c r="H496">
        <v>2</v>
      </c>
      <c r="I496" t="s">
        <v>449</v>
      </c>
      <c r="J496" t="s">
        <v>527</v>
      </c>
      <c r="K496" t="s">
        <v>26</v>
      </c>
      <c r="L496" t="s">
        <v>32</v>
      </c>
      <c r="M496" t="s">
        <v>443</v>
      </c>
      <c r="N496" s="2">
        <v>0.06</v>
      </c>
      <c r="O496" s="1">
        <v>250</v>
      </c>
      <c r="P496" s="1">
        <v>75</v>
      </c>
      <c r="Q496" t="s">
        <v>18</v>
      </c>
      <c r="R496" t="s">
        <v>642</v>
      </c>
      <c r="S496" t="s">
        <v>456</v>
      </c>
      <c r="T496" t="s">
        <v>460</v>
      </c>
      <c r="U496" t="s">
        <v>460</v>
      </c>
      <c r="V496" t="s">
        <v>461</v>
      </c>
      <c r="W496" t="s">
        <v>607</v>
      </c>
      <c r="X496" t="s">
        <v>610</v>
      </c>
      <c r="Y496" s="6">
        <v>650</v>
      </c>
      <c r="Z496" s="1">
        <f>Table1[[#This Row],[Cost Of Goods Sold]]*Table1[[#This Row],[Quantity Sold]]</f>
        <v>500</v>
      </c>
      <c r="AA496" s="1">
        <f>Table1[[#This Row],[Total sold Amount]]-Table1[[#This Row],[Total Cost of Good Sold]]</f>
        <v>150</v>
      </c>
      <c r="AB496" s="6">
        <f>IFERROR(Table1[[#This Row],[Total sold Amount]]-Table1[[#This Row],[Total Cost of Good Sold]]/Table1[[#This Row],[Total sold Amount]],0)</f>
        <v>649.23076923076928</v>
      </c>
      <c r="AC496" s="9">
        <f>IFERROR((Table1[[#This Row],[Total sold Amount]]-Table1[[#This Row],[Total Cost of Good Sold]])/Table1[[#This Row],[Total sold Amount]],0)</f>
        <v>0.23076923076923078</v>
      </c>
    </row>
    <row r="497" spans="1:29" x14ac:dyDescent="0.3">
      <c r="A497">
        <v>569</v>
      </c>
      <c r="B497" t="s">
        <v>351</v>
      </c>
      <c r="C497" t="s">
        <v>36</v>
      </c>
      <c r="D497" t="s">
        <v>634</v>
      </c>
      <c r="E497" t="s">
        <v>624</v>
      </c>
      <c r="F497" s="4">
        <v>45044</v>
      </c>
      <c r="G497" s="6">
        <v>30</v>
      </c>
      <c r="H497">
        <v>4</v>
      </c>
      <c r="I497" t="s">
        <v>453</v>
      </c>
      <c r="J497" t="s">
        <v>527</v>
      </c>
      <c r="K497" t="s">
        <v>26</v>
      </c>
      <c r="L497" t="s">
        <v>32</v>
      </c>
      <c r="M497" t="s">
        <v>445</v>
      </c>
      <c r="N497" s="2">
        <v>0.05</v>
      </c>
      <c r="O497" s="1">
        <v>20</v>
      </c>
      <c r="P497" s="1">
        <v>10</v>
      </c>
      <c r="Q497" t="s">
        <v>23</v>
      </c>
      <c r="R497" t="s">
        <v>23</v>
      </c>
      <c r="S497" t="s">
        <v>456</v>
      </c>
      <c r="T497" t="s">
        <v>460</v>
      </c>
      <c r="U497" t="s">
        <v>460</v>
      </c>
      <c r="V497" t="s">
        <v>467</v>
      </c>
      <c r="W497" t="s">
        <v>608</v>
      </c>
      <c r="X497" t="s">
        <v>612</v>
      </c>
      <c r="Y497" s="6">
        <v>120</v>
      </c>
      <c r="Z497" s="1">
        <f>Table1[[#This Row],[Cost Of Goods Sold]]*Table1[[#This Row],[Quantity Sold]]</f>
        <v>80</v>
      </c>
      <c r="AA497" s="1">
        <f>Table1[[#This Row],[Total sold Amount]]-Table1[[#This Row],[Total Cost of Good Sold]]</f>
        <v>40</v>
      </c>
      <c r="AB497" s="6">
        <f>IFERROR(Table1[[#This Row],[Total sold Amount]]-Table1[[#This Row],[Total Cost of Good Sold]]/Table1[[#This Row],[Total sold Amount]],0)</f>
        <v>119.33333333333333</v>
      </c>
      <c r="AC497" s="9">
        <f>IFERROR((Table1[[#This Row],[Total sold Amount]]-Table1[[#This Row],[Total Cost of Good Sold]])/Table1[[#This Row],[Total sold Amount]],0)</f>
        <v>0.33333333333333331</v>
      </c>
    </row>
    <row r="498" spans="1:29" x14ac:dyDescent="0.3">
      <c r="A498">
        <v>411</v>
      </c>
      <c r="B498" t="s">
        <v>269</v>
      </c>
      <c r="C498" t="s">
        <v>16</v>
      </c>
      <c r="D498" t="s">
        <v>629</v>
      </c>
      <c r="E498" t="s">
        <v>16</v>
      </c>
      <c r="F498" s="4">
        <v>44959</v>
      </c>
      <c r="G498" s="6">
        <v>650</v>
      </c>
      <c r="H498">
        <v>5</v>
      </c>
      <c r="I498" t="s">
        <v>453</v>
      </c>
      <c r="J498" t="s">
        <v>527</v>
      </c>
      <c r="K498" t="s">
        <v>32</v>
      </c>
      <c r="L498" t="s">
        <v>32</v>
      </c>
      <c r="M498" t="s">
        <v>440</v>
      </c>
      <c r="N498" s="2">
        <v>0</v>
      </c>
      <c r="O498" s="1">
        <v>500</v>
      </c>
      <c r="P498" s="1">
        <v>150</v>
      </c>
      <c r="Q498" t="s">
        <v>23</v>
      </c>
      <c r="R498" t="s">
        <v>23</v>
      </c>
      <c r="S498" t="s">
        <v>454</v>
      </c>
      <c r="T498" t="s">
        <v>458</v>
      </c>
      <c r="U498" t="s">
        <v>644</v>
      </c>
      <c r="V498" t="s">
        <v>484</v>
      </c>
      <c r="W498" t="s">
        <v>608</v>
      </c>
      <c r="X498" t="s">
        <v>615</v>
      </c>
      <c r="Y498" s="6">
        <v>3250</v>
      </c>
      <c r="Z498" s="1">
        <f>Table1[[#This Row],[Cost Of Goods Sold]]*Table1[[#This Row],[Quantity Sold]]</f>
        <v>2500</v>
      </c>
      <c r="AA498" s="1">
        <f>Table1[[#This Row],[Total sold Amount]]-Table1[[#This Row],[Total Cost of Good Sold]]</f>
        <v>750</v>
      </c>
      <c r="AB498" s="6">
        <f>IFERROR(Table1[[#This Row],[Total sold Amount]]-Table1[[#This Row],[Total Cost of Good Sold]]/Table1[[#This Row],[Total sold Amount]],0)</f>
        <v>3249.2307692307691</v>
      </c>
      <c r="AC498" s="9">
        <f>IFERROR((Table1[[#This Row],[Total sold Amount]]-Table1[[#This Row],[Total Cost of Good Sold]])/Table1[[#This Row],[Total sold Amount]],0)</f>
        <v>0.23076923076923078</v>
      </c>
    </row>
    <row r="499" spans="1:29" x14ac:dyDescent="0.3">
      <c r="A499">
        <v>971</v>
      </c>
      <c r="B499" t="s">
        <v>17</v>
      </c>
      <c r="C499" t="s">
        <v>16</v>
      </c>
      <c r="D499" t="s">
        <v>629</v>
      </c>
      <c r="E499" t="s">
        <v>16</v>
      </c>
      <c r="F499" s="4">
        <v>45499</v>
      </c>
      <c r="G499" s="6">
        <v>70</v>
      </c>
      <c r="H499">
        <v>2</v>
      </c>
      <c r="I499" t="s">
        <v>451</v>
      </c>
      <c r="J499" t="s">
        <v>567</v>
      </c>
      <c r="K499" t="s">
        <v>18</v>
      </c>
      <c r="L499" t="s">
        <v>18</v>
      </c>
      <c r="M499" t="s">
        <v>446</v>
      </c>
      <c r="N499" s="2">
        <v>0</v>
      </c>
      <c r="O499" s="1">
        <v>50</v>
      </c>
      <c r="P499" s="1">
        <v>20</v>
      </c>
      <c r="Q499" t="s">
        <v>457</v>
      </c>
      <c r="R499" t="s">
        <v>641</v>
      </c>
      <c r="S499" t="s">
        <v>455</v>
      </c>
      <c r="T499" t="s">
        <v>460</v>
      </c>
      <c r="U499" t="s">
        <v>460</v>
      </c>
      <c r="V499" t="s">
        <v>486</v>
      </c>
      <c r="W499" t="s">
        <v>607</v>
      </c>
      <c r="X499" t="s">
        <v>614</v>
      </c>
      <c r="Y499" s="6">
        <v>140</v>
      </c>
      <c r="Z499" s="1">
        <f>Table1[[#This Row],[Cost Of Goods Sold]]*Table1[[#This Row],[Quantity Sold]]</f>
        <v>100</v>
      </c>
      <c r="AA499" s="1">
        <f>Table1[[#This Row],[Total sold Amount]]-Table1[[#This Row],[Total Cost of Good Sold]]</f>
        <v>40</v>
      </c>
      <c r="AB499" s="6">
        <f>IFERROR(Table1[[#This Row],[Total sold Amount]]-Table1[[#This Row],[Total Cost of Good Sold]]/Table1[[#This Row],[Total sold Amount]],0)</f>
        <v>139.28571428571428</v>
      </c>
      <c r="AC499" s="9">
        <f>IFERROR((Table1[[#This Row],[Total sold Amount]]-Table1[[#This Row],[Total Cost of Good Sold]])/Table1[[#This Row],[Total sold Amount]],0)</f>
        <v>0.2857142857142857</v>
      </c>
    </row>
    <row r="500" spans="1:29" x14ac:dyDescent="0.3">
      <c r="A500">
        <v>939</v>
      </c>
      <c r="B500" t="s">
        <v>387</v>
      </c>
      <c r="C500" t="s">
        <v>34</v>
      </c>
      <c r="D500" t="s">
        <v>632</v>
      </c>
      <c r="E500" t="s">
        <v>625</v>
      </c>
      <c r="F500" s="4">
        <v>45050</v>
      </c>
      <c r="G500" s="6">
        <v>12</v>
      </c>
      <c r="H500">
        <v>5</v>
      </c>
      <c r="I500" t="s">
        <v>451</v>
      </c>
      <c r="J500" t="s">
        <v>567</v>
      </c>
      <c r="K500" t="s">
        <v>18</v>
      </c>
      <c r="L500" t="s">
        <v>18</v>
      </c>
      <c r="M500" t="s">
        <v>444</v>
      </c>
      <c r="N500" s="2">
        <v>0</v>
      </c>
      <c r="O500" s="1">
        <v>10</v>
      </c>
      <c r="P500" s="1">
        <v>2</v>
      </c>
      <c r="Q500" t="s">
        <v>457</v>
      </c>
      <c r="R500" t="s">
        <v>641</v>
      </c>
      <c r="S500" t="s">
        <v>456</v>
      </c>
      <c r="T500" t="s">
        <v>458</v>
      </c>
      <c r="U500" t="s">
        <v>644</v>
      </c>
      <c r="V500" t="s">
        <v>482</v>
      </c>
      <c r="W500" t="s">
        <v>608</v>
      </c>
      <c r="X500" t="s">
        <v>610</v>
      </c>
      <c r="Y500" s="6">
        <v>60</v>
      </c>
      <c r="Z500" s="1">
        <f>Table1[[#This Row],[Cost Of Goods Sold]]*Table1[[#This Row],[Quantity Sold]]</f>
        <v>50</v>
      </c>
      <c r="AA500" s="1">
        <f>Table1[[#This Row],[Total sold Amount]]-Table1[[#This Row],[Total Cost of Good Sold]]</f>
        <v>10</v>
      </c>
      <c r="AB500" s="6">
        <f>IFERROR(Table1[[#This Row],[Total sold Amount]]-Table1[[#This Row],[Total Cost of Good Sold]]/Table1[[#This Row],[Total sold Amount]],0)</f>
        <v>59.166666666666664</v>
      </c>
      <c r="AC500" s="9">
        <f>IFERROR((Table1[[#This Row],[Total sold Amount]]-Table1[[#This Row],[Total Cost of Good Sold]])/Table1[[#This Row],[Total sold Amount]],0)</f>
        <v>0.16666666666666666</v>
      </c>
    </row>
    <row r="501" spans="1:29" x14ac:dyDescent="0.3">
      <c r="A501">
        <v>1006</v>
      </c>
      <c r="B501" t="s">
        <v>408</v>
      </c>
      <c r="C501" t="s">
        <v>24</v>
      </c>
      <c r="D501" t="s">
        <v>631</v>
      </c>
      <c r="E501" t="s">
        <v>626</v>
      </c>
      <c r="F501" s="4">
        <v>45396</v>
      </c>
      <c r="G501" s="6">
        <v>90</v>
      </c>
      <c r="I501" t="s">
        <v>451</v>
      </c>
      <c r="J501" t="s">
        <v>567</v>
      </c>
      <c r="K501" t="s">
        <v>433</v>
      </c>
      <c r="L501" t="s">
        <v>620</v>
      </c>
      <c r="M501" t="s">
        <v>442</v>
      </c>
      <c r="N501" s="2">
        <v>0.05</v>
      </c>
      <c r="O501" s="1">
        <v>70</v>
      </c>
      <c r="P501" s="1">
        <v>20</v>
      </c>
      <c r="Q501" t="s">
        <v>23</v>
      </c>
      <c r="R501" t="s">
        <v>23</v>
      </c>
      <c r="S501" t="s">
        <v>455</v>
      </c>
      <c r="T501" t="s">
        <v>458</v>
      </c>
      <c r="U501" t="s">
        <v>644</v>
      </c>
      <c r="V501" t="s">
        <v>471</v>
      </c>
      <c r="W501" t="s">
        <v>607</v>
      </c>
      <c r="X501" t="s">
        <v>613</v>
      </c>
      <c r="Y501" s="6">
        <v>0</v>
      </c>
      <c r="Z501" s="1">
        <f>Table1[[#This Row],[Cost Of Goods Sold]]*Table1[[#This Row],[Quantity Sold]]</f>
        <v>0</v>
      </c>
      <c r="AA501" s="1">
        <f>Table1[[#This Row],[Total sold Amount]]-Table1[[#This Row],[Total Cost of Good Sold]]</f>
        <v>0</v>
      </c>
      <c r="AB501" s="6">
        <f>IFERROR(Table1[[#This Row],[Total sold Amount]]-Table1[[#This Row],[Total Cost of Good Sold]]/Table1[[#This Row],[Total sold Amount]],0)</f>
        <v>0</v>
      </c>
      <c r="AC501" s="9">
        <f>IFERROR((Table1[[#This Row],[Total sold Amount]]-Table1[[#This Row],[Total Cost of Good Sold]])/Table1[[#This Row],[Total sold Amount]],0)</f>
        <v>0</v>
      </c>
    </row>
    <row r="502" spans="1:29" x14ac:dyDescent="0.3">
      <c r="A502">
        <v>159</v>
      </c>
      <c r="B502" t="s">
        <v>27</v>
      </c>
      <c r="C502" t="s">
        <v>16</v>
      </c>
      <c r="D502" t="s">
        <v>629</v>
      </c>
      <c r="E502" t="s">
        <v>16</v>
      </c>
      <c r="F502" s="4">
        <v>44969</v>
      </c>
      <c r="G502" s="6">
        <v>32</v>
      </c>
      <c r="H502">
        <v>1</v>
      </c>
      <c r="I502" t="s">
        <v>450</v>
      </c>
      <c r="J502" t="s">
        <v>567</v>
      </c>
      <c r="K502" t="s">
        <v>18</v>
      </c>
      <c r="L502" t="s">
        <v>18</v>
      </c>
      <c r="M502" t="s">
        <v>448</v>
      </c>
      <c r="N502" s="2">
        <v>0</v>
      </c>
      <c r="O502" s="1">
        <v>25</v>
      </c>
      <c r="P502" s="1">
        <v>7</v>
      </c>
      <c r="Q502" t="s">
        <v>23</v>
      </c>
      <c r="R502" t="s">
        <v>23</v>
      </c>
      <c r="S502" t="s">
        <v>455</v>
      </c>
      <c r="T502" t="s">
        <v>460</v>
      </c>
      <c r="U502" t="s">
        <v>460</v>
      </c>
      <c r="V502" t="s">
        <v>464</v>
      </c>
      <c r="W502" t="s">
        <v>607</v>
      </c>
      <c r="X502" t="s">
        <v>610</v>
      </c>
      <c r="Y502" s="6">
        <v>32</v>
      </c>
      <c r="Z502" s="1">
        <f>Table1[[#This Row],[Cost Of Goods Sold]]*Table1[[#This Row],[Quantity Sold]]</f>
        <v>25</v>
      </c>
      <c r="AA502" s="1">
        <f>Table1[[#This Row],[Total sold Amount]]-Table1[[#This Row],[Total Cost of Good Sold]]</f>
        <v>7</v>
      </c>
      <c r="AB502" s="6">
        <f>IFERROR(Table1[[#This Row],[Total sold Amount]]-Table1[[#This Row],[Total Cost of Good Sold]]/Table1[[#This Row],[Total sold Amount]],0)</f>
        <v>31.21875</v>
      </c>
      <c r="AC502" s="9">
        <f>IFERROR((Table1[[#This Row],[Total sold Amount]]-Table1[[#This Row],[Total Cost of Good Sold]])/Table1[[#This Row],[Total sold Amount]],0)</f>
        <v>0.21875</v>
      </c>
    </row>
    <row r="503" spans="1:29" x14ac:dyDescent="0.3">
      <c r="A503">
        <v>375</v>
      </c>
      <c r="B503" t="s">
        <v>245</v>
      </c>
      <c r="C503" t="s">
        <v>16</v>
      </c>
      <c r="D503" t="s">
        <v>629</v>
      </c>
      <c r="E503" t="s">
        <v>16</v>
      </c>
      <c r="F503" s="4">
        <v>45130</v>
      </c>
      <c r="G503" s="6">
        <v>130</v>
      </c>
      <c r="H503">
        <v>1</v>
      </c>
      <c r="I503" t="s">
        <v>450</v>
      </c>
      <c r="J503" t="s">
        <v>567</v>
      </c>
      <c r="K503" t="s">
        <v>23</v>
      </c>
      <c r="L503" t="s">
        <v>23</v>
      </c>
      <c r="M503" t="s">
        <v>445</v>
      </c>
      <c r="N503" s="2">
        <v>0</v>
      </c>
      <c r="O503" s="1">
        <v>100</v>
      </c>
      <c r="P503" s="1">
        <v>30</v>
      </c>
      <c r="Q503" t="s">
        <v>457</v>
      </c>
      <c r="R503" t="s">
        <v>641</v>
      </c>
      <c r="S503" t="s">
        <v>455</v>
      </c>
      <c r="T503" t="s">
        <v>460</v>
      </c>
      <c r="U503" t="s">
        <v>460</v>
      </c>
      <c r="V503" t="s">
        <v>477</v>
      </c>
      <c r="W503" t="s">
        <v>606</v>
      </c>
      <c r="X503" t="s">
        <v>610</v>
      </c>
      <c r="Y503" s="6">
        <v>130</v>
      </c>
      <c r="Z503" s="1">
        <f>Table1[[#This Row],[Cost Of Goods Sold]]*Table1[[#This Row],[Quantity Sold]]</f>
        <v>100</v>
      </c>
      <c r="AA503" s="1">
        <f>Table1[[#This Row],[Total sold Amount]]-Table1[[#This Row],[Total Cost of Good Sold]]</f>
        <v>30</v>
      </c>
      <c r="AB503" s="6">
        <f>IFERROR(Table1[[#This Row],[Total sold Amount]]-Table1[[#This Row],[Total Cost of Good Sold]]/Table1[[#This Row],[Total sold Amount]],0)</f>
        <v>129.23076923076923</v>
      </c>
      <c r="AC503" s="9">
        <f>IFERROR((Table1[[#This Row],[Total sold Amount]]-Table1[[#This Row],[Total Cost of Good Sold]])/Table1[[#This Row],[Total sold Amount]],0)</f>
        <v>0.23076923076923078</v>
      </c>
    </row>
    <row r="504" spans="1:29" x14ac:dyDescent="0.3">
      <c r="A504">
        <v>324</v>
      </c>
      <c r="B504" t="s">
        <v>199</v>
      </c>
      <c r="C504" t="s">
        <v>16</v>
      </c>
      <c r="D504" t="s">
        <v>629</v>
      </c>
      <c r="E504" t="s">
        <v>16</v>
      </c>
      <c r="F504" s="4">
        <v>45207</v>
      </c>
      <c r="G504" s="6">
        <v>50</v>
      </c>
      <c r="H504">
        <v>5</v>
      </c>
      <c r="I504" t="s">
        <v>452</v>
      </c>
      <c r="J504" t="s">
        <v>567</v>
      </c>
      <c r="K504" t="s">
        <v>23</v>
      </c>
      <c r="L504" t="s">
        <v>23</v>
      </c>
      <c r="M504" t="s">
        <v>448</v>
      </c>
      <c r="N504" s="2">
        <v>0</v>
      </c>
      <c r="O504" s="1">
        <v>40</v>
      </c>
      <c r="P504" s="1">
        <v>10</v>
      </c>
      <c r="Q504" t="s">
        <v>23</v>
      </c>
      <c r="R504" t="s">
        <v>23</v>
      </c>
      <c r="S504" t="s">
        <v>456</v>
      </c>
      <c r="T504" t="s">
        <v>459</v>
      </c>
      <c r="U504" t="s">
        <v>644</v>
      </c>
      <c r="V504" t="s">
        <v>467</v>
      </c>
      <c r="W504" t="s">
        <v>607</v>
      </c>
      <c r="X504" t="s">
        <v>612</v>
      </c>
      <c r="Y504" s="6">
        <v>250</v>
      </c>
      <c r="Z504" s="1">
        <f>Table1[[#This Row],[Cost Of Goods Sold]]*Table1[[#This Row],[Quantity Sold]]</f>
        <v>200</v>
      </c>
      <c r="AA504" s="1">
        <f>Table1[[#This Row],[Total sold Amount]]-Table1[[#This Row],[Total Cost of Good Sold]]</f>
        <v>50</v>
      </c>
      <c r="AB504" s="6">
        <f>IFERROR(Table1[[#This Row],[Total sold Amount]]-Table1[[#This Row],[Total Cost of Good Sold]]/Table1[[#This Row],[Total sold Amount]],0)</f>
        <v>249.2</v>
      </c>
      <c r="AC504" s="9">
        <f>IFERROR((Table1[[#This Row],[Total sold Amount]]-Table1[[#This Row],[Total Cost of Good Sold]])/Table1[[#This Row],[Total sold Amount]],0)</f>
        <v>0.2</v>
      </c>
    </row>
    <row r="505" spans="1:29" x14ac:dyDescent="0.3">
      <c r="A505">
        <v>825</v>
      </c>
      <c r="B505" t="s">
        <v>406</v>
      </c>
      <c r="C505" t="s">
        <v>19</v>
      </c>
      <c r="D505" t="s">
        <v>630</v>
      </c>
      <c r="E505" t="s">
        <v>623</v>
      </c>
      <c r="F505" s="4">
        <v>44968</v>
      </c>
      <c r="G505" s="6">
        <v>70</v>
      </c>
      <c r="H505">
        <v>5</v>
      </c>
      <c r="I505" t="s">
        <v>452</v>
      </c>
      <c r="J505" t="s">
        <v>567</v>
      </c>
      <c r="K505" t="s">
        <v>18</v>
      </c>
      <c r="L505" t="s">
        <v>18</v>
      </c>
      <c r="M505" t="s">
        <v>440</v>
      </c>
      <c r="N505" s="2">
        <v>0</v>
      </c>
      <c r="O505" s="1">
        <v>50</v>
      </c>
      <c r="P505" s="1">
        <v>20</v>
      </c>
      <c r="Q505" t="s">
        <v>23</v>
      </c>
      <c r="R505" t="s">
        <v>23</v>
      </c>
      <c r="S505" t="s">
        <v>454</v>
      </c>
      <c r="T505" t="s">
        <v>458</v>
      </c>
      <c r="U505" t="s">
        <v>644</v>
      </c>
      <c r="V505" t="s">
        <v>465</v>
      </c>
      <c r="W505" t="s">
        <v>607</v>
      </c>
      <c r="X505" t="s">
        <v>614</v>
      </c>
      <c r="Y505" s="6">
        <v>350</v>
      </c>
      <c r="Z505" s="1">
        <f>Table1[[#This Row],[Cost Of Goods Sold]]*Table1[[#This Row],[Quantity Sold]]</f>
        <v>250</v>
      </c>
      <c r="AA505" s="1">
        <f>Table1[[#This Row],[Total sold Amount]]-Table1[[#This Row],[Total Cost of Good Sold]]</f>
        <v>100</v>
      </c>
      <c r="AB505" s="6">
        <f>IFERROR(Table1[[#This Row],[Total sold Amount]]-Table1[[#This Row],[Total Cost of Good Sold]]/Table1[[#This Row],[Total sold Amount]],0)</f>
        <v>349.28571428571428</v>
      </c>
      <c r="AC505" s="9">
        <f>IFERROR((Table1[[#This Row],[Total sold Amount]]-Table1[[#This Row],[Total Cost of Good Sold]])/Table1[[#This Row],[Total sold Amount]],0)</f>
        <v>0.2857142857142857</v>
      </c>
    </row>
    <row r="506" spans="1:29" x14ac:dyDescent="0.3">
      <c r="A506">
        <v>744</v>
      </c>
      <c r="B506" t="s">
        <v>81</v>
      </c>
      <c r="C506" t="s">
        <v>24</v>
      </c>
      <c r="D506" t="s">
        <v>631</v>
      </c>
      <c r="E506" t="s">
        <v>626</v>
      </c>
      <c r="F506" s="4">
        <v>45478</v>
      </c>
      <c r="G506" s="6">
        <v>150</v>
      </c>
      <c r="H506">
        <v>4</v>
      </c>
      <c r="I506" t="s">
        <v>452</v>
      </c>
      <c r="J506" t="s">
        <v>567</v>
      </c>
      <c r="K506" t="s">
        <v>32</v>
      </c>
      <c r="L506" t="s">
        <v>32</v>
      </c>
      <c r="M506" t="s">
        <v>444</v>
      </c>
      <c r="N506" s="2">
        <v>0</v>
      </c>
      <c r="O506" s="1">
        <v>100</v>
      </c>
      <c r="P506" s="1">
        <v>50</v>
      </c>
      <c r="Q506" t="s">
        <v>23</v>
      </c>
      <c r="R506" t="s">
        <v>23</v>
      </c>
      <c r="S506" t="s">
        <v>455</v>
      </c>
      <c r="T506" t="s">
        <v>458</v>
      </c>
      <c r="U506" t="s">
        <v>644</v>
      </c>
      <c r="V506" t="s">
        <v>486</v>
      </c>
      <c r="W506" t="s">
        <v>608</v>
      </c>
      <c r="X506" t="s">
        <v>614</v>
      </c>
      <c r="Y506" s="6">
        <v>600</v>
      </c>
      <c r="Z506" s="1">
        <f>Table1[[#This Row],[Cost Of Goods Sold]]*Table1[[#This Row],[Quantity Sold]]</f>
        <v>400</v>
      </c>
      <c r="AA506" s="1">
        <f>Table1[[#This Row],[Total sold Amount]]-Table1[[#This Row],[Total Cost of Good Sold]]</f>
        <v>200</v>
      </c>
      <c r="AB506" s="6">
        <f>IFERROR(Table1[[#This Row],[Total sold Amount]]-Table1[[#This Row],[Total Cost of Good Sold]]/Table1[[#This Row],[Total sold Amount]],0)</f>
        <v>599.33333333333337</v>
      </c>
      <c r="AC506" s="9">
        <f>IFERROR((Table1[[#This Row],[Total sold Amount]]-Table1[[#This Row],[Total Cost of Good Sold]])/Table1[[#This Row],[Total sold Amount]],0)</f>
        <v>0.33333333333333331</v>
      </c>
    </row>
    <row r="507" spans="1:29" x14ac:dyDescent="0.3">
      <c r="A507">
        <v>1043</v>
      </c>
      <c r="B507" t="s">
        <v>231</v>
      </c>
      <c r="C507" t="s">
        <v>34</v>
      </c>
      <c r="D507" t="s">
        <v>632</v>
      </c>
      <c r="E507" t="s">
        <v>625</v>
      </c>
      <c r="F507" s="4">
        <v>45050</v>
      </c>
      <c r="G507" s="6">
        <v>30</v>
      </c>
      <c r="I507" t="s">
        <v>452</v>
      </c>
      <c r="J507" t="s">
        <v>567</v>
      </c>
      <c r="K507" t="s">
        <v>434</v>
      </c>
      <c r="L507" t="s">
        <v>18</v>
      </c>
      <c r="M507" t="s">
        <v>439</v>
      </c>
      <c r="N507" s="2">
        <v>0</v>
      </c>
      <c r="O507" s="1">
        <v>25</v>
      </c>
      <c r="P507" s="1">
        <v>5</v>
      </c>
      <c r="Q507" t="s">
        <v>32</v>
      </c>
      <c r="R507" t="s">
        <v>640</v>
      </c>
      <c r="S507" t="s">
        <v>455</v>
      </c>
      <c r="T507" t="s">
        <v>458</v>
      </c>
      <c r="U507" t="s">
        <v>644</v>
      </c>
      <c r="V507" t="s">
        <v>463</v>
      </c>
      <c r="W507" t="s">
        <v>607</v>
      </c>
      <c r="X507" t="s">
        <v>610</v>
      </c>
      <c r="Y507" s="6">
        <v>0</v>
      </c>
      <c r="Z507" s="1">
        <f>Table1[[#This Row],[Cost Of Goods Sold]]*Table1[[#This Row],[Quantity Sold]]</f>
        <v>0</v>
      </c>
      <c r="AA507" s="1">
        <f>Table1[[#This Row],[Total sold Amount]]-Table1[[#This Row],[Total Cost of Good Sold]]</f>
        <v>0</v>
      </c>
      <c r="AB507" s="6">
        <f>IFERROR(Table1[[#This Row],[Total sold Amount]]-Table1[[#This Row],[Total Cost of Good Sold]]/Table1[[#This Row],[Total sold Amount]],0)</f>
        <v>0</v>
      </c>
      <c r="AC507" s="9">
        <f>IFERROR((Table1[[#This Row],[Total sold Amount]]-Table1[[#This Row],[Total Cost of Good Sold]])/Table1[[#This Row],[Total sold Amount]],0)</f>
        <v>0</v>
      </c>
    </row>
    <row r="508" spans="1:29" x14ac:dyDescent="0.3">
      <c r="A508">
        <v>639</v>
      </c>
      <c r="B508" t="s">
        <v>60</v>
      </c>
      <c r="C508" t="s">
        <v>19</v>
      </c>
      <c r="D508" t="s">
        <v>630</v>
      </c>
      <c r="E508" t="s">
        <v>623</v>
      </c>
      <c r="F508" s="4">
        <v>45060</v>
      </c>
      <c r="G508" s="6">
        <v>35</v>
      </c>
      <c r="H508">
        <v>4</v>
      </c>
      <c r="I508" t="s">
        <v>449</v>
      </c>
      <c r="J508" t="s">
        <v>567</v>
      </c>
      <c r="K508" t="s">
        <v>26</v>
      </c>
      <c r="L508" t="s">
        <v>32</v>
      </c>
      <c r="M508" t="s">
        <v>443</v>
      </c>
      <c r="N508" s="2">
        <v>0</v>
      </c>
      <c r="O508" s="1">
        <v>25</v>
      </c>
      <c r="P508" s="1">
        <v>10</v>
      </c>
      <c r="Q508" t="s">
        <v>23</v>
      </c>
      <c r="R508" t="s">
        <v>23</v>
      </c>
      <c r="S508" t="s">
        <v>455</v>
      </c>
      <c r="T508" t="s">
        <v>458</v>
      </c>
      <c r="U508" t="s">
        <v>644</v>
      </c>
      <c r="V508" t="s">
        <v>464</v>
      </c>
      <c r="W508" t="s">
        <v>606</v>
      </c>
      <c r="X508" t="s">
        <v>610</v>
      </c>
      <c r="Y508" s="6">
        <v>140</v>
      </c>
      <c r="Z508" s="1">
        <f>Table1[[#This Row],[Cost Of Goods Sold]]*Table1[[#This Row],[Quantity Sold]]</f>
        <v>100</v>
      </c>
      <c r="AA508" s="1">
        <f>Table1[[#This Row],[Total sold Amount]]-Table1[[#This Row],[Total Cost of Good Sold]]</f>
        <v>40</v>
      </c>
      <c r="AB508" s="6">
        <f>IFERROR(Table1[[#This Row],[Total sold Amount]]-Table1[[#This Row],[Total Cost of Good Sold]]/Table1[[#This Row],[Total sold Amount]],0)</f>
        <v>139.28571428571428</v>
      </c>
      <c r="AC508" s="9">
        <f>IFERROR((Table1[[#This Row],[Total sold Amount]]-Table1[[#This Row],[Total Cost of Good Sold]])/Table1[[#This Row],[Total sold Amount]],0)</f>
        <v>0.2857142857142857</v>
      </c>
    </row>
    <row r="509" spans="1:29" x14ac:dyDescent="0.3">
      <c r="A509">
        <v>22</v>
      </c>
      <c r="B509" t="s">
        <v>51</v>
      </c>
      <c r="C509" t="s">
        <v>34</v>
      </c>
      <c r="D509" t="s">
        <v>632</v>
      </c>
      <c r="E509" t="s">
        <v>625</v>
      </c>
      <c r="F509" s="4">
        <v>45373</v>
      </c>
      <c r="G509" s="6">
        <v>65</v>
      </c>
      <c r="H509">
        <v>1</v>
      </c>
      <c r="I509" t="s">
        <v>453</v>
      </c>
      <c r="J509" t="s">
        <v>567</v>
      </c>
      <c r="K509" t="s">
        <v>32</v>
      </c>
      <c r="L509" t="s">
        <v>32</v>
      </c>
      <c r="M509" t="s">
        <v>442</v>
      </c>
      <c r="N509" s="2">
        <v>0.1</v>
      </c>
      <c r="O509" s="1">
        <v>50</v>
      </c>
      <c r="P509" s="1">
        <v>15</v>
      </c>
      <c r="Q509" t="s">
        <v>18</v>
      </c>
      <c r="R509" t="s">
        <v>642</v>
      </c>
      <c r="S509" t="s">
        <v>455</v>
      </c>
      <c r="T509" t="s">
        <v>460</v>
      </c>
      <c r="U509" t="s">
        <v>460</v>
      </c>
      <c r="V509" t="s">
        <v>491</v>
      </c>
      <c r="W509" t="s">
        <v>607</v>
      </c>
      <c r="X509" t="s">
        <v>610</v>
      </c>
      <c r="Y509" s="6">
        <v>65</v>
      </c>
      <c r="Z509" s="1">
        <f>Table1[[#This Row],[Cost Of Goods Sold]]*Table1[[#This Row],[Quantity Sold]]</f>
        <v>50</v>
      </c>
      <c r="AA509" s="1">
        <f>Table1[[#This Row],[Total sold Amount]]-Table1[[#This Row],[Total Cost of Good Sold]]</f>
        <v>15</v>
      </c>
      <c r="AB509" s="6">
        <f>IFERROR(Table1[[#This Row],[Total sold Amount]]-Table1[[#This Row],[Total Cost of Good Sold]]/Table1[[#This Row],[Total sold Amount]],0)</f>
        <v>64.230769230769226</v>
      </c>
      <c r="AC509" s="9">
        <f>IFERROR((Table1[[#This Row],[Total sold Amount]]-Table1[[#This Row],[Total Cost of Good Sold]])/Table1[[#This Row],[Total sold Amount]],0)</f>
        <v>0.23076923076923078</v>
      </c>
    </row>
    <row r="510" spans="1:29" x14ac:dyDescent="0.3">
      <c r="A510">
        <v>577</v>
      </c>
      <c r="B510" t="s">
        <v>146</v>
      </c>
      <c r="C510" t="s">
        <v>16</v>
      </c>
      <c r="D510" t="s">
        <v>629</v>
      </c>
      <c r="E510" t="s">
        <v>16</v>
      </c>
      <c r="F510" s="4">
        <v>45509</v>
      </c>
      <c r="G510" s="6">
        <v>20</v>
      </c>
      <c r="H510">
        <v>3</v>
      </c>
      <c r="I510" t="s">
        <v>450</v>
      </c>
      <c r="J510" t="s">
        <v>507</v>
      </c>
      <c r="K510" t="s">
        <v>32</v>
      </c>
      <c r="L510" t="s">
        <v>32</v>
      </c>
      <c r="M510" t="s">
        <v>440</v>
      </c>
      <c r="N510" s="2">
        <v>0.1</v>
      </c>
      <c r="O510" s="1">
        <v>15</v>
      </c>
      <c r="P510" s="1">
        <v>5</v>
      </c>
      <c r="Q510" t="s">
        <v>23</v>
      </c>
      <c r="R510" t="s">
        <v>23</v>
      </c>
      <c r="S510" t="s">
        <v>455</v>
      </c>
      <c r="T510" t="s">
        <v>458</v>
      </c>
      <c r="U510" t="s">
        <v>644</v>
      </c>
      <c r="V510" t="s">
        <v>481</v>
      </c>
      <c r="W510" t="s">
        <v>607</v>
      </c>
      <c r="X510" t="s">
        <v>610</v>
      </c>
      <c r="Y510" s="6">
        <v>60</v>
      </c>
      <c r="Z510" s="1">
        <f>Table1[[#This Row],[Cost Of Goods Sold]]*Table1[[#This Row],[Quantity Sold]]</f>
        <v>45</v>
      </c>
      <c r="AA510" s="1">
        <f>Table1[[#This Row],[Total sold Amount]]-Table1[[#This Row],[Total Cost of Good Sold]]</f>
        <v>15</v>
      </c>
      <c r="AB510" s="6">
        <f>IFERROR(Table1[[#This Row],[Total sold Amount]]-Table1[[#This Row],[Total Cost of Good Sold]]/Table1[[#This Row],[Total sold Amount]],0)</f>
        <v>59.25</v>
      </c>
      <c r="AC510" s="9">
        <f>IFERROR((Table1[[#This Row],[Total sold Amount]]-Table1[[#This Row],[Total Cost of Good Sold]])/Table1[[#This Row],[Total sold Amount]],0)</f>
        <v>0.25</v>
      </c>
    </row>
    <row r="511" spans="1:29" x14ac:dyDescent="0.3">
      <c r="A511">
        <v>204</v>
      </c>
      <c r="B511" t="s">
        <v>41</v>
      </c>
      <c r="C511" t="s">
        <v>30</v>
      </c>
      <c r="D511" t="s">
        <v>630</v>
      </c>
      <c r="E511" t="s">
        <v>623</v>
      </c>
      <c r="F511" s="4">
        <v>45503</v>
      </c>
      <c r="G511" s="6">
        <v>90</v>
      </c>
      <c r="H511">
        <v>4</v>
      </c>
      <c r="I511" t="s">
        <v>450</v>
      </c>
      <c r="J511" t="s">
        <v>507</v>
      </c>
      <c r="K511" t="s">
        <v>18</v>
      </c>
      <c r="L511" t="s">
        <v>18</v>
      </c>
      <c r="M511" t="s">
        <v>446</v>
      </c>
      <c r="N511" s="2">
        <v>0</v>
      </c>
      <c r="O511" s="1">
        <v>70</v>
      </c>
      <c r="P511" s="1">
        <v>20</v>
      </c>
      <c r="Q511" t="s">
        <v>18</v>
      </c>
      <c r="R511" t="s">
        <v>642</v>
      </c>
      <c r="S511" t="s">
        <v>456</v>
      </c>
      <c r="T511" t="s">
        <v>458</v>
      </c>
      <c r="U511" t="s">
        <v>644</v>
      </c>
      <c r="V511" t="s">
        <v>474</v>
      </c>
      <c r="W511" t="s">
        <v>606</v>
      </c>
      <c r="X511" t="s">
        <v>611</v>
      </c>
      <c r="Y511" s="6">
        <v>360</v>
      </c>
      <c r="Z511" s="1">
        <f>Table1[[#This Row],[Cost Of Goods Sold]]*Table1[[#This Row],[Quantity Sold]]</f>
        <v>280</v>
      </c>
      <c r="AA511" s="1">
        <f>Table1[[#This Row],[Total sold Amount]]-Table1[[#This Row],[Total Cost of Good Sold]]</f>
        <v>80</v>
      </c>
      <c r="AB511" s="6">
        <f>IFERROR(Table1[[#This Row],[Total sold Amount]]-Table1[[#This Row],[Total Cost of Good Sold]]/Table1[[#This Row],[Total sold Amount]],0)</f>
        <v>359.22222222222223</v>
      </c>
      <c r="AC511" s="9">
        <f>IFERROR((Table1[[#This Row],[Total sold Amount]]-Table1[[#This Row],[Total Cost of Good Sold]])/Table1[[#This Row],[Total sold Amount]],0)</f>
        <v>0.22222222222222221</v>
      </c>
    </row>
    <row r="512" spans="1:29" x14ac:dyDescent="0.3">
      <c r="A512">
        <v>32</v>
      </c>
      <c r="B512" t="s">
        <v>62</v>
      </c>
      <c r="C512" t="s">
        <v>24</v>
      </c>
      <c r="D512" t="s">
        <v>631</v>
      </c>
      <c r="E512" t="s">
        <v>626</v>
      </c>
      <c r="F512" s="4">
        <v>45063</v>
      </c>
      <c r="G512" s="6">
        <v>75</v>
      </c>
      <c r="H512">
        <v>5</v>
      </c>
      <c r="I512" t="s">
        <v>450</v>
      </c>
      <c r="J512" t="s">
        <v>507</v>
      </c>
      <c r="K512" t="s">
        <v>32</v>
      </c>
      <c r="L512" t="s">
        <v>32</v>
      </c>
      <c r="M512" t="s">
        <v>447</v>
      </c>
      <c r="N512" s="2">
        <v>0.08</v>
      </c>
      <c r="O512" s="1">
        <v>60</v>
      </c>
      <c r="P512" s="1">
        <v>15</v>
      </c>
      <c r="Q512" t="s">
        <v>457</v>
      </c>
      <c r="R512" t="s">
        <v>641</v>
      </c>
      <c r="S512" t="s">
        <v>454</v>
      </c>
      <c r="T512" t="s">
        <v>459</v>
      </c>
      <c r="U512" t="s">
        <v>644</v>
      </c>
      <c r="V512" t="s">
        <v>490</v>
      </c>
      <c r="W512" t="s">
        <v>606</v>
      </c>
      <c r="X512" t="s">
        <v>610</v>
      </c>
      <c r="Y512" s="6">
        <v>375</v>
      </c>
      <c r="Z512" s="1">
        <f>Table1[[#This Row],[Cost Of Goods Sold]]*Table1[[#This Row],[Quantity Sold]]</f>
        <v>300</v>
      </c>
      <c r="AA512" s="1">
        <f>Table1[[#This Row],[Total sold Amount]]-Table1[[#This Row],[Total Cost of Good Sold]]</f>
        <v>75</v>
      </c>
      <c r="AB512" s="6">
        <f>IFERROR(Table1[[#This Row],[Total sold Amount]]-Table1[[#This Row],[Total Cost of Good Sold]]/Table1[[#This Row],[Total sold Amount]],0)</f>
        <v>374.2</v>
      </c>
      <c r="AC512" s="9">
        <f>IFERROR((Table1[[#This Row],[Total sold Amount]]-Table1[[#This Row],[Total Cost of Good Sold]])/Table1[[#This Row],[Total sold Amount]],0)</f>
        <v>0.2</v>
      </c>
    </row>
    <row r="513" spans="1:29" x14ac:dyDescent="0.3">
      <c r="A513">
        <v>579</v>
      </c>
      <c r="B513" t="s">
        <v>356</v>
      </c>
      <c r="C513" t="s">
        <v>48</v>
      </c>
      <c r="D513" t="s">
        <v>633</v>
      </c>
      <c r="E513" t="s">
        <v>624</v>
      </c>
      <c r="F513" s="4">
        <v>45419</v>
      </c>
      <c r="G513" s="6">
        <v>25</v>
      </c>
      <c r="H513">
        <v>2</v>
      </c>
      <c r="I513" t="s">
        <v>452</v>
      </c>
      <c r="J513" t="s">
        <v>507</v>
      </c>
      <c r="K513" t="s">
        <v>32</v>
      </c>
      <c r="L513" t="s">
        <v>32</v>
      </c>
      <c r="M513" t="s">
        <v>445</v>
      </c>
      <c r="N513" s="2">
        <v>0</v>
      </c>
      <c r="O513" s="1">
        <v>15</v>
      </c>
      <c r="P513" s="1">
        <v>10</v>
      </c>
      <c r="Q513" t="s">
        <v>23</v>
      </c>
      <c r="R513" t="s">
        <v>23</v>
      </c>
      <c r="S513" t="s">
        <v>456</v>
      </c>
      <c r="T513" t="s">
        <v>460</v>
      </c>
      <c r="U513" t="s">
        <v>460</v>
      </c>
      <c r="V513" t="s">
        <v>472</v>
      </c>
      <c r="W513" t="s">
        <v>608</v>
      </c>
      <c r="X513" t="s">
        <v>611</v>
      </c>
      <c r="Y513" s="6">
        <v>50</v>
      </c>
      <c r="Z513" s="1">
        <f>Table1[[#This Row],[Cost Of Goods Sold]]*Table1[[#This Row],[Quantity Sold]]</f>
        <v>30</v>
      </c>
      <c r="AA513" s="1">
        <f>Table1[[#This Row],[Total sold Amount]]-Table1[[#This Row],[Total Cost of Good Sold]]</f>
        <v>20</v>
      </c>
      <c r="AB513" s="6">
        <f>IFERROR(Table1[[#This Row],[Total sold Amount]]-Table1[[#This Row],[Total Cost of Good Sold]]/Table1[[#This Row],[Total sold Amount]],0)</f>
        <v>49.4</v>
      </c>
      <c r="AC513" s="9">
        <f>IFERROR((Table1[[#This Row],[Total sold Amount]]-Table1[[#This Row],[Total Cost of Good Sold]])/Table1[[#This Row],[Total sold Amount]],0)</f>
        <v>0.4</v>
      </c>
    </row>
    <row r="514" spans="1:29" x14ac:dyDescent="0.3">
      <c r="A514">
        <v>62</v>
      </c>
      <c r="B514" t="s">
        <v>94</v>
      </c>
      <c r="C514" t="s">
        <v>16</v>
      </c>
      <c r="D514" t="s">
        <v>629</v>
      </c>
      <c r="E514" t="s">
        <v>16</v>
      </c>
      <c r="F514" s="4">
        <v>45431</v>
      </c>
      <c r="G514" s="6">
        <v>20</v>
      </c>
      <c r="H514">
        <v>5</v>
      </c>
      <c r="I514" t="s">
        <v>452</v>
      </c>
      <c r="J514" t="s">
        <v>507</v>
      </c>
      <c r="K514" t="s">
        <v>32</v>
      </c>
      <c r="L514" t="s">
        <v>32</v>
      </c>
      <c r="M514" t="s">
        <v>444</v>
      </c>
      <c r="N514" s="2">
        <v>0.06</v>
      </c>
      <c r="O514" s="1">
        <v>15</v>
      </c>
      <c r="P514" s="1">
        <v>5</v>
      </c>
      <c r="Q514" t="s">
        <v>32</v>
      </c>
      <c r="R514" t="s">
        <v>640</v>
      </c>
      <c r="S514" t="s">
        <v>455</v>
      </c>
      <c r="T514" t="s">
        <v>459</v>
      </c>
      <c r="U514" t="s">
        <v>644</v>
      </c>
      <c r="V514" t="s">
        <v>471</v>
      </c>
      <c r="W514" t="s">
        <v>608</v>
      </c>
      <c r="X514" t="s">
        <v>613</v>
      </c>
      <c r="Y514" s="6">
        <v>100</v>
      </c>
      <c r="Z514" s="1">
        <f>Table1[[#This Row],[Cost Of Goods Sold]]*Table1[[#This Row],[Quantity Sold]]</f>
        <v>75</v>
      </c>
      <c r="AA514" s="1">
        <f>Table1[[#This Row],[Total sold Amount]]-Table1[[#This Row],[Total Cost of Good Sold]]</f>
        <v>25</v>
      </c>
      <c r="AB514" s="6">
        <f>IFERROR(Table1[[#This Row],[Total sold Amount]]-Table1[[#This Row],[Total Cost of Good Sold]]/Table1[[#This Row],[Total sold Amount]],0)</f>
        <v>99.25</v>
      </c>
      <c r="AC514" s="9">
        <f>IFERROR((Table1[[#This Row],[Total sold Amount]]-Table1[[#This Row],[Total Cost of Good Sold]])/Table1[[#This Row],[Total sold Amount]],0)</f>
        <v>0.25</v>
      </c>
    </row>
    <row r="515" spans="1:29" x14ac:dyDescent="0.3">
      <c r="A515">
        <v>440</v>
      </c>
      <c r="B515" t="s">
        <v>289</v>
      </c>
      <c r="C515" t="s">
        <v>16</v>
      </c>
      <c r="D515" t="s">
        <v>629</v>
      </c>
      <c r="E515" t="s">
        <v>16</v>
      </c>
      <c r="F515" s="4">
        <v>45187</v>
      </c>
      <c r="G515" s="6">
        <v>105</v>
      </c>
      <c r="H515">
        <v>2</v>
      </c>
      <c r="I515" t="s">
        <v>449</v>
      </c>
      <c r="J515" t="s">
        <v>507</v>
      </c>
      <c r="K515" t="s">
        <v>18</v>
      </c>
      <c r="L515" t="s">
        <v>18</v>
      </c>
      <c r="M515" t="s">
        <v>445</v>
      </c>
      <c r="N515" s="2">
        <v>0</v>
      </c>
      <c r="O515" s="1">
        <v>80</v>
      </c>
      <c r="P515" s="1">
        <v>25</v>
      </c>
      <c r="Q515" t="s">
        <v>18</v>
      </c>
      <c r="R515" t="s">
        <v>642</v>
      </c>
      <c r="S515" t="s">
        <v>455</v>
      </c>
      <c r="T515" t="s">
        <v>459</v>
      </c>
      <c r="U515" t="s">
        <v>644</v>
      </c>
      <c r="V515" t="s">
        <v>488</v>
      </c>
      <c r="W515" t="s">
        <v>607</v>
      </c>
      <c r="X515" t="s">
        <v>613</v>
      </c>
      <c r="Y515" s="6">
        <v>210</v>
      </c>
      <c r="Z515" s="1">
        <f>Table1[[#This Row],[Cost Of Goods Sold]]*Table1[[#This Row],[Quantity Sold]]</f>
        <v>160</v>
      </c>
      <c r="AA515" s="1">
        <f>Table1[[#This Row],[Total sold Amount]]-Table1[[#This Row],[Total Cost of Good Sold]]</f>
        <v>50</v>
      </c>
      <c r="AB515" s="6">
        <f>IFERROR(Table1[[#This Row],[Total sold Amount]]-Table1[[#This Row],[Total Cost of Good Sold]]/Table1[[#This Row],[Total sold Amount]],0)</f>
        <v>209.23809523809524</v>
      </c>
      <c r="AC515" s="9">
        <f>IFERROR((Table1[[#This Row],[Total sold Amount]]-Table1[[#This Row],[Total Cost of Good Sold]])/Table1[[#This Row],[Total sold Amount]],0)</f>
        <v>0.23809523809523808</v>
      </c>
    </row>
    <row r="516" spans="1:29" x14ac:dyDescent="0.3">
      <c r="A516">
        <v>486</v>
      </c>
      <c r="B516" t="s">
        <v>153</v>
      </c>
      <c r="C516" t="s">
        <v>24</v>
      </c>
      <c r="D516" t="s">
        <v>631</v>
      </c>
      <c r="E516" t="s">
        <v>626</v>
      </c>
      <c r="F516" s="4">
        <v>45376</v>
      </c>
      <c r="G516" s="6">
        <v>50</v>
      </c>
      <c r="H516">
        <v>3</v>
      </c>
      <c r="I516" t="s">
        <v>449</v>
      </c>
      <c r="J516" t="s">
        <v>507</v>
      </c>
      <c r="K516" t="s">
        <v>26</v>
      </c>
      <c r="L516" t="s">
        <v>32</v>
      </c>
      <c r="M516" t="s">
        <v>441</v>
      </c>
      <c r="N516" s="2">
        <v>0</v>
      </c>
      <c r="O516" s="1">
        <v>35</v>
      </c>
      <c r="P516" s="1">
        <v>15</v>
      </c>
      <c r="Q516" t="s">
        <v>18</v>
      </c>
      <c r="R516" t="s">
        <v>642</v>
      </c>
      <c r="S516" t="s">
        <v>456</v>
      </c>
      <c r="T516" t="s">
        <v>458</v>
      </c>
      <c r="U516" t="s">
        <v>644</v>
      </c>
      <c r="V516" t="s">
        <v>473</v>
      </c>
      <c r="W516" t="s">
        <v>607</v>
      </c>
      <c r="X516" t="s">
        <v>614</v>
      </c>
      <c r="Y516" s="6">
        <v>150</v>
      </c>
      <c r="Z516" s="1">
        <f>Table1[[#This Row],[Cost Of Goods Sold]]*Table1[[#This Row],[Quantity Sold]]</f>
        <v>105</v>
      </c>
      <c r="AA516" s="1">
        <f>Table1[[#This Row],[Total sold Amount]]-Table1[[#This Row],[Total Cost of Good Sold]]</f>
        <v>45</v>
      </c>
      <c r="AB516" s="6">
        <f>IFERROR(Table1[[#This Row],[Total sold Amount]]-Table1[[#This Row],[Total Cost of Good Sold]]/Table1[[#This Row],[Total sold Amount]],0)</f>
        <v>149.30000000000001</v>
      </c>
      <c r="AC516" s="9">
        <f>IFERROR((Table1[[#This Row],[Total sold Amount]]-Table1[[#This Row],[Total Cost of Good Sold]])/Table1[[#This Row],[Total sold Amount]],0)</f>
        <v>0.3</v>
      </c>
    </row>
    <row r="517" spans="1:29" x14ac:dyDescent="0.3">
      <c r="A517">
        <v>479</v>
      </c>
      <c r="B517" t="s">
        <v>316</v>
      </c>
      <c r="C517" t="s">
        <v>36</v>
      </c>
      <c r="D517" t="s">
        <v>634</v>
      </c>
      <c r="E517" t="s">
        <v>624</v>
      </c>
      <c r="F517" s="4">
        <v>45035</v>
      </c>
      <c r="G517" s="6">
        <v>35</v>
      </c>
      <c r="H517">
        <v>2</v>
      </c>
      <c r="I517" t="s">
        <v>453</v>
      </c>
      <c r="J517" t="s">
        <v>507</v>
      </c>
      <c r="K517" t="s">
        <v>26</v>
      </c>
      <c r="L517" t="s">
        <v>32</v>
      </c>
      <c r="M517" t="s">
        <v>448</v>
      </c>
      <c r="N517" s="2">
        <v>0</v>
      </c>
      <c r="O517" s="1">
        <v>25</v>
      </c>
      <c r="P517" s="1">
        <v>10</v>
      </c>
      <c r="Q517" t="s">
        <v>32</v>
      </c>
      <c r="R517" t="s">
        <v>640</v>
      </c>
      <c r="S517" t="s">
        <v>455</v>
      </c>
      <c r="T517" t="s">
        <v>459</v>
      </c>
      <c r="U517" t="s">
        <v>644</v>
      </c>
      <c r="V517" t="s">
        <v>494</v>
      </c>
      <c r="W517" t="s">
        <v>606</v>
      </c>
      <c r="X517" t="s">
        <v>614</v>
      </c>
      <c r="Y517" s="6">
        <v>70</v>
      </c>
      <c r="Z517" s="1">
        <f>Table1[[#This Row],[Cost Of Goods Sold]]*Table1[[#This Row],[Quantity Sold]]</f>
        <v>50</v>
      </c>
      <c r="AA517" s="1">
        <f>Table1[[#This Row],[Total sold Amount]]-Table1[[#This Row],[Total Cost of Good Sold]]</f>
        <v>20</v>
      </c>
      <c r="AB517" s="6">
        <f>IFERROR(Table1[[#This Row],[Total sold Amount]]-Table1[[#This Row],[Total Cost of Good Sold]]/Table1[[#This Row],[Total sold Amount]],0)</f>
        <v>69.285714285714292</v>
      </c>
      <c r="AC517" s="9">
        <f>IFERROR((Table1[[#This Row],[Total sold Amount]]-Table1[[#This Row],[Total Cost of Good Sold]])/Table1[[#This Row],[Total sold Amount]],0)</f>
        <v>0.2857142857142857</v>
      </c>
    </row>
    <row r="518" spans="1:29" x14ac:dyDescent="0.3">
      <c r="A518">
        <v>917</v>
      </c>
      <c r="B518" t="s">
        <v>387</v>
      </c>
      <c r="C518" t="s">
        <v>34</v>
      </c>
      <c r="D518" t="s">
        <v>632</v>
      </c>
      <c r="E518" t="s">
        <v>625</v>
      </c>
      <c r="F518" s="4">
        <v>45268</v>
      </c>
      <c r="G518" s="6">
        <v>12</v>
      </c>
      <c r="H518">
        <v>3</v>
      </c>
      <c r="I518" t="s">
        <v>453</v>
      </c>
      <c r="J518" t="s">
        <v>507</v>
      </c>
      <c r="K518" t="s">
        <v>26</v>
      </c>
      <c r="L518" t="s">
        <v>32</v>
      </c>
      <c r="M518" t="s">
        <v>444</v>
      </c>
      <c r="N518" s="2">
        <v>0</v>
      </c>
      <c r="O518" s="1">
        <v>10</v>
      </c>
      <c r="P518" s="1">
        <v>2</v>
      </c>
      <c r="Q518" t="s">
        <v>23</v>
      </c>
      <c r="R518" t="s">
        <v>23</v>
      </c>
      <c r="S518" t="s">
        <v>455</v>
      </c>
      <c r="T518" t="s">
        <v>460</v>
      </c>
      <c r="U518" t="s">
        <v>460</v>
      </c>
      <c r="V518" t="s">
        <v>478</v>
      </c>
      <c r="W518" t="s">
        <v>608</v>
      </c>
      <c r="X518" t="s">
        <v>614</v>
      </c>
      <c r="Y518" s="6">
        <v>36</v>
      </c>
      <c r="Z518" s="1">
        <f>Table1[[#This Row],[Cost Of Goods Sold]]*Table1[[#This Row],[Quantity Sold]]</f>
        <v>30</v>
      </c>
      <c r="AA518" s="1">
        <f>Table1[[#This Row],[Total sold Amount]]-Table1[[#This Row],[Total Cost of Good Sold]]</f>
        <v>6</v>
      </c>
      <c r="AB518" s="6">
        <f>IFERROR(Table1[[#This Row],[Total sold Amount]]-Table1[[#This Row],[Total Cost of Good Sold]]/Table1[[#This Row],[Total sold Amount]],0)</f>
        <v>35.166666666666664</v>
      </c>
      <c r="AC518" s="9">
        <f>IFERROR((Table1[[#This Row],[Total sold Amount]]-Table1[[#This Row],[Total Cost of Good Sold]])/Table1[[#This Row],[Total sold Amount]],0)</f>
        <v>0.16666666666666666</v>
      </c>
    </row>
    <row r="519" spans="1:29" x14ac:dyDescent="0.3">
      <c r="A519">
        <v>478</v>
      </c>
      <c r="B519" t="s">
        <v>315</v>
      </c>
      <c r="C519" t="s">
        <v>19</v>
      </c>
      <c r="D519" t="s">
        <v>630</v>
      </c>
      <c r="E519" t="s">
        <v>623</v>
      </c>
      <c r="F519" s="4">
        <v>45298</v>
      </c>
      <c r="G519" s="6">
        <v>25</v>
      </c>
      <c r="H519">
        <v>4</v>
      </c>
      <c r="I519" t="s">
        <v>453</v>
      </c>
      <c r="J519" t="s">
        <v>507</v>
      </c>
      <c r="K519" t="s">
        <v>23</v>
      </c>
      <c r="L519" t="s">
        <v>23</v>
      </c>
      <c r="M519" t="s">
        <v>445</v>
      </c>
      <c r="N519" s="2">
        <v>0.1</v>
      </c>
      <c r="O519" s="1">
        <v>15</v>
      </c>
      <c r="P519" s="1">
        <v>10</v>
      </c>
      <c r="Q519" t="s">
        <v>32</v>
      </c>
      <c r="R519" t="s">
        <v>640</v>
      </c>
      <c r="S519" t="s">
        <v>455</v>
      </c>
      <c r="T519" t="s">
        <v>458</v>
      </c>
      <c r="U519" t="s">
        <v>644</v>
      </c>
      <c r="V519" t="s">
        <v>471</v>
      </c>
      <c r="W519" t="s">
        <v>607</v>
      </c>
      <c r="X519" t="s">
        <v>613</v>
      </c>
      <c r="Y519" s="6">
        <v>100</v>
      </c>
      <c r="Z519" s="1">
        <f>Table1[[#This Row],[Cost Of Goods Sold]]*Table1[[#This Row],[Quantity Sold]]</f>
        <v>60</v>
      </c>
      <c r="AA519" s="1">
        <f>Table1[[#This Row],[Total sold Amount]]-Table1[[#This Row],[Total Cost of Good Sold]]</f>
        <v>40</v>
      </c>
      <c r="AB519" s="6">
        <f>IFERROR(Table1[[#This Row],[Total sold Amount]]-Table1[[#This Row],[Total Cost of Good Sold]]/Table1[[#This Row],[Total sold Amount]],0)</f>
        <v>99.4</v>
      </c>
      <c r="AC519" s="9">
        <f>IFERROR((Table1[[#This Row],[Total sold Amount]]-Table1[[#This Row],[Total Cost of Good Sold]])/Table1[[#This Row],[Total sold Amount]],0)</f>
        <v>0.4</v>
      </c>
    </row>
    <row r="520" spans="1:29" x14ac:dyDescent="0.3">
      <c r="A520">
        <v>515</v>
      </c>
      <c r="B520" t="s">
        <v>102</v>
      </c>
      <c r="C520" t="s">
        <v>16</v>
      </c>
      <c r="D520" t="s">
        <v>629</v>
      </c>
      <c r="E520" t="s">
        <v>16</v>
      </c>
      <c r="F520" s="4">
        <v>45104</v>
      </c>
      <c r="G520" s="6">
        <v>200</v>
      </c>
      <c r="H520">
        <v>3</v>
      </c>
      <c r="I520" t="s">
        <v>453</v>
      </c>
      <c r="J520" t="s">
        <v>507</v>
      </c>
      <c r="K520" t="s">
        <v>32</v>
      </c>
      <c r="L520" t="s">
        <v>32</v>
      </c>
      <c r="M520" t="s">
        <v>446</v>
      </c>
      <c r="N520" s="2">
        <v>0.1</v>
      </c>
      <c r="O520" s="1">
        <v>150</v>
      </c>
      <c r="P520" s="1">
        <v>50</v>
      </c>
      <c r="Q520" t="s">
        <v>32</v>
      </c>
      <c r="R520" t="s">
        <v>640</v>
      </c>
      <c r="S520" t="s">
        <v>455</v>
      </c>
      <c r="T520" t="s">
        <v>458</v>
      </c>
      <c r="U520" t="s">
        <v>644</v>
      </c>
      <c r="V520" t="s">
        <v>470</v>
      </c>
      <c r="W520" t="s">
        <v>607</v>
      </c>
      <c r="X520" t="s">
        <v>613</v>
      </c>
      <c r="Y520" s="6">
        <v>600</v>
      </c>
      <c r="Z520" s="1">
        <f>Table1[[#This Row],[Cost Of Goods Sold]]*Table1[[#This Row],[Quantity Sold]]</f>
        <v>450</v>
      </c>
      <c r="AA520" s="1">
        <f>Table1[[#This Row],[Total sold Amount]]-Table1[[#This Row],[Total Cost of Good Sold]]</f>
        <v>150</v>
      </c>
      <c r="AB520" s="6">
        <f>IFERROR(Table1[[#This Row],[Total sold Amount]]-Table1[[#This Row],[Total Cost of Good Sold]]/Table1[[#This Row],[Total sold Amount]],0)</f>
        <v>599.25</v>
      </c>
      <c r="AC520" s="9">
        <f>IFERROR((Table1[[#This Row],[Total sold Amount]]-Table1[[#This Row],[Total Cost of Good Sold]])/Table1[[#This Row],[Total sold Amount]],0)</f>
        <v>0.25</v>
      </c>
    </row>
    <row r="521" spans="1:29" x14ac:dyDescent="0.3">
      <c r="A521">
        <v>83</v>
      </c>
      <c r="B521" t="s">
        <v>29</v>
      </c>
      <c r="C521" t="s">
        <v>28</v>
      </c>
      <c r="D521" t="s">
        <v>638</v>
      </c>
      <c r="E521" t="s">
        <v>627</v>
      </c>
      <c r="F521" s="4">
        <v>44966</v>
      </c>
      <c r="G521" s="6">
        <v>19</v>
      </c>
      <c r="H521">
        <v>2</v>
      </c>
      <c r="J521" t="s">
        <v>507</v>
      </c>
      <c r="K521" t="s">
        <v>18</v>
      </c>
      <c r="L521" t="s">
        <v>18</v>
      </c>
      <c r="M521" t="s">
        <v>442</v>
      </c>
      <c r="N521" s="2">
        <v>0.1</v>
      </c>
      <c r="O521" s="1">
        <v>15</v>
      </c>
      <c r="P521" s="1">
        <v>4</v>
      </c>
      <c r="Q521" t="s">
        <v>32</v>
      </c>
      <c r="R521" t="s">
        <v>640</v>
      </c>
      <c r="S521" t="s">
        <v>454</v>
      </c>
      <c r="T521" t="s">
        <v>458</v>
      </c>
      <c r="U521" t="s">
        <v>644</v>
      </c>
      <c r="V521" t="s">
        <v>487</v>
      </c>
      <c r="W521" t="s">
        <v>606</v>
      </c>
      <c r="X521" t="s">
        <v>612</v>
      </c>
      <c r="Y521" s="6">
        <v>38</v>
      </c>
      <c r="Z521" s="1">
        <f>Table1[[#This Row],[Cost Of Goods Sold]]*Table1[[#This Row],[Quantity Sold]]</f>
        <v>30</v>
      </c>
      <c r="AA521" s="1">
        <f>Table1[[#This Row],[Total sold Amount]]-Table1[[#This Row],[Total Cost of Good Sold]]</f>
        <v>8</v>
      </c>
      <c r="AB521" s="6">
        <f>IFERROR(Table1[[#This Row],[Total sold Amount]]-Table1[[#This Row],[Total Cost of Good Sold]]/Table1[[#This Row],[Total sold Amount]],0)</f>
        <v>37.210526315789473</v>
      </c>
      <c r="AC521" s="9">
        <f>IFERROR((Table1[[#This Row],[Total sold Amount]]-Table1[[#This Row],[Total Cost of Good Sold]])/Table1[[#This Row],[Total sold Amount]],0)</f>
        <v>0.21052631578947367</v>
      </c>
    </row>
    <row r="522" spans="1:29" x14ac:dyDescent="0.3">
      <c r="A522">
        <v>560</v>
      </c>
      <c r="B522" t="s">
        <v>209</v>
      </c>
      <c r="C522" t="s">
        <v>16</v>
      </c>
      <c r="D522" t="s">
        <v>629</v>
      </c>
      <c r="E522" t="s">
        <v>16</v>
      </c>
      <c r="F522" s="4">
        <v>45097</v>
      </c>
      <c r="G522" s="6">
        <v>30</v>
      </c>
      <c r="H522">
        <v>3</v>
      </c>
      <c r="I522" t="s">
        <v>451</v>
      </c>
      <c r="J522" t="s">
        <v>562</v>
      </c>
      <c r="K522" t="s">
        <v>18</v>
      </c>
      <c r="L522" t="s">
        <v>18</v>
      </c>
      <c r="M522" t="s">
        <v>441</v>
      </c>
      <c r="N522" s="2">
        <v>0</v>
      </c>
      <c r="O522" s="1">
        <v>20</v>
      </c>
      <c r="P522" s="1">
        <v>10</v>
      </c>
      <c r="Q522" t="s">
        <v>18</v>
      </c>
      <c r="R522" t="s">
        <v>642</v>
      </c>
      <c r="S522" t="s">
        <v>454</v>
      </c>
      <c r="T522" t="s">
        <v>459</v>
      </c>
      <c r="U522" t="s">
        <v>644</v>
      </c>
      <c r="V522" t="s">
        <v>478</v>
      </c>
      <c r="W522" t="s">
        <v>606</v>
      </c>
      <c r="X522" t="s">
        <v>614</v>
      </c>
      <c r="Y522" s="6">
        <v>90</v>
      </c>
      <c r="Z522" s="1">
        <f>Table1[[#This Row],[Cost Of Goods Sold]]*Table1[[#This Row],[Quantity Sold]]</f>
        <v>60</v>
      </c>
      <c r="AA522" s="1">
        <f>Table1[[#This Row],[Total sold Amount]]-Table1[[#This Row],[Total Cost of Good Sold]]</f>
        <v>30</v>
      </c>
      <c r="AB522" s="6">
        <f>IFERROR(Table1[[#This Row],[Total sold Amount]]-Table1[[#This Row],[Total Cost of Good Sold]]/Table1[[#This Row],[Total sold Amount]],0)</f>
        <v>89.333333333333329</v>
      </c>
      <c r="AC522" s="9">
        <f>IFERROR((Table1[[#This Row],[Total sold Amount]]-Table1[[#This Row],[Total Cost of Good Sold]])/Table1[[#This Row],[Total sold Amount]],0)</f>
        <v>0.33333333333333331</v>
      </c>
    </row>
    <row r="523" spans="1:29" x14ac:dyDescent="0.3">
      <c r="A523">
        <v>1079</v>
      </c>
      <c r="B523" t="s">
        <v>108</v>
      </c>
      <c r="C523" t="s">
        <v>19</v>
      </c>
      <c r="D523" t="s">
        <v>630</v>
      </c>
      <c r="E523" t="s">
        <v>623</v>
      </c>
      <c r="F523" s="4">
        <v>45172</v>
      </c>
      <c r="G523" s="6">
        <v>80</v>
      </c>
      <c r="I523" t="s">
        <v>451</v>
      </c>
      <c r="J523" t="s">
        <v>562</v>
      </c>
      <c r="K523" t="s">
        <v>431</v>
      </c>
      <c r="L523" t="s">
        <v>23</v>
      </c>
      <c r="M523" t="s">
        <v>446</v>
      </c>
      <c r="N523" s="2">
        <v>0.05</v>
      </c>
      <c r="O523" s="1">
        <v>60</v>
      </c>
      <c r="P523" s="1">
        <v>20</v>
      </c>
      <c r="Q523" t="s">
        <v>18</v>
      </c>
      <c r="R523" t="s">
        <v>642</v>
      </c>
      <c r="S523" t="s">
        <v>455</v>
      </c>
      <c r="T523" t="s">
        <v>460</v>
      </c>
      <c r="U523" t="s">
        <v>460</v>
      </c>
      <c r="V523" t="s">
        <v>478</v>
      </c>
      <c r="W523" t="s">
        <v>606</v>
      </c>
      <c r="X523" t="s">
        <v>614</v>
      </c>
      <c r="Y523" s="6">
        <v>0</v>
      </c>
      <c r="Z523" s="1">
        <f>Table1[[#This Row],[Cost Of Goods Sold]]*Table1[[#This Row],[Quantity Sold]]</f>
        <v>0</v>
      </c>
      <c r="AA523" s="1">
        <f>Table1[[#This Row],[Total sold Amount]]-Table1[[#This Row],[Total Cost of Good Sold]]</f>
        <v>0</v>
      </c>
      <c r="AB523" s="6">
        <f>IFERROR(Table1[[#This Row],[Total sold Amount]]-Table1[[#This Row],[Total Cost of Good Sold]]/Table1[[#This Row],[Total sold Amount]],0)</f>
        <v>0</v>
      </c>
      <c r="AC523" s="9">
        <f>IFERROR((Table1[[#This Row],[Total sold Amount]]-Table1[[#This Row],[Total Cost of Good Sold]])/Table1[[#This Row],[Total sold Amount]],0)</f>
        <v>0</v>
      </c>
    </row>
    <row r="524" spans="1:29" x14ac:dyDescent="0.3">
      <c r="A524">
        <v>164</v>
      </c>
      <c r="B524" t="s">
        <v>37</v>
      </c>
      <c r="C524" t="s">
        <v>36</v>
      </c>
      <c r="D524" t="s">
        <v>634</v>
      </c>
      <c r="E524" t="s">
        <v>624</v>
      </c>
      <c r="F524" s="4">
        <v>45215</v>
      </c>
      <c r="G524" s="6">
        <v>38</v>
      </c>
      <c r="H524">
        <v>2</v>
      </c>
      <c r="I524" t="s">
        <v>451</v>
      </c>
      <c r="J524" t="s">
        <v>562</v>
      </c>
      <c r="K524" t="s">
        <v>32</v>
      </c>
      <c r="L524" t="s">
        <v>32</v>
      </c>
      <c r="M524" t="s">
        <v>443</v>
      </c>
      <c r="N524" s="2">
        <v>0</v>
      </c>
      <c r="O524" s="1">
        <v>30</v>
      </c>
      <c r="P524" s="1">
        <v>8</v>
      </c>
      <c r="Q524" t="s">
        <v>23</v>
      </c>
      <c r="R524" t="s">
        <v>23</v>
      </c>
      <c r="S524" t="s">
        <v>455</v>
      </c>
      <c r="T524" t="s">
        <v>458</v>
      </c>
      <c r="U524" t="s">
        <v>644</v>
      </c>
      <c r="V524" t="s">
        <v>481</v>
      </c>
      <c r="W524" t="s">
        <v>606</v>
      </c>
      <c r="X524" t="s">
        <v>610</v>
      </c>
      <c r="Y524" s="6">
        <v>76</v>
      </c>
      <c r="Z524" s="1">
        <f>Table1[[#This Row],[Cost Of Goods Sold]]*Table1[[#This Row],[Quantity Sold]]</f>
        <v>60</v>
      </c>
      <c r="AA524" s="1">
        <f>Table1[[#This Row],[Total sold Amount]]-Table1[[#This Row],[Total Cost of Good Sold]]</f>
        <v>16</v>
      </c>
      <c r="AB524" s="6">
        <f>IFERROR(Table1[[#This Row],[Total sold Amount]]-Table1[[#This Row],[Total Cost of Good Sold]]/Table1[[#This Row],[Total sold Amount]],0)</f>
        <v>75.21052631578948</v>
      </c>
      <c r="AC524" s="9">
        <f>IFERROR((Table1[[#This Row],[Total sold Amount]]-Table1[[#This Row],[Total Cost of Good Sold]])/Table1[[#This Row],[Total sold Amount]],0)</f>
        <v>0.21052631578947367</v>
      </c>
    </row>
    <row r="525" spans="1:29" x14ac:dyDescent="0.3">
      <c r="A525">
        <v>25</v>
      </c>
      <c r="B525" t="s">
        <v>55</v>
      </c>
      <c r="C525" t="s">
        <v>21</v>
      </c>
      <c r="D525" t="s">
        <v>634</v>
      </c>
      <c r="E525" t="s">
        <v>624</v>
      </c>
      <c r="F525" s="4">
        <v>45485</v>
      </c>
      <c r="G525" s="6">
        <v>1040</v>
      </c>
      <c r="H525">
        <v>3</v>
      </c>
      <c r="I525" t="s">
        <v>450</v>
      </c>
      <c r="J525" t="s">
        <v>562</v>
      </c>
      <c r="K525" t="s">
        <v>23</v>
      </c>
      <c r="L525" t="s">
        <v>23</v>
      </c>
      <c r="M525" t="s">
        <v>447</v>
      </c>
      <c r="N525" s="2">
        <v>0.1</v>
      </c>
      <c r="O525" s="1">
        <v>800</v>
      </c>
      <c r="P525" s="1">
        <v>240</v>
      </c>
      <c r="Q525" t="s">
        <v>18</v>
      </c>
      <c r="R525" t="s">
        <v>642</v>
      </c>
      <c r="S525" t="s">
        <v>456</v>
      </c>
      <c r="T525" t="s">
        <v>460</v>
      </c>
      <c r="U525" t="s">
        <v>460</v>
      </c>
      <c r="V525" t="s">
        <v>493</v>
      </c>
      <c r="W525" t="s">
        <v>607</v>
      </c>
      <c r="X525" t="s">
        <v>613</v>
      </c>
      <c r="Y525" s="6">
        <v>3120</v>
      </c>
      <c r="Z525" s="1">
        <f>Table1[[#This Row],[Cost Of Goods Sold]]*Table1[[#This Row],[Quantity Sold]]</f>
        <v>2400</v>
      </c>
      <c r="AA525" s="1">
        <f>Table1[[#This Row],[Total sold Amount]]-Table1[[#This Row],[Total Cost of Good Sold]]</f>
        <v>720</v>
      </c>
      <c r="AB525" s="6">
        <f>IFERROR(Table1[[#This Row],[Total sold Amount]]-Table1[[#This Row],[Total Cost of Good Sold]]/Table1[[#This Row],[Total sold Amount]],0)</f>
        <v>3119.2307692307691</v>
      </c>
      <c r="AC525" s="9">
        <f>IFERROR((Table1[[#This Row],[Total sold Amount]]-Table1[[#This Row],[Total Cost of Good Sold]])/Table1[[#This Row],[Total sold Amount]],0)</f>
        <v>0.23076923076923078</v>
      </c>
    </row>
    <row r="526" spans="1:29" x14ac:dyDescent="0.3">
      <c r="A526">
        <v>74</v>
      </c>
      <c r="B526" t="s">
        <v>106</v>
      </c>
      <c r="C526" t="s">
        <v>48</v>
      </c>
      <c r="D526" t="s">
        <v>633</v>
      </c>
      <c r="E526" t="s">
        <v>624</v>
      </c>
      <c r="F526" s="4">
        <v>45404</v>
      </c>
      <c r="G526" s="6">
        <v>19</v>
      </c>
      <c r="H526">
        <v>3</v>
      </c>
      <c r="I526" t="s">
        <v>452</v>
      </c>
      <c r="J526" t="s">
        <v>562</v>
      </c>
      <c r="K526" t="s">
        <v>18</v>
      </c>
      <c r="L526" t="s">
        <v>18</v>
      </c>
      <c r="M526" t="s">
        <v>445</v>
      </c>
      <c r="N526" s="2">
        <v>0.05</v>
      </c>
      <c r="O526" s="1">
        <v>15</v>
      </c>
      <c r="P526" s="1">
        <v>4</v>
      </c>
      <c r="Q526" t="s">
        <v>32</v>
      </c>
      <c r="R526" t="s">
        <v>640</v>
      </c>
      <c r="S526" t="s">
        <v>455</v>
      </c>
      <c r="T526" t="s">
        <v>459</v>
      </c>
      <c r="U526" t="s">
        <v>644</v>
      </c>
      <c r="V526" t="s">
        <v>485</v>
      </c>
      <c r="W526" t="s">
        <v>608</v>
      </c>
      <c r="X526" t="s">
        <v>611</v>
      </c>
      <c r="Y526" s="6">
        <v>57</v>
      </c>
      <c r="Z526" s="1">
        <f>Table1[[#This Row],[Cost Of Goods Sold]]*Table1[[#This Row],[Quantity Sold]]</f>
        <v>45</v>
      </c>
      <c r="AA526" s="1">
        <f>Table1[[#This Row],[Total sold Amount]]-Table1[[#This Row],[Total Cost of Good Sold]]</f>
        <v>12</v>
      </c>
      <c r="AB526" s="6">
        <f>IFERROR(Table1[[#This Row],[Total sold Amount]]-Table1[[#This Row],[Total Cost of Good Sold]]/Table1[[#This Row],[Total sold Amount]],0)</f>
        <v>56.210526315789473</v>
      </c>
      <c r="AC526" s="9">
        <f>IFERROR((Table1[[#This Row],[Total sold Amount]]-Table1[[#This Row],[Total Cost of Good Sold]])/Table1[[#This Row],[Total sold Amount]],0)</f>
        <v>0.21052631578947367</v>
      </c>
    </row>
    <row r="527" spans="1:29" x14ac:dyDescent="0.3">
      <c r="A527">
        <v>1171</v>
      </c>
      <c r="B527" t="s">
        <v>80</v>
      </c>
      <c r="C527" t="s">
        <v>16</v>
      </c>
      <c r="D527" t="s">
        <v>629</v>
      </c>
      <c r="E527" t="s">
        <v>16</v>
      </c>
      <c r="F527" s="4">
        <v>45526</v>
      </c>
      <c r="G527" s="6">
        <v>250</v>
      </c>
      <c r="H527">
        <v>1</v>
      </c>
      <c r="I527" t="s">
        <v>452</v>
      </c>
      <c r="J527" t="s">
        <v>562</v>
      </c>
      <c r="K527" t="s">
        <v>18</v>
      </c>
      <c r="L527" t="s">
        <v>18</v>
      </c>
      <c r="M527" t="s">
        <v>604</v>
      </c>
      <c r="N527" s="2">
        <v>0.05</v>
      </c>
      <c r="O527" s="1">
        <v>15</v>
      </c>
      <c r="P527" s="1">
        <v>235</v>
      </c>
      <c r="Q527" t="s">
        <v>18</v>
      </c>
      <c r="R527" t="s">
        <v>642</v>
      </c>
      <c r="S527" t="s">
        <v>455</v>
      </c>
      <c r="T527" t="s">
        <v>459</v>
      </c>
      <c r="U527" t="s">
        <v>644</v>
      </c>
      <c r="V527" t="s">
        <v>476</v>
      </c>
      <c r="W527" t="s">
        <v>607</v>
      </c>
      <c r="X527" t="s">
        <v>610</v>
      </c>
      <c r="Y527" s="6">
        <v>250</v>
      </c>
      <c r="Z527" s="1">
        <f>Table1[[#This Row],[Cost Of Goods Sold]]*Table1[[#This Row],[Quantity Sold]]</f>
        <v>15</v>
      </c>
      <c r="AA527" s="1">
        <f>Table1[[#This Row],[Total sold Amount]]-Table1[[#This Row],[Total Cost of Good Sold]]</f>
        <v>235</v>
      </c>
      <c r="AB527" s="6">
        <f>IFERROR(Table1[[#This Row],[Total sold Amount]]-Table1[[#This Row],[Total Cost of Good Sold]]/Table1[[#This Row],[Total sold Amount]],0)</f>
        <v>249.94</v>
      </c>
      <c r="AC527" s="9">
        <f>IFERROR((Table1[[#This Row],[Total sold Amount]]-Table1[[#This Row],[Total Cost of Good Sold]])/Table1[[#This Row],[Total sold Amount]],0)</f>
        <v>0.94</v>
      </c>
    </row>
    <row r="528" spans="1:29" x14ac:dyDescent="0.3">
      <c r="A528">
        <v>495</v>
      </c>
      <c r="B528" t="s">
        <v>321</v>
      </c>
      <c r="C528" t="s">
        <v>36</v>
      </c>
      <c r="D528" t="s">
        <v>634</v>
      </c>
      <c r="E528" t="s">
        <v>624</v>
      </c>
      <c r="F528" s="4">
        <v>45221</v>
      </c>
      <c r="G528" s="6">
        <v>30</v>
      </c>
      <c r="H528">
        <v>4</v>
      </c>
      <c r="I528" t="s">
        <v>452</v>
      </c>
      <c r="J528" t="s">
        <v>562</v>
      </c>
      <c r="K528" t="s">
        <v>32</v>
      </c>
      <c r="L528" t="s">
        <v>32</v>
      </c>
      <c r="M528" t="s">
        <v>442</v>
      </c>
      <c r="N528" s="2">
        <v>0</v>
      </c>
      <c r="O528" s="1">
        <v>20</v>
      </c>
      <c r="P528" s="1">
        <v>10</v>
      </c>
      <c r="Q528" t="s">
        <v>457</v>
      </c>
      <c r="R528" t="s">
        <v>641</v>
      </c>
      <c r="S528" t="s">
        <v>455</v>
      </c>
      <c r="T528" t="s">
        <v>459</v>
      </c>
      <c r="U528" t="s">
        <v>644</v>
      </c>
      <c r="V528" t="s">
        <v>461</v>
      </c>
      <c r="W528" t="s">
        <v>607</v>
      </c>
      <c r="X528" t="s">
        <v>610</v>
      </c>
      <c r="Y528" s="6">
        <v>120</v>
      </c>
      <c r="Z528" s="1">
        <f>Table1[[#This Row],[Cost Of Goods Sold]]*Table1[[#This Row],[Quantity Sold]]</f>
        <v>80</v>
      </c>
      <c r="AA528" s="1">
        <f>Table1[[#This Row],[Total sold Amount]]-Table1[[#This Row],[Total Cost of Good Sold]]</f>
        <v>40</v>
      </c>
      <c r="AB528" s="6">
        <f>IFERROR(Table1[[#This Row],[Total sold Amount]]-Table1[[#This Row],[Total Cost of Good Sold]]/Table1[[#This Row],[Total sold Amount]],0)</f>
        <v>119.33333333333333</v>
      </c>
      <c r="AC528" s="9">
        <f>IFERROR((Table1[[#This Row],[Total sold Amount]]-Table1[[#This Row],[Total Cost of Good Sold]])/Table1[[#This Row],[Total sold Amount]],0)</f>
        <v>0.33333333333333331</v>
      </c>
    </row>
    <row r="529" spans="1:29" x14ac:dyDescent="0.3">
      <c r="A529">
        <v>751</v>
      </c>
      <c r="B529" t="s">
        <v>177</v>
      </c>
      <c r="C529" t="s">
        <v>34</v>
      </c>
      <c r="D529" t="s">
        <v>632</v>
      </c>
      <c r="E529" t="s">
        <v>625</v>
      </c>
      <c r="F529" s="4">
        <v>45386</v>
      </c>
      <c r="G529" s="6">
        <v>30</v>
      </c>
      <c r="H529">
        <v>4</v>
      </c>
      <c r="I529" t="s">
        <v>452</v>
      </c>
      <c r="J529" t="s">
        <v>562</v>
      </c>
      <c r="K529" t="s">
        <v>32</v>
      </c>
      <c r="L529" t="s">
        <v>32</v>
      </c>
      <c r="M529" t="s">
        <v>444</v>
      </c>
      <c r="N529" s="2">
        <v>0.05</v>
      </c>
      <c r="O529" s="1">
        <v>20</v>
      </c>
      <c r="P529" s="1">
        <v>10</v>
      </c>
      <c r="Q529" t="s">
        <v>23</v>
      </c>
      <c r="R529" t="s">
        <v>23</v>
      </c>
      <c r="S529" t="s">
        <v>456</v>
      </c>
      <c r="T529" t="s">
        <v>459</v>
      </c>
      <c r="U529" t="s">
        <v>644</v>
      </c>
      <c r="V529" t="s">
        <v>481</v>
      </c>
      <c r="W529" t="s">
        <v>607</v>
      </c>
      <c r="X529" t="s">
        <v>610</v>
      </c>
      <c r="Y529" s="6">
        <v>120</v>
      </c>
      <c r="Z529" s="1">
        <f>Table1[[#This Row],[Cost Of Goods Sold]]*Table1[[#This Row],[Quantity Sold]]</f>
        <v>80</v>
      </c>
      <c r="AA529" s="1">
        <f>Table1[[#This Row],[Total sold Amount]]-Table1[[#This Row],[Total Cost of Good Sold]]</f>
        <v>40</v>
      </c>
      <c r="AB529" s="6">
        <f>IFERROR(Table1[[#This Row],[Total sold Amount]]-Table1[[#This Row],[Total Cost of Good Sold]]/Table1[[#This Row],[Total sold Amount]],0)</f>
        <v>119.33333333333333</v>
      </c>
      <c r="AC529" s="9">
        <f>IFERROR((Table1[[#This Row],[Total sold Amount]]-Table1[[#This Row],[Total Cost of Good Sold]])/Table1[[#This Row],[Total sold Amount]],0)</f>
        <v>0.33333333333333331</v>
      </c>
    </row>
    <row r="530" spans="1:29" x14ac:dyDescent="0.3">
      <c r="A530">
        <v>1309</v>
      </c>
      <c r="B530" t="s">
        <v>80</v>
      </c>
      <c r="C530" t="s">
        <v>16</v>
      </c>
      <c r="D530" t="s">
        <v>629</v>
      </c>
      <c r="E530" t="s">
        <v>16</v>
      </c>
      <c r="F530" s="4">
        <v>45263</v>
      </c>
      <c r="G530" s="6">
        <v>400</v>
      </c>
      <c r="H530">
        <v>1</v>
      </c>
      <c r="I530" t="s">
        <v>452</v>
      </c>
      <c r="J530" t="s">
        <v>562</v>
      </c>
      <c r="K530" t="s">
        <v>32</v>
      </c>
      <c r="L530" t="s">
        <v>32</v>
      </c>
      <c r="M530" t="s">
        <v>603</v>
      </c>
      <c r="N530" s="2">
        <v>0</v>
      </c>
      <c r="O530" s="1">
        <v>15</v>
      </c>
      <c r="P530" s="1">
        <v>385</v>
      </c>
      <c r="Q530" t="s">
        <v>457</v>
      </c>
      <c r="R530" t="s">
        <v>641</v>
      </c>
      <c r="S530" t="s">
        <v>456</v>
      </c>
      <c r="T530" t="s">
        <v>460</v>
      </c>
      <c r="U530" t="s">
        <v>460</v>
      </c>
      <c r="V530" t="s">
        <v>477</v>
      </c>
      <c r="W530" t="s">
        <v>607</v>
      </c>
      <c r="X530" t="s">
        <v>610</v>
      </c>
      <c r="Y530" s="6">
        <v>400</v>
      </c>
      <c r="Z530" s="1">
        <f>Table1[[#This Row],[Cost Of Goods Sold]]*Table1[[#This Row],[Quantity Sold]]</f>
        <v>15</v>
      </c>
      <c r="AA530" s="1">
        <f>Table1[[#This Row],[Total sold Amount]]-Table1[[#This Row],[Total Cost of Good Sold]]</f>
        <v>385</v>
      </c>
      <c r="AB530" s="6">
        <f>IFERROR(Table1[[#This Row],[Total sold Amount]]-Table1[[#This Row],[Total Cost of Good Sold]]/Table1[[#This Row],[Total sold Amount]],0)</f>
        <v>399.96249999999998</v>
      </c>
      <c r="AC530" s="9">
        <f>IFERROR((Table1[[#This Row],[Total sold Amount]]-Table1[[#This Row],[Total Cost of Good Sold]])/Table1[[#This Row],[Total sold Amount]],0)</f>
        <v>0.96250000000000002</v>
      </c>
    </row>
    <row r="531" spans="1:29" x14ac:dyDescent="0.3">
      <c r="A531">
        <v>1355</v>
      </c>
      <c r="B531" t="s">
        <v>338</v>
      </c>
      <c r="C531" t="s">
        <v>48</v>
      </c>
      <c r="D531" t="s">
        <v>633</v>
      </c>
      <c r="E531" t="s">
        <v>624</v>
      </c>
      <c r="F531" s="4">
        <v>45309</v>
      </c>
      <c r="G531" s="6">
        <v>12</v>
      </c>
      <c r="H531">
        <v>3</v>
      </c>
      <c r="I531" t="s">
        <v>452</v>
      </c>
      <c r="J531" t="s">
        <v>562</v>
      </c>
      <c r="K531" t="s">
        <v>23</v>
      </c>
      <c r="L531" t="s">
        <v>23</v>
      </c>
      <c r="M531" t="s">
        <v>604</v>
      </c>
      <c r="N531" s="2">
        <v>0</v>
      </c>
      <c r="O531" s="1">
        <v>15</v>
      </c>
      <c r="P531" s="1">
        <v>-3</v>
      </c>
      <c r="Q531" t="s">
        <v>18</v>
      </c>
      <c r="R531" t="s">
        <v>642</v>
      </c>
      <c r="S531" t="s">
        <v>456</v>
      </c>
      <c r="T531" t="s">
        <v>459</v>
      </c>
      <c r="U531" t="s">
        <v>644</v>
      </c>
      <c r="V531" t="s">
        <v>471</v>
      </c>
      <c r="W531" t="s">
        <v>607</v>
      </c>
      <c r="X531" t="s">
        <v>613</v>
      </c>
      <c r="Y531" s="6">
        <v>36</v>
      </c>
      <c r="Z531" s="1">
        <f>Table1[[#This Row],[Cost Of Goods Sold]]*Table1[[#This Row],[Quantity Sold]]</f>
        <v>45</v>
      </c>
      <c r="AA531" s="1">
        <f>Table1[[#This Row],[Total sold Amount]]-Table1[[#This Row],[Total Cost of Good Sold]]</f>
        <v>-9</v>
      </c>
      <c r="AB531" s="6">
        <f>IFERROR(Table1[[#This Row],[Total sold Amount]]-Table1[[#This Row],[Total Cost of Good Sold]]/Table1[[#This Row],[Total sold Amount]],0)</f>
        <v>34.75</v>
      </c>
      <c r="AC531" s="9">
        <f>IFERROR((Table1[[#This Row],[Total sold Amount]]-Table1[[#This Row],[Total Cost of Good Sold]])/Table1[[#This Row],[Total sold Amount]],0)</f>
        <v>-0.25</v>
      </c>
    </row>
    <row r="532" spans="1:29" x14ac:dyDescent="0.3">
      <c r="A532">
        <v>1217</v>
      </c>
      <c r="B532" t="s">
        <v>338</v>
      </c>
      <c r="C532" t="s">
        <v>48</v>
      </c>
      <c r="D532" t="s">
        <v>633</v>
      </c>
      <c r="E532" t="s">
        <v>624</v>
      </c>
      <c r="G532" s="6">
        <v>20</v>
      </c>
      <c r="H532">
        <v>5</v>
      </c>
      <c r="I532" t="s">
        <v>449</v>
      </c>
      <c r="J532" t="s">
        <v>562</v>
      </c>
      <c r="K532" t="s">
        <v>18</v>
      </c>
      <c r="L532" t="s">
        <v>18</v>
      </c>
      <c r="M532" t="s">
        <v>596</v>
      </c>
      <c r="N532" s="2">
        <v>0.1</v>
      </c>
      <c r="O532" s="1">
        <v>20</v>
      </c>
      <c r="P532" s="1">
        <v>0</v>
      </c>
      <c r="Q532" t="s">
        <v>18</v>
      </c>
      <c r="R532" t="s">
        <v>642</v>
      </c>
      <c r="S532" t="s">
        <v>456</v>
      </c>
      <c r="T532" t="s">
        <v>458</v>
      </c>
      <c r="U532" t="s">
        <v>644</v>
      </c>
      <c r="V532" t="s">
        <v>493</v>
      </c>
      <c r="W532" t="s">
        <v>608</v>
      </c>
      <c r="X532" t="s">
        <v>613</v>
      </c>
      <c r="Y532" s="6">
        <v>100</v>
      </c>
      <c r="Z532" s="1">
        <f>Table1[[#This Row],[Cost Of Goods Sold]]*Table1[[#This Row],[Quantity Sold]]</f>
        <v>100</v>
      </c>
      <c r="AA532" s="1">
        <f>Table1[[#This Row],[Total sold Amount]]-Table1[[#This Row],[Total Cost of Good Sold]]</f>
        <v>0</v>
      </c>
      <c r="AB532" s="6">
        <f>IFERROR(Table1[[#This Row],[Total sold Amount]]-Table1[[#This Row],[Total Cost of Good Sold]]/Table1[[#This Row],[Total sold Amount]],0)</f>
        <v>99</v>
      </c>
      <c r="AC532" s="9">
        <f>IFERROR((Table1[[#This Row],[Total sold Amount]]-Table1[[#This Row],[Total Cost of Good Sold]])/Table1[[#This Row],[Total sold Amount]],0)</f>
        <v>0</v>
      </c>
    </row>
    <row r="533" spans="1:29" x14ac:dyDescent="0.3">
      <c r="A533">
        <v>646</v>
      </c>
      <c r="B533" t="s">
        <v>381</v>
      </c>
      <c r="C533" t="s">
        <v>24</v>
      </c>
      <c r="D533" t="s">
        <v>631</v>
      </c>
      <c r="E533" t="s">
        <v>626</v>
      </c>
      <c r="F533" s="4">
        <v>45383</v>
      </c>
      <c r="G533" s="6">
        <v>35</v>
      </c>
      <c r="H533">
        <v>2</v>
      </c>
      <c r="I533" t="s">
        <v>449</v>
      </c>
      <c r="J533" t="s">
        <v>562</v>
      </c>
      <c r="K533" t="s">
        <v>26</v>
      </c>
      <c r="L533" t="s">
        <v>32</v>
      </c>
      <c r="M533" t="s">
        <v>439</v>
      </c>
      <c r="N533" s="2">
        <v>0</v>
      </c>
      <c r="O533" s="1">
        <v>25</v>
      </c>
      <c r="P533" s="1">
        <v>10</v>
      </c>
      <c r="Q533" t="s">
        <v>23</v>
      </c>
      <c r="R533" t="s">
        <v>23</v>
      </c>
      <c r="S533" t="s">
        <v>455</v>
      </c>
      <c r="T533" t="s">
        <v>460</v>
      </c>
      <c r="U533" t="s">
        <v>460</v>
      </c>
      <c r="V533" t="s">
        <v>468</v>
      </c>
      <c r="W533" t="s">
        <v>608</v>
      </c>
      <c r="X533" t="s">
        <v>614</v>
      </c>
      <c r="Y533" s="6">
        <v>70</v>
      </c>
      <c r="Z533" s="1">
        <f>Table1[[#This Row],[Cost Of Goods Sold]]*Table1[[#This Row],[Quantity Sold]]</f>
        <v>50</v>
      </c>
      <c r="AA533" s="1">
        <f>Table1[[#This Row],[Total sold Amount]]-Table1[[#This Row],[Total Cost of Good Sold]]</f>
        <v>20</v>
      </c>
      <c r="AB533" s="6">
        <f>IFERROR(Table1[[#This Row],[Total sold Amount]]-Table1[[#This Row],[Total Cost of Good Sold]]/Table1[[#This Row],[Total sold Amount]],0)</f>
        <v>69.285714285714292</v>
      </c>
      <c r="AC533" s="9">
        <f>IFERROR((Table1[[#This Row],[Total sold Amount]]-Table1[[#This Row],[Total Cost of Good Sold]])/Table1[[#This Row],[Total sold Amount]],0)</f>
        <v>0.2857142857142857</v>
      </c>
    </row>
    <row r="534" spans="1:29" x14ac:dyDescent="0.3">
      <c r="A534">
        <v>353</v>
      </c>
      <c r="B534" t="s">
        <v>227</v>
      </c>
      <c r="C534" t="s">
        <v>19</v>
      </c>
      <c r="D534" t="s">
        <v>630</v>
      </c>
      <c r="E534" t="s">
        <v>623</v>
      </c>
      <c r="F534" s="4">
        <v>45526</v>
      </c>
      <c r="G534" s="6">
        <v>195</v>
      </c>
      <c r="H534">
        <v>3</v>
      </c>
      <c r="I534" t="s">
        <v>449</v>
      </c>
      <c r="J534" t="s">
        <v>562</v>
      </c>
      <c r="K534" t="s">
        <v>18</v>
      </c>
      <c r="L534" t="s">
        <v>18</v>
      </c>
      <c r="M534" t="s">
        <v>447</v>
      </c>
      <c r="N534" s="2">
        <v>0</v>
      </c>
      <c r="O534" s="1">
        <v>150</v>
      </c>
      <c r="P534" s="1">
        <v>45</v>
      </c>
      <c r="Q534" t="s">
        <v>23</v>
      </c>
      <c r="R534" t="s">
        <v>23</v>
      </c>
      <c r="S534" t="s">
        <v>454</v>
      </c>
      <c r="T534" t="s">
        <v>458</v>
      </c>
      <c r="U534" t="s">
        <v>644</v>
      </c>
      <c r="V534" t="s">
        <v>481</v>
      </c>
      <c r="W534" t="s">
        <v>606</v>
      </c>
      <c r="X534" t="s">
        <v>610</v>
      </c>
      <c r="Y534" s="6">
        <v>585</v>
      </c>
      <c r="Z534" s="1">
        <f>Table1[[#This Row],[Cost Of Goods Sold]]*Table1[[#This Row],[Quantity Sold]]</f>
        <v>450</v>
      </c>
      <c r="AA534" s="1">
        <f>Table1[[#This Row],[Total sold Amount]]-Table1[[#This Row],[Total Cost of Good Sold]]</f>
        <v>135</v>
      </c>
      <c r="AB534" s="6">
        <f>IFERROR(Table1[[#This Row],[Total sold Amount]]-Table1[[#This Row],[Total Cost of Good Sold]]/Table1[[#This Row],[Total sold Amount]],0)</f>
        <v>584.23076923076928</v>
      </c>
      <c r="AC534" s="9">
        <f>IFERROR((Table1[[#This Row],[Total sold Amount]]-Table1[[#This Row],[Total Cost of Good Sold]])/Table1[[#This Row],[Total sold Amount]],0)</f>
        <v>0.23076923076923078</v>
      </c>
    </row>
    <row r="535" spans="1:29" x14ac:dyDescent="0.3">
      <c r="A535">
        <v>1263</v>
      </c>
      <c r="B535" t="s">
        <v>288</v>
      </c>
      <c r="C535" t="s">
        <v>48</v>
      </c>
      <c r="D535" t="s">
        <v>633</v>
      </c>
      <c r="E535" t="s">
        <v>624</v>
      </c>
      <c r="F535" s="4">
        <v>44960</v>
      </c>
      <c r="G535" s="6">
        <v>50.702992659514699</v>
      </c>
      <c r="H535">
        <v>5</v>
      </c>
      <c r="I535" t="s">
        <v>453</v>
      </c>
      <c r="J535" t="s">
        <v>562</v>
      </c>
      <c r="K535" t="s">
        <v>23</v>
      </c>
      <c r="L535" t="s">
        <v>23</v>
      </c>
      <c r="M535" t="s">
        <v>601</v>
      </c>
      <c r="N535" s="2">
        <v>0</v>
      </c>
      <c r="O535" s="1">
        <v>15</v>
      </c>
      <c r="P535" s="1">
        <v>35.702992659514699</v>
      </c>
      <c r="Q535" t="s">
        <v>457</v>
      </c>
      <c r="R535" t="s">
        <v>641</v>
      </c>
      <c r="S535" t="s">
        <v>456</v>
      </c>
      <c r="T535" t="s">
        <v>459</v>
      </c>
      <c r="U535" t="s">
        <v>644</v>
      </c>
      <c r="V535" t="s">
        <v>473</v>
      </c>
      <c r="W535" t="s">
        <v>607</v>
      </c>
      <c r="X535" t="s">
        <v>614</v>
      </c>
      <c r="Y535" s="6">
        <v>253.5149632975735</v>
      </c>
      <c r="Z535" s="1">
        <f>Table1[[#This Row],[Cost Of Goods Sold]]*Table1[[#This Row],[Quantity Sold]]</f>
        <v>75</v>
      </c>
      <c r="AA535" s="1">
        <f>Table1[[#This Row],[Total sold Amount]]-Table1[[#This Row],[Total Cost of Good Sold]]</f>
        <v>178.5149632975735</v>
      </c>
      <c r="AB535" s="6">
        <f>IFERROR(Table1[[#This Row],[Total sold Amount]]-Table1[[#This Row],[Total Cost of Good Sold]]/Table1[[#This Row],[Total sold Amount]],0)</f>
        <v>253.21912277193175</v>
      </c>
      <c r="AC535" s="9">
        <f>IFERROR((Table1[[#This Row],[Total sold Amount]]-Table1[[#This Row],[Total Cost of Good Sold]])/Table1[[#This Row],[Total sold Amount]],0)</f>
        <v>0.70415947435826221</v>
      </c>
    </row>
    <row r="536" spans="1:29" x14ac:dyDescent="0.3">
      <c r="A536">
        <v>986</v>
      </c>
      <c r="B536" t="s">
        <v>266</v>
      </c>
      <c r="C536" t="s">
        <v>36</v>
      </c>
      <c r="D536" t="s">
        <v>634</v>
      </c>
      <c r="E536" t="s">
        <v>624</v>
      </c>
      <c r="F536" s="4">
        <v>45039</v>
      </c>
      <c r="G536" s="6">
        <v>25</v>
      </c>
      <c r="H536">
        <v>5</v>
      </c>
      <c r="I536" t="s">
        <v>453</v>
      </c>
      <c r="J536" t="s">
        <v>562</v>
      </c>
      <c r="K536" t="s">
        <v>32</v>
      </c>
      <c r="L536" t="s">
        <v>32</v>
      </c>
      <c r="M536" t="s">
        <v>445</v>
      </c>
      <c r="N536" s="2">
        <v>0</v>
      </c>
      <c r="O536" s="1">
        <v>20</v>
      </c>
      <c r="P536" s="1">
        <v>5</v>
      </c>
      <c r="Q536" t="s">
        <v>23</v>
      </c>
      <c r="R536" t="s">
        <v>23</v>
      </c>
      <c r="S536" t="s">
        <v>454</v>
      </c>
      <c r="T536" t="s">
        <v>459</v>
      </c>
      <c r="U536" t="s">
        <v>644</v>
      </c>
      <c r="V536" t="s">
        <v>484</v>
      </c>
      <c r="W536" t="s">
        <v>608</v>
      </c>
      <c r="X536" t="s">
        <v>615</v>
      </c>
      <c r="Y536" s="6">
        <v>125</v>
      </c>
      <c r="Z536" s="1">
        <f>Table1[[#This Row],[Cost Of Goods Sold]]*Table1[[#This Row],[Quantity Sold]]</f>
        <v>100</v>
      </c>
      <c r="AA536" s="1">
        <f>Table1[[#This Row],[Total sold Amount]]-Table1[[#This Row],[Total Cost of Good Sold]]</f>
        <v>25</v>
      </c>
      <c r="AB536" s="6">
        <f>IFERROR(Table1[[#This Row],[Total sold Amount]]-Table1[[#This Row],[Total Cost of Good Sold]]/Table1[[#This Row],[Total sold Amount]],0)</f>
        <v>124.2</v>
      </c>
      <c r="AC536" s="9">
        <f>IFERROR((Table1[[#This Row],[Total sold Amount]]-Table1[[#This Row],[Total Cost of Good Sold]])/Table1[[#This Row],[Total sold Amount]],0)</f>
        <v>0.2</v>
      </c>
    </row>
    <row r="537" spans="1:29" x14ac:dyDescent="0.3">
      <c r="A537">
        <v>1125</v>
      </c>
      <c r="B537" t="s">
        <v>288</v>
      </c>
      <c r="C537" t="s">
        <v>48</v>
      </c>
      <c r="D537" t="s">
        <v>633</v>
      </c>
      <c r="E537" t="s">
        <v>624</v>
      </c>
      <c r="F537" s="4">
        <v>45107</v>
      </c>
      <c r="G537" s="6">
        <v>20</v>
      </c>
      <c r="I537" t="s">
        <v>453</v>
      </c>
      <c r="J537" t="s">
        <v>562</v>
      </c>
      <c r="K537" t="s">
        <v>437</v>
      </c>
      <c r="L537" t="s">
        <v>18</v>
      </c>
      <c r="M537" t="s">
        <v>445</v>
      </c>
      <c r="N537" s="2">
        <v>0</v>
      </c>
      <c r="O537" s="1">
        <v>15</v>
      </c>
      <c r="P537" s="1">
        <v>5</v>
      </c>
      <c r="Q537" t="s">
        <v>18</v>
      </c>
      <c r="R537" t="s">
        <v>642</v>
      </c>
      <c r="S537" t="s">
        <v>455</v>
      </c>
      <c r="T537" t="s">
        <v>459</v>
      </c>
      <c r="U537" t="s">
        <v>644</v>
      </c>
      <c r="V537" t="s">
        <v>482</v>
      </c>
      <c r="W537" t="s">
        <v>607</v>
      </c>
      <c r="X537" t="s">
        <v>610</v>
      </c>
      <c r="Y537" s="6">
        <v>0</v>
      </c>
      <c r="Z537" s="1">
        <f>Table1[[#This Row],[Cost Of Goods Sold]]*Table1[[#This Row],[Quantity Sold]]</f>
        <v>0</v>
      </c>
      <c r="AA537" s="1">
        <f>Table1[[#This Row],[Total sold Amount]]-Table1[[#This Row],[Total Cost of Good Sold]]</f>
        <v>0</v>
      </c>
      <c r="AB537" s="6">
        <f>IFERROR(Table1[[#This Row],[Total sold Amount]]-Table1[[#This Row],[Total Cost of Good Sold]]/Table1[[#This Row],[Total sold Amount]],0)</f>
        <v>0</v>
      </c>
      <c r="AC537" s="9">
        <f>IFERROR((Table1[[#This Row],[Total sold Amount]]-Table1[[#This Row],[Total Cost of Good Sold]])/Table1[[#This Row],[Total sold Amount]],0)</f>
        <v>0</v>
      </c>
    </row>
    <row r="538" spans="1:29" x14ac:dyDescent="0.3">
      <c r="A538">
        <v>354</v>
      </c>
      <c r="B538" t="s">
        <v>228</v>
      </c>
      <c r="C538" t="s">
        <v>16</v>
      </c>
      <c r="D538" t="s">
        <v>629</v>
      </c>
      <c r="E538" t="s">
        <v>16</v>
      </c>
      <c r="F538" s="4">
        <v>45446</v>
      </c>
      <c r="G538" s="6">
        <v>130</v>
      </c>
      <c r="H538">
        <v>3</v>
      </c>
      <c r="I538" t="s">
        <v>451</v>
      </c>
      <c r="J538" t="s">
        <v>590</v>
      </c>
      <c r="K538" t="s">
        <v>23</v>
      </c>
      <c r="L538" t="s">
        <v>23</v>
      </c>
      <c r="M538" t="s">
        <v>447</v>
      </c>
      <c r="N538" s="2">
        <v>0</v>
      </c>
      <c r="O538" s="1">
        <v>100</v>
      </c>
      <c r="P538" s="1">
        <v>30</v>
      </c>
      <c r="Q538" t="s">
        <v>32</v>
      </c>
      <c r="R538" t="s">
        <v>640</v>
      </c>
      <c r="S538" t="s">
        <v>455</v>
      </c>
      <c r="T538" t="s">
        <v>458</v>
      </c>
      <c r="U538" t="s">
        <v>644</v>
      </c>
      <c r="V538" t="s">
        <v>473</v>
      </c>
      <c r="W538" t="s">
        <v>607</v>
      </c>
      <c r="X538" t="s">
        <v>614</v>
      </c>
      <c r="Y538" s="6">
        <v>390</v>
      </c>
      <c r="Z538" s="1">
        <f>Table1[[#This Row],[Cost Of Goods Sold]]*Table1[[#This Row],[Quantity Sold]]</f>
        <v>300</v>
      </c>
      <c r="AA538" s="1">
        <f>Table1[[#This Row],[Total sold Amount]]-Table1[[#This Row],[Total Cost of Good Sold]]</f>
        <v>90</v>
      </c>
      <c r="AB538" s="6">
        <f>IFERROR(Table1[[#This Row],[Total sold Amount]]-Table1[[#This Row],[Total Cost of Good Sold]]/Table1[[#This Row],[Total sold Amount]],0)</f>
        <v>389.23076923076923</v>
      </c>
      <c r="AC538" s="9">
        <f>IFERROR((Table1[[#This Row],[Total sold Amount]]-Table1[[#This Row],[Total Cost of Good Sold]])/Table1[[#This Row],[Total sold Amount]],0)</f>
        <v>0.23076923076923078</v>
      </c>
    </row>
    <row r="539" spans="1:29" x14ac:dyDescent="0.3">
      <c r="A539">
        <v>492</v>
      </c>
      <c r="B539" t="s">
        <v>100</v>
      </c>
      <c r="C539" t="s">
        <v>34</v>
      </c>
      <c r="D539" t="s">
        <v>632</v>
      </c>
      <c r="E539" t="s">
        <v>625</v>
      </c>
      <c r="F539" s="4">
        <v>45490</v>
      </c>
      <c r="G539" s="6">
        <v>25</v>
      </c>
      <c r="H539">
        <v>2</v>
      </c>
      <c r="I539" t="s">
        <v>450</v>
      </c>
      <c r="J539" t="s">
        <v>590</v>
      </c>
      <c r="K539" t="s">
        <v>18</v>
      </c>
      <c r="L539" t="s">
        <v>18</v>
      </c>
      <c r="M539" t="s">
        <v>439</v>
      </c>
      <c r="N539" s="2">
        <v>0</v>
      </c>
      <c r="O539" s="1">
        <v>15</v>
      </c>
      <c r="P539" s="1">
        <v>10</v>
      </c>
      <c r="Q539" t="s">
        <v>457</v>
      </c>
      <c r="R539" t="s">
        <v>641</v>
      </c>
      <c r="S539" t="s">
        <v>455</v>
      </c>
      <c r="T539" t="s">
        <v>459</v>
      </c>
      <c r="U539" t="s">
        <v>644</v>
      </c>
      <c r="V539" t="s">
        <v>469</v>
      </c>
      <c r="W539" t="s">
        <v>608</v>
      </c>
      <c r="X539" t="s">
        <v>613</v>
      </c>
      <c r="Y539" s="6">
        <v>50</v>
      </c>
      <c r="Z539" s="1">
        <f>Table1[[#This Row],[Cost Of Goods Sold]]*Table1[[#This Row],[Quantity Sold]]</f>
        <v>30</v>
      </c>
      <c r="AA539" s="1">
        <f>Table1[[#This Row],[Total sold Amount]]-Table1[[#This Row],[Total Cost of Good Sold]]</f>
        <v>20</v>
      </c>
      <c r="AB539" s="6">
        <f>IFERROR(Table1[[#This Row],[Total sold Amount]]-Table1[[#This Row],[Total Cost of Good Sold]]/Table1[[#This Row],[Total sold Amount]],0)</f>
        <v>49.4</v>
      </c>
      <c r="AC539" s="9">
        <f>IFERROR((Table1[[#This Row],[Total sold Amount]]-Table1[[#This Row],[Total Cost of Good Sold]])/Table1[[#This Row],[Total sold Amount]],0)</f>
        <v>0.4</v>
      </c>
    </row>
    <row r="540" spans="1:29" x14ac:dyDescent="0.3">
      <c r="A540">
        <v>552</v>
      </c>
      <c r="B540" t="s">
        <v>132</v>
      </c>
      <c r="C540" t="s">
        <v>16</v>
      </c>
      <c r="D540" t="s">
        <v>629</v>
      </c>
      <c r="E540" t="s">
        <v>16</v>
      </c>
      <c r="F540" s="4">
        <v>45100</v>
      </c>
      <c r="G540" s="6">
        <v>70</v>
      </c>
      <c r="H540">
        <v>3</v>
      </c>
      <c r="I540" t="s">
        <v>453</v>
      </c>
      <c r="J540" t="s">
        <v>590</v>
      </c>
      <c r="K540" t="s">
        <v>18</v>
      </c>
      <c r="L540" t="s">
        <v>18</v>
      </c>
      <c r="M540" t="s">
        <v>447</v>
      </c>
      <c r="N540" s="2">
        <v>0.1</v>
      </c>
      <c r="O540" s="1">
        <v>60</v>
      </c>
      <c r="P540" s="1">
        <v>10</v>
      </c>
      <c r="Q540" t="s">
        <v>32</v>
      </c>
      <c r="R540" t="s">
        <v>640</v>
      </c>
      <c r="S540" t="s">
        <v>454</v>
      </c>
      <c r="T540" t="s">
        <v>458</v>
      </c>
      <c r="U540" t="s">
        <v>644</v>
      </c>
      <c r="V540" t="s">
        <v>477</v>
      </c>
      <c r="W540" t="s">
        <v>607</v>
      </c>
      <c r="X540" t="s">
        <v>610</v>
      </c>
      <c r="Y540" s="6">
        <v>210</v>
      </c>
      <c r="Z540" s="1">
        <f>Table1[[#This Row],[Cost Of Goods Sold]]*Table1[[#This Row],[Quantity Sold]]</f>
        <v>180</v>
      </c>
      <c r="AA540" s="1">
        <f>Table1[[#This Row],[Total sold Amount]]-Table1[[#This Row],[Total Cost of Good Sold]]</f>
        <v>30</v>
      </c>
      <c r="AB540" s="6">
        <f>IFERROR(Table1[[#This Row],[Total sold Amount]]-Table1[[#This Row],[Total Cost of Good Sold]]/Table1[[#This Row],[Total sold Amount]],0)</f>
        <v>209.14285714285714</v>
      </c>
      <c r="AC540" s="9">
        <f>IFERROR((Table1[[#This Row],[Total sold Amount]]-Table1[[#This Row],[Total Cost of Good Sold]])/Table1[[#This Row],[Total sold Amount]],0)</f>
        <v>0.14285714285714285</v>
      </c>
    </row>
    <row r="541" spans="1:29" x14ac:dyDescent="0.3">
      <c r="A541">
        <v>341</v>
      </c>
      <c r="B541" t="s">
        <v>216</v>
      </c>
      <c r="C541" t="s">
        <v>21</v>
      </c>
      <c r="D541" t="s">
        <v>634</v>
      </c>
      <c r="E541" t="s">
        <v>624</v>
      </c>
      <c r="F541" s="4">
        <v>45318</v>
      </c>
      <c r="G541" s="6">
        <v>195</v>
      </c>
      <c r="H541">
        <v>4</v>
      </c>
      <c r="J541" t="s">
        <v>590</v>
      </c>
      <c r="K541" t="s">
        <v>18</v>
      </c>
      <c r="L541" t="s">
        <v>18</v>
      </c>
      <c r="M541" t="s">
        <v>447</v>
      </c>
      <c r="N541" s="2">
        <v>0</v>
      </c>
      <c r="O541" s="1">
        <v>150</v>
      </c>
      <c r="P541" s="1">
        <v>45</v>
      </c>
      <c r="Q541" t="s">
        <v>457</v>
      </c>
      <c r="R541" t="s">
        <v>641</v>
      </c>
      <c r="S541" t="s">
        <v>454</v>
      </c>
      <c r="T541" t="s">
        <v>460</v>
      </c>
      <c r="U541" t="s">
        <v>460</v>
      </c>
      <c r="V541" t="s">
        <v>483</v>
      </c>
      <c r="W541" t="s">
        <v>607</v>
      </c>
      <c r="X541" t="s">
        <v>611</v>
      </c>
      <c r="Y541" s="6">
        <v>780</v>
      </c>
      <c r="Z541" s="1">
        <f>Table1[[#This Row],[Cost Of Goods Sold]]*Table1[[#This Row],[Quantity Sold]]</f>
        <v>600</v>
      </c>
      <c r="AA541" s="1">
        <f>Table1[[#This Row],[Total sold Amount]]-Table1[[#This Row],[Total Cost of Good Sold]]</f>
        <v>180</v>
      </c>
      <c r="AB541" s="6">
        <f>IFERROR(Table1[[#This Row],[Total sold Amount]]-Table1[[#This Row],[Total Cost of Good Sold]]/Table1[[#This Row],[Total sold Amount]],0)</f>
        <v>779.23076923076928</v>
      </c>
      <c r="AC541" s="9">
        <f>IFERROR((Table1[[#This Row],[Total sold Amount]]-Table1[[#This Row],[Total Cost of Good Sold]])/Table1[[#This Row],[Total sold Amount]],0)</f>
        <v>0.23076923076923078</v>
      </c>
    </row>
    <row r="542" spans="1:29" x14ac:dyDescent="0.3">
      <c r="A542">
        <v>821</v>
      </c>
      <c r="B542" t="s">
        <v>423</v>
      </c>
      <c r="C542" t="s">
        <v>24</v>
      </c>
      <c r="D542" t="s">
        <v>631</v>
      </c>
      <c r="E542" t="s">
        <v>626</v>
      </c>
      <c r="F542" s="4">
        <v>45018</v>
      </c>
      <c r="G542" s="6">
        <v>130</v>
      </c>
      <c r="H542">
        <v>5</v>
      </c>
      <c r="I542" t="s">
        <v>451</v>
      </c>
      <c r="J542" t="s">
        <v>570</v>
      </c>
      <c r="K542" t="s">
        <v>32</v>
      </c>
      <c r="L542" t="s">
        <v>32</v>
      </c>
      <c r="M542" t="s">
        <v>443</v>
      </c>
      <c r="N542" s="2">
        <v>0</v>
      </c>
      <c r="O542" s="1">
        <v>100</v>
      </c>
      <c r="P542" s="1">
        <v>30</v>
      </c>
      <c r="Q542" t="s">
        <v>23</v>
      </c>
      <c r="R542" t="s">
        <v>23</v>
      </c>
      <c r="S542" t="s">
        <v>456</v>
      </c>
      <c r="T542" t="s">
        <v>459</v>
      </c>
      <c r="U542" t="s">
        <v>644</v>
      </c>
      <c r="V542" t="s">
        <v>467</v>
      </c>
      <c r="W542" t="s">
        <v>608</v>
      </c>
      <c r="X542" t="s">
        <v>612</v>
      </c>
      <c r="Y542" s="6">
        <v>650</v>
      </c>
      <c r="Z542" s="1">
        <f>Table1[[#This Row],[Cost Of Goods Sold]]*Table1[[#This Row],[Quantity Sold]]</f>
        <v>500</v>
      </c>
      <c r="AA542" s="1">
        <f>Table1[[#This Row],[Total sold Amount]]-Table1[[#This Row],[Total Cost of Good Sold]]</f>
        <v>150</v>
      </c>
      <c r="AB542" s="6">
        <f>IFERROR(Table1[[#This Row],[Total sold Amount]]-Table1[[#This Row],[Total Cost of Good Sold]]/Table1[[#This Row],[Total sold Amount]],0)</f>
        <v>649.23076923076928</v>
      </c>
      <c r="AC542" s="9">
        <f>IFERROR((Table1[[#This Row],[Total sold Amount]]-Table1[[#This Row],[Total Cost of Good Sold]])/Table1[[#This Row],[Total sold Amount]],0)</f>
        <v>0.23076923076923078</v>
      </c>
    </row>
    <row r="543" spans="1:29" x14ac:dyDescent="0.3">
      <c r="A543">
        <v>976</v>
      </c>
      <c r="B543" t="s">
        <v>209</v>
      </c>
      <c r="C543" t="s">
        <v>16</v>
      </c>
      <c r="D543" t="s">
        <v>629</v>
      </c>
      <c r="E543" t="s">
        <v>16</v>
      </c>
      <c r="F543" s="4">
        <v>45291</v>
      </c>
      <c r="G543" s="6">
        <v>30</v>
      </c>
      <c r="H543">
        <v>1</v>
      </c>
      <c r="I543" t="s">
        <v>450</v>
      </c>
      <c r="J543" t="s">
        <v>570</v>
      </c>
      <c r="K543" t="s">
        <v>23</v>
      </c>
      <c r="L543" t="s">
        <v>23</v>
      </c>
      <c r="M543" t="s">
        <v>445</v>
      </c>
      <c r="N543" s="2">
        <v>0</v>
      </c>
      <c r="O543" s="1">
        <v>20</v>
      </c>
      <c r="P543" s="1">
        <v>10</v>
      </c>
      <c r="Q543" t="s">
        <v>457</v>
      </c>
      <c r="R543" t="s">
        <v>641</v>
      </c>
      <c r="S543" t="s">
        <v>454</v>
      </c>
      <c r="T543" t="s">
        <v>459</v>
      </c>
      <c r="U543" t="s">
        <v>644</v>
      </c>
      <c r="V543" t="s">
        <v>487</v>
      </c>
      <c r="W543" t="s">
        <v>608</v>
      </c>
      <c r="X543" t="s">
        <v>612</v>
      </c>
      <c r="Y543" s="6">
        <v>30</v>
      </c>
      <c r="Z543" s="1">
        <f>Table1[[#This Row],[Cost Of Goods Sold]]*Table1[[#This Row],[Quantity Sold]]</f>
        <v>20</v>
      </c>
      <c r="AA543" s="1">
        <f>Table1[[#This Row],[Total sold Amount]]-Table1[[#This Row],[Total Cost of Good Sold]]</f>
        <v>10</v>
      </c>
      <c r="AB543" s="6">
        <f>IFERROR(Table1[[#This Row],[Total sold Amount]]-Table1[[#This Row],[Total Cost of Good Sold]]/Table1[[#This Row],[Total sold Amount]],0)</f>
        <v>29.333333333333332</v>
      </c>
      <c r="AC543" s="9">
        <f>IFERROR((Table1[[#This Row],[Total sold Amount]]-Table1[[#This Row],[Total Cost of Good Sold]])/Table1[[#This Row],[Total sold Amount]],0)</f>
        <v>0.33333333333333331</v>
      </c>
    </row>
    <row r="544" spans="1:29" x14ac:dyDescent="0.3">
      <c r="A544">
        <v>233</v>
      </c>
      <c r="B544" t="s">
        <v>110</v>
      </c>
      <c r="C544" t="s">
        <v>28</v>
      </c>
      <c r="D544" t="s">
        <v>638</v>
      </c>
      <c r="E544" t="s">
        <v>627</v>
      </c>
      <c r="F544" s="4">
        <v>45168</v>
      </c>
      <c r="G544" s="6">
        <v>38</v>
      </c>
      <c r="H544">
        <v>3</v>
      </c>
      <c r="I544" t="s">
        <v>452</v>
      </c>
      <c r="J544" t="s">
        <v>570</v>
      </c>
      <c r="K544" t="s">
        <v>23</v>
      </c>
      <c r="L544" t="s">
        <v>23</v>
      </c>
      <c r="M544" t="s">
        <v>447</v>
      </c>
      <c r="N544" s="2">
        <v>0</v>
      </c>
      <c r="O544" s="1">
        <v>30</v>
      </c>
      <c r="P544" s="1">
        <v>8</v>
      </c>
      <c r="Q544" t="s">
        <v>18</v>
      </c>
      <c r="R544" t="s">
        <v>642</v>
      </c>
      <c r="S544" t="s">
        <v>454</v>
      </c>
      <c r="T544" t="s">
        <v>458</v>
      </c>
      <c r="U544" t="s">
        <v>644</v>
      </c>
      <c r="V544" t="s">
        <v>493</v>
      </c>
      <c r="W544" t="s">
        <v>607</v>
      </c>
      <c r="X544" t="s">
        <v>613</v>
      </c>
      <c r="Y544" s="6">
        <v>114</v>
      </c>
      <c r="Z544" s="1">
        <f>Table1[[#This Row],[Cost Of Goods Sold]]*Table1[[#This Row],[Quantity Sold]]</f>
        <v>90</v>
      </c>
      <c r="AA544" s="1">
        <f>Table1[[#This Row],[Total sold Amount]]-Table1[[#This Row],[Total Cost of Good Sold]]</f>
        <v>24</v>
      </c>
      <c r="AB544" s="6">
        <f>IFERROR(Table1[[#This Row],[Total sold Amount]]-Table1[[#This Row],[Total Cost of Good Sold]]/Table1[[#This Row],[Total sold Amount]],0)</f>
        <v>113.21052631578948</v>
      </c>
      <c r="AC544" s="9">
        <f>IFERROR((Table1[[#This Row],[Total sold Amount]]-Table1[[#This Row],[Total Cost of Good Sold]])/Table1[[#This Row],[Total sold Amount]],0)</f>
        <v>0.21052631578947367</v>
      </c>
    </row>
    <row r="545" spans="1:29" x14ac:dyDescent="0.3">
      <c r="A545">
        <v>115</v>
      </c>
      <c r="B545" t="s">
        <v>72</v>
      </c>
      <c r="C545" t="s">
        <v>16</v>
      </c>
      <c r="D545" t="s">
        <v>629</v>
      </c>
      <c r="E545" t="s">
        <v>16</v>
      </c>
      <c r="F545" s="4">
        <v>45356</v>
      </c>
      <c r="G545" s="6">
        <v>1500</v>
      </c>
      <c r="H545">
        <v>3</v>
      </c>
      <c r="I545" t="s">
        <v>452</v>
      </c>
      <c r="J545" t="s">
        <v>570</v>
      </c>
      <c r="K545" t="s">
        <v>18</v>
      </c>
      <c r="L545" t="s">
        <v>18</v>
      </c>
      <c r="M545" t="s">
        <v>448</v>
      </c>
      <c r="N545" s="2">
        <v>0.05</v>
      </c>
      <c r="O545" s="1">
        <v>1200</v>
      </c>
      <c r="P545" s="1">
        <v>300</v>
      </c>
      <c r="Q545" t="s">
        <v>32</v>
      </c>
      <c r="R545" t="s">
        <v>640</v>
      </c>
      <c r="S545" t="s">
        <v>455</v>
      </c>
      <c r="T545" t="s">
        <v>458</v>
      </c>
      <c r="U545" t="s">
        <v>644</v>
      </c>
      <c r="V545" t="s">
        <v>484</v>
      </c>
      <c r="W545" t="s">
        <v>607</v>
      </c>
      <c r="X545" t="s">
        <v>615</v>
      </c>
      <c r="Y545" s="6">
        <v>4500</v>
      </c>
      <c r="Z545" s="1">
        <f>Table1[[#This Row],[Cost Of Goods Sold]]*Table1[[#This Row],[Quantity Sold]]</f>
        <v>3600</v>
      </c>
      <c r="AA545" s="1">
        <f>Table1[[#This Row],[Total sold Amount]]-Table1[[#This Row],[Total Cost of Good Sold]]</f>
        <v>900</v>
      </c>
      <c r="AB545" s="6">
        <f>IFERROR(Table1[[#This Row],[Total sold Amount]]-Table1[[#This Row],[Total Cost of Good Sold]]/Table1[[#This Row],[Total sold Amount]],0)</f>
        <v>4499.2</v>
      </c>
      <c r="AC545" s="9">
        <f>IFERROR((Table1[[#This Row],[Total sold Amount]]-Table1[[#This Row],[Total Cost of Good Sold]])/Table1[[#This Row],[Total sold Amount]],0)</f>
        <v>0.2</v>
      </c>
    </row>
    <row r="546" spans="1:29" x14ac:dyDescent="0.3">
      <c r="A546">
        <v>862</v>
      </c>
      <c r="B546" t="s">
        <v>185</v>
      </c>
      <c r="C546" t="s">
        <v>34</v>
      </c>
      <c r="D546" t="s">
        <v>632</v>
      </c>
      <c r="E546" t="s">
        <v>625</v>
      </c>
      <c r="F546" s="4">
        <v>45022</v>
      </c>
      <c r="G546" s="6">
        <v>50</v>
      </c>
      <c r="H546">
        <v>5</v>
      </c>
      <c r="I546" t="s">
        <v>452</v>
      </c>
      <c r="J546" t="s">
        <v>570</v>
      </c>
      <c r="K546" t="s">
        <v>23</v>
      </c>
      <c r="L546" t="s">
        <v>23</v>
      </c>
      <c r="M546" t="s">
        <v>443</v>
      </c>
      <c r="N546" s="2">
        <v>0</v>
      </c>
      <c r="O546" s="1">
        <v>40</v>
      </c>
      <c r="P546" s="1">
        <v>10</v>
      </c>
      <c r="Q546" t="s">
        <v>32</v>
      </c>
      <c r="R546" t="s">
        <v>640</v>
      </c>
      <c r="S546" t="s">
        <v>455</v>
      </c>
      <c r="T546" t="s">
        <v>458</v>
      </c>
      <c r="U546" t="s">
        <v>644</v>
      </c>
      <c r="V546" t="s">
        <v>468</v>
      </c>
      <c r="W546" t="s">
        <v>608</v>
      </c>
      <c r="X546" t="s">
        <v>614</v>
      </c>
      <c r="Y546" s="6">
        <v>250</v>
      </c>
      <c r="Z546" s="1">
        <f>Table1[[#This Row],[Cost Of Goods Sold]]*Table1[[#This Row],[Quantity Sold]]</f>
        <v>200</v>
      </c>
      <c r="AA546" s="1">
        <f>Table1[[#This Row],[Total sold Amount]]-Table1[[#This Row],[Total Cost of Good Sold]]</f>
        <v>50</v>
      </c>
      <c r="AB546" s="6">
        <f>IFERROR(Table1[[#This Row],[Total sold Amount]]-Table1[[#This Row],[Total Cost of Good Sold]]/Table1[[#This Row],[Total sold Amount]],0)</f>
        <v>249.2</v>
      </c>
      <c r="AC546" s="9">
        <f>IFERROR((Table1[[#This Row],[Total sold Amount]]-Table1[[#This Row],[Total Cost of Good Sold]])/Table1[[#This Row],[Total sold Amount]],0)</f>
        <v>0.2</v>
      </c>
    </row>
    <row r="547" spans="1:29" x14ac:dyDescent="0.3">
      <c r="A547">
        <v>240</v>
      </c>
      <c r="B547" t="s">
        <v>117</v>
      </c>
      <c r="C547" t="s">
        <v>19</v>
      </c>
      <c r="D547" t="s">
        <v>630</v>
      </c>
      <c r="E547" t="s">
        <v>623</v>
      </c>
      <c r="F547" s="4">
        <v>45437</v>
      </c>
      <c r="G547" s="6">
        <v>150</v>
      </c>
      <c r="H547">
        <v>1</v>
      </c>
      <c r="I547" t="s">
        <v>449</v>
      </c>
      <c r="J547" t="s">
        <v>570</v>
      </c>
      <c r="K547" t="s">
        <v>18</v>
      </c>
      <c r="L547" t="s">
        <v>18</v>
      </c>
      <c r="M547" t="s">
        <v>445</v>
      </c>
      <c r="N547" s="2">
        <v>0</v>
      </c>
      <c r="O547" s="1">
        <v>120</v>
      </c>
      <c r="P547" s="1">
        <v>30</v>
      </c>
      <c r="Q547" t="s">
        <v>457</v>
      </c>
      <c r="R547" t="s">
        <v>641</v>
      </c>
      <c r="S547" t="s">
        <v>456</v>
      </c>
      <c r="T547" t="s">
        <v>458</v>
      </c>
      <c r="U547" t="s">
        <v>644</v>
      </c>
      <c r="V547" t="s">
        <v>494</v>
      </c>
      <c r="W547" t="s">
        <v>607</v>
      </c>
      <c r="X547" t="s">
        <v>614</v>
      </c>
      <c r="Y547" s="6">
        <v>150</v>
      </c>
      <c r="Z547" s="1">
        <f>Table1[[#This Row],[Cost Of Goods Sold]]*Table1[[#This Row],[Quantity Sold]]</f>
        <v>120</v>
      </c>
      <c r="AA547" s="1">
        <f>Table1[[#This Row],[Total sold Amount]]-Table1[[#This Row],[Total Cost of Good Sold]]</f>
        <v>30</v>
      </c>
      <c r="AB547" s="6">
        <f>IFERROR(Table1[[#This Row],[Total sold Amount]]-Table1[[#This Row],[Total Cost of Good Sold]]/Table1[[#This Row],[Total sold Amount]],0)</f>
        <v>149.19999999999999</v>
      </c>
      <c r="AC547" s="9">
        <f>IFERROR((Table1[[#This Row],[Total sold Amount]]-Table1[[#This Row],[Total Cost of Good Sold]])/Table1[[#This Row],[Total sold Amount]],0)</f>
        <v>0.2</v>
      </c>
    </row>
    <row r="548" spans="1:29" x14ac:dyDescent="0.3">
      <c r="A548">
        <v>933</v>
      </c>
      <c r="B548" t="s">
        <v>231</v>
      </c>
      <c r="C548" t="s">
        <v>34</v>
      </c>
      <c r="D548" t="s">
        <v>632</v>
      </c>
      <c r="E548" t="s">
        <v>625</v>
      </c>
      <c r="F548" s="4">
        <v>45393</v>
      </c>
      <c r="G548" s="6">
        <v>30</v>
      </c>
      <c r="H548">
        <v>3</v>
      </c>
      <c r="I548" t="s">
        <v>449</v>
      </c>
      <c r="J548" t="s">
        <v>570</v>
      </c>
      <c r="K548" t="s">
        <v>18</v>
      </c>
      <c r="L548" t="s">
        <v>18</v>
      </c>
      <c r="M548" t="s">
        <v>443</v>
      </c>
      <c r="N548" s="2">
        <v>0.05</v>
      </c>
      <c r="O548" s="1">
        <v>25</v>
      </c>
      <c r="P548" s="1">
        <v>5</v>
      </c>
      <c r="Q548" t="s">
        <v>32</v>
      </c>
      <c r="R548" t="s">
        <v>640</v>
      </c>
      <c r="S548" t="s">
        <v>455</v>
      </c>
      <c r="T548" t="s">
        <v>458</v>
      </c>
      <c r="U548" t="s">
        <v>644</v>
      </c>
      <c r="V548" t="s">
        <v>481</v>
      </c>
      <c r="W548" t="s">
        <v>607</v>
      </c>
      <c r="X548" t="s">
        <v>610</v>
      </c>
      <c r="Y548" s="6">
        <v>90</v>
      </c>
      <c r="Z548" s="1">
        <f>Table1[[#This Row],[Cost Of Goods Sold]]*Table1[[#This Row],[Quantity Sold]]</f>
        <v>75</v>
      </c>
      <c r="AA548" s="1">
        <f>Table1[[#This Row],[Total sold Amount]]-Table1[[#This Row],[Total Cost of Good Sold]]</f>
        <v>15</v>
      </c>
      <c r="AB548" s="6">
        <f>IFERROR(Table1[[#This Row],[Total sold Amount]]-Table1[[#This Row],[Total Cost of Good Sold]]/Table1[[#This Row],[Total sold Amount]],0)</f>
        <v>89.166666666666671</v>
      </c>
      <c r="AC548" s="9">
        <f>IFERROR((Table1[[#This Row],[Total sold Amount]]-Table1[[#This Row],[Total Cost of Good Sold]])/Table1[[#This Row],[Total sold Amount]],0)</f>
        <v>0.16666666666666666</v>
      </c>
    </row>
    <row r="549" spans="1:29" x14ac:dyDescent="0.3">
      <c r="A549">
        <v>229</v>
      </c>
      <c r="B549" t="s">
        <v>108</v>
      </c>
      <c r="C549" t="s">
        <v>19</v>
      </c>
      <c r="D549" t="s">
        <v>630</v>
      </c>
      <c r="E549" t="s">
        <v>623</v>
      </c>
      <c r="F549" s="4">
        <v>45368</v>
      </c>
      <c r="G549" s="6">
        <v>115</v>
      </c>
      <c r="H549">
        <v>4</v>
      </c>
      <c r="I549" t="s">
        <v>453</v>
      </c>
      <c r="J549" t="s">
        <v>570</v>
      </c>
      <c r="K549" t="s">
        <v>23</v>
      </c>
      <c r="L549" t="s">
        <v>23</v>
      </c>
      <c r="M549" t="s">
        <v>440</v>
      </c>
      <c r="N549" s="2">
        <v>0</v>
      </c>
      <c r="O549" s="1">
        <v>90</v>
      </c>
      <c r="P549" s="1">
        <v>25</v>
      </c>
      <c r="Q549" t="s">
        <v>18</v>
      </c>
      <c r="R549" t="s">
        <v>642</v>
      </c>
      <c r="S549" t="s">
        <v>455</v>
      </c>
      <c r="T549" t="s">
        <v>459</v>
      </c>
      <c r="U549" t="s">
        <v>644</v>
      </c>
      <c r="V549" t="s">
        <v>492</v>
      </c>
      <c r="W549" t="s">
        <v>607</v>
      </c>
      <c r="X549" t="s">
        <v>614</v>
      </c>
      <c r="Y549" s="6">
        <v>460</v>
      </c>
      <c r="Z549" s="1">
        <f>Table1[[#This Row],[Cost Of Goods Sold]]*Table1[[#This Row],[Quantity Sold]]</f>
        <v>360</v>
      </c>
      <c r="AA549" s="1">
        <f>Table1[[#This Row],[Total sold Amount]]-Table1[[#This Row],[Total Cost of Good Sold]]</f>
        <v>100</v>
      </c>
      <c r="AB549" s="6">
        <f>IFERROR(Table1[[#This Row],[Total sold Amount]]-Table1[[#This Row],[Total Cost of Good Sold]]/Table1[[#This Row],[Total sold Amount]],0)</f>
        <v>459.21739130434781</v>
      </c>
      <c r="AC549" s="9">
        <f>IFERROR((Table1[[#This Row],[Total sold Amount]]-Table1[[#This Row],[Total Cost of Good Sold]])/Table1[[#This Row],[Total sold Amount]],0)</f>
        <v>0.21739130434782608</v>
      </c>
    </row>
    <row r="550" spans="1:29" x14ac:dyDescent="0.3">
      <c r="A550">
        <v>878</v>
      </c>
      <c r="B550" t="s">
        <v>80</v>
      </c>
      <c r="C550" t="s">
        <v>16</v>
      </c>
      <c r="D550" t="s">
        <v>629</v>
      </c>
      <c r="E550" t="s">
        <v>16</v>
      </c>
      <c r="F550" s="4">
        <v>45458</v>
      </c>
      <c r="G550" s="6">
        <v>250</v>
      </c>
      <c r="H550">
        <v>1</v>
      </c>
      <c r="I550" t="s">
        <v>453</v>
      </c>
      <c r="J550" t="s">
        <v>570</v>
      </c>
      <c r="K550" t="s">
        <v>23</v>
      </c>
      <c r="L550" t="s">
        <v>23</v>
      </c>
      <c r="M550" t="s">
        <v>443</v>
      </c>
      <c r="N550" s="2">
        <v>0</v>
      </c>
      <c r="O550" s="1">
        <v>200</v>
      </c>
      <c r="P550" s="1">
        <v>50</v>
      </c>
      <c r="Q550" t="s">
        <v>457</v>
      </c>
      <c r="R550" t="s">
        <v>641</v>
      </c>
      <c r="S550" t="s">
        <v>454</v>
      </c>
      <c r="T550" t="s">
        <v>459</v>
      </c>
      <c r="U550" t="s">
        <v>644</v>
      </c>
      <c r="V550" t="s">
        <v>469</v>
      </c>
      <c r="W550" t="s">
        <v>607</v>
      </c>
      <c r="X550" t="s">
        <v>613</v>
      </c>
      <c r="Y550" s="6">
        <v>250</v>
      </c>
      <c r="Z550" s="1">
        <f>Table1[[#This Row],[Cost Of Goods Sold]]*Table1[[#This Row],[Quantity Sold]]</f>
        <v>200</v>
      </c>
      <c r="AA550" s="1">
        <f>Table1[[#This Row],[Total sold Amount]]-Table1[[#This Row],[Total Cost of Good Sold]]</f>
        <v>50</v>
      </c>
      <c r="AB550" s="6">
        <f>IFERROR(Table1[[#This Row],[Total sold Amount]]-Table1[[#This Row],[Total Cost of Good Sold]]/Table1[[#This Row],[Total sold Amount]],0)</f>
        <v>249.2</v>
      </c>
      <c r="AC550" s="9">
        <f>IFERROR((Table1[[#This Row],[Total sold Amount]]-Table1[[#This Row],[Total Cost of Good Sold]])/Table1[[#This Row],[Total sold Amount]],0)</f>
        <v>0.2</v>
      </c>
    </row>
    <row r="551" spans="1:29" x14ac:dyDescent="0.3">
      <c r="A551">
        <v>1025</v>
      </c>
      <c r="B551" t="s">
        <v>178</v>
      </c>
      <c r="C551" t="s">
        <v>24</v>
      </c>
      <c r="D551" t="s">
        <v>631</v>
      </c>
      <c r="E551" t="s">
        <v>626</v>
      </c>
      <c r="F551" s="4">
        <v>44982</v>
      </c>
      <c r="G551" s="6">
        <v>30</v>
      </c>
      <c r="I551" t="s">
        <v>453</v>
      </c>
      <c r="J551" t="s">
        <v>570</v>
      </c>
      <c r="K551" t="s">
        <v>437</v>
      </c>
      <c r="L551" t="s">
        <v>18</v>
      </c>
      <c r="M551" t="s">
        <v>447</v>
      </c>
      <c r="O551" s="1">
        <v>25</v>
      </c>
      <c r="P551" s="1">
        <v>5</v>
      </c>
      <c r="Q551" t="s">
        <v>18</v>
      </c>
      <c r="R551" t="s">
        <v>642</v>
      </c>
      <c r="S551" t="s">
        <v>455</v>
      </c>
      <c r="T551" t="s">
        <v>458</v>
      </c>
      <c r="U551" t="s">
        <v>644</v>
      </c>
      <c r="V551" t="s">
        <v>490</v>
      </c>
      <c r="W551" t="s">
        <v>607</v>
      </c>
      <c r="X551" t="s">
        <v>610</v>
      </c>
      <c r="Y551" s="6">
        <v>0</v>
      </c>
      <c r="Z551" s="1">
        <f>Table1[[#This Row],[Cost Of Goods Sold]]*Table1[[#This Row],[Quantity Sold]]</f>
        <v>0</v>
      </c>
      <c r="AA551" s="1">
        <f>Table1[[#This Row],[Total sold Amount]]-Table1[[#This Row],[Total Cost of Good Sold]]</f>
        <v>0</v>
      </c>
      <c r="AB551" s="6">
        <f>IFERROR(Table1[[#This Row],[Total sold Amount]]-Table1[[#This Row],[Total Cost of Good Sold]]/Table1[[#This Row],[Total sold Amount]],0)</f>
        <v>0</v>
      </c>
      <c r="AC551" s="9">
        <f>IFERROR((Table1[[#This Row],[Total sold Amount]]-Table1[[#This Row],[Total Cost of Good Sold]])/Table1[[#This Row],[Total sold Amount]],0)</f>
        <v>0</v>
      </c>
    </row>
    <row r="552" spans="1:29" x14ac:dyDescent="0.3">
      <c r="A552">
        <v>903</v>
      </c>
      <c r="B552" t="s">
        <v>406</v>
      </c>
      <c r="C552" t="s">
        <v>19</v>
      </c>
      <c r="D552" t="s">
        <v>630</v>
      </c>
      <c r="E552" t="s">
        <v>623</v>
      </c>
      <c r="F552" s="4">
        <v>45466</v>
      </c>
      <c r="G552" s="6">
        <v>70</v>
      </c>
      <c r="H552">
        <v>1</v>
      </c>
      <c r="I552" t="s">
        <v>451</v>
      </c>
      <c r="J552" t="s">
        <v>535</v>
      </c>
      <c r="K552" t="s">
        <v>18</v>
      </c>
      <c r="L552" t="s">
        <v>18</v>
      </c>
      <c r="M552" t="s">
        <v>440</v>
      </c>
      <c r="N552" s="2">
        <v>0</v>
      </c>
      <c r="O552" s="1">
        <v>50</v>
      </c>
      <c r="P552" s="1">
        <v>20</v>
      </c>
      <c r="Q552" t="s">
        <v>18</v>
      </c>
      <c r="R552" t="s">
        <v>642</v>
      </c>
      <c r="S552" t="s">
        <v>455</v>
      </c>
      <c r="T552" t="s">
        <v>459</v>
      </c>
      <c r="U552" t="s">
        <v>644</v>
      </c>
      <c r="V552" t="s">
        <v>479</v>
      </c>
      <c r="W552" t="s">
        <v>606</v>
      </c>
      <c r="X552" t="s">
        <v>611</v>
      </c>
      <c r="Y552" s="6">
        <v>70</v>
      </c>
      <c r="Z552" s="1">
        <f>Table1[[#This Row],[Cost Of Goods Sold]]*Table1[[#This Row],[Quantity Sold]]</f>
        <v>50</v>
      </c>
      <c r="AA552" s="1">
        <f>Table1[[#This Row],[Total sold Amount]]-Table1[[#This Row],[Total Cost of Good Sold]]</f>
        <v>20</v>
      </c>
      <c r="AB552" s="6">
        <f>IFERROR(Table1[[#This Row],[Total sold Amount]]-Table1[[#This Row],[Total Cost of Good Sold]]/Table1[[#This Row],[Total sold Amount]],0)</f>
        <v>69.285714285714292</v>
      </c>
      <c r="AC552" s="9">
        <f>IFERROR((Table1[[#This Row],[Total sold Amount]]-Table1[[#This Row],[Total Cost of Good Sold]])/Table1[[#This Row],[Total sold Amount]],0)</f>
        <v>0.2857142857142857</v>
      </c>
    </row>
    <row r="553" spans="1:29" x14ac:dyDescent="0.3">
      <c r="A553">
        <v>403</v>
      </c>
      <c r="B553" t="s">
        <v>160</v>
      </c>
      <c r="C553" t="s">
        <v>24</v>
      </c>
      <c r="D553" t="s">
        <v>631</v>
      </c>
      <c r="E553" t="s">
        <v>626</v>
      </c>
      <c r="F553" s="4">
        <v>45204</v>
      </c>
      <c r="G553" s="6">
        <v>195</v>
      </c>
      <c r="H553">
        <v>1</v>
      </c>
      <c r="I553" t="s">
        <v>451</v>
      </c>
      <c r="J553" t="s">
        <v>535</v>
      </c>
      <c r="K553" t="s">
        <v>23</v>
      </c>
      <c r="L553" t="s">
        <v>23</v>
      </c>
      <c r="M553" t="s">
        <v>448</v>
      </c>
      <c r="N553" s="2">
        <v>0</v>
      </c>
      <c r="O553" s="1">
        <v>150</v>
      </c>
      <c r="P553" s="1">
        <v>45</v>
      </c>
      <c r="Q553" t="s">
        <v>23</v>
      </c>
      <c r="R553" t="s">
        <v>23</v>
      </c>
      <c r="S553" t="s">
        <v>455</v>
      </c>
      <c r="T553" t="s">
        <v>460</v>
      </c>
      <c r="U553" t="s">
        <v>460</v>
      </c>
      <c r="V553" t="s">
        <v>491</v>
      </c>
      <c r="W553" t="s">
        <v>608</v>
      </c>
      <c r="X553" t="s">
        <v>610</v>
      </c>
      <c r="Y553" s="6">
        <v>195</v>
      </c>
      <c r="Z553" s="1">
        <f>Table1[[#This Row],[Cost Of Goods Sold]]*Table1[[#This Row],[Quantity Sold]]</f>
        <v>150</v>
      </c>
      <c r="AA553" s="1">
        <f>Table1[[#This Row],[Total sold Amount]]-Table1[[#This Row],[Total Cost of Good Sold]]</f>
        <v>45</v>
      </c>
      <c r="AB553" s="6">
        <f>IFERROR(Table1[[#This Row],[Total sold Amount]]-Table1[[#This Row],[Total Cost of Good Sold]]/Table1[[#This Row],[Total sold Amount]],0)</f>
        <v>194.23076923076923</v>
      </c>
      <c r="AC553" s="9">
        <f>IFERROR((Table1[[#This Row],[Total sold Amount]]-Table1[[#This Row],[Total Cost of Good Sold]])/Table1[[#This Row],[Total sold Amount]],0)</f>
        <v>0.23076923076923078</v>
      </c>
    </row>
    <row r="554" spans="1:29" x14ac:dyDescent="0.3">
      <c r="A554">
        <v>816</v>
      </c>
      <c r="B554" t="s">
        <v>377</v>
      </c>
      <c r="C554" t="s">
        <v>24</v>
      </c>
      <c r="D554" t="s">
        <v>631</v>
      </c>
      <c r="E554" t="s">
        <v>626</v>
      </c>
      <c r="F554" s="4">
        <v>45145</v>
      </c>
      <c r="G554" s="6">
        <v>200</v>
      </c>
      <c r="H554">
        <v>4</v>
      </c>
      <c r="I554" t="s">
        <v>450</v>
      </c>
      <c r="J554" t="s">
        <v>535</v>
      </c>
      <c r="K554" t="s">
        <v>18</v>
      </c>
      <c r="L554" t="s">
        <v>18</v>
      </c>
      <c r="M554" t="s">
        <v>448</v>
      </c>
      <c r="N554" s="2">
        <v>0</v>
      </c>
      <c r="O554" s="1">
        <v>150</v>
      </c>
      <c r="P554" s="1">
        <v>50</v>
      </c>
      <c r="Q554" t="s">
        <v>23</v>
      </c>
      <c r="R554" t="s">
        <v>23</v>
      </c>
      <c r="S554" t="s">
        <v>454</v>
      </c>
      <c r="T554" t="s">
        <v>459</v>
      </c>
      <c r="U554" t="s">
        <v>644</v>
      </c>
      <c r="V554" t="s">
        <v>466</v>
      </c>
      <c r="W554" t="s">
        <v>607</v>
      </c>
      <c r="X554" t="s">
        <v>611</v>
      </c>
      <c r="Y554" s="6">
        <v>800</v>
      </c>
      <c r="Z554" s="1">
        <f>Table1[[#This Row],[Cost Of Goods Sold]]*Table1[[#This Row],[Quantity Sold]]</f>
        <v>600</v>
      </c>
      <c r="AA554" s="1">
        <f>Table1[[#This Row],[Total sold Amount]]-Table1[[#This Row],[Total Cost of Good Sold]]</f>
        <v>200</v>
      </c>
      <c r="AB554" s="6">
        <f>IFERROR(Table1[[#This Row],[Total sold Amount]]-Table1[[#This Row],[Total Cost of Good Sold]]/Table1[[#This Row],[Total sold Amount]],0)</f>
        <v>799.25</v>
      </c>
      <c r="AC554" s="9">
        <f>IFERROR((Table1[[#This Row],[Total sold Amount]]-Table1[[#This Row],[Total Cost of Good Sold]])/Table1[[#This Row],[Total sold Amount]],0)</f>
        <v>0.25</v>
      </c>
    </row>
    <row r="555" spans="1:29" x14ac:dyDescent="0.3">
      <c r="A555">
        <v>332</v>
      </c>
      <c r="B555" t="s">
        <v>207</v>
      </c>
      <c r="C555" t="s">
        <v>24</v>
      </c>
      <c r="D555" t="s">
        <v>631</v>
      </c>
      <c r="E555" t="s">
        <v>626</v>
      </c>
      <c r="F555" s="4">
        <v>45464</v>
      </c>
      <c r="G555" s="6">
        <v>52</v>
      </c>
      <c r="H555">
        <v>1</v>
      </c>
      <c r="I555" t="s">
        <v>450</v>
      </c>
      <c r="J555" t="s">
        <v>535</v>
      </c>
      <c r="K555" t="s">
        <v>18</v>
      </c>
      <c r="L555" t="s">
        <v>18</v>
      </c>
      <c r="M555" t="s">
        <v>441</v>
      </c>
      <c r="N555" s="2">
        <v>0</v>
      </c>
      <c r="O555" s="1">
        <v>40</v>
      </c>
      <c r="P555" s="1">
        <v>12</v>
      </c>
      <c r="Q555" t="s">
        <v>32</v>
      </c>
      <c r="R555" t="s">
        <v>640</v>
      </c>
      <c r="S555" t="s">
        <v>455</v>
      </c>
      <c r="T555" t="s">
        <v>460</v>
      </c>
      <c r="U555" t="s">
        <v>460</v>
      </c>
      <c r="V555" t="s">
        <v>478</v>
      </c>
      <c r="W555" t="s">
        <v>607</v>
      </c>
      <c r="X555" t="s">
        <v>614</v>
      </c>
      <c r="Y555" s="6">
        <v>52</v>
      </c>
      <c r="Z555" s="1">
        <f>Table1[[#This Row],[Cost Of Goods Sold]]*Table1[[#This Row],[Quantity Sold]]</f>
        <v>40</v>
      </c>
      <c r="AA555" s="1">
        <f>Table1[[#This Row],[Total sold Amount]]-Table1[[#This Row],[Total Cost of Good Sold]]</f>
        <v>12</v>
      </c>
      <c r="AB555" s="6">
        <f>IFERROR(Table1[[#This Row],[Total sold Amount]]-Table1[[#This Row],[Total Cost of Good Sold]]/Table1[[#This Row],[Total sold Amount]],0)</f>
        <v>51.230769230769234</v>
      </c>
      <c r="AC555" s="9">
        <f>IFERROR((Table1[[#This Row],[Total sold Amount]]-Table1[[#This Row],[Total Cost of Good Sold]])/Table1[[#This Row],[Total sold Amount]],0)</f>
        <v>0.23076923076923078</v>
      </c>
    </row>
    <row r="556" spans="1:29" x14ac:dyDescent="0.3">
      <c r="A556">
        <v>771</v>
      </c>
      <c r="B556" t="s">
        <v>107</v>
      </c>
      <c r="C556" t="s">
        <v>16</v>
      </c>
      <c r="D556" t="s">
        <v>629</v>
      </c>
      <c r="E556" t="s">
        <v>16</v>
      </c>
      <c r="F556" s="4">
        <v>45117</v>
      </c>
      <c r="G556" s="6">
        <v>250</v>
      </c>
      <c r="H556">
        <v>3</v>
      </c>
      <c r="I556" t="s">
        <v>452</v>
      </c>
      <c r="J556" t="s">
        <v>535</v>
      </c>
      <c r="K556" t="s">
        <v>23</v>
      </c>
      <c r="L556" t="s">
        <v>23</v>
      </c>
      <c r="M556" t="s">
        <v>448</v>
      </c>
      <c r="N556" s="2">
        <v>0</v>
      </c>
      <c r="O556" s="1">
        <v>200</v>
      </c>
      <c r="P556" s="1">
        <v>50</v>
      </c>
      <c r="Q556" t="s">
        <v>457</v>
      </c>
      <c r="R556" t="s">
        <v>641</v>
      </c>
      <c r="S556" t="s">
        <v>456</v>
      </c>
      <c r="T556" t="s">
        <v>459</v>
      </c>
      <c r="U556" t="s">
        <v>644</v>
      </c>
      <c r="V556" t="s">
        <v>483</v>
      </c>
      <c r="W556" t="s">
        <v>606</v>
      </c>
      <c r="X556" t="s">
        <v>611</v>
      </c>
      <c r="Y556" s="6">
        <v>750</v>
      </c>
      <c r="Z556" s="1">
        <f>Table1[[#This Row],[Cost Of Goods Sold]]*Table1[[#This Row],[Quantity Sold]]</f>
        <v>600</v>
      </c>
      <c r="AA556" s="1">
        <f>Table1[[#This Row],[Total sold Amount]]-Table1[[#This Row],[Total Cost of Good Sold]]</f>
        <v>150</v>
      </c>
      <c r="AB556" s="6">
        <f>IFERROR(Table1[[#This Row],[Total sold Amount]]-Table1[[#This Row],[Total Cost of Good Sold]]/Table1[[#This Row],[Total sold Amount]],0)</f>
        <v>749.2</v>
      </c>
      <c r="AC556" s="9">
        <f>IFERROR((Table1[[#This Row],[Total sold Amount]]-Table1[[#This Row],[Total Cost of Good Sold]])/Table1[[#This Row],[Total sold Amount]],0)</f>
        <v>0.2</v>
      </c>
    </row>
    <row r="557" spans="1:29" x14ac:dyDescent="0.3">
      <c r="A557">
        <v>11</v>
      </c>
      <c r="B557" t="s">
        <v>37</v>
      </c>
      <c r="C557" t="s">
        <v>36</v>
      </c>
      <c r="D557" t="s">
        <v>634</v>
      </c>
      <c r="E557" t="s">
        <v>624</v>
      </c>
      <c r="F557" s="4">
        <v>45322</v>
      </c>
      <c r="G557" s="6">
        <v>38</v>
      </c>
      <c r="H557">
        <v>1</v>
      </c>
      <c r="I557" t="s">
        <v>452</v>
      </c>
      <c r="J557" t="s">
        <v>535</v>
      </c>
      <c r="K557" t="s">
        <v>32</v>
      </c>
      <c r="L557" t="s">
        <v>32</v>
      </c>
      <c r="M557" t="s">
        <v>444</v>
      </c>
      <c r="N557" s="2">
        <v>0.09</v>
      </c>
      <c r="O557" s="1">
        <v>30</v>
      </c>
      <c r="P557" s="1">
        <v>8</v>
      </c>
      <c r="Q557" t="s">
        <v>457</v>
      </c>
      <c r="R557" t="s">
        <v>641</v>
      </c>
      <c r="S557" t="s">
        <v>455</v>
      </c>
      <c r="T557" t="s">
        <v>458</v>
      </c>
      <c r="U557" t="s">
        <v>644</v>
      </c>
      <c r="V557" t="s">
        <v>477</v>
      </c>
      <c r="W557" t="s">
        <v>607</v>
      </c>
      <c r="X557" t="s">
        <v>610</v>
      </c>
      <c r="Y557" s="6">
        <v>38</v>
      </c>
      <c r="Z557" s="1">
        <f>Table1[[#This Row],[Cost Of Goods Sold]]*Table1[[#This Row],[Quantity Sold]]</f>
        <v>30</v>
      </c>
      <c r="AA557" s="1">
        <f>Table1[[#This Row],[Total sold Amount]]-Table1[[#This Row],[Total Cost of Good Sold]]</f>
        <v>8</v>
      </c>
      <c r="AB557" s="6">
        <f>IFERROR(Table1[[#This Row],[Total sold Amount]]-Table1[[#This Row],[Total Cost of Good Sold]]/Table1[[#This Row],[Total sold Amount]],0)</f>
        <v>37.210526315789473</v>
      </c>
      <c r="AC557" s="9">
        <f>IFERROR((Table1[[#This Row],[Total sold Amount]]-Table1[[#This Row],[Total Cost of Good Sold]])/Table1[[#This Row],[Total sold Amount]],0)</f>
        <v>0.21052631578947367</v>
      </c>
    </row>
    <row r="558" spans="1:29" x14ac:dyDescent="0.3">
      <c r="A558">
        <v>1008</v>
      </c>
      <c r="B558" t="s">
        <v>408</v>
      </c>
      <c r="C558" t="s">
        <v>24</v>
      </c>
      <c r="D558" t="s">
        <v>631</v>
      </c>
      <c r="E558" t="s">
        <v>626</v>
      </c>
      <c r="F558" s="4">
        <v>44974</v>
      </c>
      <c r="G558" s="6">
        <v>90</v>
      </c>
      <c r="I558" t="s">
        <v>449</v>
      </c>
      <c r="J558" t="s">
        <v>535</v>
      </c>
      <c r="K558" t="s">
        <v>430</v>
      </c>
      <c r="L558" t="s">
        <v>18</v>
      </c>
      <c r="M558" t="s">
        <v>447</v>
      </c>
      <c r="N558" s="2">
        <v>0</v>
      </c>
      <c r="O558" s="1">
        <v>70</v>
      </c>
      <c r="P558" s="1">
        <v>20</v>
      </c>
      <c r="Q558" t="s">
        <v>18</v>
      </c>
      <c r="R558" t="s">
        <v>642</v>
      </c>
      <c r="S558" t="s">
        <v>456</v>
      </c>
      <c r="T558" t="s">
        <v>460</v>
      </c>
      <c r="U558" t="s">
        <v>460</v>
      </c>
      <c r="V558" t="s">
        <v>473</v>
      </c>
      <c r="W558" t="s">
        <v>608</v>
      </c>
      <c r="X558" t="s">
        <v>614</v>
      </c>
      <c r="Y558" s="6">
        <v>0</v>
      </c>
      <c r="Z558" s="1">
        <f>Table1[[#This Row],[Cost Of Goods Sold]]*Table1[[#This Row],[Quantity Sold]]</f>
        <v>0</v>
      </c>
      <c r="AA558" s="1">
        <f>Table1[[#This Row],[Total sold Amount]]-Table1[[#This Row],[Total Cost of Good Sold]]</f>
        <v>0</v>
      </c>
      <c r="AB558" s="6">
        <f>IFERROR(Table1[[#This Row],[Total sold Amount]]-Table1[[#This Row],[Total Cost of Good Sold]]/Table1[[#This Row],[Total sold Amount]],0)</f>
        <v>0</v>
      </c>
      <c r="AC558" s="9">
        <f>IFERROR((Table1[[#This Row],[Total sold Amount]]-Table1[[#This Row],[Total Cost of Good Sold]])/Table1[[#This Row],[Total sold Amount]],0)</f>
        <v>0</v>
      </c>
    </row>
    <row r="559" spans="1:29" x14ac:dyDescent="0.3">
      <c r="A559">
        <v>989</v>
      </c>
      <c r="B559" t="s">
        <v>419</v>
      </c>
      <c r="C559" t="s">
        <v>34</v>
      </c>
      <c r="D559" t="s">
        <v>632</v>
      </c>
      <c r="E559" t="s">
        <v>625</v>
      </c>
      <c r="F559" s="4">
        <v>45489</v>
      </c>
      <c r="G559" s="6">
        <v>30</v>
      </c>
      <c r="H559">
        <v>3</v>
      </c>
      <c r="I559" t="s">
        <v>449</v>
      </c>
      <c r="J559" t="s">
        <v>535</v>
      </c>
      <c r="K559" t="s">
        <v>23</v>
      </c>
      <c r="L559" t="s">
        <v>23</v>
      </c>
      <c r="M559" t="s">
        <v>442</v>
      </c>
      <c r="N559" s="2">
        <v>0.05</v>
      </c>
      <c r="O559" s="1">
        <v>20</v>
      </c>
      <c r="P559" s="1">
        <v>10</v>
      </c>
      <c r="Q559" t="s">
        <v>32</v>
      </c>
      <c r="R559" t="s">
        <v>640</v>
      </c>
      <c r="S559" t="s">
        <v>456</v>
      </c>
      <c r="T559" t="s">
        <v>460</v>
      </c>
      <c r="U559" t="s">
        <v>460</v>
      </c>
      <c r="V559" t="s">
        <v>491</v>
      </c>
      <c r="W559" t="s">
        <v>606</v>
      </c>
      <c r="X559" t="s">
        <v>610</v>
      </c>
      <c r="Y559" s="6">
        <v>90</v>
      </c>
      <c r="Z559" s="1">
        <f>Table1[[#This Row],[Cost Of Goods Sold]]*Table1[[#This Row],[Quantity Sold]]</f>
        <v>60</v>
      </c>
      <c r="AA559" s="1">
        <f>Table1[[#This Row],[Total sold Amount]]-Table1[[#This Row],[Total Cost of Good Sold]]</f>
        <v>30</v>
      </c>
      <c r="AB559" s="6">
        <f>IFERROR(Table1[[#This Row],[Total sold Amount]]-Table1[[#This Row],[Total Cost of Good Sold]]/Table1[[#This Row],[Total sold Amount]],0)</f>
        <v>89.333333333333329</v>
      </c>
      <c r="AC559" s="9">
        <f>IFERROR((Table1[[#This Row],[Total sold Amount]]-Table1[[#This Row],[Total Cost of Good Sold]])/Table1[[#This Row],[Total sold Amount]],0)</f>
        <v>0.33333333333333331</v>
      </c>
    </row>
    <row r="560" spans="1:29" x14ac:dyDescent="0.3">
      <c r="A560">
        <v>566</v>
      </c>
      <c r="B560" t="s">
        <v>299</v>
      </c>
      <c r="C560" t="s">
        <v>34</v>
      </c>
      <c r="D560" t="s">
        <v>632</v>
      </c>
      <c r="E560" t="s">
        <v>625</v>
      </c>
      <c r="F560" s="4">
        <v>45094</v>
      </c>
      <c r="G560" s="6">
        <v>10</v>
      </c>
      <c r="H560">
        <v>4</v>
      </c>
      <c r="I560" t="s">
        <v>449</v>
      </c>
      <c r="J560" t="s">
        <v>535</v>
      </c>
      <c r="K560" t="s">
        <v>18</v>
      </c>
      <c r="L560" t="s">
        <v>18</v>
      </c>
      <c r="M560" t="s">
        <v>448</v>
      </c>
      <c r="N560" s="2">
        <v>0.05</v>
      </c>
      <c r="O560" s="1">
        <v>8</v>
      </c>
      <c r="P560" s="1">
        <v>2</v>
      </c>
      <c r="Q560" t="s">
        <v>32</v>
      </c>
      <c r="R560" t="s">
        <v>640</v>
      </c>
      <c r="S560" t="s">
        <v>455</v>
      </c>
      <c r="T560" t="s">
        <v>460</v>
      </c>
      <c r="U560" t="s">
        <v>460</v>
      </c>
      <c r="V560" t="s">
        <v>481</v>
      </c>
      <c r="W560" t="s">
        <v>607</v>
      </c>
      <c r="X560" t="s">
        <v>610</v>
      </c>
      <c r="Y560" s="6">
        <v>40</v>
      </c>
      <c r="Z560" s="1">
        <f>Table1[[#This Row],[Cost Of Goods Sold]]*Table1[[#This Row],[Quantity Sold]]</f>
        <v>32</v>
      </c>
      <c r="AA560" s="1">
        <f>Table1[[#This Row],[Total sold Amount]]-Table1[[#This Row],[Total Cost of Good Sold]]</f>
        <v>8</v>
      </c>
      <c r="AB560" s="6">
        <f>IFERROR(Table1[[#This Row],[Total sold Amount]]-Table1[[#This Row],[Total Cost of Good Sold]]/Table1[[#This Row],[Total sold Amount]],0)</f>
        <v>39.200000000000003</v>
      </c>
      <c r="AC560" s="9">
        <f>IFERROR((Table1[[#This Row],[Total sold Amount]]-Table1[[#This Row],[Total Cost of Good Sold]])/Table1[[#This Row],[Total sold Amount]],0)</f>
        <v>0.2</v>
      </c>
    </row>
    <row r="561" spans="1:29" x14ac:dyDescent="0.3">
      <c r="A561">
        <v>765</v>
      </c>
      <c r="B561" t="s">
        <v>27</v>
      </c>
      <c r="C561" t="s">
        <v>16</v>
      </c>
      <c r="D561" t="s">
        <v>629</v>
      </c>
      <c r="E561" t="s">
        <v>16</v>
      </c>
      <c r="F561" s="4">
        <v>45413</v>
      </c>
      <c r="G561" s="6">
        <v>70</v>
      </c>
      <c r="H561">
        <v>1</v>
      </c>
      <c r="J561" t="s">
        <v>535</v>
      </c>
      <c r="K561" t="s">
        <v>23</v>
      </c>
      <c r="L561" t="s">
        <v>23</v>
      </c>
      <c r="M561" t="s">
        <v>440</v>
      </c>
      <c r="N561" s="2">
        <v>0</v>
      </c>
      <c r="O561" s="1">
        <v>50</v>
      </c>
      <c r="P561" s="1">
        <v>20</v>
      </c>
      <c r="Q561" t="s">
        <v>18</v>
      </c>
      <c r="R561" t="s">
        <v>642</v>
      </c>
      <c r="S561" t="s">
        <v>454</v>
      </c>
      <c r="T561" t="s">
        <v>458</v>
      </c>
      <c r="U561" t="s">
        <v>644</v>
      </c>
      <c r="V561" t="s">
        <v>482</v>
      </c>
      <c r="W561" t="s">
        <v>606</v>
      </c>
      <c r="X561" t="s">
        <v>610</v>
      </c>
      <c r="Y561" s="6">
        <v>70</v>
      </c>
      <c r="Z561" s="1">
        <f>Table1[[#This Row],[Cost Of Goods Sold]]*Table1[[#This Row],[Quantity Sold]]</f>
        <v>50</v>
      </c>
      <c r="AA561" s="1">
        <f>Table1[[#This Row],[Total sold Amount]]-Table1[[#This Row],[Total Cost of Good Sold]]</f>
        <v>20</v>
      </c>
      <c r="AB561" s="6">
        <f>IFERROR(Table1[[#This Row],[Total sold Amount]]-Table1[[#This Row],[Total Cost of Good Sold]]/Table1[[#This Row],[Total sold Amount]],0)</f>
        <v>69.285714285714292</v>
      </c>
      <c r="AC561" s="9">
        <f>IFERROR((Table1[[#This Row],[Total sold Amount]]-Table1[[#This Row],[Total Cost of Good Sold]])/Table1[[#This Row],[Total sold Amount]],0)</f>
        <v>0.2857142857142857</v>
      </c>
    </row>
    <row r="562" spans="1:29" x14ac:dyDescent="0.3">
      <c r="A562">
        <v>123</v>
      </c>
      <c r="B562" t="s">
        <v>81</v>
      </c>
      <c r="C562" t="s">
        <v>24</v>
      </c>
      <c r="D562" t="s">
        <v>631</v>
      </c>
      <c r="E562" t="s">
        <v>626</v>
      </c>
      <c r="F562" s="4">
        <v>45306</v>
      </c>
      <c r="G562" s="6">
        <v>130</v>
      </c>
      <c r="H562">
        <v>4</v>
      </c>
      <c r="I562" t="s">
        <v>451</v>
      </c>
      <c r="J562" t="s">
        <v>524</v>
      </c>
      <c r="K562" t="s">
        <v>23</v>
      </c>
      <c r="L562" t="s">
        <v>23</v>
      </c>
      <c r="M562" t="s">
        <v>446</v>
      </c>
      <c r="N562" s="2">
        <v>0.1</v>
      </c>
      <c r="O562" s="1">
        <v>100</v>
      </c>
      <c r="P562" s="1">
        <v>30</v>
      </c>
      <c r="Q562" t="s">
        <v>18</v>
      </c>
      <c r="R562" t="s">
        <v>642</v>
      </c>
      <c r="S562" t="s">
        <v>454</v>
      </c>
      <c r="T562" t="s">
        <v>459</v>
      </c>
      <c r="U562" t="s">
        <v>644</v>
      </c>
      <c r="V562" t="s">
        <v>461</v>
      </c>
      <c r="W562" t="s">
        <v>607</v>
      </c>
      <c r="X562" t="s">
        <v>610</v>
      </c>
      <c r="Y562" s="6">
        <v>520</v>
      </c>
      <c r="Z562" s="1">
        <f>Table1[[#This Row],[Cost Of Goods Sold]]*Table1[[#This Row],[Quantity Sold]]</f>
        <v>400</v>
      </c>
      <c r="AA562" s="1">
        <f>Table1[[#This Row],[Total sold Amount]]-Table1[[#This Row],[Total Cost of Good Sold]]</f>
        <v>120</v>
      </c>
      <c r="AB562" s="6">
        <f>IFERROR(Table1[[#This Row],[Total sold Amount]]-Table1[[#This Row],[Total Cost of Good Sold]]/Table1[[#This Row],[Total sold Amount]],0)</f>
        <v>519.23076923076928</v>
      </c>
      <c r="AC562" s="9">
        <f>IFERROR((Table1[[#This Row],[Total sold Amount]]-Table1[[#This Row],[Total Cost of Good Sold]])/Table1[[#This Row],[Total sold Amount]],0)</f>
        <v>0.23076923076923078</v>
      </c>
    </row>
    <row r="563" spans="1:29" x14ac:dyDescent="0.3">
      <c r="A563">
        <v>663</v>
      </c>
      <c r="B563" t="s">
        <v>393</v>
      </c>
      <c r="C563" t="s">
        <v>24</v>
      </c>
      <c r="D563" t="s">
        <v>631</v>
      </c>
      <c r="E563" t="s">
        <v>626</v>
      </c>
      <c r="F563" s="4">
        <v>45002</v>
      </c>
      <c r="G563" s="6">
        <v>130</v>
      </c>
      <c r="H563">
        <v>1</v>
      </c>
      <c r="I563" t="s">
        <v>451</v>
      </c>
      <c r="J563" t="s">
        <v>524</v>
      </c>
      <c r="K563" t="s">
        <v>32</v>
      </c>
      <c r="L563" t="s">
        <v>32</v>
      </c>
      <c r="M563" t="s">
        <v>446</v>
      </c>
      <c r="N563" s="2">
        <v>0</v>
      </c>
      <c r="O563" s="1">
        <v>100</v>
      </c>
      <c r="P563" s="1">
        <v>30</v>
      </c>
      <c r="Q563" t="s">
        <v>457</v>
      </c>
      <c r="R563" t="s">
        <v>641</v>
      </c>
      <c r="S563" t="s">
        <v>455</v>
      </c>
      <c r="T563" t="s">
        <v>458</v>
      </c>
      <c r="U563" t="s">
        <v>644</v>
      </c>
      <c r="V563" t="s">
        <v>471</v>
      </c>
      <c r="W563" t="s">
        <v>607</v>
      </c>
      <c r="X563" t="s">
        <v>613</v>
      </c>
      <c r="Y563" s="6">
        <v>130</v>
      </c>
      <c r="Z563" s="1">
        <f>Table1[[#This Row],[Cost Of Goods Sold]]*Table1[[#This Row],[Quantity Sold]]</f>
        <v>100</v>
      </c>
      <c r="AA563" s="1">
        <f>Table1[[#This Row],[Total sold Amount]]-Table1[[#This Row],[Total Cost of Good Sold]]</f>
        <v>30</v>
      </c>
      <c r="AB563" s="6">
        <f>IFERROR(Table1[[#This Row],[Total sold Amount]]-Table1[[#This Row],[Total Cost of Good Sold]]/Table1[[#This Row],[Total sold Amount]],0)</f>
        <v>129.23076923076923</v>
      </c>
      <c r="AC563" s="9">
        <f>IFERROR((Table1[[#This Row],[Total sold Amount]]-Table1[[#This Row],[Total Cost of Good Sold]])/Table1[[#This Row],[Total sold Amount]],0)</f>
        <v>0.23076923076923078</v>
      </c>
    </row>
    <row r="564" spans="1:29" x14ac:dyDescent="0.3">
      <c r="A564">
        <v>1216</v>
      </c>
      <c r="B564" t="s">
        <v>419</v>
      </c>
      <c r="C564" t="s">
        <v>34</v>
      </c>
      <c r="D564" t="s">
        <v>632</v>
      </c>
      <c r="E564" t="s">
        <v>625</v>
      </c>
      <c r="F564" s="4">
        <v>45507</v>
      </c>
      <c r="G564" s="6">
        <v>30</v>
      </c>
      <c r="H564">
        <v>5</v>
      </c>
      <c r="I564" t="s">
        <v>450</v>
      </c>
      <c r="J564" t="s">
        <v>524</v>
      </c>
      <c r="K564" t="s">
        <v>32</v>
      </c>
      <c r="L564" t="s">
        <v>32</v>
      </c>
      <c r="M564" t="s">
        <v>595</v>
      </c>
      <c r="N564" s="2">
        <v>0.05</v>
      </c>
      <c r="O564" s="1">
        <v>15</v>
      </c>
      <c r="P564" s="1">
        <v>15</v>
      </c>
      <c r="Q564" t="s">
        <v>23</v>
      </c>
      <c r="R564" t="s">
        <v>23</v>
      </c>
      <c r="S564" t="s">
        <v>455</v>
      </c>
      <c r="T564" t="s">
        <v>459</v>
      </c>
      <c r="U564" t="s">
        <v>644</v>
      </c>
      <c r="V564" t="s">
        <v>492</v>
      </c>
      <c r="W564" t="s">
        <v>606</v>
      </c>
      <c r="X564" t="s">
        <v>614</v>
      </c>
      <c r="Y564" s="6">
        <v>150</v>
      </c>
      <c r="Z564" s="1">
        <f>Table1[[#This Row],[Cost Of Goods Sold]]*Table1[[#This Row],[Quantity Sold]]</f>
        <v>75</v>
      </c>
      <c r="AA564" s="1">
        <f>Table1[[#This Row],[Total sold Amount]]-Table1[[#This Row],[Total Cost of Good Sold]]</f>
        <v>75</v>
      </c>
      <c r="AB564" s="6">
        <f>IFERROR(Table1[[#This Row],[Total sold Amount]]-Table1[[#This Row],[Total Cost of Good Sold]]/Table1[[#This Row],[Total sold Amount]],0)</f>
        <v>149.5</v>
      </c>
      <c r="AC564" s="9">
        <f>IFERROR((Table1[[#This Row],[Total sold Amount]]-Table1[[#This Row],[Total Cost of Good Sold]])/Table1[[#This Row],[Total sold Amount]],0)</f>
        <v>0.5</v>
      </c>
    </row>
    <row r="565" spans="1:29" x14ac:dyDescent="0.3">
      <c r="A565">
        <v>45</v>
      </c>
      <c r="B565" t="s">
        <v>79</v>
      </c>
      <c r="C565" t="s">
        <v>28</v>
      </c>
      <c r="D565" t="s">
        <v>638</v>
      </c>
      <c r="E565" t="s">
        <v>627</v>
      </c>
      <c r="F565" s="4">
        <v>45155</v>
      </c>
      <c r="G565" s="6">
        <v>26</v>
      </c>
      <c r="H565">
        <v>2</v>
      </c>
      <c r="I565" t="s">
        <v>450</v>
      </c>
      <c r="J565" t="s">
        <v>524</v>
      </c>
      <c r="K565" t="s">
        <v>18</v>
      </c>
      <c r="L565" t="s">
        <v>18</v>
      </c>
      <c r="M565" t="s">
        <v>439</v>
      </c>
      <c r="N565" s="2">
        <v>0.06</v>
      </c>
      <c r="O565" s="1">
        <v>20</v>
      </c>
      <c r="P565" s="1">
        <v>6</v>
      </c>
      <c r="Q565" t="s">
        <v>18</v>
      </c>
      <c r="R565" t="s">
        <v>642</v>
      </c>
      <c r="S565" t="s">
        <v>455</v>
      </c>
      <c r="T565" t="s">
        <v>459</v>
      </c>
      <c r="U565" t="s">
        <v>644</v>
      </c>
      <c r="V565" t="s">
        <v>486</v>
      </c>
      <c r="W565" t="s">
        <v>606</v>
      </c>
      <c r="X565" t="s">
        <v>614</v>
      </c>
      <c r="Y565" s="6">
        <v>52</v>
      </c>
      <c r="Z565" s="1">
        <f>Table1[[#This Row],[Cost Of Goods Sold]]*Table1[[#This Row],[Quantity Sold]]</f>
        <v>40</v>
      </c>
      <c r="AA565" s="1">
        <f>Table1[[#This Row],[Total sold Amount]]-Table1[[#This Row],[Total Cost of Good Sold]]</f>
        <v>12</v>
      </c>
      <c r="AB565" s="6">
        <f>IFERROR(Table1[[#This Row],[Total sold Amount]]-Table1[[#This Row],[Total Cost of Good Sold]]/Table1[[#This Row],[Total sold Amount]],0)</f>
        <v>51.230769230769234</v>
      </c>
      <c r="AC565" s="9">
        <f>IFERROR((Table1[[#This Row],[Total sold Amount]]-Table1[[#This Row],[Total Cost of Good Sold]])/Table1[[#This Row],[Total sold Amount]],0)</f>
        <v>0.23076923076923078</v>
      </c>
    </row>
    <row r="566" spans="1:29" x14ac:dyDescent="0.3">
      <c r="A566">
        <v>216</v>
      </c>
      <c r="B566" t="s">
        <v>95</v>
      </c>
      <c r="C566" t="s">
        <v>21</v>
      </c>
      <c r="D566" t="s">
        <v>634</v>
      </c>
      <c r="E566" t="s">
        <v>624</v>
      </c>
      <c r="F566" s="4">
        <v>45070</v>
      </c>
      <c r="G566" s="6">
        <v>325</v>
      </c>
      <c r="H566">
        <v>4</v>
      </c>
      <c r="I566" t="s">
        <v>450</v>
      </c>
      <c r="J566" t="s">
        <v>524</v>
      </c>
      <c r="K566" t="s">
        <v>26</v>
      </c>
      <c r="L566" t="s">
        <v>32</v>
      </c>
      <c r="M566" t="s">
        <v>446</v>
      </c>
      <c r="N566" s="2">
        <v>0</v>
      </c>
      <c r="O566" s="1">
        <v>250</v>
      </c>
      <c r="P566" s="1">
        <v>75</v>
      </c>
      <c r="Q566" t="s">
        <v>18</v>
      </c>
      <c r="R566" t="s">
        <v>642</v>
      </c>
      <c r="S566" t="s">
        <v>455</v>
      </c>
      <c r="T566" t="s">
        <v>460</v>
      </c>
      <c r="U566" t="s">
        <v>460</v>
      </c>
      <c r="V566" t="s">
        <v>474</v>
      </c>
      <c r="W566" t="s">
        <v>608</v>
      </c>
      <c r="X566" t="s">
        <v>611</v>
      </c>
      <c r="Y566" s="6">
        <v>1300</v>
      </c>
      <c r="Z566" s="1">
        <f>Table1[[#This Row],[Cost Of Goods Sold]]*Table1[[#This Row],[Quantity Sold]]</f>
        <v>1000</v>
      </c>
      <c r="AA566" s="1">
        <f>Table1[[#This Row],[Total sold Amount]]-Table1[[#This Row],[Total Cost of Good Sold]]</f>
        <v>300</v>
      </c>
      <c r="AB566" s="6">
        <f>IFERROR(Table1[[#This Row],[Total sold Amount]]-Table1[[#This Row],[Total Cost of Good Sold]]/Table1[[#This Row],[Total sold Amount]],0)</f>
        <v>1299.2307692307693</v>
      </c>
      <c r="AC566" s="9">
        <f>IFERROR((Table1[[#This Row],[Total sold Amount]]-Table1[[#This Row],[Total Cost of Good Sold]])/Table1[[#This Row],[Total sold Amount]],0)</f>
        <v>0.23076923076923078</v>
      </c>
    </row>
    <row r="567" spans="1:29" x14ac:dyDescent="0.3">
      <c r="A567">
        <v>173</v>
      </c>
      <c r="B567" t="s">
        <v>49</v>
      </c>
      <c r="C567" t="s">
        <v>48</v>
      </c>
      <c r="D567" t="s">
        <v>633</v>
      </c>
      <c r="E567" t="s">
        <v>624</v>
      </c>
      <c r="F567" s="4">
        <v>45112</v>
      </c>
      <c r="G567" s="6">
        <v>24</v>
      </c>
      <c r="H567">
        <v>3</v>
      </c>
      <c r="I567" t="s">
        <v>450</v>
      </c>
      <c r="J567" t="s">
        <v>524</v>
      </c>
      <c r="K567" t="s">
        <v>23</v>
      </c>
      <c r="L567" t="s">
        <v>23</v>
      </c>
      <c r="M567" t="s">
        <v>446</v>
      </c>
      <c r="N567" s="2">
        <v>0</v>
      </c>
      <c r="O567" s="1">
        <v>20</v>
      </c>
      <c r="P567" s="1">
        <v>4</v>
      </c>
      <c r="Q567" t="s">
        <v>457</v>
      </c>
      <c r="R567" t="s">
        <v>641</v>
      </c>
      <c r="S567" t="s">
        <v>455</v>
      </c>
      <c r="T567" t="s">
        <v>459</v>
      </c>
      <c r="U567" t="s">
        <v>644</v>
      </c>
      <c r="V567" t="s">
        <v>489</v>
      </c>
      <c r="W567" t="s">
        <v>608</v>
      </c>
      <c r="X567" t="s">
        <v>612</v>
      </c>
      <c r="Y567" s="6">
        <v>72</v>
      </c>
      <c r="Z567" s="1">
        <f>Table1[[#This Row],[Cost Of Goods Sold]]*Table1[[#This Row],[Quantity Sold]]</f>
        <v>60</v>
      </c>
      <c r="AA567" s="1">
        <f>Table1[[#This Row],[Total sold Amount]]-Table1[[#This Row],[Total Cost of Good Sold]]</f>
        <v>12</v>
      </c>
      <c r="AB567" s="6">
        <f>IFERROR(Table1[[#This Row],[Total sold Amount]]-Table1[[#This Row],[Total Cost of Good Sold]]/Table1[[#This Row],[Total sold Amount]],0)</f>
        <v>71.166666666666671</v>
      </c>
      <c r="AC567" s="9">
        <f>IFERROR((Table1[[#This Row],[Total sold Amount]]-Table1[[#This Row],[Total Cost of Good Sold]])/Table1[[#This Row],[Total sold Amount]],0)</f>
        <v>0.16666666666666666</v>
      </c>
    </row>
    <row r="568" spans="1:29" x14ac:dyDescent="0.3">
      <c r="A568">
        <v>1262</v>
      </c>
      <c r="B568" t="s">
        <v>231</v>
      </c>
      <c r="C568" t="s">
        <v>34</v>
      </c>
      <c r="D568" t="s">
        <v>632</v>
      </c>
      <c r="E568" t="s">
        <v>625</v>
      </c>
      <c r="F568" s="4">
        <v>44959</v>
      </c>
      <c r="G568" s="6">
        <v>55.064935064935099</v>
      </c>
      <c r="H568">
        <v>3</v>
      </c>
      <c r="I568" t="s">
        <v>452</v>
      </c>
      <c r="J568" t="s">
        <v>524</v>
      </c>
      <c r="K568" t="s">
        <v>18</v>
      </c>
      <c r="L568" t="s">
        <v>18</v>
      </c>
      <c r="M568" t="s">
        <v>596</v>
      </c>
      <c r="N568" s="2">
        <v>0</v>
      </c>
      <c r="O568" s="1">
        <v>15</v>
      </c>
      <c r="P568" s="1">
        <v>40.064935064935099</v>
      </c>
      <c r="Q568" t="s">
        <v>23</v>
      </c>
      <c r="R568" t="s">
        <v>23</v>
      </c>
      <c r="S568" t="s">
        <v>456</v>
      </c>
      <c r="T568" t="s">
        <v>460</v>
      </c>
      <c r="U568" t="s">
        <v>460</v>
      </c>
      <c r="V568" t="s">
        <v>472</v>
      </c>
      <c r="W568" t="s">
        <v>608</v>
      </c>
      <c r="X568" t="s">
        <v>611</v>
      </c>
      <c r="Y568" s="6">
        <v>165.1948051948053</v>
      </c>
      <c r="Z568" s="1">
        <f>Table1[[#This Row],[Cost Of Goods Sold]]*Table1[[#This Row],[Quantity Sold]]</f>
        <v>45</v>
      </c>
      <c r="AA568" s="1">
        <f>Table1[[#This Row],[Total sold Amount]]-Table1[[#This Row],[Total Cost of Good Sold]]</f>
        <v>120.1948051948053</v>
      </c>
      <c r="AB568" s="6">
        <f>IFERROR(Table1[[#This Row],[Total sold Amount]]-Table1[[#This Row],[Total Cost of Good Sold]]/Table1[[#This Row],[Total sold Amount]],0)</f>
        <v>164.92239953442794</v>
      </c>
      <c r="AC568" s="9">
        <f>IFERROR((Table1[[#This Row],[Total sold Amount]]-Table1[[#This Row],[Total Cost of Good Sold]])/Table1[[#This Row],[Total sold Amount]],0)</f>
        <v>0.72759433962264164</v>
      </c>
    </row>
    <row r="569" spans="1:29" x14ac:dyDescent="0.3">
      <c r="A569">
        <v>808</v>
      </c>
      <c r="B569" t="s">
        <v>177</v>
      </c>
      <c r="C569" t="s">
        <v>34</v>
      </c>
      <c r="D569" t="s">
        <v>632</v>
      </c>
      <c r="E569" t="s">
        <v>625</v>
      </c>
      <c r="F569" s="4">
        <v>45214</v>
      </c>
      <c r="G569" s="6">
        <v>30</v>
      </c>
      <c r="H569">
        <v>5</v>
      </c>
      <c r="I569" t="s">
        <v>452</v>
      </c>
      <c r="J569" t="s">
        <v>524</v>
      </c>
      <c r="K569" t="s">
        <v>23</v>
      </c>
      <c r="L569" t="s">
        <v>23</v>
      </c>
      <c r="M569" t="s">
        <v>439</v>
      </c>
      <c r="N569" s="2">
        <v>0.1</v>
      </c>
      <c r="O569" s="1">
        <v>20</v>
      </c>
      <c r="P569" s="1">
        <v>10</v>
      </c>
      <c r="Q569" t="s">
        <v>32</v>
      </c>
      <c r="R569" t="s">
        <v>640</v>
      </c>
      <c r="S569" t="s">
        <v>456</v>
      </c>
      <c r="T569" t="s">
        <v>460</v>
      </c>
      <c r="U569" t="s">
        <v>460</v>
      </c>
      <c r="V569" t="s">
        <v>492</v>
      </c>
      <c r="W569" t="s">
        <v>607</v>
      </c>
      <c r="X569" t="s">
        <v>614</v>
      </c>
      <c r="Y569" s="6">
        <v>150</v>
      </c>
      <c r="Z569" s="1">
        <f>Table1[[#This Row],[Cost Of Goods Sold]]*Table1[[#This Row],[Quantity Sold]]</f>
        <v>100</v>
      </c>
      <c r="AA569" s="1">
        <f>Table1[[#This Row],[Total sold Amount]]-Table1[[#This Row],[Total Cost of Good Sold]]</f>
        <v>50</v>
      </c>
      <c r="AB569" s="6">
        <f>IFERROR(Table1[[#This Row],[Total sold Amount]]-Table1[[#This Row],[Total Cost of Good Sold]]/Table1[[#This Row],[Total sold Amount]],0)</f>
        <v>149.33333333333334</v>
      </c>
      <c r="AC569" s="9">
        <f>IFERROR((Table1[[#This Row],[Total sold Amount]]-Table1[[#This Row],[Total Cost of Good Sold]])/Table1[[#This Row],[Total sold Amount]],0)</f>
        <v>0.33333333333333331</v>
      </c>
    </row>
    <row r="570" spans="1:29" x14ac:dyDescent="0.3">
      <c r="A570">
        <v>1308</v>
      </c>
      <c r="B570" t="s">
        <v>178</v>
      </c>
      <c r="C570" t="s">
        <v>24</v>
      </c>
      <c r="D570" t="s">
        <v>631</v>
      </c>
      <c r="E570" t="s">
        <v>626</v>
      </c>
      <c r="F570" s="4">
        <v>45262</v>
      </c>
      <c r="G570" s="7">
        <v>25</v>
      </c>
      <c r="H570">
        <v>2</v>
      </c>
      <c r="I570" t="s">
        <v>452</v>
      </c>
      <c r="J570" t="s">
        <v>524</v>
      </c>
      <c r="K570" t="s">
        <v>23</v>
      </c>
      <c r="L570" t="s">
        <v>23</v>
      </c>
      <c r="M570" t="s">
        <v>602</v>
      </c>
      <c r="N570" s="2">
        <v>0.1</v>
      </c>
      <c r="O570" s="1">
        <v>20</v>
      </c>
      <c r="P570" s="1">
        <v>5</v>
      </c>
      <c r="Q570" t="s">
        <v>457</v>
      </c>
      <c r="R570" t="s">
        <v>641</v>
      </c>
      <c r="S570" t="s">
        <v>454</v>
      </c>
      <c r="T570" t="s">
        <v>460</v>
      </c>
      <c r="U570" t="s">
        <v>460</v>
      </c>
      <c r="V570" t="s">
        <v>476</v>
      </c>
      <c r="W570" t="s">
        <v>606</v>
      </c>
      <c r="X570" t="s">
        <v>610</v>
      </c>
      <c r="Y570" s="6">
        <v>50</v>
      </c>
      <c r="Z570" s="1">
        <f>Table1[[#This Row],[Cost Of Goods Sold]]*Table1[[#This Row],[Quantity Sold]]</f>
        <v>40</v>
      </c>
      <c r="AA570" s="1">
        <f>Table1[[#This Row],[Total sold Amount]]-Table1[[#This Row],[Total Cost of Good Sold]]</f>
        <v>10</v>
      </c>
      <c r="AB570" s="6">
        <f>IFERROR(Table1[[#This Row],[Total sold Amount]]-Table1[[#This Row],[Total Cost of Good Sold]]/Table1[[#This Row],[Total sold Amount]],0)</f>
        <v>49.2</v>
      </c>
      <c r="AC570" s="9">
        <f>IFERROR((Table1[[#This Row],[Total sold Amount]]-Table1[[#This Row],[Total Cost of Good Sold]])/Table1[[#This Row],[Total sold Amount]],0)</f>
        <v>0.2</v>
      </c>
    </row>
    <row r="571" spans="1:29" x14ac:dyDescent="0.3">
      <c r="A571">
        <v>333</v>
      </c>
      <c r="B571" t="s">
        <v>208</v>
      </c>
      <c r="C571" t="s">
        <v>19</v>
      </c>
      <c r="D571" t="s">
        <v>630</v>
      </c>
      <c r="E571" t="s">
        <v>623</v>
      </c>
      <c r="F571" s="4">
        <v>45508</v>
      </c>
      <c r="G571" s="6">
        <v>26</v>
      </c>
      <c r="H571">
        <v>3</v>
      </c>
      <c r="I571" t="s">
        <v>452</v>
      </c>
      <c r="J571" t="s">
        <v>524</v>
      </c>
      <c r="K571" t="s">
        <v>23</v>
      </c>
      <c r="L571" t="s">
        <v>23</v>
      </c>
      <c r="M571" t="s">
        <v>439</v>
      </c>
      <c r="N571" s="2">
        <v>0</v>
      </c>
      <c r="O571" s="1">
        <v>20</v>
      </c>
      <c r="P571" s="1">
        <v>6</v>
      </c>
      <c r="Q571" t="s">
        <v>32</v>
      </c>
      <c r="R571" t="s">
        <v>640</v>
      </c>
      <c r="S571" t="s">
        <v>456</v>
      </c>
      <c r="T571" t="s">
        <v>458</v>
      </c>
      <c r="U571" t="s">
        <v>644</v>
      </c>
      <c r="V571" t="s">
        <v>477</v>
      </c>
      <c r="W571" t="s">
        <v>607</v>
      </c>
      <c r="X571" t="s">
        <v>610</v>
      </c>
      <c r="Y571" s="6">
        <v>78</v>
      </c>
      <c r="Z571" s="1">
        <f>Table1[[#This Row],[Cost Of Goods Sold]]*Table1[[#This Row],[Quantity Sold]]</f>
        <v>60</v>
      </c>
      <c r="AA571" s="1">
        <f>Table1[[#This Row],[Total sold Amount]]-Table1[[#This Row],[Total Cost of Good Sold]]</f>
        <v>18</v>
      </c>
      <c r="AB571" s="6">
        <f>IFERROR(Table1[[#This Row],[Total sold Amount]]-Table1[[#This Row],[Total Cost of Good Sold]]/Table1[[#This Row],[Total sold Amount]],0)</f>
        <v>77.230769230769226</v>
      </c>
      <c r="AC571" s="9">
        <f>IFERROR((Table1[[#This Row],[Total sold Amount]]-Table1[[#This Row],[Total Cost of Good Sold]])/Table1[[#This Row],[Total sold Amount]],0)</f>
        <v>0.23076923076923078</v>
      </c>
    </row>
    <row r="572" spans="1:29" x14ac:dyDescent="0.3">
      <c r="A572">
        <v>565</v>
      </c>
      <c r="B572" t="s">
        <v>128</v>
      </c>
      <c r="C572" t="s">
        <v>16</v>
      </c>
      <c r="D572" t="s">
        <v>629</v>
      </c>
      <c r="E572" t="s">
        <v>16</v>
      </c>
      <c r="F572" s="4">
        <v>45491</v>
      </c>
      <c r="G572" s="6">
        <v>30</v>
      </c>
      <c r="H572">
        <v>1</v>
      </c>
      <c r="I572" t="s">
        <v>449</v>
      </c>
      <c r="J572" t="s">
        <v>524</v>
      </c>
      <c r="K572" t="s">
        <v>23</v>
      </c>
      <c r="L572" t="s">
        <v>23</v>
      </c>
      <c r="M572" t="s">
        <v>441</v>
      </c>
      <c r="N572" s="2">
        <v>0</v>
      </c>
      <c r="O572" s="1">
        <v>20</v>
      </c>
      <c r="P572" s="1">
        <v>10</v>
      </c>
      <c r="Q572" t="s">
        <v>18</v>
      </c>
      <c r="R572" t="s">
        <v>642</v>
      </c>
      <c r="S572" t="s">
        <v>456</v>
      </c>
      <c r="T572" t="s">
        <v>458</v>
      </c>
      <c r="U572" t="s">
        <v>644</v>
      </c>
      <c r="V572" t="s">
        <v>479</v>
      </c>
      <c r="W572" t="s">
        <v>608</v>
      </c>
      <c r="X572" t="s">
        <v>611</v>
      </c>
      <c r="Y572" s="6">
        <v>30</v>
      </c>
      <c r="Z572" s="1">
        <f>Table1[[#This Row],[Cost Of Goods Sold]]*Table1[[#This Row],[Quantity Sold]]</f>
        <v>20</v>
      </c>
      <c r="AA572" s="1">
        <f>Table1[[#This Row],[Total sold Amount]]-Table1[[#This Row],[Total Cost of Good Sold]]</f>
        <v>10</v>
      </c>
      <c r="AB572" s="6">
        <f>IFERROR(Table1[[#This Row],[Total sold Amount]]-Table1[[#This Row],[Total Cost of Good Sold]]/Table1[[#This Row],[Total sold Amount]],0)</f>
        <v>29.333333333333332</v>
      </c>
      <c r="AC572" s="9">
        <f>IFERROR((Table1[[#This Row],[Total sold Amount]]-Table1[[#This Row],[Total Cost of Good Sold]])/Table1[[#This Row],[Total sold Amount]],0)</f>
        <v>0.33333333333333331</v>
      </c>
    </row>
    <row r="573" spans="1:29" x14ac:dyDescent="0.3">
      <c r="A573">
        <v>306</v>
      </c>
      <c r="B573" t="s">
        <v>182</v>
      </c>
      <c r="C573" t="s">
        <v>48</v>
      </c>
      <c r="D573" t="s">
        <v>633</v>
      </c>
      <c r="E573" t="s">
        <v>624</v>
      </c>
      <c r="F573" s="4">
        <v>45016</v>
      </c>
      <c r="G573" s="6">
        <v>26</v>
      </c>
      <c r="H573">
        <v>2</v>
      </c>
      <c r="I573" t="s">
        <v>449</v>
      </c>
      <c r="J573" t="s">
        <v>524</v>
      </c>
      <c r="K573" t="s">
        <v>32</v>
      </c>
      <c r="L573" t="s">
        <v>32</v>
      </c>
      <c r="M573" t="s">
        <v>446</v>
      </c>
      <c r="N573" s="2">
        <v>0</v>
      </c>
      <c r="O573" s="1">
        <v>20</v>
      </c>
      <c r="P573" s="1">
        <v>6</v>
      </c>
      <c r="Q573" t="s">
        <v>457</v>
      </c>
      <c r="R573" t="s">
        <v>641</v>
      </c>
      <c r="S573" t="s">
        <v>456</v>
      </c>
      <c r="T573" t="s">
        <v>458</v>
      </c>
      <c r="U573" t="s">
        <v>644</v>
      </c>
      <c r="V573" t="s">
        <v>464</v>
      </c>
      <c r="W573" t="s">
        <v>607</v>
      </c>
      <c r="X573" t="s">
        <v>610</v>
      </c>
      <c r="Y573" s="6">
        <v>52</v>
      </c>
      <c r="Z573" s="1">
        <f>Table1[[#This Row],[Cost Of Goods Sold]]*Table1[[#This Row],[Quantity Sold]]</f>
        <v>40</v>
      </c>
      <c r="AA573" s="1">
        <f>Table1[[#This Row],[Total sold Amount]]-Table1[[#This Row],[Total Cost of Good Sold]]</f>
        <v>12</v>
      </c>
      <c r="AB573" s="6">
        <f>IFERROR(Table1[[#This Row],[Total sold Amount]]-Table1[[#This Row],[Total Cost of Good Sold]]/Table1[[#This Row],[Total sold Amount]],0)</f>
        <v>51.230769230769234</v>
      </c>
      <c r="AC573" s="9">
        <f>IFERROR((Table1[[#This Row],[Total sold Amount]]-Table1[[#This Row],[Total Cost of Good Sold]])/Table1[[#This Row],[Total sold Amount]],0)</f>
        <v>0.23076923076923078</v>
      </c>
    </row>
    <row r="574" spans="1:29" x14ac:dyDescent="0.3">
      <c r="A574">
        <v>395</v>
      </c>
      <c r="B574" t="s">
        <v>260</v>
      </c>
      <c r="C574" t="s">
        <v>19</v>
      </c>
      <c r="D574" t="s">
        <v>630</v>
      </c>
      <c r="E574" t="s">
        <v>623</v>
      </c>
      <c r="F574" s="4">
        <v>45091</v>
      </c>
      <c r="G574" s="6">
        <v>52</v>
      </c>
      <c r="H574">
        <v>5</v>
      </c>
      <c r="I574" t="s">
        <v>449</v>
      </c>
      <c r="J574" t="s">
        <v>524</v>
      </c>
      <c r="K574" t="s">
        <v>18</v>
      </c>
      <c r="L574" t="s">
        <v>18</v>
      </c>
      <c r="M574" t="s">
        <v>445</v>
      </c>
      <c r="N574" s="2">
        <v>0</v>
      </c>
      <c r="O574" s="1">
        <v>40</v>
      </c>
      <c r="P574" s="1">
        <v>12</v>
      </c>
      <c r="Q574" t="s">
        <v>32</v>
      </c>
      <c r="R574" t="s">
        <v>640</v>
      </c>
      <c r="S574" t="s">
        <v>454</v>
      </c>
      <c r="T574" t="s">
        <v>460</v>
      </c>
      <c r="U574" t="s">
        <v>460</v>
      </c>
      <c r="V574" t="s">
        <v>489</v>
      </c>
      <c r="W574" t="s">
        <v>606</v>
      </c>
      <c r="X574" t="s">
        <v>612</v>
      </c>
      <c r="Y574" s="6">
        <v>260</v>
      </c>
      <c r="Z574" s="1">
        <f>Table1[[#This Row],[Cost Of Goods Sold]]*Table1[[#This Row],[Quantity Sold]]</f>
        <v>200</v>
      </c>
      <c r="AA574" s="1">
        <f>Table1[[#This Row],[Total sold Amount]]-Table1[[#This Row],[Total Cost of Good Sold]]</f>
        <v>60</v>
      </c>
      <c r="AB574" s="6">
        <f>IFERROR(Table1[[#This Row],[Total sold Amount]]-Table1[[#This Row],[Total Cost of Good Sold]]/Table1[[#This Row],[Total sold Amount]],0)</f>
        <v>259.23076923076923</v>
      </c>
      <c r="AC574" s="9">
        <f>IFERROR((Table1[[#This Row],[Total sold Amount]]-Table1[[#This Row],[Total Cost of Good Sold]])/Table1[[#This Row],[Total sold Amount]],0)</f>
        <v>0.23076923076923078</v>
      </c>
    </row>
    <row r="575" spans="1:29" x14ac:dyDescent="0.3">
      <c r="A575">
        <v>1078</v>
      </c>
      <c r="B575" t="s">
        <v>406</v>
      </c>
      <c r="C575" t="s">
        <v>19</v>
      </c>
      <c r="D575" t="s">
        <v>630</v>
      </c>
      <c r="E575" t="s">
        <v>623</v>
      </c>
      <c r="F575" s="4">
        <v>45200</v>
      </c>
      <c r="G575" s="6">
        <v>70</v>
      </c>
      <c r="I575" t="s">
        <v>449</v>
      </c>
      <c r="J575" t="s">
        <v>524</v>
      </c>
      <c r="K575" t="s">
        <v>431</v>
      </c>
      <c r="L575" t="s">
        <v>23</v>
      </c>
      <c r="M575" t="s">
        <v>442</v>
      </c>
      <c r="N575" s="2">
        <v>0</v>
      </c>
      <c r="O575" s="1">
        <v>50</v>
      </c>
      <c r="P575" s="1">
        <v>20</v>
      </c>
      <c r="Q575" t="s">
        <v>32</v>
      </c>
      <c r="R575" t="s">
        <v>640</v>
      </c>
      <c r="S575" t="s">
        <v>456</v>
      </c>
      <c r="T575" t="s">
        <v>460</v>
      </c>
      <c r="U575" t="s">
        <v>460</v>
      </c>
      <c r="V575" t="s">
        <v>477</v>
      </c>
      <c r="W575" t="s">
        <v>607</v>
      </c>
      <c r="X575" t="s">
        <v>610</v>
      </c>
      <c r="Y575" s="6">
        <v>0</v>
      </c>
      <c r="Z575" s="1">
        <f>Table1[[#This Row],[Cost Of Goods Sold]]*Table1[[#This Row],[Quantity Sold]]</f>
        <v>0</v>
      </c>
      <c r="AA575" s="1">
        <f>Table1[[#This Row],[Total sold Amount]]-Table1[[#This Row],[Total Cost of Good Sold]]</f>
        <v>0</v>
      </c>
      <c r="AB575" s="6">
        <f>IFERROR(Table1[[#This Row],[Total sold Amount]]-Table1[[#This Row],[Total Cost of Good Sold]]/Table1[[#This Row],[Total sold Amount]],0)</f>
        <v>0</v>
      </c>
      <c r="AC575" s="9">
        <f>IFERROR((Table1[[#This Row],[Total sold Amount]]-Table1[[#This Row],[Total Cost of Good Sold]])/Table1[[#This Row],[Total sold Amount]],0)</f>
        <v>0</v>
      </c>
    </row>
    <row r="576" spans="1:29" x14ac:dyDescent="0.3">
      <c r="A576">
        <v>1354</v>
      </c>
      <c r="B576" t="s">
        <v>419</v>
      </c>
      <c r="C576" t="s">
        <v>34</v>
      </c>
      <c r="D576" t="s">
        <v>632</v>
      </c>
      <c r="E576" t="s">
        <v>625</v>
      </c>
      <c r="F576" s="4">
        <v>45308</v>
      </c>
      <c r="G576" s="6">
        <v>40</v>
      </c>
      <c r="H576">
        <v>5</v>
      </c>
      <c r="I576" t="s">
        <v>449</v>
      </c>
      <c r="J576" t="s">
        <v>524</v>
      </c>
      <c r="K576" t="s">
        <v>18</v>
      </c>
      <c r="L576" t="s">
        <v>18</v>
      </c>
      <c r="M576" t="s">
        <v>603</v>
      </c>
      <c r="N576" s="2">
        <v>0</v>
      </c>
      <c r="O576" s="1">
        <v>15</v>
      </c>
      <c r="P576" s="1">
        <v>25</v>
      </c>
      <c r="Q576" t="s">
        <v>457</v>
      </c>
      <c r="R576" t="s">
        <v>641</v>
      </c>
      <c r="S576" t="s">
        <v>454</v>
      </c>
      <c r="T576" t="s">
        <v>458</v>
      </c>
      <c r="U576" t="s">
        <v>644</v>
      </c>
      <c r="V576" t="s">
        <v>470</v>
      </c>
      <c r="W576" t="s">
        <v>606</v>
      </c>
      <c r="X576" t="s">
        <v>613</v>
      </c>
      <c r="Y576" s="6">
        <v>200</v>
      </c>
      <c r="Z576" s="1">
        <f>Table1[[#This Row],[Cost Of Goods Sold]]*Table1[[#This Row],[Quantity Sold]]</f>
        <v>75</v>
      </c>
      <c r="AA576" s="1">
        <f>Table1[[#This Row],[Total sold Amount]]-Table1[[#This Row],[Total Cost of Good Sold]]</f>
        <v>125</v>
      </c>
      <c r="AB576" s="6">
        <f>IFERROR(Table1[[#This Row],[Total sold Amount]]-Table1[[#This Row],[Total Cost of Good Sold]]/Table1[[#This Row],[Total sold Amount]],0)</f>
        <v>199.625</v>
      </c>
      <c r="AC576" s="9">
        <f>IFERROR((Table1[[#This Row],[Total sold Amount]]-Table1[[#This Row],[Total Cost of Good Sold]])/Table1[[#This Row],[Total sold Amount]],0)</f>
        <v>0.625</v>
      </c>
    </row>
    <row r="577" spans="1:29" x14ac:dyDescent="0.3">
      <c r="A577">
        <v>550</v>
      </c>
      <c r="B577" t="s">
        <v>340</v>
      </c>
      <c r="C577" t="s">
        <v>48</v>
      </c>
      <c r="D577" t="s">
        <v>633</v>
      </c>
      <c r="E577" t="s">
        <v>624</v>
      </c>
      <c r="F577" s="4">
        <v>45435</v>
      </c>
      <c r="G577" s="6">
        <v>15</v>
      </c>
      <c r="H577">
        <v>5</v>
      </c>
      <c r="I577" t="s">
        <v>453</v>
      </c>
      <c r="J577" t="s">
        <v>524</v>
      </c>
      <c r="K577" t="s">
        <v>26</v>
      </c>
      <c r="L577" t="s">
        <v>32</v>
      </c>
      <c r="M577" t="s">
        <v>440</v>
      </c>
      <c r="N577" s="2">
        <v>0</v>
      </c>
      <c r="O577" s="1">
        <v>12</v>
      </c>
      <c r="P577" s="1">
        <v>3</v>
      </c>
      <c r="Q577" t="s">
        <v>23</v>
      </c>
      <c r="R577" t="s">
        <v>23</v>
      </c>
      <c r="S577" t="s">
        <v>456</v>
      </c>
      <c r="T577" t="s">
        <v>460</v>
      </c>
      <c r="U577" t="s">
        <v>460</v>
      </c>
      <c r="V577" t="s">
        <v>467</v>
      </c>
      <c r="W577" t="s">
        <v>607</v>
      </c>
      <c r="X577" t="s">
        <v>612</v>
      </c>
      <c r="Y577" s="6">
        <v>75</v>
      </c>
      <c r="Z577" s="1">
        <f>Table1[[#This Row],[Cost Of Goods Sold]]*Table1[[#This Row],[Quantity Sold]]</f>
        <v>60</v>
      </c>
      <c r="AA577" s="1">
        <f>Table1[[#This Row],[Total sold Amount]]-Table1[[#This Row],[Total Cost of Good Sold]]</f>
        <v>15</v>
      </c>
      <c r="AB577" s="6">
        <f>IFERROR(Table1[[#This Row],[Total sold Amount]]-Table1[[#This Row],[Total Cost of Good Sold]]/Table1[[#This Row],[Total sold Amount]],0)</f>
        <v>74.2</v>
      </c>
      <c r="AC577" s="9">
        <f>IFERROR((Table1[[#This Row],[Total sold Amount]]-Table1[[#This Row],[Total Cost of Good Sold]])/Table1[[#This Row],[Total sold Amount]],0)</f>
        <v>0.2</v>
      </c>
    </row>
    <row r="578" spans="1:29" x14ac:dyDescent="0.3">
      <c r="A578">
        <v>572</v>
      </c>
      <c r="B578" t="s">
        <v>353</v>
      </c>
      <c r="C578" t="s">
        <v>34</v>
      </c>
      <c r="D578" t="s">
        <v>632</v>
      </c>
      <c r="E578" t="s">
        <v>625</v>
      </c>
      <c r="F578" s="4">
        <v>45143</v>
      </c>
      <c r="G578" s="6">
        <v>30</v>
      </c>
      <c r="H578">
        <v>2</v>
      </c>
      <c r="I578" t="s">
        <v>453</v>
      </c>
      <c r="J578" t="s">
        <v>524</v>
      </c>
      <c r="K578" t="s">
        <v>18</v>
      </c>
      <c r="L578" t="s">
        <v>18</v>
      </c>
      <c r="M578" t="s">
        <v>445</v>
      </c>
      <c r="N578" s="2">
        <v>0.05</v>
      </c>
      <c r="O578" s="1">
        <v>20</v>
      </c>
      <c r="P578" s="1">
        <v>10</v>
      </c>
      <c r="Q578" t="s">
        <v>457</v>
      </c>
      <c r="R578" t="s">
        <v>641</v>
      </c>
      <c r="S578" t="s">
        <v>455</v>
      </c>
      <c r="T578" t="s">
        <v>459</v>
      </c>
      <c r="U578" t="s">
        <v>644</v>
      </c>
      <c r="V578" t="s">
        <v>482</v>
      </c>
      <c r="W578" t="s">
        <v>607</v>
      </c>
      <c r="X578" t="s">
        <v>610</v>
      </c>
      <c r="Y578" s="6">
        <v>60</v>
      </c>
      <c r="Z578" s="1">
        <f>Table1[[#This Row],[Cost Of Goods Sold]]*Table1[[#This Row],[Quantity Sold]]</f>
        <v>40</v>
      </c>
      <c r="AA578" s="1">
        <f>Table1[[#This Row],[Total sold Amount]]-Table1[[#This Row],[Total Cost of Good Sold]]</f>
        <v>20</v>
      </c>
      <c r="AB578" s="6">
        <f>IFERROR(Table1[[#This Row],[Total sold Amount]]-Table1[[#This Row],[Total Cost of Good Sold]]/Table1[[#This Row],[Total sold Amount]],0)</f>
        <v>59.333333333333336</v>
      </c>
      <c r="AC578" s="9">
        <f>IFERROR((Table1[[#This Row],[Total sold Amount]]-Table1[[#This Row],[Total Cost of Good Sold]])/Table1[[#This Row],[Total sold Amount]],0)</f>
        <v>0.33333333333333331</v>
      </c>
    </row>
    <row r="579" spans="1:29" x14ac:dyDescent="0.3">
      <c r="A579">
        <v>1124</v>
      </c>
      <c r="B579" t="s">
        <v>422</v>
      </c>
      <c r="C579" t="s">
        <v>48</v>
      </c>
      <c r="D579" t="s">
        <v>633</v>
      </c>
      <c r="E579" t="s">
        <v>624</v>
      </c>
      <c r="F579" s="4">
        <v>44997</v>
      </c>
      <c r="G579" s="6">
        <v>30</v>
      </c>
      <c r="I579" t="s">
        <v>453</v>
      </c>
      <c r="J579" t="s">
        <v>524</v>
      </c>
      <c r="K579" t="s">
        <v>435</v>
      </c>
      <c r="L579" t="s">
        <v>23</v>
      </c>
      <c r="M579" t="s">
        <v>445</v>
      </c>
      <c r="N579" s="2">
        <v>0.1</v>
      </c>
      <c r="O579" s="1">
        <v>20</v>
      </c>
      <c r="P579" s="1">
        <v>10</v>
      </c>
      <c r="Q579" t="s">
        <v>18</v>
      </c>
      <c r="R579" t="s">
        <v>642</v>
      </c>
      <c r="S579" t="s">
        <v>454</v>
      </c>
      <c r="T579" t="s">
        <v>458</v>
      </c>
      <c r="U579" t="s">
        <v>644</v>
      </c>
      <c r="V579" t="s">
        <v>481</v>
      </c>
      <c r="W579" t="s">
        <v>607</v>
      </c>
      <c r="X579" t="s">
        <v>610</v>
      </c>
      <c r="Y579" s="6">
        <v>0</v>
      </c>
      <c r="Z579" s="1">
        <f>Table1[[#This Row],[Cost Of Goods Sold]]*Table1[[#This Row],[Quantity Sold]]</f>
        <v>0</v>
      </c>
      <c r="AA579" s="1">
        <f>Table1[[#This Row],[Total sold Amount]]-Table1[[#This Row],[Total Cost of Good Sold]]</f>
        <v>0</v>
      </c>
      <c r="AB579" s="6">
        <f>IFERROR(Table1[[#This Row],[Total sold Amount]]-Table1[[#This Row],[Total Cost of Good Sold]]/Table1[[#This Row],[Total sold Amount]],0)</f>
        <v>0</v>
      </c>
      <c r="AC579" s="9">
        <f>IFERROR((Table1[[#This Row],[Total sold Amount]]-Table1[[#This Row],[Total Cost of Good Sold]])/Table1[[#This Row],[Total sold Amount]],0)</f>
        <v>0</v>
      </c>
    </row>
    <row r="580" spans="1:29" x14ac:dyDescent="0.3">
      <c r="A580">
        <v>1170</v>
      </c>
      <c r="B580" t="s">
        <v>178</v>
      </c>
      <c r="C580" t="s">
        <v>24</v>
      </c>
      <c r="D580" t="s">
        <v>631</v>
      </c>
      <c r="E580" t="s">
        <v>626</v>
      </c>
      <c r="G580" s="6">
        <v>30</v>
      </c>
      <c r="H580">
        <v>2</v>
      </c>
      <c r="J580" t="s">
        <v>524</v>
      </c>
      <c r="K580" t="s">
        <v>32</v>
      </c>
      <c r="L580" t="s">
        <v>32</v>
      </c>
      <c r="M580" t="s">
        <v>603</v>
      </c>
      <c r="N580" s="2">
        <v>0</v>
      </c>
      <c r="O580" s="1">
        <v>15</v>
      </c>
      <c r="P580" s="1">
        <v>15</v>
      </c>
      <c r="Q580" t="s">
        <v>457</v>
      </c>
      <c r="R580" t="s">
        <v>641</v>
      </c>
      <c r="S580" t="s">
        <v>454</v>
      </c>
      <c r="T580" t="s">
        <v>458</v>
      </c>
      <c r="U580" t="s">
        <v>644</v>
      </c>
      <c r="V580" t="s">
        <v>475</v>
      </c>
      <c r="W580" t="s">
        <v>608</v>
      </c>
      <c r="X580" t="s">
        <v>614</v>
      </c>
      <c r="Y580" s="6">
        <v>60</v>
      </c>
      <c r="Z580" s="1">
        <f>Table1[[#This Row],[Cost Of Goods Sold]]*Table1[[#This Row],[Quantity Sold]]</f>
        <v>30</v>
      </c>
      <c r="AA580" s="1">
        <f>Table1[[#This Row],[Total sold Amount]]-Table1[[#This Row],[Total Cost of Good Sold]]</f>
        <v>30</v>
      </c>
      <c r="AB580" s="6">
        <f>IFERROR(Table1[[#This Row],[Total sold Amount]]-Table1[[#This Row],[Total Cost of Good Sold]]/Table1[[#This Row],[Total sold Amount]],0)</f>
        <v>59.5</v>
      </c>
      <c r="AC580" s="9">
        <f>IFERROR((Table1[[#This Row],[Total sold Amount]]-Table1[[#This Row],[Total Cost of Good Sold]])/Table1[[#This Row],[Total sold Amount]],0)</f>
        <v>0.5</v>
      </c>
    </row>
    <row r="581" spans="1:29" x14ac:dyDescent="0.3">
      <c r="A581">
        <v>1178</v>
      </c>
      <c r="B581" t="s">
        <v>422</v>
      </c>
      <c r="C581" t="s">
        <v>48</v>
      </c>
      <c r="D581" t="s">
        <v>633</v>
      </c>
      <c r="E581" t="s">
        <v>624</v>
      </c>
      <c r="F581" s="4">
        <v>45054</v>
      </c>
      <c r="G581" s="6">
        <v>30</v>
      </c>
      <c r="H581">
        <v>5</v>
      </c>
      <c r="I581" t="s">
        <v>451</v>
      </c>
      <c r="J581" t="s">
        <v>509</v>
      </c>
      <c r="K581" t="s">
        <v>23</v>
      </c>
      <c r="L581" t="s">
        <v>23</v>
      </c>
      <c r="M581" t="s">
        <v>595</v>
      </c>
      <c r="N581" s="2">
        <v>0</v>
      </c>
      <c r="O581" s="1">
        <v>15</v>
      </c>
      <c r="P581" s="1">
        <v>15</v>
      </c>
      <c r="Q581" t="s">
        <v>18</v>
      </c>
      <c r="R581" t="s">
        <v>642</v>
      </c>
      <c r="S581" t="s">
        <v>455</v>
      </c>
      <c r="T581" t="s">
        <v>460</v>
      </c>
      <c r="U581" t="s">
        <v>460</v>
      </c>
      <c r="V581" t="s">
        <v>472</v>
      </c>
      <c r="W581" t="s">
        <v>606</v>
      </c>
      <c r="X581" t="s">
        <v>611</v>
      </c>
      <c r="Y581" s="6">
        <v>150</v>
      </c>
      <c r="Z581" s="1">
        <f>Table1[[#This Row],[Cost Of Goods Sold]]*Table1[[#This Row],[Quantity Sold]]</f>
        <v>75</v>
      </c>
      <c r="AA581" s="1">
        <f>Table1[[#This Row],[Total sold Amount]]-Table1[[#This Row],[Total Cost of Good Sold]]</f>
        <v>75</v>
      </c>
      <c r="AB581" s="6">
        <f>IFERROR(Table1[[#This Row],[Total sold Amount]]-Table1[[#This Row],[Total Cost of Good Sold]]/Table1[[#This Row],[Total sold Amount]],0)</f>
        <v>149.5</v>
      </c>
      <c r="AC581" s="9">
        <f>IFERROR((Table1[[#This Row],[Total sold Amount]]-Table1[[#This Row],[Total Cost of Good Sold]])/Table1[[#This Row],[Total sold Amount]],0)</f>
        <v>0.5</v>
      </c>
    </row>
    <row r="582" spans="1:29" x14ac:dyDescent="0.3">
      <c r="A582">
        <v>1101</v>
      </c>
      <c r="B582" t="s">
        <v>209</v>
      </c>
      <c r="C582" t="s">
        <v>16</v>
      </c>
      <c r="D582" t="s">
        <v>629</v>
      </c>
      <c r="E582" t="s">
        <v>16</v>
      </c>
      <c r="F582" s="4">
        <v>44951</v>
      </c>
      <c r="G582" s="6">
        <v>30</v>
      </c>
      <c r="I582" t="s">
        <v>451</v>
      </c>
      <c r="J582" t="s">
        <v>509</v>
      </c>
      <c r="K582" t="s">
        <v>430</v>
      </c>
      <c r="L582" t="s">
        <v>18</v>
      </c>
      <c r="M582" t="s">
        <v>445</v>
      </c>
      <c r="N582" s="2">
        <v>0</v>
      </c>
      <c r="O582" s="1">
        <v>20</v>
      </c>
      <c r="P582" s="1">
        <v>10</v>
      </c>
      <c r="Q582" t="s">
        <v>18</v>
      </c>
      <c r="R582" t="s">
        <v>642</v>
      </c>
      <c r="S582" t="s">
        <v>455</v>
      </c>
      <c r="T582" t="s">
        <v>460</v>
      </c>
      <c r="U582" t="s">
        <v>460</v>
      </c>
      <c r="V582" t="s">
        <v>469</v>
      </c>
      <c r="W582" t="s">
        <v>606</v>
      </c>
      <c r="X582" t="s">
        <v>613</v>
      </c>
      <c r="Y582" s="6">
        <v>0</v>
      </c>
      <c r="Z582" s="1">
        <f>Table1[[#This Row],[Cost Of Goods Sold]]*Table1[[#This Row],[Quantity Sold]]</f>
        <v>0</v>
      </c>
      <c r="AA582" s="1">
        <f>Table1[[#This Row],[Total sold Amount]]-Table1[[#This Row],[Total Cost of Good Sold]]</f>
        <v>0</v>
      </c>
      <c r="AB582" s="6">
        <f>IFERROR(Table1[[#This Row],[Total sold Amount]]-Table1[[#This Row],[Total Cost of Good Sold]]/Table1[[#This Row],[Total sold Amount]],0)</f>
        <v>0</v>
      </c>
      <c r="AC582" s="9">
        <f>IFERROR((Table1[[#This Row],[Total sold Amount]]-Table1[[#This Row],[Total Cost of Good Sold]])/Table1[[#This Row],[Total sold Amount]],0)</f>
        <v>0</v>
      </c>
    </row>
    <row r="583" spans="1:29" x14ac:dyDescent="0.3">
      <c r="A583">
        <v>1147</v>
      </c>
      <c r="B583" t="s">
        <v>266</v>
      </c>
      <c r="C583" t="s">
        <v>36</v>
      </c>
      <c r="D583" t="s">
        <v>634</v>
      </c>
      <c r="E583" t="s">
        <v>624</v>
      </c>
      <c r="F583" s="4">
        <v>45401</v>
      </c>
      <c r="G583" s="6">
        <v>25</v>
      </c>
      <c r="H583">
        <v>3</v>
      </c>
      <c r="I583" t="s">
        <v>451</v>
      </c>
      <c r="J583" t="s">
        <v>509</v>
      </c>
      <c r="K583" t="s">
        <v>23</v>
      </c>
      <c r="L583" t="s">
        <v>23</v>
      </c>
      <c r="M583" t="s">
        <v>600</v>
      </c>
      <c r="N583" s="2">
        <v>0</v>
      </c>
      <c r="O583" s="1">
        <v>15</v>
      </c>
      <c r="P583" s="1">
        <v>10</v>
      </c>
      <c r="Q583" t="s">
        <v>18</v>
      </c>
      <c r="R583" t="s">
        <v>642</v>
      </c>
      <c r="S583" t="s">
        <v>454</v>
      </c>
      <c r="T583" t="s">
        <v>460</v>
      </c>
      <c r="U583" t="s">
        <v>460</v>
      </c>
      <c r="V583" t="s">
        <v>483</v>
      </c>
      <c r="W583" t="s">
        <v>607</v>
      </c>
      <c r="X583" t="s">
        <v>611</v>
      </c>
      <c r="Y583" s="6">
        <v>75</v>
      </c>
      <c r="Z583" s="1">
        <f>Table1[[#This Row],[Cost Of Goods Sold]]*Table1[[#This Row],[Quantity Sold]]</f>
        <v>45</v>
      </c>
      <c r="AA583" s="1">
        <f>Table1[[#This Row],[Total sold Amount]]-Table1[[#This Row],[Total Cost of Good Sold]]</f>
        <v>30</v>
      </c>
      <c r="AB583" s="6">
        <f>IFERROR(Table1[[#This Row],[Total sold Amount]]-Table1[[#This Row],[Total Cost of Good Sold]]/Table1[[#This Row],[Total sold Amount]],0)</f>
        <v>74.400000000000006</v>
      </c>
      <c r="AC583" s="9">
        <f>IFERROR((Table1[[#This Row],[Total sold Amount]]-Table1[[#This Row],[Total Cost of Good Sold]])/Table1[[#This Row],[Total sold Amount]],0)</f>
        <v>0.4</v>
      </c>
    </row>
    <row r="584" spans="1:29" x14ac:dyDescent="0.3">
      <c r="A584">
        <v>702</v>
      </c>
      <c r="B584" t="s">
        <v>414</v>
      </c>
      <c r="C584" t="s">
        <v>16</v>
      </c>
      <c r="D584" t="s">
        <v>629</v>
      </c>
      <c r="E584" t="s">
        <v>16</v>
      </c>
      <c r="F584" s="4">
        <v>45162</v>
      </c>
      <c r="G584" s="6">
        <v>30</v>
      </c>
      <c r="H584">
        <v>4</v>
      </c>
      <c r="I584" t="s">
        <v>451</v>
      </c>
      <c r="J584" t="s">
        <v>509</v>
      </c>
      <c r="K584" t="s">
        <v>23</v>
      </c>
      <c r="L584" t="s">
        <v>23</v>
      </c>
      <c r="M584" t="s">
        <v>441</v>
      </c>
      <c r="N584" s="2">
        <v>0.1</v>
      </c>
      <c r="O584" s="1">
        <v>25</v>
      </c>
      <c r="P584" s="1">
        <v>5</v>
      </c>
      <c r="Q584" t="s">
        <v>23</v>
      </c>
      <c r="R584" t="s">
        <v>23</v>
      </c>
      <c r="S584" t="s">
        <v>455</v>
      </c>
      <c r="T584" t="s">
        <v>459</v>
      </c>
      <c r="U584" t="s">
        <v>644</v>
      </c>
      <c r="V584" t="s">
        <v>470</v>
      </c>
      <c r="W584" t="s">
        <v>607</v>
      </c>
      <c r="X584" t="s">
        <v>613</v>
      </c>
      <c r="Y584" s="6">
        <v>120</v>
      </c>
      <c r="Z584" s="1">
        <f>Table1[[#This Row],[Cost Of Goods Sold]]*Table1[[#This Row],[Quantity Sold]]</f>
        <v>100</v>
      </c>
      <c r="AA584" s="1">
        <f>Table1[[#This Row],[Total sold Amount]]-Table1[[#This Row],[Total Cost of Good Sold]]</f>
        <v>20</v>
      </c>
      <c r="AB584" s="6">
        <f>IFERROR(Table1[[#This Row],[Total sold Amount]]-Table1[[#This Row],[Total Cost of Good Sold]]/Table1[[#This Row],[Total sold Amount]],0)</f>
        <v>119.16666666666667</v>
      </c>
      <c r="AC584" s="9">
        <f>IFERROR((Table1[[#This Row],[Total sold Amount]]-Table1[[#This Row],[Total Cost of Good Sold]])/Table1[[#This Row],[Total sold Amount]],0)</f>
        <v>0.16666666666666666</v>
      </c>
    </row>
    <row r="585" spans="1:29" x14ac:dyDescent="0.3">
      <c r="A585">
        <v>1270</v>
      </c>
      <c r="B585" t="s">
        <v>421</v>
      </c>
      <c r="C585" t="s">
        <v>19</v>
      </c>
      <c r="D585" t="s">
        <v>630</v>
      </c>
      <c r="E585" t="s">
        <v>623</v>
      </c>
      <c r="F585" s="4">
        <v>45224</v>
      </c>
      <c r="G585" s="6">
        <v>20.169395821569701</v>
      </c>
      <c r="H585">
        <v>1</v>
      </c>
      <c r="I585" t="s">
        <v>450</v>
      </c>
      <c r="J585" t="s">
        <v>509</v>
      </c>
      <c r="K585" t="s">
        <v>32</v>
      </c>
      <c r="L585" t="s">
        <v>32</v>
      </c>
      <c r="M585" t="s">
        <v>602</v>
      </c>
      <c r="N585" s="2">
        <v>0</v>
      </c>
      <c r="O585" s="1">
        <v>15</v>
      </c>
      <c r="P585" s="1">
        <v>5.1693958215697009</v>
      </c>
      <c r="Q585" t="s">
        <v>32</v>
      </c>
      <c r="R585" t="s">
        <v>640</v>
      </c>
      <c r="S585" t="s">
        <v>454</v>
      </c>
      <c r="T585" t="s">
        <v>458</v>
      </c>
      <c r="U585" t="s">
        <v>644</v>
      </c>
      <c r="V585" t="s">
        <v>480</v>
      </c>
      <c r="W585" t="s">
        <v>607</v>
      </c>
      <c r="X585" t="s">
        <v>613</v>
      </c>
      <c r="Y585" s="6">
        <v>20.169395821569701</v>
      </c>
      <c r="Z585" s="1">
        <f>Table1[[#This Row],[Cost Of Goods Sold]]*Table1[[#This Row],[Quantity Sold]]</f>
        <v>15</v>
      </c>
      <c r="AA585" s="1">
        <f>Table1[[#This Row],[Total sold Amount]]-Table1[[#This Row],[Total Cost of Good Sold]]</f>
        <v>5.1693958215697009</v>
      </c>
      <c r="AB585" s="6">
        <f>IFERROR(Table1[[#This Row],[Total sold Amount]]-Table1[[#This Row],[Total Cost of Good Sold]]/Table1[[#This Row],[Total sold Amount]],0)</f>
        <v>19.425694813730953</v>
      </c>
      <c r="AC585" s="9">
        <f>IFERROR((Table1[[#This Row],[Total sold Amount]]-Table1[[#This Row],[Total Cost of Good Sold]])/Table1[[#This Row],[Total sold Amount]],0)</f>
        <v>0.25629899216125296</v>
      </c>
    </row>
    <row r="586" spans="1:29" x14ac:dyDescent="0.3">
      <c r="A586">
        <v>1239</v>
      </c>
      <c r="B586" t="s">
        <v>338</v>
      </c>
      <c r="C586" t="s">
        <v>48</v>
      </c>
      <c r="D586" t="s">
        <v>633</v>
      </c>
      <c r="E586" t="s">
        <v>624</v>
      </c>
      <c r="F586" s="4">
        <v>45220</v>
      </c>
      <c r="G586" s="6">
        <v>20</v>
      </c>
      <c r="H586">
        <v>1</v>
      </c>
      <c r="I586" t="s">
        <v>450</v>
      </c>
      <c r="J586" t="s">
        <v>509</v>
      </c>
      <c r="K586" t="s">
        <v>23</v>
      </c>
      <c r="L586" t="s">
        <v>23</v>
      </c>
      <c r="M586" t="s">
        <v>602</v>
      </c>
      <c r="N586" s="2">
        <v>0.1</v>
      </c>
      <c r="O586" s="1">
        <v>20</v>
      </c>
      <c r="P586" s="1">
        <v>0</v>
      </c>
      <c r="Q586" t="s">
        <v>23</v>
      </c>
      <c r="R586" t="s">
        <v>23</v>
      </c>
      <c r="S586" t="s">
        <v>454</v>
      </c>
      <c r="T586" t="s">
        <v>458</v>
      </c>
      <c r="U586" t="s">
        <v>644</v>
      </c>
      <c r="V586" t="s">
        <v>481</v>
      </c>
      <c r="W586" t="s">
        <v>608</v>
      </c>
      <c r="X586" t="s">
        <v>610</v>
      </c>
      <c r="Y586" s="6">
        <v>20</v>
      </c>
      <c r="Z586" s="1">
        <f>Table1[[#This Row],[Cost Of Goods Sold]]*Table1[[#This Row],[Quantity Sold]]</f>
        <v>20</v>
      </c>
      <c r="AA586" s="1">
        <f>Table1[[#This Row],[Total sold Amount]]-Table1[[#This Row],[Total Cost of Good Sold]]</f>
        <v>0</v>
      </c>
      <c r="AB586" s="6">
        <f>IFERROR(Table1[[#This Row],[Total sold Amount]]-Table1[[#This Row],[Total Cost of Good Sold]]/Table1[[#This Row],[Total sold Amount]],0)</f>
        <v>19</v>
      </c>
      <c r="AC586" s="9">
        <f>IFERROR((Table1[[#This Row],[Total sold Amount]]-Table1[[#This Row],[Total Cost of Good Sold]])/Table1[[#This Row],[Total sold Amount]],0)</f>
        <v>0</v>
      </c>
    </row>
    <row r="587" spans="1:29" x14ac:dyDescent="0.3">
      <c r="A587">
        <v>393</v>
      </c>
      <c r="B587" t="s">
        <v>41</v>
      </c>
      <c r="C587" t="s">
        <v>24</v>
      </c>
      <c r="D587" t="s">
        <v>631</v>
      </c>
      <c r="E587" t="s">
        <v>626</v>
      </c>
      <c r="F587" s="4">
        <v>45249</v>
      </c>
      <c r="G587" s="6">
        <v>65</v>
      </c>
      <c r="H587">
        <v>2</v>
      </c>
      <c r="I587" t="s">
        <v>450</v>
      </c>
      <c r="J587" t="s">
        <v>509</v>
      </c>
      <c r="K587" t="s">
        <v>23</v>
      </c>
      <c r="L587" t="s">
        <v>23</v>
      </c>
      <c r="M587" t="s">
        <v>441</v>
      </c>
      <c r="N587" s="2">
        <v>0</v>
      </c>
      <c r="O587" s="1">
        <v>50</v>
      </c>
      <c r="P587" s="1">
        <v>15</v>
      </c>
      <c r="Q587" t="s">
        <v>18</v>
      </c>
      <c r="R587" t="s">
        <v>642</v>
      </c>
      <c r="S587" t="s">
        <v>456</v>
      </c>
      <c r="T587" t="s">
        <v>459</v>
      </c>
      <c r="U587" t="s">
        <v>644</v>
      </c>
      <c r="V587" t="s">
        <v>489</v>
      </c>
      <c r="W587" t="s">
        <v>608</v>
      </c>
      <c r="X587" t="s">
        <v>612</v>
      </c>
      <c r="Y587" s="6">
        <v>130</v>
      </c>
      <c r="Z587" s="1">
        <f>Table1[[#This Row],[Cost Of Goods Sold]]*Table1[[#This Row],[Quantity Sold]]</f>
        <v>100</v>
      </c>
      <c r="AA587" s="1">
        <f>Table1[[#This Row],[Total sold Amount]]-Table1[[#This Row],[Total Cost of Good Sold]]</f>
        <v>30</v>
      </c>
      <c r="AB587" s="6">
        <f>IFERROR(Table1[[#This Row],[Total sold Amount]]-Table1[[#This Row],[Total Cost of Good Sold]]/Table1[[#This Row],[Total sold Amount]],0)</f>
        <v>129.23076923076923</v>
      </c>
      <c r="AC587" s="9">
        <f>IFERROR((Table1[[#This Row],[Total sold Amount]]-Table1[[#This Row],[Total Cost of Good Sold]])/Table1[[#This Row],[Total sold Amount]],0)</f>
        <v>0.23076923076923078</v>
      </c>
    </row>
    <row r="588" spans="1:29" x14ac:dyDescent="0.3">
      <c r="A588">
        <v>1224</v>
      </c>
      <c r="B588" t="s">
        <v>423</v>
      </c>
      <c r="C588" t="s">
        <v>24</v>
      </c>
      <c r="D588" t="s">
        <v>631</v>
      </c>
      <c r="E588" t="s">
        <v>626</v>
      </c>
      <c r="F588" s="4">
        <v>45446</v>
      </c>
      <c r="G588" s="6">
        <v>130</v>
      </c>
      <c r="H588">
        <v>3</v>
      </c>
      <c r="I588" t="s">
        <v>452</v>
      </c>
      <c r="J588" t="s">
        <v>509</v>
      </c>
      <c r="K588" t="s">
        <v>23</v>
      </c>
      <c r="L588" t="s">
        <v>23</v>
      </c>
      <c r="M588" t="s">
        <v>596</v>
      </c>
      <c r="N588" s="2">
        <v>0</v>
      </c>
      <c r="O588" s="1">
        <v>15</v>
      </c>
      <c r="P588" s="1">
        <v>115</v>
      </c>
      <c r="Q588" t="s">
        <v>457</v>
      </c>
      <c r="R588" t="s">
        <v>641</v>
      </c>
      <c r="S588" t="s">
        <v>455</v>
      </c>
      <c r="T588" t="s">
        <v>458</v>
      </c>
      <c r="U588" t="s">
        <v>644</v>
      </c>
      <c r="V588" t="s">
        <v>466</v>
      </c>
      <c r="W588" t="s">
        <v>607</v>
      </c>
      <c r="X588" t="s">
        <v>611</v>
      </c>
      <c r="Y588" s="6">
        <v>390</v>
      </c>
      <c r="Z588" s="1">
        <f>Table1[[#This Row],[Cost Of Goods Sold]]*Table1[[#This Row],[Quantity Sold]]</f>
        <v>45</v>
      </c>
      <c r="AA588" s="1">
        <f>Table1[[#This Row],[Total sold Amount]]-Table1[[#This Row],[Total Cost of Good Sold]]</f>
        <v>345</v>
      </c>
      <c r="AB588" s="6">
        <f>IFERROR(Table1[[#This Row],[Total sold Amount]]-Table1[[#This Row],[Total Cost of Good Sold]]/Table1[[#This Row],[Total sold Amount]],0)</f>
        <v>389.88461538461536</v>
      </c>
      <c r="AC588" s="9">
        <f>IFERROR((Table1[[#This Row],[Total sold Amount]]-Table1[[#This Row],[Total Cost of Good Sold]])/Table1[[#This Row],[Total sold Amount]],0)</f>
        <v>0.88461538461538458</v>
      </c>
    </row>
    <row r="589" spans="1:29" x14ac:dyDescent="0.3">
      <c r="A589">
        <v>7</v>
      </c>
      <c r="B589" t="s">
        <v>29</v>
      </c>
      <c r="C589" t="s">
        <v>28</v>
      </c>
      <c r="D589" t="s">
        <v>638</v>
      </c>
      <c r="E589" t="s">
        <v>627</v>
      </c>
      <c r="F589" s="4">
        <v>45171</v>
      </c>
      <c r="G589" s="6">
        <v>19</v>
      </c>
      <c r="H589">
        <v>2</v>
      </c>
      <c r="I589" t="s">
        <v>452</v>
      </c>
      <c r="J589" t="s">
        <v>509</v>
      </c>
      <c r="K589" t="s">
        <v>18</v>
      </c>
      <c r="L589" t="s">
        <v>18</v>
      </c>
      <c r="M589" t="s">
        <v>444</v>
      </c>
      <c r="N589" s="2">
        <v>7.0000000000000007E-2</v>
      </c>
      <c r="O589" s="1">
        <v>15</v>
      </c>
      <c r="P589" s="1">
        <v>4</v>
      </c>
      <c r="Q589" t="s">
        <v>23</v>
      </c>
      <c r="R589" t="s">
        <v>23</v>
      </c>
      <c r="S589" t="s">
        <v>456</v>
      </c>
      <c r="T589" t="s">
        <v>458</v>
      </c>
      <c r="U589" t="s">
        <v>644</v>
      </c>
      <c r="V589" t="s">
        <v>484</v>
      </c>
      <c r="W589" t="s">
        <v>608</v>
      </c>
      <c r="X589" t="s">
        <v>615</v>
      </c>
      <c r="Y589" s="6">
        <v>38</v>
      </c>
      <c r="Z589" s="1">
        <f>Table1[[#This Row],[Cost Of Goods Sold]]*Table1[[#This Row],[Quantity Sold]]</f>
        <v>30</v>
      </c>
      <c r="AA589" s="1">
        <f>Table1[[#This Row],[Total sold Amount]]-Table1[[#This Row],[Total Cost of Good Sold]]</f>
        <v>8</v>
      </c>
      <c r="AB589" s="6">
        <f>IFERROR(Table1[[#This Row],[Total sold Amount]]-Table1[[#This Row],[Total Cost of Good Sold]]/Table1[[#This Row],[Total sold Amount]],0)</f>
        <v>37.210526315789473</v>
      </c>
      <c r="AC589" s="9">
        <f>IFERROR((Table1[[#This Row],[Total sold Amount]]-Table1[[#This Row],[Total Cost of Good Sold]])/Table1[[#This Row],[Total sold Amount]],0)</f>
        <v>0.21052631578947367</v>
      </c>
    </row>
    <row r="590" spans="1:29" x14ac:dyDescent="0.3">
      <c r="A590">
        <v>540</v>
      </c>
      <c r="B590" t="s">
        <v>169</v>
      </c>
      <c r="C590" t="s">
        <v>19</v>
      </c>
      <c r="D590" t="s">
        <v>630</v>
      </c>
      <c r="E590" t="s">
        <v>623</v>
      </c>
      <c r="F590" s="4">
        <v>45145</v>
      </c>
      <c r="G590" s="6">
        <v>100</v>
      </c>
      <c r="H590">
        <v>1</v>
      </c>
      <c r="I590" t="s">
        <v>452</v>
      </c>
      <c r="J590" t="s">
        <v>509</v>
      </c>
      <c r="K590" t="s">
        <v>18</v>
      </c>
      <c r="L590" t="s">
        <v>18</v>
      </c>
      <c r="M590" t="s">
        <v>448</v>
      </c>
      <c r="N590" s="2">
        <v>0.1</v>
      </c>
      <c r="O590" s="1">
        <v>80</v>
      </c>
      <c r="P590" s="1">
        <v>20</v>
      </c>
      <c r="Q590" t="s">
        <v>18</v>
      </c>
      <c r="R590" t="s">
        <v>642</v>
      </c>
      <c r="S590" t="s">
        <v>455</v>
      </c>
      <c r="T590" t="s">
        <v>459</v>
      </c>
      <c r="U590" t="s">
        <v>644</v>
      </c>
      <c r="V590" t="s">
        <v>481</v>
      </c>
      <c r="W590" t="s">
        <v>606</v>
      </c>
      <c r="X590" t="s">
        <v>610</v>
      </c>
      <c r="Y590" s="6">
        <v>100</v>
      </c>
      <c r="Z590" s="1">
        <f>Table1[[#This Row],[Cost Of Goods Sold]]*Table1[[#This Row],[Quantity Sold]]</f>
        <v>80</v>
      </c>
      <c r="AA590" s="1">
        <f>Table1[[#This Row],[Total sold Amount]]-Table1[[#This Row],[Total Cost of Good Sold]]</f>
        <v>20</v>
      </c>
      <c r="AB590" s="6">
        <f>IFERROR(Table1[[#This Row],[Total sold Amount]]-Table1[[#This Row],[Total Cost of Good Sold]]/Table1[[#This Row],[Total sold Amount]],0)</f>
        <v>99.2</v>
      </c>
      <c r="AC590" s="9">
        <f>IFERROR((Table1[[#This Row],[Total sold Amount]]-Table1[[#This Row],[Total Cost of Good Sold]])/Table1[[#This Row],[Total sold Amount]],0)</f>
        <v>0.2</v>
      </c>
    </row>
    <row r="591" spans="1:29" x14ac:dyDescent="0.3">
      <c r="A591">
        <v>1316</v>
      </c>
      <c r="B591" t="s">
        <v>422</v>
      </c>
      <c r="C591" t="s">
        <v>48</v>
      </c>
      <c r="D591" t="s">
        <v>633</v>
      </c>
      <c r="E591" t="s">
        <v>624</v>
      </c>
      <c r="F591" s="4">
        <v>45270</v>
      </c>
      <c r="G591" s="6">
        <v>30</v>
      </c>
      <c r="H591">
        <v>5</v>
      </c>
      <c r="I591" t="s">
        <v>452</v>
      </c>
      <c r="J591" t="s">
        <v>509</v>
      </c>
      <c r="K591" t="s">
        <v>32</v>
      </c>
      <c r="L591" t="s">
        <v>32</v>
      </c>
      <c r="M591" t="s">
        <v>603</v>
      </c>
      <c r="N591" s="2">
        <v>0.1</v>
      </c>
      <c r="O591" s="1">
        <v>20</v>
      </c>
      <c r="P591" s="1">
        <v>10</v>
      </c>
      <c r="Q591" t="s">
        <v>457</v>
      </c>
      <c r="R591" t="s">
        <v>641</v>
      </c>
      <c r="S591" t="s">
        <v>454</v>
      </c>
      <c r="T591" t="s">
        <v>459</v>
      </c>
      <c r="U591" t="s">
        <v>644</v>
      </c>
      <c r="V591" t="s">
        <v>463</v>
      </c>
      <c r="W591" t="s">
        <v>608</v>
      </c>
      <c r="X591" t="s">
        <v>610</v>
      </c>
      <c r="Y591" s="6">
        <v>150</v>
      </c>
      <c r="Z591" s="1">
        <f>Table1[[#This Row],[Cost Of Goods Sold]]*Table1[[#This Row],[Quantity Sold]]</f>
        <v>100</v>
      </c>
      <c r="AA591" s="1">
        <f>Table1[[#This Row],[Total sold Amount]]-Table1[[#This Row],[Total Cost of Good Sold]]</f>
        <v>50</v>
      </c>
      <c r="AB591" s="6">
        <f>IFERROR(Table1[[#This Row],[Total sold Amount]]-Table1[[#This Row],[Total Cost of Good Sold]]/Table1[[#This Row],[Total sold Amount]],0)</f>
        <v>149.33333333333334</v>
      </c>
      <c r="AC591" s="9">
        <f>IFERROR((Table1[[#This Row],[Total sold Amount]]-Table1[[#This Row],[Total Cost of Good Sold]])/Table1[[#This Row],[Total sold Amount]],0)</f>
        <v>0.33333333333333331</v>
      </c>
    </row>
    <row r="592" spans="1:29" x14ac:dyDescent="0.3">
      <c r="A592">
        <v>1086</v>
      </c>
      <c r="B592" t="s">
        <v>406</v>
      </c>
      <c r="C592" t="s">
        <v>19</v>
      </c>
      <c r="D592" t="s">
        <v>630</v>
      </c>
      <c r="E592" t="s">
        <v>623</v>
      </c>
      <c r="F592" s="4">
        <v>45177</v>
      </c>
      <c r="G592" s="6">
        <v>70</v>
      </c>
      <c r="I592" t="s">
        <v>449</v>
      </c>
      <c r="J592" t="s">
        <v>509</v>
      </c>
      <c r="K592" t="s">
        <v>431</v>
      </c>
      <c r="L592" t="s">
        <v>23</v>
      </c>
      <c r="M592" t="s">
        <v>442</v>
      </c>
      <c r="N592" s="2">
        <v>0</v>
      </c>
      <c r="O592" s="1">
        <v>50</v>
      </c>
      <c r="P592" s="1">
        <v>20</v>
      </c>
      <c r="Q592" t="s">
        <v>32</v>
      </c>
      <c r="R592" t="s">
        <v>640</v>
      </c>
      <c r="S592" t="s">
        <v>456</v>
      </c>
      <c r="T592" t="s">
        <v>458</v>
      </c>
      <c r="U592" t="s">
        <v>644</v>
      </c>
      <c r="V592" t="s">
        <v>485</v>
      </c>
      <c r="W592" t="s">
        <v>608</v>
      </c>
      <c r="X592" t="s">
        <v>611</v>
      </c>
      <c r="Y592" s="6">
        <v>0</v>
      </c>
      <c r="Z592" s="1">
        <f>Table1[[#This Row],[Cost Of Goods Sold]]*Table1[[#This Row],[Quantity Sold]]</f>
        <v>0</v>
      </c>
      <c r="AA592" s="1">
        <f>Table1[[#This Row],[Total sold Amount]]-Table1[[#This Row],[Total Cost of Good Sold]]</f>
        <v>0</v>
      </c>
      <c r="AB592" s="6">
        <f>IFERROR(Table1[[#This Row],[Total sold Amount]]-Table1[[#This Row],[Total Cost of Good Sold]]/Table1[[#This Row],[Total sold Amount]],0)</f>
        <v>0</v>
      </c>
      <c r="AC592" s="9">
        <f>IFERROR((Table1[[#This Row],[Total sold Amount]]-Table1[[#This Row],[Total Cost of Good Sold]])/Table1[[#This Row],[Total sold Amount]],0)</f>
        <v>0</v>
      </c>
    </row>
    <row r="593" spans="1:29" x14ac:dyDescent="0.3">
      <c r="A593">
        <v>1193</v>
      </c>
      <c r="B593" t="s">
        <v>80</v>
      </c>
      <c r="C593" t="s">
        <v>16</v>
      </c>
      <c r="D593" t="s">
        <v>629</v>
      </c>
      <c r="E593" t="s">
        <v>16</v>
      </c>
      <c r="F593" s="4">
        <v>45466</v>
      </c>
      <c r="G593" s="6">
        <v>250</v>
      </c>
      <c r="H593">
        <v>1</v>
      </c>
      <c r="I593" t="s">
        <v>449</v>
      </c>
      <c r="J593" t="s">
        <v>509</v>
      </c>
      <c r="K593" t="s">
        <v>23</v>
      </c>
      <c r="L593" t="s">
        <v>23</v>
      </c>
      <c r="M593" t="s">
        <v>601</v>
      </c>
      <c r="N593" s="2">
        <v>0.05</v>
      </c>
      <c r="O593" s="1">
        <v>15</v>
      </c>
      <c r="P593" s="1">
        <v>235</v>
      </c>
      <c r="Q593" t="s">
        <v>23</v>
      </c>
      <c r="R593" t="s">
        <v>23</v>
      </c>
      <c r="S593" t="s">
        <v>456</v>
      </c>
      <c r="T593" t="s">
        <v>458</v>
      </c>
      <c r="U593" t="s">
        <v>644</v>
      </c>
      <c r="V593" t="s">
        <v>466</v>
      </c>
      <c r="W593" t="s">
        <v>607</v>
      </c>
      <c r="X593" t="s">
        <v>611</v>
      </c>
      <c r="Y593" s="6">
        <v>250</v>
      </c>
      <c r="Z593" s="1">
        <f>Table1[[#This Row],[Cost Of Goods Sold]]*Table1[[#This Row],[Quantity Sold]]</f>
        <v>15</v>
      </c>
      <c r="AA593" s="1">
        <f>Table1[[#This Row],[Total sold Amount]]-Table1[[#This Row],[Total Cost of Good Sold]]</f>
        <v>235</v>
      </c>
      <c r="AB593" s="6">
        <f>IFERROR(Table1[[#This Row],[Total sold Amount]]-Table1[[#This Row],[Total Cost of Good Sold]]/Table1[[#This Row],[Total sold Amount]],0)</f>
        <v>249.94</v>
      </c>
      <c r="AC593" s="9">
        <f>IFERROR((Table1[[#This Row],[Total sold Amount]]-Table1[[#This Row],[Total Cost of Good Sold]])/Table1[[#This Row],[Total sold Amount]],0)</f>
        <v>0.94</v>
      </c>
    </row>
    <row r="594" spans="1:29" x14ac:dyDescent="0.3">
      <c r="A594">
        <v>489</v>
      </c>
      <c r="B594" t="s">
        <v>318</v>
      </c>
      <c r="C594" t="s">
        <v>19</v>
      </c>
      <c r="D594" t="s">
        <v>630</v>
      </c>
      <c r="E594" t="s">
        <v>623</v>
      </c>
      <c r="F594" s="4">
        <v>45303</v>
      </c>
      <c r="G594" s="6">
        <v>40</v>
      </c>
      <c r="H594">
        <v>1</v>
      </c>
      <c r="I594" t="s">
        <v>449</v>
      </c>
      <c r="J594" t="s">
        <v>509</v>
      </c>
      <c r="K594" t="s">
        <v>23</v>
      </c>
      <c r="L594" t="s">
        <v>23</v>
      </c>
      <c r="M594" t="s">
        <v>442</v>
      </c>
      <c r="N594" s="2">
        <v>0.05</v>
      </c>
      <c r="O594" s="1">
        <v>25</v>
      </c>
      <c r="P594" s="1">
        <v>15</v>
      </c>
      <c r="Q594" t="s">
        <v>457</v>
      </c>
      <c r="R594" t="s">
        <v>641</v>
      </c>
      <c r="S594" t="s">
        <v>455</v>
      </c>
      <c r="T594" t="s">
        <v>459</v>
      </c>
      <c r="U594" t="s">
        <v>644</v>
      </c>
      <c r="V594" t="s">
        <v>473</v>
      </c>
      <c r="W594" t="s">
        <v>607</v>
      </c>
      <c r="X594" t="s">
        <v>614</v>
      </c>
      <c r="Y594" s="6">
        <v>40</v>
      </c>
      <c r="Z594" s="1">
        <f>Table1[[#This Row],[Cost Of Goods Sold]]*Table1[[#This Row],[Quantity Sold]]</f>
        <v>25</v>
      </c>
      <c r="AA594" s="1">
        <f>Table1[[#This Row],[Total sold Amount]]-Table1[[#This Row],[Total Cost of Good Sold]]</f>
        <v>15</v>
      </c>
      <c r="AB594" s="6">
        <f>IFERROR(Table1[[#This Row],[Total sold Amount]]-Table1[[#This Row],[Total Cost of Good Sold]]/Table1[[#This Row],[Total sold Amount]],0)</f>
        <v>39.375</v>
      </c>
      <c r="AC594" s="9">
        <f>IFERROR((Table1[[#This Row],[Total sold Amount]]-Table1[[#This Row],[Total Cost of Good Sold]])/Table1[[#This Row],[Total sold Amount]],0)</f>
        <v>0.375</v>
      </c>
    </row>
    <row r="595" spans="1:29" x14ac:dyDescent="0.3">
      <c r="A595">
        <v>1285</v>
      </c>
      <c r="B595" t="s">
        <v>288</v>
      </c>
      <c r="C595" t="s">
        <v>48</v>
      </c>
      <c r="D595" t="s">
        <v>633</v>
      </c>
      <c r="E595" t="s">
        <v>624</v>
      </c>
      <c r="F595" s="4">
        <v>45239</v>
      </c>
      <c r="G595" s="8">
        <v>30</v>
      </c>
      <c r="H595">
        <v>4</v>
      </c>
      <c r="I595" t="s">
        <v>449</v>
      </c>
      <c r="J595" t="s">
        <v>509</v>
      </c>
      <c r="K595" t="s">
        <v>18</v>
      </c>
      <c r="L595" t="s">
        <v>18</v>
      </c>
      <c r="M595" t="s">
        <v>604</v>
      </c>
      <c r="N595" s="2">
        <v>0.05</v>
      </c>
      <c r="O595" s="1">
        <v>15</v>
      </c>
      <c r="P595" s="1">
        <v>15</v>
      </c>
      <c r="Q595" t="s">
        <v>23</v>
      </c>
      <c r="R595" t="s">
        <v>23</v>
      </c>
      <c r="S595" t="s">
        <v>454</v>
      </c>
      <c r="T595" t="s">
        <v>459</v>
      </c>
      <c r="U595" t="s">
        <v>644</v>
      </c>
      <c r="V595" t="s">
        <v>464</v>
      </c>
      <c r="W595" t="s">
        <v>607</v>
      </c>
      <c r="X595" t="s">
        <v>610</v>
      </c>
      <c r="Y595" s="6">
        <v>120</v>
      </c>
      <c r="Z595" s="1">
        <f>Table1[[#This Row],[Cost Of Goods Sold]]*Table1[[#This Row],[Quantity Sold]]</f>
        <v>60</v>
      </c>
      <c r="AA595" s="1">
        <f>Table1[[#This Row],[Total sold Amount]]-Table1[[#This Row],[Total Cost of Good Sold]]</f>
        <v>60</v>
      </c>
      <c r="AB595" s="6">
        <f>IFERROR(Table1[[#This Row],[Total sold Amount]]-Table1[[#This Row],[Total Cost of Good Sold]]/Table1[[#This Row],[Total sold Amount]],0)</f>
        <v>119.5</v>
      </c>
      <c r="AC595" s="9">
        <f>IFERROR((Table1[[#This Row],[Total sold Amount]]-Table1[[#This Row],[Total Cost of Good Sold]])/Table1[[#This Row],[Total sold Amount]],0)</f>
        <v>0.5</v>
      </c>
    </row>
    <row r="596" spans="1:29" x14ac:dyDescent="0.3">
      <c r="A596">
        <v>125</v>
      </c>
      <c r="B596" t="s">
        <v>83</v>
      </c>
      <c r="C596" t="s">
        <v>16</v>
      </c>
      <c r="D596" t="s">
        <v>629</v>
      </c>
      <c r="E596" t="s">
        <v>16</v>
      </c>
      <c r="F596" s="4">
        <v>45522</v>
      </c>
      <c r="G596" s="6">
        <v>90</v>
      </c>
      <c r="H596">
        <v>1</v>
      </c>
      <c r="I596" t="s">
        <v>453</v>
      </c>
      <c r="J596" t="s">
        <v>509</v>
      </c>
      <c r="K596" t="s">
        <v>26</v>
      </c>
      <c r="L596" t="s">
        <v>32</v>
      </c>
      <c r="M596" t="s">
        <v>447</v>
      </c>
      <c r="N596" s="2">
        <v>0.05</v>
      </c>
      <c r="O596" s="1">
        <v>70</v>
      </c>
      <c r="P596" s="1">
        <v>20</v>
      </c>
      <c r="Q596" t="s">
        <v>18</v>
      </c>
      <c r="R596" t="s">
        <v>642</v>
      </c>
      <c r="S596" t="s">
        <v>454</v>
      </c>
      <c r="T596" t="s">
        <v>460</v>
      </c>
      <c r="U596" t="s">
        <v>460</v>
      </c>
      <c r="V596" t="s">
        <v>487</v>
      </c>
      <c r="W596" t="s">
        <v>608</v>
      </c>
      <c r="X596" t="s">
        <v>612</v>
      </c>
      <c r="Y596" s="6">
        <v>90</v>
      </c>
      <c r="Z596" s="1">
        <f>Table1[[#This Row],[Cost Of Goods Sold]]*Table1[[#This Row],[Quantity Sold]]</f>
        <v>70</v>
      </c>
      <c r="AA596" s="1">
        <f>Table1[[#This Row],[Total sold Amount]]-Table1[[#This Row],[Total Cost of Good Sold]]</f>
        <v>20</v>
      </c>
      <c r="AB596" s="6">
        <f>IFERROR(Table1[[#This Row],[Total sold Amount]]-Table1[[#This Row],[Total Cost of Good Sold]]/Table1[[#This Row],[Total sold Amount]],0)</f>
        <v>89.222222222222229</v>
      </c>
      <c r="AC596" s="9">
        <f>IFERROR((Table1[[#This Row],[Total sold Amount]]-Table1[[#This Row],[Total Cost of Good Sold]])/Table1[[#This Row],[Total sold Amount]],0)</f>
        <v>0.22222222222222221</v>
      </c>
    </row>
    <row r="597" spans="1:29" x14ac:dyDescent="0.3">
      <c r="A597">
        <v>1331</v>
      </c>
      <c r="B597" t="s">
        <v>80</v>
      </c>
      <c r="C597" t="s">
        <v>16</v>
      </c>
      <c r="D597" t="s">
        <v>629</v>
      </c>
      <c r="E597" t="s">
        <v>16</v>
      </c>
      <c r="F597" s="4">
        <v>45285</v>
      </c>
      <c r="G597" s="6">
        <v>12</v>
      </c>
      <c r="H597">
        <v>1</v>
      </c>
      <c r="I597" t="s">
        <v>453</v>
      </c>
      <c r="J597" t="s">
        <v>509</v>
      </c>
      <c r="K597" t="s">
        <v>18</v>
      </c>
      <c r="L597" t="s">
        <v>18</v>
      </c>
      <c r="M597" t="s">
        <v>596</v>
      </c>
      <c r="N597" s="2">
        <v>0.1</v>
      </c>
      <c r="O597" s="1">
        <v>20</v>
      </c>
      <c r="P597" s="1">
        <v>-8</v>
      </c>
      <c r="Q597" t="s">
        <v>18</v>
      </c>
      <c r="R597" t="s">
        <v>642</v>
      </c>
      <c r="S597" t="s">
        <v>455</v>
      </c>
      <c r="T597" t="s">
        <v>460</v>
      </c>
      <c r="U597" t="s">
        <v>460</v>
      </c>
      <c r="V597" t="s">
        <v>478</v>
      </c>
      <c r="W597" t="s">
        <v>607</v>
      </c>
      <c r="X597" t="s">
        <v>614</v>
      </c>
      <c r="Y597" s="6">
        <v>12</v>
      </c>
      <c r="Z597" s="1">
        <f>Table1[[#This Row],[Cost Of Goods Sold]]*Table1[[#This Row],[Quantity Sold]]</f>
        <v>20</v>
      </c>
      <c r="AA597" s="1">
        <f>Table1[[#This Row],[Total sold Amount]]-Table1[[#This Row],[Total Cost of Good Sold]]</f>
        <v>-8</v>
      </c>
      <c r="AB597" s="6">
        <f>IFERROR(Table1[[#This Row],[Total sold Amount]]-Table1[[#This Row],[Total Cost of Good Sold]]/Table1[[#This Row],[Total sold Amount]],0)</f>
        <v>10.333333333333334</v>
      </c>
      <c r="AC597" s="9">
        <f>IFERROR((Table1[[#This Row],[Total sold Amount]]-Table1[[#This Row],[Total Cost of Good Sold]])/Table1[[#This Row],[Total sold Amount]],0)</f>
        <v>-0.66666666666666663</v>
      </c>
    </row>
    <row r="598" spans="1:29" x14ac:dyDescent="0.3">
      <c r="A598">
        <v>255</v>
      </c>
      <c r="B598" t="s">
        <v>131</v>
      </c>
      <c r="C598" t="s">
        <v>30</v>
      </c>
      <c r="D598" t="s">
        <v>630</v>
      </c>
      <c r="E598" t="s">
        <v>623</v>
      </c>
      <c r="F598" s="4">
        <v>45084</v>
      </c>
      <c r="G598" s="6">
        <v>90</v>
      </c>
      <c r="H598">
        <v>5</v>
      </c>
      <c r="I598" t="s">
        <v>453</v>
      </c>
      <c r="J598" t="s">
        <v>509</v>
      </c>
      <c r="K598" t="s">
        <v>32</v>
      </c>
      <c r="L598" t="s">
        <v>32</v>
      </c>
      <c r="M598" t="s">
        <v>446</v>
      </c>
      <c r="N598" s="2">
        <v>0</v>
      </c>
      <c r="O598" s="1">
        <v>70</v>
      </c>
      <c r="P598" s="1">
        <v>20</v>
      </c>
      <c r="Q598" t="s">
        <v>457</v>
      </c>
      <c r="R598" t="s">
        <v>641</v>
      </c>
      <c r="S598" t="s">
        <v>455</v>
      </c>
      <c r="T598" t="s">
        <v>458</v>
      </c>
      <c r="U598" t="s">
        <v>644</v>
      </c>
      <c r="V598" t="s">
        <v>476</v>
      </c>
      <c r="W598" t="s">
        <v>607</v>
      </c>
      <c r="X598" t="s">
        <v>610</v>
      </c>
      <c r="Y598" s="6">
        <v>450</v>
      </c>
      <c r="Z598" s="1">
        <f>Table1[[#This Row],[Cost Of Goods Sold]]*Table1[[#This Row],[Quantity Sold]]</f>
        <v>350</v>
      </c>
      <c r="AA598" s="1">
        <f>Table1[[#This Row],[Total sold Amount]]-Table1[[#This Row],[Total Cost of Good Sold]]</f>
        <v>100</v>
      </c>
      <c r="AB598" s="6">
        <f>IFERROR(Table1[[#This Row],[Total sold Amount]]-Table1[[#This Row],[Total Cost of Good Sold]]/Table1[[#This Row],[Total sold Amount]],0)</f>
        <v>449.22222222222223</v>
      </c>
      <c r="AC598" s="9">
        <f>IFERROR((Table1[[#This Row],[Total sold Amount]]-Table1[[#This Row],[Total Cost of Good Sold]])/Table1[[#This Row],[Total sold Amount]],0)</f>
        <v>0.22222222222222221</v>
      </c>
    </row>
    <row r="599" spans="1:29" x14ac:dyDescent="0.3">
      <c r="A599">
        <v>1132</v>
      </c>
      <c r="B599" t="s">
        <v>422</v>
      </c>
      <c r="C599" t="s">
        <v>48</v>
      </c>
      <c r="D599" t="s">
        <v>633</v>
      </c>
      <c r="E599" t="s">
        <v>624</v>
      </c>
      <c r="F599" s="4">
        <v>45083</v>
      </c>
      <c r="G599" s="6">
        <v>30</v>
      </c>
      <c r="I599" t="s">
        <v>453</v>
      </c>
      <c r="J599" t="s">
        <v>509</v>
      </c>
      <c r="K599" t="s">
        <v>435</v>
      </c>
      <c r="L599" t="s">
        <v>23</v>
      </c>
      <c r="M599" t="s">
        <v>445</v>
      </c>
      <c r="N599" s="2">
        <v>0.1</v>
      </c>
      <c r="O599" s="1">
        <v>20</v>
      </c>
      <c r="P599" s="1">
        <v>10</v>
      </c>
      <c r="Q599" t="s">
        <v>32</v>
      </c>
      <c r="R599" t="s">
        <v>640</v>
      </c>
      <c r="S599" t="s">
        <v>456</v>
      </c>
      <c r="T599" t="s">
        <v>460</v>
      </c>
      <c r="U599" t="s">
        <v>460</v>
      </c>
      <c r="V599" t="s">
        <v>468</v>
      </c>
      <c r="W599" t="s">
        <v>606</v>
      </c>
      <c r="X599" t="s">
        <v>614</v>
      </c>
      <c r="Y599" s="6">
        <v>0</v>
      </c>
      <c r="Z599" s="1">
        <f>Table1[[#This Row],[Cost Of Goods Sold]]*Table1[[#This Row],[Quantity Sold]]</f>
        <v>0</v>
      </c>
      <c r="AA599" s="1">
        <f>Table1[[#This Row],[Total sold Amount]]-Table1[[#This Row],[Total Cost of Good Sold]]</f>
        <v>0</v>
      </c>
      <c r="AB599" s="6">
        <f>IFERROR(Table1[[#This Row],[Total sold Amount]]-Table1[[#This Row],[Total Cost of Good Sold]]/Table1[[#This Row],[Total sold Amount]],0)</f>
        <v>0</v>
      </c>
      <c r="AC599" s="9">
        <f>IFERROR((Table1[[#This Row],[Total sold Amount]]-Table1[[#This Row],[Total Cost of Good Sold]])/Table1[[#This Row],[Total sold Amount]],0)</f>
        <v>0</v>
      </c>
    </row>
    <row r="600" spans="1:29" x14ac:dyDescent="0.3">
      <c r="A600">
        <v>278</v>
      </c>
      <c r="B600" t="s">
        <v>154</v>
      </c>
      <c r="C600" t="s">
        <v>48</v>
      </c>
      <c r="D600" t="s">
        <v>633</v>
      </c>
      <c r="E600" t="s">
        <v>624</v>
      </c>
      <c r="F600" s="4">
        <v>44983</v>
      </c>
      <c r="G600" s="6">
        <v>26</v>
      </c>
      <c r="H600">
        <v>2</v>
      </c>
      <c r="I600" t="s">
        <v>451</v>
      </c>
      <c r="J600" t="s">
        <v>545</v>
      </c>
      <c r="K600" t="s">
        <v>18</v>
      </c>
      <c r="L600" t="s">
        <v>18</v>
      </c>
      <c r="M600" t="s">
        <v>444</v>
      </c>
      <c r="N600" s="2">
        <v>0</v>
      </c>
      <c r="O600" s="1">
        <v>20</v>
      </c>
      <c r="P600" s="1">
        <v>6</v>
      </c>
      <c r="Q600" t="s">
        <v>23</v>
      </c>
      <c r="R600" t="s">
        <v>23</v>
      </c>
      <c r="S600" t="s">
        <v>454</v>
      </c>
      <c r="T600" t="s">
        <v>460</v>
      </c>
      <c r="U600" t="s">
        <v>460</v>
      </c>
      <c r="V600" t="s">
        <v>462</v>
      </c>
      <c r="W600" t="s">
        <v>607</v>
      </c>
      <c r="X600" t="s">
        <v>614</v>
      </c>
      <c r="Y600" s="6">
        <v>52</v>
      </c>
      <c r="Z600" s="1">
        <f>Table1[[#This Row],[Cost Of Goods Sold]]*Table1[[#This Row],[Quantity Sold]]</f>
        <v>40</v>
      </c>
      <c r="AA600" s="1">
        <f>Table1[[#This Row],[Total sold Amount]]-Table1[[#This Row],[Total Cost of Good Sold]]</f>
        <v>12</v>
      </c>
      <c r="AB600" s="6">
        <f>IFERROR(Table1[[#This Row],[Total sold Amount]]-Table1[[#This Row],[Total Cost of Good Sold]]/Table1[[#This Row],[Total sold Amount]],0)</f>
        <v>51.230769230769234</v>
      </c>
      <c r="AC600" s="9">
        <f>IFERROR((Table1[[#This Row],[Total sold Amount]]-Table1[[#This Row],[Total Cost of Good Sold]])/Table1[[#This Row],[Total sold Amount]],0)</f>
        <v>0.23076923076923078</v>
      </c>
    </row>
    <row r="601" spans="1:29" x14ac:dyDescent="0.3">
      <c r="A601">
        <v>138</v>
      </c>
      <c r="B601" t="s">
        <v>94</v>
      </c>
      <c r="C601" t="s">
        <v>16</v>
      </c>
      <c r="D601" t="s">
        <v>629</v>
      </c>
      <c r="E601" t="s">
        <v>16</v>
      </c>
      <c r="F601" s="4">
        <v>45017</v>
      </c>
      <c r="G601" s="6">
        <v>20</v>
      </c>
      <c r="H601">
        <v>1</v>
      </c>
      <c r="I601" t="s">
        <v>451</v>
      </c>
      <c r="J601" t="s">
        <v>545</v>
      </c>
      <c r="K601" t="s">
        <v>32</v>
      </c>
      <c r="L601" t="s">
        <v>32</v>
      </c>
      <c r="M601" t="s">
        <v>442</v>
      </c>
      <c r="N601" s="2">
        <v>0.12</v>
      </c>
      <c r="O601" s="1">
        <v>15</v>
      </c>
      <c r="P601" s="1">
        <v>5</v>
      </c>
      <c r="Q601" t="s">
        <v>32</v>
      </c>
      <c r="R601" t="s">
        <v>640</v>
      </c>
      <c r="S601" t="s">
        <v>455</v>
      </c>
      <c r="T601" t="s">
        <v>459</v>
      </c>
      <c r="U601" t="s">
        <v>644</v>
      </c>
      <c r="V601" t="s">
        <v>491</v>
      </c>
      <c r="W601" t="s">
        <v>606</v>
      </c>
      <c r="X601" t="s">
        <v>610</v>
      </c>
      <c r="Y601" s="6">
        <v>20</v>
      </c>
      <c r="Z601" s="1">
        <f>Table1[[#This Row],[Cost Of Goods Sold]]*Table1[[#This Row],[Quantity Sold]]</f>
        <v>15</v>
      </c>
      <c r="AA601" s="1">
        <f>Table1[[#This Row],[Total sold Amount]]-Table1[[#This Row],[Total Cost of Good Sold]]</f>
        <v>5</v>
      </c>
      <c r="AB601" s="6">
        <f>IFERROR(Table1[[#This Row],[Total sold Amount]]-Table1[[#This Row],[Total Cost of Good Sold]]/Table1[[#This Row],[Total sold Amount]],0)</f>
        <v>19.25</v>
      </c>
      <c r="AC601" s="9">
        <f>IFERROR((Table1[[#This Row],[Total sold Amount]]-Table1[[#This Row],[Total Cost of Good Sold]])/Table1[[#This Row],[Total sold Amount]],0)</f>
        <v>0.25</v>
      </c>
    </row>
    <row r="602" spans="1:29" x14ac:dyDescent="0.3">
      <c r="A602">
        <v>589</v>
      </c>
      <c r="B602" t="s">
        <v>357</v>
      </c>
      <c r="C602" t="s">
        <v>16</v>
      </c>
      <c r="D602" t="s">
        <v>629</v>
      </c>
      <c r="E602" t="s">
        <v>16</v>
      </c>
      <c r="F602" s="4">
        <v>44993</v>
      </c>
      <c r="G602" s="6">
        <v>30</v>
      </c>
      <c r="H602">
        <v>1</v>
      </c>
      <c r="I602" t="s">
        <v>451</v>
      </c>
      <c r="J602" t="s">
        <v>545</v>
      </c>
      <c r="K602" t="s">
        <v>32</v>
      </c>
      <c r="L602" t="s">
        <v>32</v>
      </c>
      <c r="M602" t="s">
        <v>439</v>
      </c>
      <c r="N602" s="2">
        <v>0</v>
      </c>
      <c r="O602" s="1">
        <v>25</v>
      </c>
      <c r="P602" s="1">
        <v>5</v>
      </c>
      <c r="Q602" t="s">
        <v>18</v>
      </c>
      <c r="R602" t="s">
        <v>642</v>
      </c>
      <c r="S602" t="s">
        <v>455</v>
      </c>
      <c r="T602" t="s">
        <v>459</v>
      </c>
      <c r="U602" t="s">
        <v>644</v>
      </c>
      <c r="V602" t="s">
        <v>483</v>
      </c>
      <c r="W602" t="s">
        <v>606</v>
      </c>
      <c r="X602" t="s">
        <v>611</v>
      </c>
      <c r="Y602" s="6">
        <v>30</v>
      </c>
      <c r="Z602" s="1">
        <f>Table1[[#This Row],[Cost Of Goods Sold]]*Table1[[#This Row],[Quantity Sold]]</f>
        <v>25</v>
      </c>
      <c r="AA602" s="1">
        <f>Table1[[#This Row],[Total sold Amount]]-Table1[[#This Row],[Total Cost of Good Sold]]</f>
        <v>5</v>
      </c>
      <c r="AB602" s="6">
        <f>IFERROR(Table1[[#This Row],[Total sold Amount]]-Table1[[#This Row],[Total Cost of Good Sold]]/Table1[[#This Row],[Total sold Amount]],0)</f>
        <v>29.166666666666668</v>
      </c>
      <c r="AC602" s="9">
        <f>IFERROR((Table1[[#This Row],[Total sold Amount]]-Table1[[#This Row],[Total Cost of Good Sold]])/Table1[[#This Row],[Total sold Amount]],0)</f>
        <v>0.16666666666666666</v>
      </c>
    </row>
    <row r="603" spans="1:29" x14ac:dyDescent="0.3">
      <c r="A603">
        <v>909</v>
      </c>
      <c r="B603" t="s">
        <v>423</v>
      </c>
      <c r="C603" t="s">
        <v>24</v>
      </c>
      <c r="D603" t="s">
        <v>631</v>
      </c>
      <c r="E603" t="s">
        <v>626</v>
      </c>
      <c r="F603" s="4">
        <v>45446</v>
      </c>
      <c r="G603" s="6">
        <v>130</v>
      </c>
      <c r="H603">
        <v>3</v>
      </c>
      <c r="I603" t="s">
        <v>451</v>
      </c>
      <c r="J603" t="s">
        <v>545</v>
      </c>
      <c r="K603" t="s">
        <v>18</v>
      </c>
      <c r="L603" t="s">
        <v>18</v>
      </c>
      <c r="M603" t="s">
        <v>446</v>
      </c>
      <c r="N603" s="2">
        <v>0</v>
      </c>
      <c r="O603" s="1">
        <v>100</v>
      </c>
      <c r="P603" s="1">
        <v>30</v>
      </c>
      <c r="Q603" t="s">
        <v>18</v>
      </c>
      <c r="R603" t="s">
        <v>642</v>
      </c>
      <c r="S603" t="s">
        <v>456</v>
      </c>
      <c r="T603" t="s">
        <v>460</v>
      </c>
      <c r="U603" t="s">
        <v>460</v>
      </c>
      <c r="V603" t="s">
        <v>483</v>
      </c>
      <c r="W603" t="s">
        <v>608</v>
      </c>
      <c r="X603" t="s">
        <v>611</v>
      </c>
      <c r="Y603" s="6">
        <v>390</v>
      </c>
      <c r="Z603" s="1">
        <f>Table1[[#This Row],[Cost Of Goods Sold]]*Table1[[#This Row],[Quantity Sold]]</f>
        <v>300</v>
      </c>
      <c r="AA603" s="1">
        <f>Table1[[#This Row],[Total sold Amount]]-Table1[[#This Row],[Total Cost of Good Sold]]</f>
        <v>90</v>
      </c>
      <c r="AB603" s="6">
        <f>IFERROR(Table1[[#This Row],[Total sold Amount]]-Table1[[#This Row],[Total Cost of Good Sold]]/Table1[[#This Row],[Total sold Amount]],0)</f>
        <v>389.23076923076923</v>
      </c>
      <c r="AC603" s="9">
        <f>IFERROR((Table1[[#This Row],[Total sold Amount]]-Table1[[#This Row],[Total Cost of Good Sold]])/Table1[[#This Row],[Total sold Amount]],0)</f>
        <v>0.23076923076923078</v>
      </c>
    </row>
    <row r="604" spans="1:29" x14ac:dyDescent="0.3">
      <c r="A604">
        <v>139</v>
      </c>
      <c r="B604" t="s">
        <v>95</v>
      </c>
      <c r="C604" t="s">
        <v>21</v>
      </c>
      <c r="D604" t="s">
        <v>634</v>
      </c>
      <c r="E604" t="s">
        <v>624</v>
      </c>
      <c r="F604" s="4">
        <v>45016</v>
      </c>
      <c r="G604" s="6">
        <v>325</v>
      </c>
      <c r="H604">
        <v>3</v>
      </c>
      <c r="I604" t="s">
        <v>451</v>
      </c>
      <c r="J604" t="s">
        <v>545</v>
      </c>
      <c r="K604" t="s">
        <v>26</v>
      </c>
      <c r="L604" t="s">
        <v>32</v>
      </c>
      <c r="M604" t="s">
        <v>448</v>
      </c>
      <c r="N604" s="2">
        <v>0.1</v>
      </c>
      <c r="O604" s="1">
        <v>250</v>
      </c>
      <c r="P604" s="1">
        <v>75</v>
      </c>
      <c r="Q604" t="s">
        <v>457</v>
      </c>
      <c r="R604" t="s">
        <v>641</v>
      </c>
      <c r="S604" t="s">
        <v>454</v>
      </c>
      <c r="T604" t="s">
        <v>458</v>
      </c>
      <c r="U604" t="s">
        <v>644</v>
      </c>
      <c r="V604" t="s">
        <v>468</v>
      </c>
      <c r="W604" t="s">
        <v>608</v>
      </c>
      <c r="X604" t="s">
        <v>614</v>
      </c>
      <c r="Y604" s="6">
        <v>975</v>
      </c>
      <c r="Z604" s="1">
        <f>Table1[[#This Row],[Cost Of Goods Sold]]*Table1[[#This Row],[Quantity Sold]]</f>
        <v>750</v>
      </c>
      <c r="AA604" s="1">
        <f>Table1[[#This Row],[Total sold Amount]]-Table1[[#This Row],[Total Cost of Good Sold]]</f>
        <v>225</v>
      </c>
      <c r="AB604" s="6">
        <f>IFERROR(Table1[[#This Row],[Total sold Amount]]-Table1[[#This Row],[Total Cost of Good Sold]]/Table1[[#This Row],[Total sold Amount]],0)</f>
        <v>974.23076923076928</v>
      </c>
      <c r="AC604" s="9">
        <f>IFERROR((Table1[[#This Row],[Total sold Amount]]-Table1[[#This Row],[Total Cost of Good Sold]])/Table1[[#This Row],[Total sold Amount]],0)</f>
        <v>0.23076923076923078</v>
      </c>
    </row>
    <row r="605" spans="1:29" x14ac:dyDescent="0.3">
      <c r="A605">
        <v>562</v>
      </c>
      <c r="B605" t="s">
        <v>346</v>
      </c>
      <c r="C605" t="s">
        <v>48</v>
      </c>
      <c r="D605" t="s">
        <v>633</v>
      </c>
      <c r="E605" t="s">
        <v>624</v>
      </c>
      <c r="F605" s="4">
        <v>45107</v>
      </c>
      <c r="G605" s="6">
        <v>25</v>
      </c>
      <c r="H605">
        <v>5</v>
      </c>
      <c r="I605" t="s">
        <v>450</v>
      </c>
      <c r="J605" t="s">
        <v>545</v>
      </c>
      <c r="K605" t="s">
        <v>26</v>
      </c>
      <c r="L605" t="s">
        <v>32</v>
      </c>
      <c r="M605" t="s">
        <v>443</v>
      </c>
      <c r="N605" s="2">
        <v>0.05</v>
      </c>
      <c r="O605" s="1">
        <v>15</v>
      </c>
      <c r="P605" s="1">
        <v>10</v>
      </c>
      <c r="Q605" t="s">
        <v>18</v>
      </c>
      <c r="R605" t="s">
        <v>642</v>
      </c>
      <c r="S605" t="s">
        <v>455</v>
      </c>
      <c r="T605" t="s">
        <v>460</v>
      </c>
      <c r="U605" t="s">
        <v>460</v>
      </c>
      <c r="V605" t="s">
        <v>469</v>
      </c>
      <c r="W605" t="s">
        <v>606</v>
      </c>
      <c r="X605" t="s">
        <v>613</v>
      </c>
      <c r="Y605" s="6">
        <v>125</v>
      </c>
      <c r="Z605" s="1">
        <f>Table1[[#This Row],[Cost Of Goods Sold]]*Table1[[#This Row],[Quantity Sold]]</f>
        <v>75</v>
      </c>
      <c r="AA605" s="1">
        <f>Table1[[#This Row],[Total sold Amount]]-Table1[[#This Row],[Total Cost of Good Sold]]</f>
        <v>50</v>
      </c>
      <c r="AB605" s="6">
        <f>IFERROR(Table1[[#This Row],[Total sold Amount]]-Table1[[#This Row],[Total Cost of Good Sold]]/Table1[[#This Row],[Total sold Amount]],0)</f>
        <v>124.4</v>
      </c>
      <c r="AC605" s="9">
        <f>IFERROR((Table1[[#This Row],[Total sold Amount]]-Table1[[#This Row],[Total Cost of Good Sold]])/Table1[[#This Row],[Total sold Amount]],0)</f>
        <v>0.4</v>
      </c>
    </row>
    <row r="606" spans="1:29" x14ac:dyDescent="0.3">
      <c r="A606">
        <v>193</v>
      </c>
      <c r="B606" t="s">
        <v>73</v>
      </c>
      <c r="C606" t="s">
        <v>16</v>
      </c>
      <c r="D606" t="s">
        <v>629</v>
      </c>
      <c r="E606" t="s">
        <v>16</v>
      </c>
      <c r="F606" s="4">
        <v>45273</v>
      </c>
      <c r="G606" s="6">
        <v>75</v>
      </c>
      <c r="H606">
        <v>4</v>
      </c>
      <c r="I606" t="s">
        <v>452</v>
      </c>
      <c r="J606" t="s">
        <v>545</v>
      </c>
      <c r="K606" t="s">
        <v>23</v>
      </c>
      <c r="L606" t="s">
        <v>23</v>
      </c>
      <c r="M606" t="s">
        <v>447</v>
      </c>
      <c r="N606" s="2">
        <v>0</v>
      </c>
      <c r="O606" s="1">
        <v>60</v>
      </c>
      <c r="P606" s="1">
        <v>15</v>
      </c>
      <c r="Q606" t="s">
        <v>18</v>
      </c>
      <c r="R606" t="s">
        <v>642</v>
      </c>
      <c r="S606" t="s">
        <v>456</v>
      </c>
      <c r="T606" t="s">
        <v>458</v>
      </c>
      <c r="U606" t="s">
        <v>644</v>
      </c>
      <c r="V606" t="s">
        <v>473</v>
      </c>
      <c r="W606" t="s">
        <v>606</v>
      </c>
      <c r="X606" t="s">
        <v>614</v>
      </c>
      <c r="Y606" s="6">
        <v>300</v>
      </c>
      <c r="Z606" s="1">
        <f>Table1[[#This Row],[Cost Of Goods Sold]]*Table1[[#This Row],[Quantity Sold]]</f>
        <v>240</v>
      </c>
      <c r="AA606" s="1">
        <f>Table1[[#This Row],[Total sold Amount]]-Table1[[#This Row],[Total Cost of Good Sold]]</f>
        <v>60</v>
      </c>
      <c r="AB606" s="6">
        <f>IFERROR(Table1[[#This Row],[Total sold Amount]]-Table1[[#This Row],[Total Cost of Good Sold]]/Table1[[#This Row],[Total sold Amount]],0)</f>
        <v>299.2</v>
      </c>
      <c r="AC606" s="9">
        <f>IFERROR((Table1[[#This Row],[Total sold Amount]]-Table1[[#This Row],[Total Cost of Good Sold]])/Table1[[#This Row],[Total sold Amount]],0)</f>
        <v>0.2</v>
      </c>
    </row>
    <row r="607" spans="1:29" x14ac:dyDescent="0.3">
      <c r="A607">
        <v>1030</v>
      </c>
      <c r="B607" t="s">
        <v>266</v>
      </c>
      <c r="C607" t="s">
        <v>36</v>
      </c>
      <c r="D607" t="s">
        <v>634</v>
      </c>
      <c r="E607" t="s">
        <v>624</v>
      </c>
      <c r="F607" s="4">
        <v>45245</v>
      </c>
      <c r="G607" s="6">
        <v>25</v>
      </c>
      <c r="I607" t="s">
        <v>452</v>
      </c>
      <c r="J607" t="s">
        <v>545</v>
      </c>
      <c r="K607" t="s">
        <v>438</v>
      </c>
      <c r="L607" t="s">
        <v>18</v>
      </c>
      <c r="M607" t="s">
        <v>442</v>
      </c>
      <c r="N607" s="2">
        <v>0</v>
      </c>
      <c r="O607" s="1">
        <v>20</v>
      </c>
      <c r="P607" s="1">
        <v>5</v>
      </c>
      <c r="Q607" t="s">
        <v>23</v>
      </c>
      <c r="R607" t="s">
        <v>23</v>
      </c>
      <c r="S607" t="s">
        <v>456</v>
      </c>
      <c r="T607" t="s">
        <v>458</v>
      </c>
      <c r="U607" t="s">
        <v>644</v>
      </c>
      <c r="V607" t="s">
        <v>489</v>
      </c>
      <c r="W607" t="s">
        <v>608</v>
      </c>
      <c r="X607" t="s">
        <v>612</v>
      </c>
      <c r="Y607" s="6">
        <v>0</v>
      </c>
      <c r="Z607" s="1">
        <f>Table1[[#This Row],[Cost Of Goods Sold]]*Table1[[#This Row],[Quantity Sold]]</f>
        <v>0</v>
      </c>
      <c r="AA607" s="1">
        <f>Table1[[#This Row],[Total sold Amount]]-Table1[[#This Row],[Total Cost of Good Sold]]</f>
        <v>0</v>
      </c>
      <c r="AB607" s="6">
        <f>IFERROR(Table1[[#This Row],[Total sold Amount]]-Table1[[#This Row],[Total Cost of Good Sold]]/Table1[[#This Row],[Total sold Amount]],0)</f>
        <v>0</v>
      </c>
      <c r="AC607" s="9">
        <f>IFERROR((Table1[[#This Row],[Total sold Amount]]-Table1[[#This Row],[Total Cost of Good Sold]])/Table1[[#This Row],[Total sold Amount]],0)</f>
        <v>0</v>
      </c>
    </row>
    <row r="608" spans="1:29" x14ac:dyDescent="0.3">
      <c r="A608">
        <v>542</v>
      </c>
      <c r="B608" t="s">
        <v>337</v>
      </c>
      <c r="C608" t="s">
        <v>16</v>
      </c>
      <c r="D608" t="s">
        <v>629</v>
      </c>
      <c r="E608" t="s">
        <v>16</v>
      </c>
      <c r="F608" s="4">
        <v>45276</v>
      </c>
      <c r="G608" s="6">
        <v>200</v>
      </c>
      <c r="H608">
        <v>1</v>
      </c>
      <c r="I608" t="s">
        <v>449</v>
      </c>
      <c r="J608" t="s">
        <v>545</v>
      </c>
      <c r="K608" t="s">
        <v>32</v>
      </c>
      <c r="L608" t="s">
        <v>32</v>
      </c>
      <c r="M608" t="s">
        <v>445</v>
      </c>
      <c r="N608" s="2">
        <v>0</v>
      </c>
      <c r="O608" s="1">
        <v>150</v>
      </c>
      <c r="P608" s="1">
        <v>50</v>
      </c>
      <c r="Q608" t="s">
        <v>32</v>
      </c>
      <c r="R608" t="s">
        <v>640</v>
      </c>
      <c r="S608" t="s">
        <v>454</v>
      </c>
      <c r="T608" t="s">
        <v>459</v>
      </c>
      <c r="U608" t="s">
        <v>644</v>
      </c>
      <c r="V608" t="s">
        <v>475</v>
      </c>
      <c r="W608" t="s">
        <v>607</v>
      </c>
      <c r="X608" t="s">
        <v>614</v>
      </c>
      <c r="Y608" s="6">
        <v>200</v>
      </c>
      <c r="Z608" s="1">
        <f>Table1[[#This Row],[Cost Of Goods Sold]]*Table1[[#This Row],[Quantity Sold]]</f>
        <v>150</v>
      </c>
      <c r="AA608" s="1">
        <f>Table1[[#This Row],[Total sold Amount]]-Table1[[#This Row],[Total Cost of Good Sold]]</f>
        <v>50</v>
      </c>
      <c r="AB608" s="6">
        <f>IFERROR(Table1[[#This Row],[Total sold Amount]]-Table1[[#This Row],[Total Cost of Good Sold]]/Table1[[#This Row],[Total sold Amount]],0)</f>
        <v>199.25</v>
      </c>
      <c r="AC608" s="9">
        <f>IFERROR((Table1[[#This Row],[Total sold Amount]]-Table1[[#This Row],[Total Cost of Good Sold]])/Table1[[#This Row],[Total sold Amount]],0)</f>
        <v>0.25</v>
      </c>
    </row>
    <row r="609" spans="1:29" x14ac:dyDescent="0.3">
      <c r="A609">
        <v>683</v>
      </c>
      <c r="B609" t="s">
        <v>405</v>
      </c>
      <c r="C609" t="s">
        <v>36</v>
      </c>
      <c r="D609" t="s">
        <v>634</v>
      </c>
      <c r="E609" t="s">
        <v>624</v>
      </c>
      <c r="F609" s="4">
        <v>44996</v>
      </c>
      <c r="G609" s="6">
        <v>40</v>
      </c>
      <c r="H609">
        <v>2</v>
      </c>
      <c r="I609" t="s">
        <v>449</v>
      </c>
      <c r="J609" t="s">
        <v>545</v>
      </c>
      <c r="K609" t="s">
        <v>23</v>
      </c>
      <c r="L609" t="s">
        <v>23</v>
      </c>
      <c r="M609" t="s">
        <v>447</v>
      </c>
      <c r="N609" s="2">
        <v>0.1</v>
      </c>
      <c r="O609" s="1">
        <v>30</v>
      </c>
      <c r="P609" s="1">
        <v>10</v>
      </c>
      <c r="Q609" t="s">
        <v>457</v>
      </c>
      <c r="R609" t="s">
        <v>641</v>
      </c>
      <c r="S609" t="s">
        <v>455</v>
      </c>
      <c r="T609" t="s">
        <v>458</v>
      </c>
      <c r="U609" t="s">
        <v>644</v>
      </c>
      <c r="V609" t="s">
        <v>470</v>
      </c>
      <c r="W609" t="s">
        <v>606</v>
      </c>
      <c r="X609" t="s">
        <v>613</v>
      </c>
      <c r="Y609" s="6">
        <v>80</v>
      </c>
      <c r="Z609" s="1">
        <f>Table1[[#This Row],[Cost Of Goods Sold]]*Table1[[#This Row],[Quantity Sold]]</f>
        <v>60</v>
      </c>
      <c r="AA609" s="1">
        <f>Table1[[#This Row],[Total sold Amount]]-Table1[[#This Row],[Total Cost of Good Sold]]</f>
        <v>20</v>
      </c>
      <c r="AB609" s="6">
        <f>IFERROR(Table1[[#This Row],[Total sold Amount]]-Table1[[#This Row],[Total Cost of Good Sold]]/Table1[[#This Row],[Total sold Amount]],0)</f>
        <v>79.25</v>
      </c>
      <c r="AC609" s="9">
        <f>IFERROR((Table1[[#This Row],[Total sold Amount]]-Table1[[#This Row],[Total Cost of Good Sold]])/Table1[[#This Row],[Total sold Amount]],0)</f>
        <v>0.25</v>
      </c>
    </row>
    <row r="610" spans="1:29" x14ac:dyDescent="0.3">
      <c r="A610">
        <v>1068</v>
      </c>
      <c r="B610" t="s">
        <v>108</v>
      </c>
      <c r="C610" t="s">
        <v>19</v>
      </c>
      <c r="D610" t="s">
        <v>630</v>
      </c>
      <c r="E610" t="s">
        <v>623</v>
      </c>
      <c r="F610" s="4">
        <v>45096</v>
      </c>
      <c r="G610" s="6">
        <v>80</v>
      </c>
      <c r="I610" t="s">
        <v>453</v>
      </c>
      <c r="J610" t="s">
        <v>545</v>
      </c>
      <c r="K610" t="s">
        <v>431</v>
      </c>
      <c r="L610" t="s">
        <v>23</v>
      </c>
      <c r="M610" t="s">
        <v>445</v>
      </c>
      <c r="N610" s="2">
        <v>0.05</v>
      </c>
      <c r="O610" s="1">
        <v>60</v>
      </c>
      <c r="P610" s="1">
        <v>20</v>
      </c>
      <c r="Q610" t="s">
        <v>457</v>
      </c>
      <c r="R610" t="s">
        <v>641</v>
      </c>
      <c r="S610" t="s">
        <v>456</v>
      </c>
      <c r="T610" t="s">
        <v>460</v>
      </c>
      <c r="U610" t="s">
        <v>460</v>
      </c>
      <c r="V610" t="s">
        <v>467</v>
      </c>
      <c r="W610" t="s">
        <v>606</v>
      </c>
      <c r="X610" t="s">
        <v>612</v>
      </c>
      <c r="Y610" s="6">
        <v>0</v>
      </c>
      <c r="Z610" s="1">
        <f>Table1[[#This Row],[Cost Of Goods Sold]]*Table1[[#This Row],[Quantity Sold]]</f>
        <v>0</v>
      </c>
      <c r="AA610" s="1">
        <f>Table1[[#This Row],[Total sold Amount]]-Table1[[#This Row],[Total Cost of Good Sold]]</f>
        <v>0</v>
      </c>
      <c r="AB610" s="6">
        <f>IFERROR(Table1[[#This Row],[Total sold Amount]]-Table1[[#This Row],[Total Cost of Good Sold]]/Table1[[#This Row],[Total sold Amount]],0)</f>
        <v>0</v>
      </c>
      <c r="AC610" s="9">
        <f>IFERROR((Table1[[#This Row],[Total sold Amount]]-Table1[[#This Row],[Total Cost of Good Sold]])/Table1[[#This Row],[Total sold Amount]],0)</f>
        <v>0</v>
      </c>
    </row>
    <row r="611" spans="1:29" x14ac:dyDescent="0.3">
      <c r="A611">
        <v>428</v>
      </c>
      <c r="B611" t="s">
        <v>281</v>
      </c>
      <c r="C611" t="s">
        <v>48</v>
      </c>
      <c r="D611" t="s">
        <v>633</v>
      </c>
      <c r="E611" t="s">
        <v>624</v>
      </c>
      <c r="F611" s="4">
        <v>45082</v>
      </c>
      <c r="G611" s="6">
        <v>65</v>
      </c>
      <c r="H611">
        <v>4</v>
      </c>
      <c r="I611" t="s">
        <v>453</v>
      </c>
      <c r="J611" t="s">
        <v>545</v>
      </c>
      <c r="K611" t="s">
        <v>32</v>
      </c>
      <c r="L611" t="s">
        <v>32</v>
      </c>
      <c r="M611" t="s">
        <v>442</v>
      </c>
      <c r="N611" s="2">
        <v>0</v>
      </c>
      <c r="O611" s="1">
        <v>50</v>
      </c>
      <c r="P611" s="1">
        <v>15</v>
      </c>
      <c r="Q611" t="s">
        <v>457</v>
      </c>
      <c r="R611" t="s">
        <v>641</v>
      </c>
      <c r="S611" t="s">
        <v>456</v>
      </c>
      <c r="T611" t="s">
        <v>459</v>
      </c>
      <c r="U611" t="s">
        <v>644</v>
      </c>
      <c r="V611" t="s">
        <v>479</v>
      </c>
      <c r="W611" t="s">
        <v>606</v>
      </c>
      <c r="X611" t="s">
        <v>611</v>
      </c>
      <c r="Y611" s="6">
        <v>260</v>
      </c>
      <c r="Z611" s="1">
        <f>Table1[[#This Row],[Cost Of Goods Sold]]*Table1[[#This Row],[Quantity Sold]]</f>
        <v>200</v>
      </c>
      <c r="AA611" s="1">
        <f>Table1[[#This Row],[Total sold Amount]]-Table1[[#This Row],[Total Cost of Good Sold]]</f>
        <v>60</v>
      </c>
      <c r="AB611" s="6">
        <f>IFERROR(Table1[[#This Row],[Total sold Amount]]-Table1[[#This Row],[Total Cost of Good Sold]]/Table1[[#This Row],[Total sold Amount]],0)</f>
        <v>259.23076923076923</v>
      </c>
      <c r="AC611" s="9">
        <f>IFERROR((Table1[[#This Row],[Total sold Amount]]-Table1[[#This Row],[Total Cost of Good Sold]])/Table1[[#This Row],[Total sold Amount]],0)</f>
        <v>0.23076923076923078</v>
      </c>
    </row>
    <row r="612" spans="1:29" x14ac:dyDescent="0.3">
      <c r="A612">
        <v>785</v>
      </c>
      <c r="B612" t="s">
        <v>223</v>
      </c>
      <c r="C612" t="s">
        <v>24</v>
      </c>
      <c r="D612" t="s">
        <v>631</v>
      </c>
      <c r="E612" t="s">
        <v>626</v>
      </c>
      <c r="F612" s="4">
        <v>45483</v>
      </c>
      <c r="G612" s="6">
        <v>90</v>
      </c>
      <c r="H612">
        <v>3</v>
      </c>
      <c r="I612" t="s">
        <v>453</v>
      </c>
      <c r="J612" t="s">
        <v>545</v>
      </c>
      <c r="K612" t="s">
        <v>32</v>
      </c>
      <c r="L612" t="s">
        <v>32</v>
      </c>
      <c r="M612" t="s">
        <v>445</v>
      </c>
      <c r="N612" s="2">
        <v>0</v>
      </c>
      <c r="O612" s="1">
        <v>70</v>
      </c>
      <c r="P612" s="1">
        <v>20</v>
      </c>
      <c r="Q612" t="s">
        <v>23</v>
      </c>
      <c r="R612" t="s">
        <v>23</v>
      </c>
      <c r="S612" t="s">
        <v>455</v>
      </c>
      <c r="T612" t="s">
        <v>460</v>
      </c>
      <c r="U612" t="s">
        <v>460</v>
      </c>
      <c r="V612" t="s">
        <v>494</v>
      </c>
      <c r="W612" t="s">
        <v>608</v>
      </c>
      <c r="X612" t="s">
        <v>614</v>
      </c>
      <c r="Y612" s="6">
        <v>270</v>
      </c>
      <c r="Z612" s="1">
        <f>Table1[[#This Row],[Cost Of Goods Sold]]*Table1[[#This Row],[Quantity Sold]]</f>
        <v>210</v>
      </c>
      <c r="AA612" s="1">
        <f>Table1[[#This Row],[Total sold Amount]]-Table1[[#This Row],[Total Cost of Good Sold]]</f>
        <v>60</v>
      </c>
      <c r="AB612" s="6">
        <f>IFERROR(Table1[[#This Row],[Total sold Amount]]-Table1[[#This Row],[Total Cost of Good Sold]]/Table1[[#This Row],[Total sold Amount]],0)</f>
        <v>269.22222222222223</v>
      </c>
      <c r="AC612" s="9">
        <f>IFERROR((Table1[[#This Row],[Total sold Amount]]-Table1[[#This Row],[Total Cost of Good Sold]])/Table1[[#This Row],[Total sold Amount]],0)</f>
        <v>0.22222222222222221</v>
      </c>
    </row>
    <row r="613" spans="1:29" x14ac:dyDescent="0.3">
      <c r="A613">
        <v>437</v>
      </c>
      <c r="B613" t="s">
        <v>287</v>
      </c>
      <c r="C613" t="s">
        <v>24</v>
      </c>
      <c r="D613" t="s">
        <v>631</v>
      </c>
      <c r="E613" t="s">
        <v>626</v>
      </c>
      <c r="F613" s="4">
        <v>45091</v>
      </c>
      <c r="G613" s="6">
        <v>75</v>
      </c>
      <c r="H613">
        <v>4</v>
      </c>
      <c r="I613" t="s">
        <v>453</v>
      </c>
      <c r="J613" t="s">
        <v>545</v>
      </c>
      <c r="K613" t="s">
        <v>18</v>
      </c>
      <c r="L613" t="s">
        <v>18</v>
      </c>
      <c r="M613" t="s">
        <v>442</v>
      </c>
      <c r="N613" s="2">
        <v>0</v>
      </c>
      <c r="O613" s="1">
        <v>60</v>
      </c>
      <c r="P613" s="1">
        <v>15</v>
      </c>
      <c r="Q613" t="s">
        <v>457</v>
      </c>
      <c r="R613" t="s">
        <v>641</v>
      </c>
      <c r="S613" t="s">
        <v>456</v>
      </c>
      <c r="T613" t="s">
        <v>460</v>
      </c>
      <c r="U613" t="s">
        <v>460</v>
      </c>
      <c r="V613" t="s">
        <v>464</v>
      </c>
      <c r="W613" t="s">
        <v>608</v>
      </c>
      <c r="X613" t="s">
        <v>610</v>
      </c>
      <c r="Y613" s="6">
        <v>300</v>
      </c>
      <c r="Z613" s="1">
        <f>Table1[[#This Row],[Cost Of Goods Sold]]*Table1[[#This Row],[Quantity Sold]]</f>
        <v>240</v>
      </c>
      <c r="AA613" s="1">
        <f>Table1[[#This Row],[Total sold Amount]]-Table1[[#This Row],[Total Cost of Good Sold]]</f>
        <v>60</v>
      </c>
      <c r="AB613" s="6">
        <f>IFERROR(Table1[[#This Row],[Total sold Amount]]-Table1[[#This Row],[Total Cost of Good Sold]]/Table1[[#This Row],[Total sold Amount]],0)</f>
        <v>299.2</v>
      </c>
      <c r="AC613" s="9">
        <f>IFERROR((Table1[[#This Row],[Total sold Amount]]-Table1[[#This Row],[Total Cost of Good Sold]])/Table1[[#This Row],[Total sold Amount]],0)</f>
        <v>0.2</v>
      </c>
    </row>
    <row r="614" spans="1:29" x14ac:dyDescent="0.3">
      <c r="A614">
        <v>485</v>
      </c>
      <c r="B614" t="s">
        <v>177</v>
      </c>
      <c r="C614" t="s">
        <v>34</v>
      </c>
      <c r="D614" t="s">
        <v>632</v>
      </c>
      <c r="E614" t="s">
        <v>625</v>
      </c>
      <c r="F614" s="4">
        <v>45389</v>
      </c>
      <c r="G614" s="6">
        <v>15</v>
      </c>
      <c r="H614">
        <v>2</v>
      </c>
      <c r="J614" t="s">
        <v>545</v>
      </c>
      <c r="K614" t="s">
        <v>23</v>
      </c>
      <c r="L614" t="s">
        <v>23</v>
      </c>
      <c r="M614" t="s">
        <v>447</v>
      </c>
      <c r="N614" s="2">
        <v>0</v>
      </c>
      <c r="O614" s="1">
        <v>10</v>
      </c>
      <c r="P614" s="1">
        <v>5</v>
      </c>
      <c r="Q614" t="s">
        <v>32</v>
      </c>
      <c r="R614" t="s">
        <v>640</v>
      </c>
      <c r="S614" t="s">
        <v>456</v>
      </c>
      <c r="T614" t="s">
        <v>459</v>
      </c>
      <c r="U614" t="s">
        <v>644</v>
      </c>
      <c r="V614" t="s">
        <v>468</v>
      </c>
      <c r="W614" t="s">
        <v>606</v>
      </c>
      <c r="X614" t="s">
        <v>614</v>
      </c>
      <c r="Y614" s="6">
        <v>30</v>
      </c>
      <c r="Z614" s="1">
        <f>Table1[[#This Row],[Cost Of Goods Sold]]*Table1[[#This Row],[Quantity Sold]]</f>
        <v>20</v>
      </c>
      <c r="AA614" s="1">
        <f>Table1[[#This Row],[Total sold Amount]]-Table1[[#This Row],[Total Cost of Good Sold]]</f>
        <v>10</v>
      </c>
      <c r="AB614" s="6">
        <f>IFERROR(Table1[[#This Row],[Total sold Amount]]-Table1[[#This Row],[Total Cost of Good Sold]]/Table1[[#This Row],[Total sold Amount]],0)</f>
        <v>29.333333333333332</v>
      </c>
      <c r="AC614" s="9">
        <f>IFERROR((Table1[[#This Row],[Total sold Amount]]-Table1[[#This Row],[Total Cost of Good Sold]])/Table1[[#This Row],[Total sold Amount]],0)</f>
        <v>0.33333333333333331</v>
      </c>
    </row>
    <row r="615" spans="1:29" x14ac:dyDescent="0.3">
      <c r="A615">
        <v>787</v>
      </c>
      <c r="B615" t="s">
        <v>139</v>
      </c>
      <c r="C615" t="s">
        <v>34</v>
      </c>
      <c r="D615" t="s">
        <v>632</v>
      </c>
      <c r="E615" t="s">
        <v>625</v>
      </c>
      <c r="F615" s="4">
        <v>45501</v>
      </c>
      <c r="G615" s="6">
        <v>7</v>
      </c>
      <c r="H615">
        <v>1</v>
      </c>
      <c r="I615" t="s">
        <v>451</v>
      </c>
      <c r="J615" t="s">
        <v>587</v>
      </c>
      <c r="K615" t="s">
        <v>23</v>
      </c>
      <c r="L615" t="s">
        <v>23</v>
      </c>
      <c r="M615" t="s">
        <v>446</v>
      </c>
      <c r="N615" s="2">
        <v>0.05</v>
      </c>
      <c r="O615" s="1">
        <v>5</v>
      </c>
      <c r="P615" s="1">
        <v>2</v>
      </c>
      <c r="Q615" t="s">
        <v>32</v>
      </c>
      <c r="R615" t="s">
        <v>640</v>
      </c>
      <c r="S615" t="s">
        <v>454</v>
      </c>
      <c r="T615" t="s">
        <v>458</v>
      </c>
      <c r="U615" t="s">
        <v>644</v>
      </c>
      <c r="V615" t="s">
        <v>488</v>
      </c>
      <c r="W615" t="s">
        <v>606</v>
      </c>
      <c r="X615" t="s">
        <v>613</v>
      </c>
      <c r="Y615" s="6">
        <v>7</v>
      </c>
      <c r="Z615" s="1">
        <f>Table1[[#This Row],[Cost Of Goods Sold]]*Table1[[#This Row],[Quantity Sold]]</f>
        <v>5</v>
      </c>
      <c r="AA615" s="1">
        <f>Table1[[#This Row],[Total sold Amount]]-Table1[[#This Row],[Total Cost of Good Sold]]</f>
        <v>2</v>
      </c>
      <c r="AB615" s="6">
        <f>IFERROR(Table1[[#This Row],[Total sold Amount]]-Table1[[#This Row],[Total Cost of Good Sold]]/Table1[[#This Row],[Total sold Amount]],0)</f>
        <v>6.2857142857142856</v>
      </c>
      <c r="AC615" s="9">
        <f>IFERROR((Table1[[#This Row],[Total sold Amount]]-Table1[[#This Row],[Total Cost of Good Sold]])/Table1[[#This Row],[Total sold Amount]],0)</f>
        <v>0.2857142857142857</v>
      </c>
    </row>
    <row r="616" spans="1:29" x14ac:dyDescent="0.3">
      <c r="A616">
        <v>1052</v>
      </c>
      <c r="B616" t="s">
        <v>419</v>
      </c>
      <c r="C616" t="s">
        <v>34</v>
      </c>
      <c r="D616" t="s">
        <v>632</v>
      </c>
      <c r="E616" t="s">
        <v>625</v>
      </c>
      <c r="F616" s="4">
        <v>45234</v>
      </c>
      <c r="G616" s="6">
        <v>30</v>
      </c>
      <c r="I616" t="s">
        <v>451</v>
      </c>
      <c r="J616" t="s">
        <v>587</v>
      </c>
      <c r="K616" t="s">
        <v>431</v>
      </c>
      <c r="L616" t="s">
        <v>23</v>
      </c>
      <c r="M616" t="s">
        <v>445</v>
      </c>
      <c r="N616" s="2">
        <v>0.05</v>
      </c>
      <c r="O616" s="1">
        <v>20</v>
      </c>
      <c r="P616" s="1">
        <v>10</v>
      </c>
      <c r="Q616" t="s">
        <v>18</v>
      </c>
      <c r="R616" t="s">
        <v>642</v>
      </c>
      <c r="S616" t="s">
        <v>455</v>
      </c>
      <c r="T616" t="s">
        <v>460</v>
      </c>
      <c r="U616" t="s">
        <v>460</v>
      </c>
      <c r="V616" t="s">
        <v>472</v>
      </c>
      <c r="W616" t="s">
        <v>608</v>
      </c>
      <c r="X616" t="s">
        <v>611</v>
      </c>
      <c r="Y616" s="6">
        <v>0</v>
      </c>
      <c r="Z616" s="1">
        <f>Table1[[#This Row],[Cost Of Goods Sold]]*Table1[[#This Row],[Quantity Sold]]</f>
        <v>0</v>
      </c>
      <c r="AA616" s="1">
        <f>Table1[[#This Row],[Total sold Amount]]-Table1[[#This Row],[Total Cost of Good Sold]]</f>
        <v>0</v>
      </c>
      <c r="AB616" s="6">
        <f>IFERROR(Table1[[#This Row],[Total sold Amount]]-Table1[[#This Row],[Total Cost of Good Sold]]/Table1[[#This Row],[Total sold Amount]],0)</f>
        <v>0</v>
      </c>
      <c r="AC616" s="9">
        <f>IFERROR((Table1[[#This Row],[Total sold Amount]]-Table1[[#This Row],[Total Cost of Good Sold]])/Table1[[#This Row],[Total sold Amount]],0)</f>
        <v>0</v>
      </c>
    </row>
    <row r="617" spans="1:29" x14ac:dyDescent="0.3">
      <c r="A617">
        <v>949</v>
      </c>
      <c r="B617" t="s">
        <v>17</v>
      </c>
      <c r="C617" t="s">
        <v>16</v>
      </c>
      <c r="D617" t="s">
        <v>629</v>
      </c>
      <c r="E617" t="s">
        <v>16</v>
      </c>
      <c r="F617" s="4">
        <v>45016</v>
      </c>
      <c r="G617" s="6">
        <v>70</v>
      </c>
      <c r="H617">
        <v>2</v>
      </c>
      <c r="I617" t="s">
        <v>451</v>
      </c>
      <c r="J617" t="s">
        <v>587</v>
      </c>
      <c r="K617" t="s">
        <v>23</v>
      </c>
      <c r="L617" t="s">
        <v>23</v>
      </c>
      <c r="M617" t="s">
        <v>440</v>
      </c>
      <c r="N617" s="2">
        <v>0</v>
      </c>
      <c r="O617" s="1">
        <v>50</v>
      </c>
      <c r="P617" s="1">
        <v>20</v>
      </c>
      <c r="Q617" t="s">
        <v>457</v>
      </c>
      <c r="R617" t="s">
        <v>641</v>
      </c>
      <c r="S617" t="s">
        <v>454</v>
      </c>
      <c r="T617" t="s">
        <v>459</v>
      </c>
      <c r="U617" t="s">
        <v>644</v>
      </c>
      <c r="V617" t="s">
        <v>482</v>
      </c>
      <c r="W617" t="s">
        <v>607</v>
      </c>
      <c r="X617" t="s">
        <v>610</v>
      </c>
      <c r="Y617" s="6">
        <v>140</v>
      </c>
      <c r="Z617" s="1">
        <f>Table1[[#This Row],[Cost Of Goods Sold]]*Table1[[#This Row],[Quantity Sold]]</f>
        <v>100</v>
      </c>
      <c r="AA617" s="1">
        <f>Table1[[#This Row],[Total sold Amount]]-Table1[[#This Row],[Total Cost of Good Sold]]</f>
        <v>40</v>
      </c>
      <c r="AB617" s="6">
        <f>IFERROR(Table1[[#This Row],[Total sold Amount]]-Table1[[#This Row],[Total Cost of Good Sold]]/Table1[[#This Row],[Total sold Amount]],0)</f>
        <v>139.28571428571428</v>
      </c>
      <c r="AC617" s="9">
        <f>IFERROR((Table1[[#This Row],[Total sold Amount]]-Table1[[#This Row],[Total Cost of Good Sold]])/Table1[[#This Row],[Total sold Amount]],0)</f>
        <v>0.2857142857142857</v>
      </c>
    </row>
    <row r="618" spans="1:29" x14ac:dyDescent="0.3">
      <c r="A618">
        <v>524</v>
      </c>
      <c r="B618" t="s">
        <v>180</v>
      </c>
      <c r="C618" t="s">
        <v>36</v>
      </c>
      <c r="D618" t="s">
        <v>634</v>
      </c>
      <c r="E618" t="s">
        <v>624</v>
      </c>
      <c r="F618" s="4">
        <v>44997</v>
      </c>
      <c r="G618" s="6">
        <v>25</v>
      </c>
      <c r="H618">
        <v>4</v>
      </c>
      <c r="I618" t="s">
        <v>451</v>
      </c>
      <c r="J618" t="s">
        <v>587</v>
      </c>
      <c r="K618" t="s">
        <v>26</v>
      </c>
      <c r="L618" t="s">
        <v>32</v>
      </c>
      <c r="M618" t="s">
        <v>445</v>
      </c>
      <c r="N618" s="2">
        <v>0.15</v>
      </c>
      <c r="O618" s="1">
        <v>15</v>
      </c>
      <c r="P618" s="1">
        <v>10</v>
      </c>
      <c r="Q618" t="s">
        <v>457</v>
      </c>
      <c r="R618" t="s">
        <v>641</v>
      </c>
      <c r="S618" t="s">
        <v>455</v>
      </c>
      <c r="T618" t="s">
        <v>459</v>
      </c>
      <c r="U618" t="s">
        <v>644</v>
      </c>
      <c r="V618" t="s">
        <v>463</v>
      </c>
      <c r="W618" t="s">
        <v>608</v>
      </c>
      <c r="X618" t="s">
        <v>610</v>
      </c>
      <c r="Y618" s="6">
        <v>100</v>
      </c>
      <c r="Z618" s="1">
        <f>Table1[[#This Row],[Cost Of Goods Sold]]*Table1[[#This Row],[Quantity Sold]]</f>
        <v>60</v>
      </c>
      <c r="AA618" s="1">
        <f>Table1[[#This Row],[Total sold Amount]]-Table1[[#This Row],[Total Cost of Good Sold]]</f>
        <v>40</v>
      </c>
      <c r="AB618" s="6">
        <f>IFERROR(Table1[[#This Row],[Total sold Amount]]-Table1[[#This Row],[Total Cost of Good Sold]]/Table1[[#This Row],[Total sold Amount]],0)</f>
        <v>99.4</v>
      </c>
      <c r="AC618" s="9">
        <f>IFERROR((Table1[[#This Row],[Total sold Amount]]-Table1[[#This Row],[Total Cost of Good Sold]])/Table1[[#This Row],[Total sold Amount]],0)</f>
        <v>0.4</v>
      </c>
    </row>
    <row r="619" spans="1:29" x14ac:dyDescent="0.3">
      <c r="A619">
        <v>470</v>
      </c>
      <c r="B619" t="s">
        <v>248</v>
      </c>
      <c r="C619" t="s">
        <v>48</v>
      </c>
      <c r="D619" t="s">
        <v>633</v>
      </c>
      <c r="E619" t="s">
        <v>624</v>
      </c>
      <c r="F619" s="4">
        <v>45027</v>
      </c>
      <c r="G619" s="6">
        <v>32</v>
      </c>
      <c r="H619">
        <v>3</v>
      </c>
      <c r="I619" t="s">
        <v>450</v>
      </c>
      <c r="J619" t="s">
        <v>587</v>
      </c>
      <c r="K619" t="s">
        <v>23</v>
      </c>
      <c r="L619" t="s">
        <v>23</v>
      </c>
      <c r="M619" t="s">
        <v>448</v>
      </c>
      <c r="N619" s="3">
        <v>0.125</v>
      </c>
      <c r="O619" s="1">
        <v>25</v>
      </c>
      <c r="P619" s="1">
        <v>7</v>
      </c>
      <c r="Q619" t="s">
        <v>32</v>
      </c>
      <c r="R619" t="s">
        <v>640</v>
      </c>
      <c r="S619" t="s">
        <v>456</v>
      </c>
      <c r="T619" t="s">
        <v>460</v>
      </c>
      <c r="U619" t="s">
        <v>460</v>
      </c>
      <c r="V619" t="s">
        <v>488</v>
      </c>
      <c r="W619" t="s">
        <v>608</v>
      </c>
      <c r="X619" t="s">
        <v>613</v>
      </c>
      <c r="Y619" s="6">
        <v>96</v>
      </c>
      <c r="Z619" s="1">
        <f>Table1[[#This Row],[Cost Of Goods Sold]]*Table1[[#This Row],[Quantity Sold]]</f>
        <v>75</v>
      </c>
      <c r="AA619" s="1">
        <f>Table1[[#This Row],[Total sold Amount]]-Table1[[#This Row],[Total Cost of Good Sold]]</f>
        <v>21</v>
      </c>
      <c r="AB619" s="6">
        <f>IFERROR(Table1[[#This Row],[Total sold Amount]]-Table1[[#This Row],[Total Cost of Good Sold]]/Table1[[#This Row],[Total sold Amount]],0)</f>
        <v>95.21875</v>
      </c>
      <c r="AC619" s="9">
        <f>IFERROR((Table1[[#This Row],[Total sold Amount]]-Table1[[#This Row],[Total Cost of Good Sold]])/Table1[[#This Row],[Total sold Amount]],0)</f>
        <v>0.21875</v>
      </c>
    </row>
    <row r="620" spans="1:29" x14ac:dyDescent="0.3">
      <c r="A620">
        <v>1325</v>
      </c>
      <c r="B620" t="s">
        <v>292</v>
      </c>
      <c r="C620" t="s">
        <v>16</v>
      </c>
      <c r="D620" t="s">
        <v>629</v>
      </c>
      <c r="E620" t="s">
        <v>16</v>
      </c>
      <c r="F620" s="4">
        <v>45279</v>
      </c>
      <c r="G620" s="6">
        <v>1.8411764705882101</v>
      </c>
      <c r="H620">
        <v>1</v>
      </c>
      <c r="I620" t="s">
        <v>452</v>
      </c>
      <c r="J620" t="s">
        <v>587</v>
      </c>
      <c r="K620" t="s">
        <v>18</v>
      </c>
      <c r="L620" t="s">
        <v>18</v>
      </c>
      <c r="M620" t="s">
        <v>596</v>
      </c>
      <c r="N620" s="2">
        <v>0</v>
      </c>
      <c r="O620" s="1">
        <v>15</v>
      </c>
      <c r="P620" s="1">
        <v>-13.158823529411791</v>
      </c>
      <c r="Q620" t="s">
        <v>23</v>
      </c>
      <c r="R620" t="s">
        <v>23</v>
      </c>
      <c r="S620" t="s">
        <v>456</v>
      </c>
      <c r="T620" t="s">
        <v>460</v>
      </c>
      <c r="U620" t="s">
        <v>460</v>
      </c>
      <c r="V620" t="s">
        <v>472</v>
      </c>
      <c r="W620" t="s">
        <v>607</v>
      </c>
      <c r="X620" t="s">
        <v>611</v>
      </c>
      <c r="Y620" s="6">
        <v>1.8411764705882101</v>
      </c>
      <c r="Z620" s="1">
        <f>Table1[[#This Row],[Cost Of Goods Sold]]*Table1[[#This Row],[Quantity Sold]]</f>
        <v>15</v>
      </c>
      <c r="AA620" s="1">
        <f>Table1[[#This Row],[Total sold Amount]]-Table1[[#This Row],[Total Cost of Good Sold]]</f>
        <v>-13.158823529411791</v>
      </c>
      <c r="AB620" s="6">
        <f>IFERROR(Table1[[#This Row],[Total sold Amount]]-Table1[[#This Row],[Total Cost of Good Sold]]/Table1[[#This Row],[Total sold Amount]],0)</f>
        <v>-6.3057883856419332</v>
      </c>
      <c r="AC620" s="9">
        <f>IFERROR((Table1[[#This Row],[Total sold Amount]]-Table1[[#This Row],[Total Cost of Good Sold]])/Table1[[#This Row],[Total sold Amount]],0)</f>
        <v>-7.1469648562301442</v>
      </c>
    </row>
    <row r="621" spans="1:29" x14ac:dyDescent="0.3">
      <c r="A621">
        <v>1279</v>
      </c>
      <c r="B621" t="s">
        <v>185</v>
      </c>
      <c r="C621" t="s">
        <v>34</v>
      </c>
      <c r="D621" t="s">
        <v>632</v>
      </c>
      <c r="E621" t="s">
        <v>625</v>
      </c>
      <c r="F621" s="4">
        <v>45233</v>
      </c>
      <c r="G621" s="8">
        <v>250</v>
      </c>
      <c r="H621">
        <v>2</v>
      </c>
      <c r="I621" t="s">
        <v>452</v>
      </c>
      <c r="J621" t="s">
        <v>587</v>
      </c>
      <c r="K621" t="s">
        <v>32</v>
      </c>
      <c r="L621" t="s">
        <v>32</v>
      </c>
      <c r="M621" t="s">
        <v>604</v>
      </c>
      <c r="N621" s="2">
        <v>0.1</v>
      </c>
      <c r="O621" s="1">
        <v>15</v>
      </c>
      <c r="P621" s="1">
        <v>235</v>
      </c>
      <c r="Q621" t="s">
        <v>23</v>
      </c>
      <c r="R621" t="s">
        <v>23</v>
      </c>
      <c r="S621" t="s">
        <v>455</v>
      </c>
      <c r="T621" t="s">
        <v>459</v>
      </c>
      <c r="U621" t="s">
        <v>644</v>
      </c>
      <c r="V621" t="s">
        <v>492</v>
      </c>
      <c r="W621" t="s">
        <v>607</v>
      </c>
      <c r="X621" t="s">
        <v>614</v>
      </c>
      <c r="Y621" s="6">
        <v>500</v>
      </c>
      <c r="Z621" s="1">
        <f>Table1[[#This Row],[Cost Of Goods Sold]]*Table1[[#This Row],[Quantity Sold]]</f>
        <v>30</v>
      </c>
      <c r="AA621" s="1">
        <f>Table1[[#This Row],[Total sold Amount]]-Table1[[#This Row],[Total Cost of Good Sold]]</f>
        <v>470</v>
      </c>
      <c r="AB621" s="6">
        <f>IFERROR(Table1[[#This Row],[Total sold Amount]]-Table1[[#This Row],[Total Cost of Good Sold]]/Table1[[#This Row],[Total sold Amount]],0)</f>
        <v>499.94</v>
      </c>
      <c r="AC621" s="9">
        <f>IFERROR((Table1[[#This Row],[Total sold Amount]]-Table1[[#This Row],[Total Cost of Good Sold]])/Table1[[#This Row],[Total sold Amount]],0)</f>
        <v>0.94</v>
      </c>
    </row>
    <row r="622" spans="1:29" x14ac:dyDescent="0.3">
      <c r="A622">
        <v>101</v>
      </c>
      <c r="B622" t="s">
        <v>55</v>
      </c>
      <c r="C622" t="s">
        <v>21</v>
      </c>
      <c r="D622" t="s">
        <v>634</v>
      </c>
      <c r="E622" t="s">
        <v>624</v>
      </c>
      <c r="F622" s="4">
        <v>45427</v>
      </c>
      <c r="G622" s="6">
        <v>1040</v>
      </c>
      <c r="H622">
        <v>3</v>
      </c>
      <c r="I622" t="s">
        <v>452</v>
      </c>
      <c r="J622" t="s">
        <v>587</v>
      </c>
      <c r="K622" t="s">
        <v>23</v>
      </c>
      <c r="L622" t="s">
        <v>23</v>
      </c>
      <c r="M622" t="s">
        <v>440</v>
      </c>
      <c r="N622" s="2">
        <v>0.08</v>
      </c>
      <c r="O622" s="1">
        <v>800</v>
      </c>
      <c r="P622" s="1">
        <v>240</v>
      </c>
      <c r="Q622" t="s">
        <v>18</v>
      </c>
      <c r="R622" t="s">
        <v>642</v>
      </c>
      <c r="S622" t="s">
        <v>454</v>
      </c>
      <c r="T622" t="s">
        <v>459</v>
      </c>
      <c r="U622" t="s">
        <v>644</v>
      </c>
      <c r="V622" t="s">
        <v>465</v>
      </c>
      <c r="W622" t="s">
        <v>607</v>
      </c>
      <c r="X622" t="s">
        <v>614</v>
      </c>
      <c r="Y622" s="6">
        <v>3120</v>
      </c>
      <c r="Z622" s="1">
        <f>Table1[[#This Row],[Cost Of Goods Sold]]*Table1[[#This Row],[Quantity Sold]]</f>
        <v>2400</v>
      </c>
      <c r="AA622" s="1">
        <f>Table1[[#This Row],[Total sold Amount]]-Table1[[#This Row],[Total Cost of Good Sold]]</f>
        <v>720</v>
      </c>
      <c r="AB622" s="6">
        <f>IFERROR(Table1[[#This Row],[Total sold Amount]]-Table1[[#This Row],[Total Cost of Good Sold]]/Table1[[#This Row],[Total sold Amount]],0)</f>
        <v>3119.2307692307691</v>
      </c>
      <c r="AC622" s="9">
        <f>IFERROR((Table1[[#This Row],[Total sold Amount]]-Table1[[#This Row],[Total Cost of Good Sold]])/Table1[[#This Row],[Total sold Amount]],0)</f>
        <v>0.23076923076923078</v>
      </c>
    </row>
    <row r="623" spans="1:29" x14ac:dyDescent="0.3">
      <c r="A623">
        <v>1141</v>
      </c>
      <c r="B623" t="s">
        <v>407</v>
      </c>
      <c r="C623" t="s">
        <v>21</v>
      </c>
      <c r="D623" t="s">
        <v>634</v>
      </c>
      <c r="E623" t="s">
        <v>624</v>
      </c>
      <c r="F623" s="4">
        <v>45289</v>
      </c>
      <c r="G623" s="6">
        <v>120</v>
      </c>
      <c r="H623">
        <v>2</v>
      </c>
      <c r="I623" t="s">
        <v>452</v>
      </c>
      <c r="J623" t="s">
        <v>587</v>
      </c>
      <c r="K623" t="s">
        <v>18</v>
      </c>
      <c r="L623" t="s">
        <v>18</v>
      </c>
      <c r="M623" t="s">
        <v>445</v>
      </c>
      <c r="N623" s="2">
        <v>0.1</v>
      </c>
      <c r="O623" s="1">
        <v>15</v>
      </c>
      <c r="P623" s="1">
        <v>105</v>
      </c>
      <c r="Q623" t="s">
        <v>32</v>
      </c>
      <c r="R623" t="s">
        <v>640</v>
      </c>
      <c r="S623" t="s">
        <v>456</v>
      </c>
      <c r="T623" t="s">
        <v>460</v>
      </c>
      <c r="U623" t="s">
        <v>460</v>
      </c>
      <c r="V623" t="s">
        <v>477</v>
      </c>
      <c r="W623" t="s">
        <v>608</v>
      </c>
      <c r="X623" t="s">
        <v>610</v>
      </c>
      <c r="Y623" s="6">
        <v>240</v>
      </c>
      <c r="Z623" s="1">
        <f>Table1[[#This Row],[Cost Of Goods Sold]]*Table1[[#This Row],[Quantity Sold]]</f>
        <v>30</v>
      </c>
      <c r="AA623" s="1">
        <f>Table1[[#This Row],[Total sold Amount]]-Table1[[#This Row],[Total Cost of Good Sold]]</f>
        <v>210</v>
      </c>
      <c r="AB623" s="6">
        <f>IFERROR(Table1[[#This Row],[Total sold Amount]]-Table1[[#This Row],[Total Cost of Good Sold]]/Table1[[#This Row],[Total sold Amount]],0)</f>
        <v>239.875</v>
      </c>
      <c r="AC623" s="9">
        <f>IFERROR((Table1[[#This Row],[Total sold Amount]]-Table1[[#This Row],[Total Cost of Good Sold]])/Table1[[#This Row],[Total sold Amount]],0)</f>
        <v>0.875</v>
      </c>
    </row>
    <row r="624" spans="1:29" x14ac:dyDescent="0.3">
      <c r="A624">
        <v>1187</v>
      </c>
      <c r="B624" t="s">
        <v>292</v>
      </c>
      <c r="C624" t="s">
        <v>16</v>
      </c>
      <c r="D624" t="s">
        <v>629</v>
      </c>
      <c r="E624" t="s">
        <v>16</v>
      </c>
      <c r="F624" s="4">
        <v>45052</v>
      </c>
      <c r="G624" s="6">
        <v>40</v>
      </c>
      <c r="H624">
        <v>1</v>
      </c>
      <c r="I624" t="s">
        <v>449</v>
      </c>
      <c r="J624" t="s">
        <v>587</v>
      </c>
      <c r="K624" t="s">
        <v>23</v>
      </c>
      <c r="L624" t="s">
        <v>23</v>
      </c>
      <c r="M624" t="s">
        <v>601</v>
      </c>
      <c r="N624" s="2">
        <v>0</v>
      </c>
      <c r="O624" s="1">
        <v>15</v>
      </c>
      <c r="P624" s="1">
        <v>25</v>
      </c>
      <c r="Q624" t="s">
        <v>18</v>
      </c>
      <c r="R624" t="s">
        <v>642</v>
      </c>
      <c r="S624" t="s">
        <v>454</v>
      </c>
      <c r="T624" t="s">
        <v>458</v>
      </c>
      <c r="U624" t="s">
        <v>644</v>
      </c>
      <c r="V624" t="s">
        <v>481</v>
      </c>
      <c r="W624" t="s">
        <v>606</v>
      </c>
      <c r="X624" t="s">
        <v>610</v>
      </c>
      <c r="Y624" s="6">
        <v>40</v>
      </c>
      <c r="Z624" s="1">
        <f>Table1[[#This Row],[Cost Of Goods Sold]]*Table1[[#This Row],[Quantity Sold]]</f>
        <v>15</v>
      </c>
      <c r="AA624" s="1">
        <f>Table1[[#This Row],[Total sold Amount]]-Table1[[#This Row],[Total Cost of Good Sold]]</f>
        <v>25</v>
      </c>
      <c r="AB624" s="6">
        <f>IFERROR(Table1[[#This Row],[Total sold Amount]]-Table1[[#This Row],[Total Cost of Good Sold]]/Table1[[#This Row],[Total sold Amount]],0)</f>
        <v>39.625</v>
      </c>
      <c r="AC624" s="9">
        <f>IFERROR((Table1[[#This Row],[Total sold Amount]]-Table1[[#This Row],[Total Cost of Good Sold]])/Table1[[#This Row],[Total sold Amount]],0)</f>
        <v>0.625</v>
      </c>
    </row>
    <row r="625" spans="1:29" x14ac:dyDescent="0.3">
      <c r="A625">
        <v>408</v>
      </c>
      <c r="B625" t="s">
        <v>174</v>
      </c>
      <c r="C625" t="s">
        <v>16</v>
      </c>
      <c r="D625" t="s">
        <v>629</v>
      </c>
      <c r="E625" t="s">
        <v>16</v>
      </c>
      <c r="F625" s="4">
        <v>44998</v>
      </c>
      <c r="G625" s="6">
        <v>390</v>
      </c>
      <c r="H625">
        <v>5</v>
      </c>
      <c r="I625" t="s">
        <v>453</v>
      </c>
      <c r="J625" t="s">
        <v>587</v>
      </c>
      <c r="K625" t="s">
        <v>32</v>
      </c>
      <c r="L625" t="s">
        <v>32</v>
      </c>
      <c r="M625" t="s">
        <v>448</v>
      </c>
      <c r="N625" s="2">
        <v>0</v>
      </c>
      <c r="O625" s="1">
        <v>300</v>
      </c>
      <c r="P625" s="1">
        <v>90</v>
      </c>
      <c r="Q625" t="s">
        <v>32</v>
      </c>
      <c r="R625" t="s">
        <v>640</v>
      </c>
      <c r="S625" t="s">
        <v>454</v>
      </c>
      <c r="T625" t="s">
        <v>458</v>
      </c>
      <c r="U625" t="s">
        <v>644</v>
      </c>
      <c r="V625" t="s">
        <v>483</v>
      </c>
      <c r="W625" t="s">
        <v>606</v>
      </c>
      <c r="X625" t="s">
        <v>611</v>
      </c>
      <c r="Y625" s="6">
        <v>1950</v>
      </c>
      <c r="Z625" s="1">
        <f>Table1[[#This Row],[Cost Of Goods Sold]]*Table1[[#This Row],[Quantity Sold]]</f>
        <v>1500</v>
      </c>
      <c r="AA625" s="1">
        <f>Table1[[#This Row],[Total sold Amount]]-Table1[[#This Row],[Total Cost of Good Sold]]</f>
        <v>450</v>
      </c>
      <c r="AB625" s="6">
        <f>IFERROR(Table1[[#This Row],[Total sold Amount]]-Table1[[#This Row],[Total Cost of Good Sold]]/Table1[[#This Row],[Total sold Amount]],0)</f>
        <v>1949.2307692307693</v>
      </c>
      <c r="AC625" s="9">
        <f>IFERROR((Table1[[#This Row],[Total sold Amount]]-Table1[[#This Row],[Total Cost of Good Sold]])/Table1[[#This Row],[Total sold Amount]],0)</f>
        <v>0.23076923076923078</v>
      </c>
    </row>
    <row r="626" spans="1:29" x14ac:dyDescent="0.3">
      <c r="A626">
        <v>327</v>
      </c>
      <c r="B626" t="s">
        <v>202</v>
      </c>
      <c r="C626" t="s">
        <v>21</v>
      </c>
      <c r="D626" t="s">
        <v>634</v>
      </c>
      <c r="E626" t="s">
        <v>624</v>
      </c>
      <c r="F626" s="4">
        <v>45364</v>
      </c>
      <c r="G626" s="6">
        <v>38</v>
      </c>
      <c r="H626">
        <v>1</v>
      </c>
      <c r="I626" t="s">
        <v>453</v>
      </c>
      <c r="J626" t="s">
        <v>587</v>
      </c>
      <c r="K626" t="s">
        <v>23</v>
      </c>
      <c r="L626" t="s">
        <v>23</v>
      </c>
      <c r="M626" t="s">
        <v>447</v>
      </c>
      <c r="N626" s="2">
        <v>0</v>
      </c>
      <c r="O626" s="1">
        <v>30</v>
      </c>
      <c r="P626" s="1">
        <v>8</v>
      </c>
      <c r="Q626" t="s">
        <v>18</v>
      </c>
      <c r="R626" t="s">
        <v>642</v>
      </c>
      <c r="S626" t="s">
        <v>456</v>
      </c>
      <c r="T626" t="s">
        <v>458</v>
      </c>
      <c r="U626" t="s">
        <v>644</v>
      </c>
      <c r="V626" t="s">
        <v>482</v>
      </c>
      <c r="W626" t="s">
        <v>608</v>
      </c>
      <c r="X626" t="s">
        <v>610</v>
      </c>
      <c r="Y626" s="6">
        <v>38</v>
      </c>
      <c r="Z626" s="1">
        <f>Table1[[#This Row],[Cost Of Goods Sold]]*Table1[[#This Row],[Quantity Sold]]</f>
        <v>30</v>
      </c>
      <c r="AA626" s="1">
        <f>Table1[[#This Row],[Total sold Amount]]-Table1[[#This Row],[Total Cost of Good Sold]]</f>
        <v>8</v>
      </c>
      <c r="AB626" s="6">
        <f>IFERROR(Table1[[#This Row],[Total sold Amount]]-Table1[[#This Row],[Total Cost of Good Sold]]/Table1[[#This Row],[Total sold Amount]],0)</f>
        <v>37.210526315789473</v>
      </c>
      <c r="AC626" s="9">
        <f>IFERROR((Table1[[#This Row],[Total sold Amount]]-Table1[[#This Row],[Total Cost of Good Sold]])/Table1[[#This Row],[Total sold Amount]],0)</f>
        <v>0.21052631578947367</v>
      </c>
    </row>
    <row r="627" spans="1:29" x14ac:dyDescent="0.3">
      <c r="A627">
        <v>1233</v>
      </c>
      <c r="B627" t="s">
        <v>371</v>
      </c>
      <c r="C627" t="s">
        <v>48</v>
      </c>
      <c r="D627" t="s">
        <v>633</v>
      </c>
      <c r="E627" t="s">
        <v>624</v>
      </c>
      <c r="G627" s="6">
        <v>20</v>
      </c>
      <c r="H627">
        <v>1</v>
      </c>
      <c r="I627" t="s">
        <v>453</v>
      </c>
      <c r="J627" t="s">
        <v>587</v>
      </c>
      <c r="K627" t="s">
        <v>23</v>
      </c>
      <c r="L627" t="s">
        <v>23</v>
      </c>
      <c r="M627" t="s">
        <v>603</v>
      </c>
      <c r="N627" s="2">
        <v>0</v>
      </c>
      <c r="O627" s="1">
        <v>15</v>
      </c>
      <c r="P627" s="1">
        <v>5</v>
      </c>
      <c r="Q627" t="s">
        <v>457</v>
      </c>
      <c r="R627" t="s">
        <v>641</v>
      </c>
      <c r="S627" t="s">
        <v>454</v>
      </c>
      <c r="T627" t="s">
        <v>458</v>
      </c>
      <c r="U627" t="s">
        <v>644</v>
      </c>
      <c r="V627" t="s">
        <v>475</v>
      </c>
      <c r="W627" t="s">
        <v>606</v>
      </c>
      <c r="X627" t="s">
        <v>614</v>
      </c>
      <c r="Y627" s="6">
        <v>20</v>
      </c>
      <c r="Z627" s="1">
        <f>Table1[[#This Row],[Cost Of Goods Sold]]*Table1[[#This Row],[Quantity Sold]]</f>
        <v>15</v>
      </c>
      <c r="AA627" s="1">
        <f>Table1[[#This Row],[Total sold Amount]]-Table1[[#This Row],[Total Cost of Good Sold]]</f>
        <v>5</v>
      </c>
      <c r="AB627" s="6">
        <f>IFERROR(Table1[[#This Row],[Total sold Amount]]-Table1[[#This Row],[Total Cost of Good Sold]]/Table1[[#This Row],[Total sold Amount]],0)</f>
        <v>19.25</v>
      </c>
      <c r="AC627" s="9">
        <f>IFERROR((Table1[[#This Row],[Total sold Amount]]-Table1[[#This Row],[Total Cost of Good Sold]])/Table1[[#This Row],[Total sold Amount]],0)</f>
        <v>0.25</v>
      </c>
    </row>
    <row r="628" spans="1:29" x14ac:dyDescent="0.3">
      <c r="A628">
        <v>1095</v>
      </c>
      <c r="B628" t="s">
        <v>292</v>
      </c>
      <c r="C628" t="s">
        <v>16</v>
      </c>
      <c r="D628" t="s">
        <v>629</v>
      </c>
      <c r="E628" t="s">
        <v>16</v>
      </c>
      <c r="F628" s="4">
        <v>45402</v>
      </c>
      <c r="G628" s="6">
        <v>40</v>
      </c>
      <c r="I628" t="s">
        <v>453</v>
      </c>
      <c r="J628" t="s">
        <v>587</v>
      </c>
      <c r="K628" t="s">
        <v>434</v>
      </c>
      <c r="L628" t="s">
        <v>18</v>
      </c>
      <c r="M628" t="s">
        <v>446</v>
      </c>
      <c r="N628" s="2">
        <v>0</v>
      </c>
      <c r="O628" s="1">
        <v>30</v>
      </c>
      <c r="P628" s="1">
        <v>10</v>
      </c>
      <c r="Q628" t="s">
        <v>32</v>
      </c>
      <c r="R628" t="s">
        <v>640</v>
      </c>
      <c r="S628" t="s">
        <v>456</v>
      </c>
      <c r="T628" t="s">
        <v>460</v>
      </c>
      <c r="U628" t="s">
        <v>460</v>
      </c>
      <c r="V628" t="s">
        <v>463</v>
      </c>
      <c r="W628" t="s">
        <v>606</v>
      </c>
      <c r="X628" t="s">
        <v>610</v>
      </c>
      <c r="Y628" s="6">
        <v>0</v>
      </c>
      <c r="Z628" s="1">
        <f>Table1[[#This Row],[Cost Of Goods Sold]]*Table1[[#This Row],[Quantity Sold]]</f>
        <v>0</v>
      </c>
      <c r="AA628" s="1">
        <f>Table1[[#This Row],[Total sold Amount]]-Table1[[#This Row],[Total Cost of Good Sold]]</f>
        <v>0</v>
      </c>
      <c r="AB628" s="6">
        <f>IFERROR(Table1[[#This Row],[Total sold Amount]]-Table1[[#This Row],[Total Cost of Good Sold]]/Table1[[#This Row],[Total sold Amount]],0)</f>
        <v>0</v>
      </c>
      <c r="AC628" s="9">
        <f>IFERROR((Table1[[#This Row],[Total sold Amount]]-Table1[[#This Row],[Total Cost of Good Sold]])/Table1[[#This Row],[Total sold Amount]],0)</f>
        <v>0</v>
      </c>
    </row>
    <row r="629" spans="1:29" x14ac:dyDescent="0.3">
      <c r="A629">
        <v>1051</v>
      </c>
      <c r="B629" t="s">
        <v>387</v>
      </c>
      <c r="C629" t="s">
        <v>34</v>
      </c>
      <c r="D629" t="s">
        <v>632</v>
      </c>
      <c r="E629" t="s">
        <v>625</v>
      </c>
      <c r="F629" s="4">
        <v>45182</v>
      </c>
      <c r="G629" s="6">
        <v>12</v>
      </c>
      <c r="I629" t="s">
        <v>453</v>
      </c>
      <c r="J629" t="s">
        <v>587</v>
      </c>
      <c r="K629" t="s">
        <v>437</v>
      </c>
      <c r="L629" t="s">
        <v>18</v>
      </c>
      <c r="M629" t="s">
        <v>439</v>
      </c>
      <c r="N629" s="2">
        <v>0</v>
      </c>
      <c r="O629" s="1">
        <v>10</v>
      </c>
      <c r="P629" s="1">
        <v>2</v>
      </c>
      <c r="Q629" t="s">
        <v>32</v>
      </c>
      <c r="R629" t="s">
        <v>640</v>
      </c>
      <c r="S629" t="s">
        <v>455</v>
      </c>
      <c r="T629" t="s">
        <v>460</v>
      </c>
      <c r="U629" t="s">
        <v>460</v>
      </c>
      <c r="V629" t="s">
        <v>471</v>
      </c>
      <c r="W629" t="s">
        <v>606</v>
      </c>
      <c r="X629" t="s">
        <v>613</v>
      </c>
      <c r="Y629" s="6">
        <v>0</v>
      </c>
      <c r="Z629" s="1">
        <f>Table1[[#This Row],[Cost Of Goods Sold]]*Table1[[#This Row],[Quantity Sold]]</f>
        <v>0</v>
      </c>
      <c r="AA629" s="1">
        <f>Table1[[#This Row],[Total sold Amount]]-Table1[[#This Row],[Total Cost of Good Sold]]</f>
        <v>0</v>
      </c>
      <c r="AB629" s="6">
        <f>IFERROR(Table1[[#This Row],[Total sold Amount]]-Table1[[#This Row],[Total Cost of Good Sold]]/Table1[[#This Row],[Total sold Amount]],0)</f>
        <v>0</v>
      </c>
      <c r="AC629" s="9">
        <f>IFERROR((Table1[[#This Row],[Total sold Amount]]-Table1[[#This Row],[Total Cost of Good Sold]])/Table1[[#This Row],[Total sold Amount]],0)</f>
        <v>0</v>
      </c>
    </row>
    <row r="630" spans="1:29" x14ac:dyDescent="0.3">
      <c r="A630">
        <v>999</v>
      </c>
      <c r="B630" t="s">
        <v>231</v>
      </c>
      <c r="C630" t="s">
        <v>34</v>
      </c>
      <c r="D630" t="s">
        <v>632</v>
      </c>
      <c r="E630" t="s">
        <v>625</v>
      </c>
      <c r="F630" s="4">
        <v>44999</v>
      </c>
      <c r="G630" s="6">
        <v>30</v>
      </c>
      <c r="H630">
        <v>3</v>
      </c>
      <c r="I630" t="s">
        <v>450</v>
      </c>
      <c r="J630" t="s">
        <v>511</v>
      </c>
      <c r="K630" t="s">
        <v>23</v>
      </c>
      <c r="L630" t="s">
        <v>23</v>
      </c>
      <c r="M630" t="s">
        <v>444</v>
      </c>
      <c r="N630" s="2">
        <v>0.05</v>
      </c>
      <c r="O630" s="1">
        <v>25</v>
      </c>
      <c r="P630" s="1">
        <v>5</v>
      </c>
      <c r="Q630" t="s">
        <v>32</v>
      </c>
      <c r="R630" t="s">
        <v>640</v>
      </c>
      <c r="S630" t="s">
        <v>454</v>
      </c>
      <c r="T630" t="s">
        <v>458</v>
      </c>
      <c r="U630" t="s">
        <v>644</v>
      </c>
      <c r="V630" t="s">
        <v>493</v>
      </c>
      <c r="W630" t="s">
        <v>607</v>
      </c>
      <c r="X630" t="s">
        <v>613</v>
      </c>
      <c r="Y630" s="6">
        <v>90</v>
      </c>
      <c r="Z630" s="1">
        <f>Table1[[#This Row],[Cost Of Goods Sold]]*Table1[[#This Row],[Quantity Sold]]</f>
        <v>75</v>
      </c>
      <c r="AA630" s="1">
        <f>Table1[[#This Row],[Total sold Amount]]-Table1[[#This Row],[Total Cost of Good Sold]]</f>
        <v>15</v>
      </c>
      <c r="AB630" s="6">
        <f>IFERROR(Table1[[#This Row],[Total sold Amount]]-Table1[[#This Row],[Total Cost of Good Sold]]/Table1[[#This Row],[Total sold Amount]],0)</f>
        <v>89.166666666666671</v>
      </c>
      <c r="AC630" s="9">
        <f>IFERROR((Table1[[#This Row],[Total sold Amount]]-Table1[[#This Row],[Total Cost of Good Sold]])/Table1[[#This Row],[Total sold Amount]],0)</f>
        <v>0.16666666666666666</v>
      </c>
    </row>
    <row r="631" spans="1:29" x14ac:dyDescent="0.3">
      <c r="A631">
        <v>316</v>
      </c>
      <c r="B631" t="s">
        <v>191</v>
      </c>
      <c r="C631" t="s">
        <v>30</v>
      </c>
      <c r="D631" t="s">
        <v>630</v>
      </c>
      <c r="E631" t="s">
        <v>623</v>
      </c>
      <c r="F631" s="4">
        <v>45045</v>
      </c>
      <c r="G631" s="6">
        <v>90</v>
      </c>
      <c r="H631">
        <v>2</v>
      </c>
      <c r="I631" t="s">
        <v>450</v>
      </c>
      <c r="J631" t="s">
        <v>511</v>
      </c>
      <c r="K631" t="s">
        <v>32</v>
      </c>
      <c r="L631" t="s">
        <v>32</v>
      </c>
      <c r="M631" t="s">
        <v>448</v>
      </c>
      <c r="N631" s="2">
        <v>0</v>
      </c>
      <c r="O631" s="1">
        <v>70</v>
      </c>
      <c r="P631" s="1">
        <v>20</v>
      </c>
      <c r="Q631" t="s">
        <v>23</v>
      </c>
      <c r="R631" t="s">
        <v>23</v>
      </c>
      <c r="S631" t="s">
        <v>455</v>
      </c>
      <c r="T631" t="s">
        <v>458</v>
      </c>
      <c r="U631" t="s">
        <v>644</v>
      </c>
      <c r="V631" t="s">
        <v>478</v>
      </c>
      <c r="W631" t="s">
        <v>608</v>
      </c>
      <c r="X631" t="s">
        <v>614</v>
      </c>
      <c r="Y631" s="6">
        <v>180</v>
      </c>
      <c r="Z631" s="1">
        <f>Table1[[#This Row],[Cost Of Goods Sold]]*Table1[[#This Row],[Quantity Sold]]</f>
        <v>140</v>
      </c>
      <c r="AA631" s="1">
        <f>Table1[[#This Row],[Total sold Amount]]-Table1[[#This Row],[Total Cost of Good Sold]]</f>
        <v>40</v>
      </c>
      <c r="AB631" s="6">
        <f>IFERROR(Table1[[#This Row],[Total sold Amount]]-Table1[[#This Row],[Total Cost of Good Sold]]/Table1[[#This Row],[Total sold Amount]],0)</f>
        <v>179.22222222222223</v>
      </c>
      <c r="AC631" s="9">
        <f>IFERROR((Table1[[#This Row],[Total sold Amount]]-Table1[[#This Row],[Total Cost of Good Sold]])/Table1[[#This Row],[Total sold Amount]],0)</f>
        <v>0.22222222222222221</v>
      </c>
    </row>
    <row r="632" spans="1:29" x14ac:dyDescent="0.3">
      <c r="A632">
        <v>157</v>
      </c>
      <c r="B632" t="s">
        <v>22</v>
      </c>
      <c r="C632" t="s">
        <v>21</v>
      </c>
      <c r="D632" t="s">
        <v>634</v>
      </c>
      <c r="E632" t="s">
        <v>624</v>
      </c>
      <c r="F632" s="4">
        <v>44944</v>
      </c>
      <c r="G632" s="6">
        <v>65</v>
      </c>
      <c r="H632">
        <v>2</v>
      </c>
      <c r="I632" t="s">
        <v>450</v>
      </c>
      <c r="J632" t="s">
        <v>511</v>
      </c>
      <c r="K632" t="s">
        <v>23</v>
      </c>
      <c r="L632" t="s">
        <v>23</v>
      </c>
      <c r="M632" t="s">
        <v>440</v>
      </c>
      <c r="N632" s="2">
        <v>0</v>
      </c>
      <c r="O632" s="1">
        <v>50</v>
      </c>
      <c r="P632" s="1">
        <v>15</v>
      </c>
      <c r="Q632" t="s">
        <v>18</v>
      </c>
      <c r="R632" t="s">
        <v>642</v>
      </c>
      <c r="S632" t="s">
        <v>455</v>
      </c>
      <c r="T632" t="s">
        <v>459</v>
      </c>
      <c r="U632" t="s">
        <v>644</v>
      </c>
      <c r="V632" t="s">
        <v>470</v>
      </c>
      <c r="W632" t="s">
        <v>607</v>
      </c>
      <c r="X632" t="s">
        <v>613</v>
      </c>
      <c r="Y632" s="6">
        <v>130</v>
      </c>
      <c r="Z632" s="1">
        <f>Table1[[#This Row],[Cost Of Goods Sold]]*Table1[[#This Row],[Quantity Sold]]</f>
        <v>100</v>
      </c>
      <c r="AA632" s="1">
        <f>Table1[[#This Row],[Total sold Amount]]-Table1[[#This Row],[Total Cost of Good Sold]]</f>
        <v>30</v>
      </c>
      <c r="AB632" s="6">
        <f>IFERROR(Table1[[#This Row],[Total sold Amount]]-Table1[[#This Row],[Total Cost of Good Sold]]/Table1[[#This Row],[Total sold Amount]],0)</f>
        <v>129.23076923076923</v>
      </c>
      <c r="AC632" s="9">
        <f>IFERROR((Table1[[#This Row],[Total sold Amount]]-Table1[[#This Row],[Total Cost of Good Sold]])/Table1[[#This Row],[Total sold Amount]],0)</f>
        <v>0.23076923076923078</v>
      </c>
    </row>
    <row r="633" spans="1:29" x14ac:dyDescent="0.3">
      <c r="A633">
        <v>228</v>
      </c>
      <c r="B633" t="s">
        <v>107</v>
      </c>
      <c r="C633" t="s">
        <v>16</v>
      </c>
      <c r="D633" t="s">
        <v>629</v>
      </c>
      <c r="E633" t="s">
        <v>16</v>
      </c>
      <c r="F633" s="4">
        <v>45168</v>
      </c>
      <c r="G633" s="6">
        <v>260</v>
      </c>
      <c r="H633">
        <v>5</v>
      </c>
      <c r="I633" t="s">
        <v>452</v>
      </c>
      <c r="J633" t="s">
        <v>511</v>
      </c>
      <c r="K633" t="s">
        <v>26</v>
      </c>
      <c r="L633" t="s">
        <v>32</v>
      </c>
      <c r="M633" t="s">
        <v>446</v>
      </c>
      <c r="N633" s="2">
        <v>0</v>
      </c>
      <c r="O633" s="1">
        <v>200</v>
      </c>
      <c r="P633" s="1">
        <v>60</v>
      </c>
      <c r="Q633" t="s">
        <v>18</v>
      </c>
      <c r="R633" t="s">
        <v>642</v>
      </c>
      <c r="S633" t="s">
        <v>456</v>
      </c>
      <c r="T633" t="s">
        <v>458</v>
      </c>
      <c r="U633" t="s">
        <v>644</v>
      </c>
      <c r="V633" t="s">
        <v>483</v>
      </c>
      <c r="W633" t="s">
        <v>608</v>
      </c>
      <c r="X633" t="s">
        <v>611</v>
      </c>
      <c r="Y633" s="6">
        <v>1300</v>
      </c>
      <c r="Z633" s="1">
        <f>Table1[[#This Row],[Cost Of Goods Sold]]*Table1[[#This Row],[Quantity Sold]]</f>
        <v>1000</v>
      </c>
      <c r="AA633" s="1">
        <f>Table1[[#This Row],[Total sold Amount]]-Table1[[#This Row],[Total Cost of Good Sold]]</f>
        <v>300</v>
      </c>
      <c r="AB633" s="6">
        <f>IFERROR(Table1[[#This Row],[Total sold Amount]]-Table1[[#This Row],[Total Cost of Good Sold]]/Table1[[#This Row],[Total sold Amount]],0)</f>
        <v>1299.2307692307693</v>
      </c>
      <c r="AC633" s="9">
        <f>IFERROR((Table1[[#This Row],[Total sold Amount]]-Table1[[#This Row],[Total Cost of Good Sold]])/Table1[[#This Row],[Total sold Amount]],0)</f>
        <v>0.23076923076923078</v>
      </c>
    </row>
    <row r="634" spans="1:29" x14ac:dyDescent="0.3">
      <c r="A634">
        <v>118</v>
      </c>
      <c r="B634" t="s">
        <v>75</v>
      </c>
      <c r="C634" t="s">
        <v>34</v>
      </c>
      <c r="D634" t="s">
        <v>632</v>
      </c>
      <c r="E634" t="s">
        <v>625</v>
      </c>
      <c r="F634" s="4">
        <v>45170</v>
      </c>
      <c r="G634" s="6">
        <v>38</v>
      </c>
      <c r="H634">
        <v>1</v>
      </c>
      <c r="I634" t="s">
        <v>452</v>
      </c>
      <c r="J634" t="s">
        <v>511</v>
      </c>
      <c r="K634" t="s">
        <v>18</v>
      </c>
      <c r="L634" t="s">
        <v>18</v>
      </c>
      <c r="M634" t="s">
        <v>443</v>
      </c>
      <c r="N634" s="2">
        <v>0.08</v>
      </c>
      <c r="O634" s="1">
        <v>30</v>
      </c>
      <c r="P634" s="1">
        <v>8</v>
      </c>
      <c r="Q634" t="s">
        <v>457</v>
      </c>
      <c r="R634" t="s">
        <v>641</v>
      </c>
      <c r="S634" t="s">
        <v>454</v>
      </c>
      <c r="T634" t="s">
        <v>459</v>
      </c>
      <c r="U634" t="s">
        <v>644</v>
      </c>
      <c r="V634" t="s">
        <v>464</v>
      </c>
      <c r="W634" t="s">
        <v>608</v>
      </c>
      <c r="X634" t="s">
        <v>610</v>
      </c>
      <c r="Y634" s="6">
        <v>38</v>
      </c>
      <c r="Z634" s="1">
        <f>Table1[[#This Row],[Cost Of Goods Sold]]*Table1[[#This Row],[Quantity Sold]]</f>
        <v>30</v>
      </c>
      <c r="AA634" s="1">
        <f>Table1[[#This Row],[Total sold Amount]]-Table1[[#This Row],[Total Cost of Good Sold]]</f>
        <v>8</v>
      </c>
      <c r="AB634" s="6">
        <f>IFERROR(Table1[[#This Row],[Total sold Amount]]-Table1[[#This Row],[Total Cost of Good Sold]]/Table1[[#This Row],[Total sold Amount]],0)</f>
        <v>37.210526315789473</v>
      </c>
      <c r="AC634" s="9">
        <f>IFERROR((Table1[[#This Row],[Total sold Amount]]-Table1[[#This Row],[Total Cost of Good Sold]])/Table1[[#This Row],[Total sold Amount]],0)</f>
        <v>0.21052631578947367</v>
      </c>
    </row>
    <row r="635" spans="1:29" x14ac:dyDescent="0.3">
      <c r="A635">
        <v>446</v>
      </c>
      <c r="B635" t="s">
        <v>295</v>
      </c>
      <c r="C635" t="s">
        <v>34</v>
      </c>
      <c r="D635" t="s">
        <v>632</v>
      </c>
      <c r="E635" t="s">
        <v>625</v>
      </c>
      <c r="F635" s="4">
        <v>45435</v>
      </c>
      <c r="G635" s="6">
        <v>32</v>
      </c>
      <c r="H635">
        <v>4</v>
      </c>
      <c r="I635" t="s">
        <v>452</v>
      </c>
      <c r="J635" t="s">
        <v>511</v>
      </c>
      <c r="K635" t="s">
        <v>32</v>
      </c>
      <c r="L635" t="s">
        <v>32</v>
      </c>
      <c r="M635" t="s">
        <v>443</v>
      </c>
      <c r="N635" s="2">
        <v>0</v>
      </c>
      <c r="O635" s="1">
        <v>25</v>
      </c>
      <c r="P635" s="1">
        <v>7</v>
      </c>
      <c r="Q635" t="s">
        <v>32</v>
      </c>
      <c r="R635" t="s">
        <v>640</v>
      </c>
      <c r="S635" t="s">
        <v>456</v>
      </c>
      <c r="T635" t="s">
        <v>459</v>
      </c>
      <c r="U635" t="s">
        <v>644</v>
      </c>
      <c r="V635" t="s">
        <v>464</v>
      </c>
      <c r="W635" t="s">
        <v>606</v>
      </c>
      <c r="X635" t="s">
        <v>610</v>
      </c>
      <c r="Y635" s="6">
        <v>128</v>
      </c>
      <c r="Z635" s="1">
        <f>Table1[[#This Row],[Cost Of Goods Sold]]*Table1[[#This Row],[Quantity Sold]]</f>
        <v>100</v>
      </c>
      <c r="AA635" s="1">
        <f>Table1[[#This Row],[Total sold Amount]]-Table1[[#This Row],[Total Cost of Good Sold]]</f>
        <v>28</v>
      </c>
      <c r="AB635" s="6">
        <f>IFERROR(Table1[[#This Row],[Total sold Amount]]-Table1[[#This Row],[Total Cost of Good Sold]]/Table1[[#This Row],[Total sold Amount]],0)</f>
        <v>127.21875</v>
      </c>
      <c r="AC635" s="9">
        <f>IFERROR((Table1[[#This Row],[Total sold Amount]]-Table1[[#This Row],[Total Cost of Good Sold]])/Table1[[#This Row],[Total sold Amount]],0)</f>
        <v>0.21875</v>
      </c>
    </row>
    <row r="636" spans="1:29" x14ac:dyDescent="0.3">
      <c r="A636">
        <v>537</v>
      </c>
      <c r="B636" t="s">
        <v>199</v>
      </c>
      <c r="C636" t="s">
        <v>16</v>
      </c>
      <c r="D636" t="s">
        <v>629</v>
      </c>
      <c r="E636" t="s">
        <v>16</v>
      </c>
      <c r="F636" s="4">
        <v>45374</v>
      </c>
      <c r="G636" s="6">
        <v>50</v>
      </c>
      <c r="H636">
        <v>4</v>
      </c>
      <c r="I636" t="s">
        <v>452</v>
      </c>
      <c r="J636" t="s">
        <v>511</v>
      </c>
      <c r="K636" t="s">
        <v>23</v>
      </c>
      <c r="L636" t="s">
        <v>23</v>
      </c>
      <c r="M636" t="s">
        <v>445</v>
      </c>
      <c r="N636" s="2">
        <v>0</v>
      </c>
      <c r="O636" s="1">
        <v>40</v>
      </c>
      <c r="P636" s="1">
        <v>10</v>
      </c>
      <c r="Q636" t="s">
        <v>457</v>
      </c>
      <c r="R636" t="s">
        <v>641</v>
      </c>
      <c r="S636" t="s">
        <v>455</v>
      </c>
      <c r="T636" t="s">
        <v>459</v>
      </c>
      <c r="U636" t="s">
        <v>644</v>
      </c>
      <c r="V636" t="s">
        <v>474</v>
      </c>
      <c r="W636" t="s">
        <v>607</v>
      </c>
      <c r="X636" t="s">
        <v>611</v>
      </c>
      <c r="Y636" s="6">
        <v>200</v>
      </c>
      <c r="Z636" s="1">
        <f>Table1[[#This Row],[Cost Of Goods Sold]]*Table1[[#This Row],[Quantity Sold]]</f>
        <v>160</v>
      </c>
      <c r="AA636" s="1">
        <f>Table1[[#This Row],[Total sold Amount]]-Table1[[#This Row],[Total Cost of Good Sold]]</f>
        <v>40</v>
      </c>
      <c r="AB636" s="6">
        <f>IFERROR(Table1[[#This Row],[Total sold Amount]]-Table1[[#This Row],[Total Cost of Good Sold]]/Table1[[#This Row],[Total sold Amount]],0)</f>
        <v>199.2</v>
      </c>
      <c r="AC636" s="9">
        <f>IFERROR((Table1[[#This Row],[Total sold Amount]]-Table1[[#This Row],[Total Cost of Good Sold]])/Table1[[#This Row],[Total sold Amount]],0)</f>
        <v>0.2</v>
      </c>
    </row>
    <row r="637" spans="1:29" x14ac:dyDescent="0.3">
      <c r="A637">
        <v>163</v>
      </c>
      <c r="B637" t="s">
        <v>35</v>
      </c>
      <c r="C637" t="s">
        <v>34</v>
      </c>
      <c r="D637" t="s">
        <v>632</v>
      </c>
      <c r="E637" t="s">
        <v>625</v>
      </c>
      <c r="F637" s="4">
        <v>45411</v>
      </c>
      <c r="G637" s="6">
        <v>80</v>
      </c>
      <c r="H637">
        <v>4</v>
      </c>
      <c r="I637" t="s">
        <v>449</v>
      </c>
      <c r="J637" t="s">
        <v>511</v>
      </c>
      <c r="K637" t="s">
        <v>26</v>
      </c>
      <c r="L637" t="s">
        <v>32</v>
      </c>
      <c r="M637" t="s">
        <v>439</v>
      </c>
      <c r="N637" s="2">
        <v>0</v>
      </c>
      <c r="O637" s="1">
        <v>60</v>
      </c>
      <c r="P637" s="1">
        <v>20</v>
      </c>
      <c r="Q637" t="s">
        <v>23</v>
      </c>
      <c r="R637" t="s">
        <v>23</v>
      </c>
      <c r="S637" t="s">
        <v>454</v>
      </c>
      <c r="T637" t="s">
        <v>460</v>
      </c>
      <c r="U637" t="s">
        <v>460</v>
      </c>
      <c r="V637" t="s">
        <v>468</v>
      </c>
      <c r="W637" t="s">
        <v>607</v>
      </c>
      <c r="X637" t="s">
        <v>614</v>
      </c>
      <c r="Y637" s="6">
        <v>320</v>
      </c>
      <c r="Z637" s="1">
        <f>Table1[[#This Row],[Cost Of Goods Sold]]*Table1[[#This Row],[Quantity Sold]]</f>
        <v>240</v>
      </c>
      <c r="AA637" s="1">
        <f>Table1[[#This Row],[Total sold Amount]]-Table1[[#This Row],[Total Cost of Good Sold]]</f>
        <v>80</v>
      </c>
      <c r="AB637" s="6">
        <f>IFERROR(Table1[[#This Row],[Total sold Amount]]-Table1[[#This Row],[Total Cost of Good Sold]]/Table1[[#This Row],[Total sold Amount]],0)</f>
        <v>319.25</v>
      </c>
      <c r="AC637" s="9">
        <f>IFERROR((Table1[[#This Row],[Total sold Amount]]-Table1[[#This Row],[Total Cost of Good Sold]])/Table1[[#This Row],[Total sold Amount]],0)</f>
        <v>0.25</v>
      </c>
    </row>
    <row r="638" spans="1:29" x14ac:dyDescent="0.3">
      <c r="A638">
        <v>732</v>
      </c>
      <c r="B638" t="s">
        <v>210</v>
      </c>
      <c r="C638" t="s">
        <v>36</v>
      </c>
      <c r="D638" t="s">
        <v>634</v>
      </c>
      <c r="E638" t="s">
        <v>624</v>
      </c>
      <c r="F638" s="4">
        <v>45086</v>
      </c>
      <c r="G638" s="6">
        <v>35</v>
      </c>
      <c r="H638">
        <v>2</v>
      </c>
      <c r="I638" t="s">
        <v>453</v>
      </c>
      <c r="J638" t="s">
        <v>511</v>
      </c>
      <c r="K638" t="s">
        <v>23</v>
      </c>
      <c r="L638" t="s">
        <v>23</v>
      </c>
      <c r="M638" t="s">
        <v>445</v>
      </c>
      <c r="N638" s="2">
        <v>0.05</v>
      </c>
      <c r="O638" s="1">
        <v>25</v>
      </c>
      <c r="P638" s="1">
        <v>10</v>
      </c>
      <c r="Q638" t="s">
        <v>18</v>
      </c>
      <c r="R638" t="s">
        <v>642</v>
      </c>
      <c r="S638" t="s">
        <v>455</v>
      </c>
      <c r="T638" t="s">
        <v>459</v>
      </c>
      <c r="U638" t="s">
        <v>644</v>
      </c>
      <c r="V638" t="s">
        <v>473</v>
      </c>
      <c r="W638" t="s">
        <v>606</v>
      </c>
      <c r="X638" t="s">
        <v>614</v>
      </c>
      <c r="Y638" s="6">
        <v>70</v>
      </c>
      <c r="Z638" s="1">
        <f>Table1[[#This Row],[Cost Of Goods Sold]]*Table1[[#This Row],[Quantity Sold]]</f>
        <v>50</v>
      </c>
      <c r="AA638" s="1">
        <f>Table1[[#This Row],[Total sold Amount]]-Table1[[#This Row],[Total Cost of Good Sold]]</f>
        <v>20</v>
      </c>
      <c r="AB638" s="6">
        <f>IFERROR(Table1[[#This Row],[Total sold Amount]]-Table1[[#This Row],[Total Cost of Good Sold]]/Table1[[#This Row],[Total sold Amount]],0)</f>
        <v>69.285714285714292</v>
      </c>
      <c r="AC638" s="9">
        <f>IFERROR((Table1[[#This Row],[Total sold Amount]]-Table1[[#This Row],[Total Cost of Good Sold]])/Table1[[#This Row],[Total sold Amount]],0)</f>
        <v>0.2857142857142857</v>
      </c>
    </row>
    <row r="639" spans="1:29" x14ac:dyDescent="0.3">
      <c r="A639">
        <v>699</v>
      </c>
      <c r="B639" t="s">
        <v>108</v>
      </c>
      <c r="C639" t="s">
        <v>19</v>
      </c>
      <c r="D639" t="s">
        <v>630</v>
      </c>
      <c r="E639" t="s">
        <v>623</v>
      </c>
      <c r="F639" s="4">
        <v>45168</v>
      </c>
      <c r="G639" s="6">
        <v>70</v>
      </c>
      <c r="H639">
        <v>4</v>
      </c>
      <c r="I639" t="s">
        <v>453</v>
      </c>
      <c r="J639" t="s">
        <v>511</v>
      </c>
      <c r="K639" t="s">
        <v>32</v>
      </c>
      <c r="L639" t="s">
        <v>32</v>
      </c>
      <c r="M639" t="s">
        <v>444</v>
      </c>
      <c r="N639" s="2">
        <v>0.05</v>
      </c>
      <c r="O639" s="1">
        <v>50</v>
      </c>
      <c r="P639" s="1">
        <v>20</v>
      </c>
      <c r="Q639" t="s">
        <v>23</v>
      </c>
      <c r="R639" t="s">
        <v>23</v>
      </c>
      <c r="S639" t="s">
        <v>456</v>
      </c>
      <c r="T639" t="s">
        <v>460</v>
      </c>
      <c r="U639" t="s">
        <v>460</v>
      </c>
      <c r="V639" t="s">
        <v>475</v>
      </c>
      <c r="W639" t="s">
        <v>606</v>
      </c>
      <c r="X639" t="s">
        <v>614</v>
      </c>
      <c r="Y639" s="6">
        <v>280</v>
      </c>
      <c r="Z639" s="1">
        <f>Table1[[#This Row],[Cost Of Goods Sold]]*Table1[[#This Row],[Quantity Sold]]</f>
        <v>200</v>
      </c>
      <c r="AA639" s="1">
        <f>Table1[[#This Row],[Total sold Amount]]-Table1[[#This Row],[Total Cost of Good Sold]]</f>
        <v>80</v>
      </c>
      <c r="AB639" s="6">
        <f>IFERROR(Table1[[#This Row],[Total sold Amount]]-Table1[[#This Row],[Total Cost of Good Sold]]/Table1[[#This Row],[Total sold Amount]],0)</f>
        <v>279.28571428571428</v>
      </c>
      <c r="AC639" s="9">
        <f>IFERROR((Table1[[#This Row],[Total sold Amount]]-Table1[[#This Row],[Total Cost of Good Sold]])/Table1[[#This Row],[Total sold Amount]],0)</f>
        <v>0.2857142857142857</v>
      </c>
    </row>
    <row r="640" spans="1:29" x14ac:dyDescent="0.3">
      <c r="A640">
        <v>219</v>
      </c>
      <c r="B640" t="s">
        <v>98</v>
      </c>
      <c r="C640" t="s">
        <v>19</v>
      </c>
      <c r="D640" t="s">
        <v>630</v>
      </c>
      <c r="E640" t="s">
        <v>623</v>
      </c>
      <c r="F640" s="4">
        <v>45423</v>
      </c>
      <c r="G640" s="6">
        <v>65</v>
      </c>
      <c r="H640">
        <v>1</v>
      </c>
      <c r="I640" t="s">
        <v>453</v>
      </c>
      <c r="J640" t="s">
        <v>511</v>
      </c>
      <c r="K640" t="s">
        <v>32</v>
      </c>
      <c r="L640" t="s">
        <v>32</v>
      </c>
      <c r="M640" t="s">
        <v>439</v>
      </c>
      <c r="N640" s="2">
        <v>0</v>
      </c>
      <c r="O640" s="1">
        <v>50</v>
      </c>
      <c r="P640" s="1">
        <v>15</v>
      </c>
      <c r="Q640" t="s">
        <v>457</v>
      </c>
      <c r="R640" t="s">
        <v>641</v>
      </c>
      <c r="S640" t="s">
        <v>456</v>
      </c>
      <c r="T640" t="s">
        <v>460</v>
      </c>
      <c r="U640" t="s">
        <v>460</v>
      </c>
      <c r="V640" t="s">
        <v>490</v>
      </c>
      <c r="W640" t="s">
        <v>606</v>
      </c>
      <c r="X640" t="s">
        <v>610</v>
      </c>
      <c r="Y640" s="6">
        <v>65</v>
      </c>
      <c r="Z640" s="1">
        <f>Table1[[#This Row],[Cost Of Goods Sold]]*Table1[[#This Row],[Quantity Sold]]</f>
        <v>50</v>
      </c>
      <c r="AA640" s="1">
        <f>Table1[[#This Row],[Total sold Amount]]-Table1[[#This Row],[Total Cost of Good Sold]]</f>
        <v>15</v>
      </c>
      <c r="AB640" s="6">
        <f>IFERROR(Table1[[#This Row],[Total sold Amount]]-Table1[[#This Row],[Total Cost of Good Sold]]/Table1[[#This Row],[Total sold Amount]],0)</f>
        <v>64.230769230769226</v>
      </c>
      <c r="AC640" s="9">
        <f>IFERROR((Table1[[#This Row],[Total sold Amount]]-Table1[[#This Row],[Total Cost of Good Sold]])/Table1[[#This Row],[Total sold Amount]],0)</f>
        <v>0.23076923076923078</v>
      </c>
    </row>
    <row r="641" spans="1:29" x14ac:dyDescent="0.3">
      <c r="A641">
        <v>615</v>
      </c>
      <c r="B641" t="s">
        <v>369</v>
      </c>
      <c r="C641" t="s">
        <v>24</v>
      </c>
      <c r="D641" t="s">
        <v>631</v>
      </c>
      <c r="E641" t="s">
        <v>626</v>
      </c>
      <c r="F641" s="4">
        <v>45465</v>
      </c>
      <c r="G641" s="6">
        <v>70</v>
      </c>
      <c r="H641">
        <v>3</v>
      </c>
      <c r="J641" t="s">
        <v>511</v>
      </c>
      <c r="K641" t="s">
        <v>26</v>
      </c>
      <c r="L641" t="s">
        <v>32</v>
      </c>
      <c r="M641" t="s">
        <v>446</v>
      </c>
      <c r="N641" s="2">
        <v>0</v>
      </c>
      <c r="O641" s="1">
        <v>50</v>
      </c>
      <c r="P641" s="1">
        <v>20</v>
      </c>
      <c r="Q641" t="s">
        <v>457</v>
      </c>
      <c r="R641" t="s">
        <v>641</v>
      </c>
      <c r="S641" t="s">
        <v>455</v>
      </c>
      <c r="T641" t="s">
        <v>459</v>
      </c>
      <c r="U641" t="s">
        <v>644</v>
      </c>
      <c r="V641" t="s">
        <v>462</v>
      </c>
      <c r="W641" t="s">
        <v>606</v>
      </c>
      <c r="X641" t="s">
        <v>614</v>
      </c>
      <c r="Y641" s="6">
        <v>210</v>
      </c>
      <c r="Z641" s="1">
        <f>Table1[[#This Row],[Cost Of Goods Sold]]*Table1[[#This Row],[Quantity Sold]]</f>
        <v>150</v>
      </c>
      <c r="AA641" s="1">
        <f>Table1[[#This Row],[Total sold Amount]]-Table1[[#This Row],[Total Cost of Good Sold]]</f>
        <v>60</v>
      </c>
      <c r="AB641" s="6">
        <f>IFERROR(Table1[[#This Row],[Total sold Amount]]-Table1[[#This Row],[Total Cost of Good Sold]]/Table1[[#This Row],[Total sold Amount]],0)</f>
        <v>209.28571428571428</v>
      </c>
      <c r="AC641" s="9">
        <f>IFERROR((Table1[[#This Row],[Total sold Amount]]-Table1[[#This Row],[Total Cost of Good Sold]])/Table1[[#This Row],[Total sold Amount]],0)</f>
        <v>0.2857142857142857</v>
      </c>
    </row>
    <row r="642" spans="1:29" x14ac:dyDescent="0.3">
      <c r="A642">
        <v>194</v>
      </c>
      <c r="B642" t="s">
        <v>74</v>
      </c>
      <c r="C642" t="s">
        <v>19</v>
      </c>
      <c r="D642" t="s">
        <v>630</v>
      </c>
      <c r="E642" t="s">
        <v>623</v>
      </c>
      <c r="F642" s="4">
        <v>45491</v>
      </c>
      <c r="G642" s="6">
        <v>100</v>
      </c>
      <c r="H642">
        <v>2</v>
      </c>
      <c r="I642" t="s">
        <v>451</v>
      </c>
      <c r="J642" t="s">
        <v>579</v>
      </c>
      <c r="K642" t="s">
        <v>32</v>
      </c>
      <c r="L642" t="s">
        <v>32</v>
      </c>
      <c r="M642" t="s">
        <v>443</v>
      </c>
      <c r="N642" s="2">
        <v>0</v>
      </c>
      <c r="O642" s="1">
        <v>80</v>
      </c>
      <c r="P642" s="1">
        <v>20</v>
      </c>
      <c r="Q642" t="s">
        <v>457</v>
      </c>
      <c r="R642" t="s">
        <v>641</v>
      </c>
      <c r="S642" t="s">
        <v>455</v>
      </c>
      <c r="T642" t="s">
        <v>458</v>
      </c>
      <c r="U642" t="s">
        <v>644</v>
      </c>
      <c r="V642" t="s">
        <v>487</v>
      </c>
      <c r="W642" t="s">
        <v>608</v>
      </c>
      <c r="X642" t="s">
        <v>612</v>
      </c>
      <c r="Y642" s="6">
        <v>200</v>
      </c>
      <c r="Z642" s="1">
        <f>Table1[[#This Row],[Cost Of Goods Sold]]*Table1[[#This Row],[Quantity Sold]]</f>
        <v>160</v>
      </c>
      <c r="AA642" s="1">
        <f>Table1[[#This Row],[Total sold Amount]]-Table1[[#This Row],[Total Cost of Good Sold]]</f>
        <v>40</v>
      </c>
      <c r="AB642" s="6">
        <f>IFERROR(Table1[[#This Row],[Total sold Amount]]-Table1[[#This Row],[Total Cost of Good Sold]]/Table1[[#This Row],[Total sold Amount]],0)</f>
        <v>199.2</v>
      </c>
      <c r="AC642" s="9">
        <f>IFERROR((Table1[[#This Row],[Total sold Amount]]-Table1[[#This Row],[Total Cost of Good Sold]])/Table1[[#This Row],[Total sold Amount]],0)</f>
        <v>0.2</v>
      </c>
    </row>
    <row r="643" spans="1:29" x14ac:dyDescent="0.3">
      <c r="A643">
        <v>17</v>
      </c>
      <c r="B643" t="s">
        <v>45</v>
      </c>
      <c r="C643" t="s">
        <v>28</v>
      </c>
      <c r="D643" t="s">
        <v>638</v>
      </c>
      <c r="E643" t="s">
        <v>627</v>
      </c>
      <c r="F643" s="4">
        <v>44952</v>
      </c>
      <c r="G643" s="6">
        <v>32</v>
      </c>
      <c r="H643">
        <v>4</v>
      </c>
      <c r="I643" t="s">
        <v>451</v>
      </c>
      <c r="J643" t="s">
        <v>579</v>
      </c>
      <c r="K643" t="s">
        <v>26</v>
      </c>
      <c r="L643" t="s">
        <v>32</v>
      </c>
      <c r="M643" t="s">
        <v>447</v>
      </c>
      <c r="N643" s="2">
        <v>0.12</v>
      </c>
      <c r="O643" s="1">
        <v>25</v>
      </c>
      <c r="P643" s="1">
        <v>7</v>
      </c>
      <c r="Q643" t="s">
        <v>457</v>
      </c>
      <c r="R643" t="s">
        <v>641</v>
      </c>
      <c r="S643" t="s">
        <v>456</v>
      </c>
      <c r="T643" t="s">
        <v>458</v>
      </c>
      <c r="U643" t="s">
        <v>644</v>
      </c>
      <c r="V643" t="s">
        <v>485</v>
      </c>
      <c r="W643" t="s">
        <v>606</v>
      </c>
      <c r="X643" t="s">
        <v>611</v>
      </c>
      <c r="Y643" s="6">
        <v>128</v>
      </c>
      <c r="Z643" s="1">
        <f>Table1[[#This Row],[Cost Of Goods Sold]]*Table1[[#This Row],[Quantity Sold]]</f>
        <v>100</v>
      </c>
      <c r="AA643" s="1">
        <f>Table1[[#This Row],[Total sold Amount]]-Table1[[#This Row],[Total Cost of Good Sold]]</f>
        <v>28</v>
      </c>
      <c r="AB643" s="6">
        <f>IFERROR(Table1[[#This Row],[Total sold Amount]]-Table1[[#This Row],[Total Cost of Good Sold]]/Table1[[#This Row],[Total sold Amount]],0)</f>
        <v>127.21875</v>
      </c>
      <c r="AC643" s="9">
        <f>IFERROR((Table1[[#This Row],[Total sold Amount]]-Table1[[#This Row],[Total Cost of Good Sold]])/Table1[[#This Row],[Total sold Amount]],0)</f>
        <v>0.21875</v>
      </c>
    </row>
    <row r="644" spans="1:29" x14ac:dyDescent="0.3">
      <c r="A644">
        <v>791</v>
      </c>
      <c r="B644" t="s">
        <v>31</v>
      </c>
      <c r="C644" t="s">
        <v>16</v>
      </c>
      <c r="D644" t="s">
        <v>629</v>
      </c>
      <c r="E644" t="s">
        <v>16</v>
      </c>
      <c r="F644" s="4">
        <v>45352</v>
      </c>
      <c r="G644" s="6">
        <v>100</v>
      </c>
      <c r="H644">
        <v>4</v>
      </c>
      <c r="I644" t="s">
        <v>450</v>
      </c>
      <c r="J644" t="s">
        <v>579</v>
      </c>
      <c r="K644" t="s">
        <v>32</v>
      </c>
      <c r="L644" t="s">
        <v>32</v>
      </c>
      <c r="M644" t="s">
        <v>446</v>
      </c>
      <c r="N644" s="2">
        <v>0.05</v>
      </c>
      <c r="O644" s="1">
        <v>70</v>
      </c>
      <c r="P644" s="1">
        <v>30</v>
      </c>
      <c r="Q644" t="s">
        <v>32</v>
      </c>
      <c r="R644" t="s">
        <v>640</v>
      </c>
      <c r="S644" t="s">
        <v>454</v>
      </c>
      <c r="T644" t="s">
        <v>459</v>
      </c>
      <c r="U644" t="s">
        <v>644</v>
      </c>
      <c r="V644" t="s">
        <v>487</v>
      </c>
      <c r="W644" t="s">
        <v>606</v>
      </c>
      <c r="X644" t="s">
        <v>612</v>
      </c>
      <c r="Y644" s="6">
        <v>400</v>
      </c>
      <c r="Z644" s="1">
        <f>Table1[[#This Row],[Cost Of Goods Sold]]*Table1[[#This Row],[Quantity Sold]]</f>
        <v>280</v>
      </c>
      <c r="AA644" s="1">
        <f>Table1[[#This Row],[Total sold Amount]]-Table1[[#This Row],[Total Cost of Good Sold]]</f>
        <v>120</v>
      </c>
      <c r="AB644" s="6">
        <f>IFERROR(Table1[[#This Row],[Total sold Amount]]-Table1[[#This Row],[Total Cost of Good Sold]]/Table1[[#This Row],[Total sold Amount]],0)</f>
        <v>399.3</v>
      </c>
      <c r="AC644" s="9">
        <f>IFERROR((Table1[[#This Row],[Total sold Amount]]-Table1[[#This Row],[Total Cost of Good Sold]])/Table1[[#This Row],[Total sold Amount]],0)</f>
        <v>0.3</v>
      </c>
    </row>
    <row r="645" spans="1:29" x14ac:dyDescent="0.3">
      <c r="A645">
        <v>211</v>
      </c>
      <c r="B645" t="s">
        <v>90</v>
      </c>
      <c r="C645" t="s">
        <v>34</v>
      </c>
      <c r="D645" t="s">
        <v>632</v>
      </c>
      <c r="E645" t="s">
        <v>625</v>
      </c>
      <c r="F645" s="4">
        <v>45126</v>
      </c>
      <c r="G645" s="6">
        <v>50</v>
      </c>
      <c r="H645">
        <v>3</v>
      </c>
      <c r="I645" t="s">
        <v>450</v>
      </c>
      <c r="J645" t="s">
        <v>579</v>
      </c>
      <c r="K645" t="s">
        <v>18</v>
      </c>
      <c r="L645" t="s">
        <v>18</v>
      </c>
      <c r="M645" t="s">
        <v>447</v>
      </c>
      <c r="N645" s="2">
        <v>0</v>
      </c>
      <c r="O645" s="1">
        <v>40</v>
      </c>
      <c r="P645" s="1">
        <v>10</v>
      </c>
      <c r="Q645" t="s">
        <v>23</v>
      </c>
      <c r="R645" t="s">
        <v>23</v>
      </c>
      <c r="S645" t="s">
        <v>454</v>
      </c>
      <c r="T645" t="s">
        <v>459</v>
      </c>
      <c r="U645" t="s">
        <v>644</v>
      </c>
      <c r="V645" t="s">
        <v>472</v>
      </c>
      <c r="W645" t="s">
        <v>607</v>
      </c>
      <c r="X645" t="s">
        <v>611</v>
      </c>
      <c r="Y645" s="6">
        <v>150</v>
      </c>
      <c r="Z645" s="1">
        <f>Table1[[#This Row],[Cost Of Goods Sold]]*Table1[[#This Row],[Quantity Sold]]</f>
        <v>120</v>
      </c>
      <c r="AA645" s="1">
        <f>Table1[[#This Row],[Total sold Amount]]-Table1[[#This Row],[Total Cost of Good Sold]]</f>
        <v>30</v>
      </c>
      <c r="AB645" s="6">
        <f>IFERROR(Table1[[#This Row],[Total sold Amount]]-Table1[[#This Row],[Total Cost of Good Sold]]/Table1[[#This Row],[Total sold Amount]],0)</f>
        <v>149.19999999999999</v>
      </c>
      <c r="AC645" s="9">
        <f>IFERROR((Table1[[#This Row],[Total sold Amount]]-Table1[[#This Row],[Total Cost of Good Sold]])/Table1[[#This Row],[Total sold Amount]],0)</f>
        <v>0.2</v>
      </c>
    </row>
    <row r="646" spans="1:29" x14ac:dyDescent="0.3">
      <c r="A646">
        <v>834</v>
      </c>
      <c r="B646" t="s">
        <v>80</v>
      </c>
      <c r="C646" t="s">
        <v>16</v>
      </c>
      <c r="D646" t="s">
        <v>629</v>
      </c>
      <c r="E646" t="s">
        <v>16</v>
      </c>
      <c r="F646" s="4">
        <v>44997</v>
      </c>
      <c r="G646" s="6">
        <v>250</v>
      </c>
      <c r="H646">
        <v>3</v>
      </c>
      <c r="I646" t="s">
        <v>450</v>
      </c>
      <c r="J646" t="s">
        <v>579</v>
      </c>
      <c r="K646" t="s">
        <v>18</v>
      </c>
      <c r="L646" t="s">
        <v>18</v>
      </c>
      <c r="M646" t="s">
        <v>446</v>
      </c>
      <c r="N646" s="2">
        <v>0</v>
      </c>
      <c r="O646" s="1">
        <v>200</v>
      </c>
      <c r="P646" s="1">
        <v>50</v>
      </c>
      <c r="Q646" t="s">
        <v>32</v>
      </c>
      <c r="R646" t="s">
        <v>640</v>
      </c>
      <c r="S646" t="s">
        <v>454</v>
      </c>
      <c r="T646" t="s">
        <v>460</v>
      </c>
      <c r="U646" t="s">
        <v>460</v>
      </c>
      <c r="V646" t="s">
        <v>461</v>
      </c>
      <c r="W646" t="s">
        <v>607</v>
      </c>
      <c r="X646" t="s">
        <v>610</v>
      </c>
      <c r="Y646" s="6">
        <v>750</v>
      </c>
      <c r="Z646" s="1">
        <f>Table1[[#This Row],[Cost Of Goods Sold]]*Table1[[#This Row],[Quantity Sold]]</f>
        <v>600</v>
      </c>
      <c r="AA646" s="1">
        <f>Table1[[#This Row],[Total sold Amount]]-Table1[[#This Row],[Total Cost of Good Sold]]</f>
        <v>150</v>
      </c>
      <c r="AB646" s="6">
        <f>IFERROR(Table1[[#This Row],[Total sold Amount]]-Table1[[#This Row],[Total Cost of Good Sold]]/Table1[[#This Row],[Total sold Amount]],0)</f>
        <v>749.2</v>
      </c>
      <c r="AC646" s="9">
        <f>IFERROR((Table1[[#This Row],[Total sold Amount]]-Table1[[#This Row],[Total Cost of Good Sold]])/Table1[[#This Row],[Total sold Amount]],0)</f>
        <v>0.2</v>
      </c>
    </row>
    <row r="647" spans="1:29" x14ac:dyDescent="0.3">
      <c r="A647">
        <v>963</v>
      </c>
      <c r="B647" t="s">
        <v>421</v>
      </c>
      <c r="C647" t="s">
        <v>19</v>
      </c>
      <c r="D647" t="s">
        <v>630</v>
      </c>
      <c r="E647" t="s">
        <v>623</v>
      </c>
      <c r="F647" s="4">
        <v>44934</v>
      </c>
      <c r="G647" s="6">
        <v>70</v>
      </c>
      <c r="H647">
        <v>5</v>
      </c>
      <c r="I647" t="s">
        <v>450</v>
      </c>
      <c r="J647" t="s">
        <v>579</v>
      </c>
      <c r="K647" t="s">
        <v>26</v>
      </c>
      <c r="L647" t="s">
        <v>32</v>
      </c>
      <c r="M647" t="s">
        <v>446</v>
      </c>
      <c r="N647" s="2">
        <v>0.1</v>
      </c>
      <c r="O647" s="1">
        <v>50</v>
      </c>
      <c r="P647" s="1">
        <v>20</v>
      </c>
      <c r="Q647" t="s">
        <v>18</v>
      </c>
      <c r="R647" t="s">
        <v>642</v>
      </c>
      <c r="S647" t="s">
        <v>454</v>
      </c>
      <c r="T647" t="s">
        <v>458</v>
      </c>
      <c r="U647" t="s">
        <v>644</v>
      </c>
      <c r="V647" t="s">
        <v>490</v>
      </c>
      <c r="W647" t="s">
        <v>606</v>
      </c>
      <c r="X647" t="s">
        <v>610</v>
      </c>
      <c r="Y647" s="6">
        <v>350</v>
      </c>
      <c r="Z647" s="1">
        <f>Table1[[#This Row],[Cost Of Goods Sold]]*Table1[[#This Row],[Quantity Sold]]</f>
        <v>250</v>
      </c>
      <c r="AA647" s="1">
        <f>Table1[[#This Row],[Total sold Amount]]-Table1[[#This Row],[Total Cost of Good Sold]]</f>
        <v>100</v>
      </c>
      <c r="AB647" s="6">
        <f>IFERROR(Table1[[#This Row],[Total sold Amount]]-Table1[[#This Row],[Total Cost of Good Sold]]/Table1[[#This Row],[Total sold Amount]],0)</f>
        <v>349.28571428571428</v>
      </c>
      <c r="AC647" s="9">
        <f>IFERROR((Table1[[#This Row],[Total sold Amount]]-Table1[[#This Row],[Total Cost of Good Sold]])/Table1[[#This Row],[Total sold Amount]],0)</f>
        <v>0.2857142857142857</v>
      </c>
    </row>
    <row r="648" spans="1:29" x14ac:dyDescent="0.3">
      <c r="A648">
        <v>585</v>
      </c>
      <c r="B648" t="s">
        <v>259</v>
      </c>
      <c r="C648" t="s">
        <v>48</v>
      </c>
      <c r="D648" t="s">
        <v>633</v>
      </c>
      <c r="E648" t="s">
        <v>624</v>
      </c>
      <c r="F648" s="4">
        <v>45266</v>
      </c>
      <c r="G648" s="6">
        <v>20</v>
      </c>
      <c r="H648">
        <v>4</v>
      </c>
      <c r="I648" t="s">
        <v>452</v>
      </c>
      <c r="J648" t="s">
        <v>579</v>
      </c>
      <c r="K648" t="s">
        <v>23</v>
      </c>
      <c r="L648" t="s">
        <v>23</v>
      </c>
      <c r="M648" t="s">
        <v>446</v>
      </c>
      <c r="N648" s="2">
        <v>0</v>
      </c>
      <c r="O648" s="1">
        <v>15</v>
      </c>
      <c r="P648" s="1">
        <v>5</v>
      </c>
      <c r="Q648" t="s">
        <v>23</v>
      </c>
      <c r="R648" t="s">
        <v>23</v>
      </c>
      <c r="S648" t="s">
        <v>454</v>
      </c>
      <c r="T648" t="s">
        <v>459</v>
      </c>
      <c r="U648" t="s">
        <v>644</v>
      </c>
      <c r="V648" t="s">
        <v>473</v>
      </c>
      <c r="W648" t="s">
        <v>607</v>
      </c>
      <c r="X648" t="s">
        <v>614</v>
      </c>
      <c r="Y648" s="6">
        <v>80</v>
      </c>
      <c r="Z648" s="1">
        <f>Table1[[#This Row],[Cost Of Goods Sold]]*Table1[[#This Row],[Quantity Sold]]</f>
        <v>60</v>
      </c>
      <c r="AA648" s="1">
        <f>Table1[[#This Row],[Total sold Amount]]-Table1[[#This Row],[Total Cost of Good Sold]]</f>
        <v>20</v>
      </c>
      <c r="AB648" s="6">
        <f>IFERROR(Table1[[#This Row],[Total sold Amount]]-Table1[[#This Row],[Total Cost of Good Sold]]/Table1[[#This Row],[Total sold Amount]],0)</f>
        <v>79.25</v>
      </c>
      <c r="AC648" s="9">
        <f>IFERROR((Table1[[#This Row],[Total sold Amount]]-Table1[[#This Row],[Total Cost of Good Sold]])/Table1[[#This Row],[Total sold Amount]],0)</f>
        <v>0.25</v>
      </c>
    </row>
    <row r="649" spans="1:29" x14ac:dyDescent="0.3">
      <c r="A649">
        <v>578</v>
      </c>
      <c r="B649" t="s">
        <v>114</v>
      </c>
      <c r="C649" t="s">
        <v>34</v>
      </c>
      <c r="D649" t="s">
        <v>632</v>
      </c>
      <c r="E649" t="s">
        <v>625</v>
      </c>
      <c r="F649" s="4">
        <v>45498</v>
      </c>
      <c r="G649" s="6">
        <v>35</v>
      </c>
      <c r="H649">
        <v>1</v>
      </c>
      <c r="I649" t="s">
        <v>452</v>
      </c>
      <c r="J649" t="s">
        <v>579</v>
      </c>
      <c r="K649" t="s">
        <v>18</v>
      </c>
      <c r="L649" t="s">
        <v>18</v>
      </c>
      <c r="M649" t="s">
        <v>440</v>
      </c>
      <c r="N649" s="2">
        <v>0</v>
      </c>
      <c r="O649" s="1">
        <v>25</v>
      </c>
      <c r="P649" s="1">
        <v>10</v>
      </c>
      <c r="Q649" t="s">
        <v>32</v>
      </c>
      <c r="R649" t="s">
        <v>640</v>
      </c>
      <c r="S649" t="s">
        <v>454</v>
      </c>
      <c r="T649" t="s">
        <v>459</v>
      </c>
      <c r="U649" t="s">
        <v>644</v>
      </c>
      <c r="V649" t="s">
        <v>483</v>
      </c>
      <c r="W649" t="s">
        <v>606</v>
      </c>
      <c r="X649" t="s">
        <v>611</v>
      </c>
      <c r="Y649" s="6">
        <v>35</v>
      </c>
      <c r="Z649" s="1">
        <f>Table1[[#This Row],[Cost Of Goods Sold]]*Table1[[#This Row],[Quantity Sold]]</f>
        <v>25</v>
      </c>
      <c r="AA649" s="1">
        <f>Table1[[#This Row],[Total sold Amount]]-Table1[[#This Row],[Total Cost of Good Sold]]</f>
        <v>10</v>
      </c>
      <c r="AB649" s="6">
        <f>IFERROR(Table1[[#This Row],[Total sold Amount]]-Table1[[#This Row],[Total Cost of Good Sold]]/Table1[[#This Row],[Total sold Amount]],0)</f>
        <v>34.285714285714285</v>
      </c>
      <c r="AC649" s="9">
        <f>IFERROR((Table1[[#This Row],[Total sold Amount]]-Table1[[#This Row],[Total Cost of Good Sold]])/Table1[[#This Row],[Total sold Amount]],0)</f>
        <v>0.2857142857142857</v>
      </c>
    </row>
    <row r="650" spans="1:29" x14ac:dyDescent="0.3">
      <c r="A650">
        <v>397</v>
      </c>
      <c r="B650" t="s">
        <v>59</v>
      </c>
      <c r="C650" t="s">
        <v>16</v>
      </c>
      <c r="D650" t="s">
        <v>629</v>
      </c>
      <c r="E650" t="s">
        <v>16</v>
      </c>
      <c r="F650" s="4">
        <v>45319</v>
      </c>
      <c r="G650" s="6">
        <v>390</v>
      </c>
      <c r="H650">
        <v>1</v>
      </c>
      <c r="I650" t="s">
        <v>452</v>
      </c>
      <c r="J650" t="s">
        <v>579</v>
      </c>
      <c r="K650" t="s">
        <v>18</v>
      </c>
      <c r="L650" t="s">
        <v>18</v>
      </c>
      <c r="M650" t="s">
        <v>444</v>
      </c>
      <c r="N650" s="2">
        <v>0</v>
      </c>
      <c r="O650" s="1">
        <v>300</v>
      </c>
      <c r="P650" s="1">
        <v>90</v>
      </c>
      <c r="Q650" t="s">
        <v>457</v>
      </c>
      <c r="R650" t="s">
        <v>641</v>
      </c>
      <c r="S650" t="s">
        <v>455</v>
      </c>
      <c r="T650" t="s">
        <v>460</v>
      </c>
      <c r="U650" t="s">
        <v>460</v>
      </c>
      <c r="V650" t="s">
        <v>481</v>
      </c>
      <c r="W650" t="s">
        <v>606</v>
      </c>
      <c r="X650" t="s">
        <v>610</v>
      </c>
      <c r="Y650" s="6">
        <v>390</v>
      </c>
      <c r="Z650" s="1">
        <f>Table1[[#This Row],[Cost Of Goods Sold]]*Table1[[#This Row],[Quantity Sold]]</f>
        <v>300</v>
      </c>
      <c r="AA650" s="1">
        <f>Table1[[#This Row],[Total sold Amount]]-Table1[[#This Row],[Total Cost of Good Sold]]</f>
        <v>90</v>
      </c>
      <c r="AB650" s="6">
        <f>IFERROR(Table1[[#This Row],[Total sold Amount]]-Table1[[#This Row],[Total Cost of Good Sold]]/Table1[[#This Row],[Total sold Amount]],0)</f>
        <v>389.23076923076923</v>
      </c>
      <c r="AC650" s="9">
        <f>IFERROR((Table1[[#This Row],[Total sold Amount]]-Table1[[#This Row],[Total Cost of Good Sold]])/Table1[[#This Row],[Total sold Amount]],0)</f>
        <v>0.23076923076923078</v>
      </c>
    </row>
    <row r="651" spans="1:29" x14ac:dyDescent="0.3">
      <c r="A651">
        <v>1012</v>
      </c>
      <c r="B651" t="s">
        <v>408</v>
      </c>
      <c r="C651" t="s">
        <v>24</v>
      </c>
      <c r="D651" t="s">
        <v>631</v>
      </c>
      <c r="E651" t="s">
        <v>626</v>
      </c>
      <c r="F651" s="4">
        <v>45384</v>
      </c>
      <c r="G651" s="6">
        <v>90</v>
      </c>
      <c r="I651" t="s">
        <v>452</v>
      </c>
      <c r="J651" t="s">
        <v>579</v>
      </c>
      <c r="K651" t="s">
        <v>437</v>
      </c>
      <c r="L651" t="s">
        <v>18</v>
      </c>
      <c r="M651" t="s">
        <v>445</v>
      </c>
      <c r="N651" s="2">
        <v>0</v>
      </c>
      <c r="O651" s="1">
        <v>70</v>
      </c>
      <c r="P651" s="1">
        <v>20</v>
      </c>
      <c r="Q651" t="s">
        <v>457</v>
      </c>
      <c r="R651" t="s">
        <v>641</v>
      </c>
      <c r="S651" t="s">
        <v>454</v>
      </c>
      <c r="T651" t="s">
        <v>458</v>
      </c>
      <c r="U651" t="s">
        <v>644</v>
      </c>
      <c r="V651" t="s">
        <v>477</v>
      </c>
      <c r="W651" t="s">
        <v>607</v>
      </c>
      <c r="X651" t="s">
        <v>610</v>
      </c>
      <c r="Y651" s="6">
        <v>0</v>
      </c>
      <c r="Z651" s="1">
        <f>Table1[[#This Row],[Cost Of Goods Sold]]*Table1[[#This Row],[Quantity Sold]]</f>
        <v>0</v>
      </c>
      <c r="AA651" s="1">
        <f>Table1[[#This Row],[Total sold Amount]]-Table1[[#This Row],[Total Cost of Good Sold]]</f>
        <v>0</v>
      </c>
      <c r="AB651" s="6">
        <f>IFERROR(Table1[[#This Row],[Total sold Amount]]-Table1[[#This Row],[Total Cost of Good Sold]]/Table1[[#This Row],[Total sold Amount]],0)</f>
        <v>0</v>
      </c>
      <c r="AC651" s="9">
        <f>IFERROR((Table1[[#This Row],[Total sold Amount]]-Table1[[#This Row],[Total Cost of Good Sold]])/Table1[[#This Row],[Total sold Amount]],0)</f>
        <v>0</v>
      </c>
    </row>
    <row r="652" spans="1:29" x14ac:dyDescent="0.3">
      <c r="A652">
        <v>61</v>
      </c>
      <c r="B652" t="s">
        <v>93</v>
      </c>
      <c r="C652" t="s">
        <v>19</v>
      </c>
      <c r="D652" t="s">
        <v>630</v>
      </c>
      <c r="E652" t="s">
        <v>623</v>
      </c>
      <c r="F652" s="4">
        <v>44986</v>
      </c>
      <c r="G652" s="6">
        <v>150</v>
      </c>
      <c r="H652">
        <v>2</v>
      </c>
      <c r="I652" t="s">
        <v>449</v>
      </c>
      <c r="J652" t="s">
        <v>579</v>
      </c>
      <c r="K652" t="s">
        <v>23</v>
      </c>
      <c r="L652" t="s">
        <v>23</v>
      </c>
      <c r="M652" t="s">
        <v>445</v>
      </c>
      <c r="N652" s="2">
        <v>0.08</v>
      </c>
      <c r="O652" s="1">
        <v>120</v>
      </c>
      <c r="P652" s="1">
        <v>30</v>
      </c>
      <c r="Q652" t="s">
        <v>32</v>
      </c>
      <c r="R652" t="s">
        <v>640</v>
      </c>
      <c r="S652" t="s">
        <v>454</v>
      </c>
      <c r="T652" t="s">
        <v>460</v>
      </c>
      <c r="U652" t="s">
        <v>460</v>
      </c>
      <c r="V652" t="s">
        <v>469</v>
      </c>
      <c r="W652" t="s">
        <v>606</v>
      </c>
      <c r="X652" t="s">
        <v>613</v>
      </c>
      <c r="Y652" s="6">
        <v>300</v>
      </c>
      <c r="Z652" s="1">
        <f>Table1[[#This Row],[Cost Of Goods Sold]]*Table1[[#This Row],[Quantity Sold]]</f>
        <v>240</v>
      </c>
      <c r="AA652" s="1">
        <f>Table1[[#This Row],[Total sold Amount]]-Table1[[#This Row],[Total Cost of Good Sold]]</f>
        <v>60</v>
      </c>
      <c r="AB652" s="6">
        <f>IFERROR(Table1[[#This Row],[Total sold Amount]]-Table1[[#This Row],[Total Cost of Good Sold]]/Table1[[#This Row],[Total sold Amount]],0)</f>
        <v>299.2</v>
      </c>
      <c r="AC652" s="9">
        <f>IFERROR((Table1[[#This Row],[Total sold Amount]]-Table1[[#This Row],[Total Cost of Good Sold]])/Table1[[#This Row],[Total sold Amount]],0)</f>
        <v>0.2</v>
      </c>
    </row>
    <row r="653" spans="1:29" x14ac:dyDescent="0.3">
      <c r="A653">
        <v>996</v>
      </c>
      <c r="B653" t="s">
        <v>108</v>
      </c>
      <c r="C653" t="s">
        <v>19</v>
      </c>
      <c r="D653" t="s">
        <v>630</v>
      </c>
      <c r="E653" t="s">
        <v>623</v>
      </c>
      <c r="F653" s="4">
        <v>45141</v>
      </c>
      <c r="G653" s="6">
        <v>80</v>
      </c>
      <c r="H653">
        <v>4</v>
      </c>
      <c r="J653" t="s">
        <v>579</v>
      </c>
      <c r="K653" t="s">
        <v>32</v>
      </c>
      <c r="L653" t="s">
        <v>32</v>
      </c>
      <c r="M653" t="s">
        <v>439</v>
      </c>
      <c r="N653" s="2">
        <v>0.05</v>
      </c>
      <c r="O653" s="1">
        <v>60</v>
      </c>
      <c r="P653" s="1">
        <v>20</v>
      </c>
      <c r="Q653" t="s">
        <v>32</v>
      </c>
      <c r="R653" t="s">
        <v>640</v>
      </c>
      <c r="S653" t="s">
        <v>456</v>
      </c>
      <c r="T653" t="s">
        <v>460</v>
      </c>
      <c r="U653" t="s">
        <v>460</v>
      </c>
      <c r="V653" t="s">
        <v>462</v>
      </c>
      <c r="W653" t="s">
        <v>606</v>
      </c>
      <c r="X653" t="s">
        <v>614</v>
      </c>
      <c r="Y653" s="6">
        <v>320</v>
      </c>
      <c r="Z653" s="1">
        <f>Table1[[#This Row],[Cost Of Goods Sold]]*Table1[[#This Row],[Quantity Sold]]</f>
        <v>240</v>
      </c>
      <c r="AA653" s="1">
        <f>Table1[[#This Row],[Total sold Amount]]-Table1[[#This Row],[Total Cost of Good Sold]]</f>
        <v>80</v>
      </c>
      <c r="AB653" s="6">
        <f>IFERROR(Table1[[#This Row],[Total sold Amount]]-Table1[[#This Row],[Total Cost of Good Sold]]/Table1[[#This Row],[Total sold Amount]],0)</f>
        <v>319.25</v>
      </c>
      <c r="AC653" s="9">
        <f>IFERROR((Table1[[#This Row],[Total sold Amount]]-Table1[[#This Row],[Total Cost of Good Sold]])/Table1[[#This Row],[Total sold Amount]],0)</f>
        <v>0.25</v>
      </c>
    </row>
    <row r="654" spans="1:29" x14ac:dyDescent="0.3">
      <c r="A654">
        <v>606</v>
      </c>
      <c r="B654" t="s">
        <v>366</v>
      </c>
      <c r="C654" t="s">
        <v>34</v>
      </c>
      <c r="D654" t="s">
        <v>632</v>
      </c>
      <c r="E654" t="s">
        <v>625</v>
      </c>
      <c r="F654" s="4">
        <v>45237</v>
      </c>
      <c r="G654" s="6">
        <v>15</v>
      </c>
      <c r="H654">
        <v>3</v>
      </c>
      <c r="I654" t="s">
        <v>451</v>
      </c>
      <c r="J654" t="s">
        <v>506</v>
      </c>
      <c r="K654" t="s">
        <v>23</v>
      </c>
      <c r="L654" t="s">
        <v>23</v>
      </c>
      <c r="M654" t="s">
        <v>439</v>
      </c>
      <c r="N654" s="2">
        <v>0</v>
      </c>
      <c r="O654" s="1">
        <v>10</v>
      </c>
      <c r="P654" s="1">
        <v>5</v>
      </c>
      <c r="Q654" t="s">
        <v>32</v>
      </c>
      <c r="R654" t="s">
        <v>640</v>
      </c>
      <c r="S654" t="s">
        <v>456</v>
      </c>
      <c r="T654" t="s">
        <v>459</v>
      </c>
      <c r="U654" t="s">
        <v>644</v>
      </c>
      <c r="V654" t="s">
        <v>488</v>
      </c>
      <c r="W654" t="s">
        <v>606</v>
      </c>
      <c r="X654" t="s">
        <v>613</v>
      </c>
      <c r="Y654" s="6">
        <v>45</v>
      </c>
      <c r="Z654" s="1">
        <f>Table1[[#This Row],[Cost Of Goods Sold]]*Table1[[#This Row],[Quantity Sold]]</f>
        <v>30</v>
      </c>
      <c r="AA654" s="1">
        <f>Table1[[#This Row],[Total sold Amount]]-Table1[[#This Row],[Total Cost of Good Sold]]</f>
        <v>15</v>
      </c>
      <c r="AB654" s="6">
        <f>IFERROR(Table1[[#This Row],[Total sold Amount]]-Table1[[#This Row],[Total Cost of Good Sold]]/Table1[[#This Row],[Total sold Amount]],0)</f>
        <v>44.333333333333336</v>
      </c>
      <c r="AC654" s="9">
        <f>IFERROR((Table1[[#This Row],[Total sold Amount]]-Table1[[#This Row],[Total Cost of Good Sold]])/Table1[[#This Row],[Total sold Amount]],0)</f>
        <v>0.33333333333333331</v>
      </c>
    </row>
    <row r="655" spans="1:29" x14ac:dyDescent="0.3">
      <c r="A655">
        <v>116</v>
      </c>
      <c r="B655" t="s">
        <v>73</v>
      </c>
      <c r="C655" t="s">
        <v>16</v>
      </c>
      <c r="D655" t="s">
        <v>629</v>
      </c>
      <c r="E655" t="s">
        <v>16</v>
      </c>
      <c r="F655" s="4">
        <v>45058</v>
      </c>
      <c r="G655" s="6">
        <v>75</v>
      </c>
      <c r="H655">
        <v>5</v>
      </c>
      <c r="I655" t="s">
        <v>451</v>
      </c>
      <c r="J655" t="s">
        <v>506</v>
      </c>
      <c r="K655" t="s">
        <v>23</v>
      </c>
      <c r="L655" t="s">
        <v>23</v>
      </c>
      <c r="M655" t="s">
        <v>448</v>
      </c>
      <c r="N655" s="2">
        <v>0.15</v>
      </c>
      <c r="O655" s="1">
        <v>60</v>
      </c>
      <c r="P655" s="1">
        <v>15</v>
      </c>
      <c r="Q655" t="s">
        <v>32</v>
      </c>
      <c r="R655" t="s">
        <v>640</v>
      </c>
      <c r="S655" t="s">
        <v>454</v>
      </c>
      <c r="T655" t="s">
        <v>460</v>
      </c>
      <c r="U655" t="s">
        <v>460</v>
      </c>
      <c r="V655" t="s">
        <v>485</v>
      </c>
      <c r="W655" t="s">
        <v>606</v>
      </c>
      <c r="X655" t="s">
        <v>611</v>
      </c>
      <c r="Y655" s="6">
        <v>375</v>
      </c>
      <c r="Z655" s="1">
        <f>Table1[[#This Row],[Cost Of Goods Sold]]*Table1[[#This Row],[Quantity Sold]]</f>
        <v>300</v>
      </c>
      <c r="AA655" s="1">
        <f>Table1[[#This Row],[Total sold Amount]]-Table1[[#This Row],[Total Cost of Good Sold]]</f>
        <v>75</v>
      </c>
      <c r="AB655" s="6">
        <f>IFERROR(Table1[[#This Row],[Total sold Amount]]-Table1[[#This Row],[Total Cost of Good Sold]]/Table1[[#This Row],[Total sold Amount]],0)</f>
        <v>374.2</v>
      </c>
      <c r="AC655" s="9">
        <f>IFERROR((Table1[[#This Row],[Total sold Amount]]-Table1[[#This Row],[Total Cost of Good Sold]])/Table1[[#This Row],[Total sold Amount]],0)</f>
        <v>0.2</v>
      </c>
    </row>
    <row r="656" spans="1:29" x14ac:dyDescent="0.3">
      <c r="A656">
        <v>179</v>
      </c>
      <c r="B656" t="s">
        <v>41</v>
      </c>
      <c r="C656" t="s">
        <v>30</v>
      </c>
      <c r="D656" t="s">
        <v>630</v>
      </c>
      <c r="E656" t="s">
        <v>623</v>
      </c>
      <c r="F656" s="4">
        <v>45439</v>
      </c>
      <c r="G656" s="6">
        <v>90</v>
      </c>
      <c r="H656">
        <v>1</v>
      </c>
      <c r="I656" t="s">
        <v>451</v>
      </c>
      <c r="J656" t="s">
        <v>506</v>
      </c>
      <c r="K656" t="s">
        <v>32</v>
      </c>
      <c r="L656" t="s">
        <v>32</v>
      </c>
      <c r="M656" t="s">
        <v>441</v>
      </c>
      <c r="N656" s="2">
        <v>0</v>
      </c>
      <c r="O656" s="1">
        <v>70</v>
      </c>
      <c r="P656" s="1">
        <v>20</v>
      </c>
      <c r="Q656" t="s">
        <v>32</v>
      </c>
      <c r="R656" t="s">
        <v>640</v>
      </c>
      <c r="S656" t="s">
        <v>456</v>
      </c>
      <c r="T656" t="s">
        <v>459</v>
      </c>
      <c r="U656" t="s">
        <v>644</v>
      </c>
      <c r="V656" t="s">
        <v>473</v>
      </c>
      <c r="W656" t="s">
        <v>607</v>
      </c>
      <c r="X656" t="s">
        <v>614</v>
      </c>
      <c r="Y656" s="6">
        <v>90</v>
      </c>
      <c r="Z656" s="1">
        <f>Table1[[#This Row],[Cost Of Goods Sold]]*Table1[[#This Row],[Quantity Sold]]</f>
        <v>70</v>
      </c>
      <c r="AA656" s="1">
        <f>Table1[[#This Row],[Total sold Amount]]-Table1[[#This Row],[Total Cost of Good Sold]]</f>
        <v>20</v>
      </c>
      <c r="AB656" s="6">
        <f>IFERROR(Table1[[#This Row],[Total sold Amount]]-Table1[[#This Row],[Total Cost of Good Sold]]/Table1[[#This Row],[Total sold Amount]],0)</f>
        <v>89.222222222222229</v>
      </c>
      <c r="AC656" s="9">
        <f>IFERROR((Table1[[#This Row],[Total sold Amount]]-Table1[[#This Row],[Total Cost of Good Sold]])/Table1[[#This Row],[Total sold Amount]],0)</f>
        <v>0.22222222222222221</v>
      </c>
    </row>
    <row r="657" spans="1:29" x14ac:dyDescent="0.3">
      <c r="A657">
        <v>612</v>
      </c>
      <c r="B657" t="s">
        <v>181</v>
      </c>
      <c r="C657" t="s">
        <v>34</v>
      </c>
      <c r="D657" t="s">
        <v>632</v>
      </c>
      <c r="E657" t="s">
        <v>625</v>
      </c>
      <c r="F657" s="4">
        <v>45400</v>
      </c>
      <c r="G657" s="6">
        <v>7</v>
      </c>
      <c r="H657">
        <v>4</v>
      </c>
      <c r="I657" t="s">
        <v>451</v>
      </c>
      <c r="J657" t="s">
        <v>506</v>
      </c>
      <c r="K657" t="s">
        <v>18</v>
      </c>
      <c r="L657" t="s">
        <v>18</v>
      </c>
      <c r="M657" t="s">
        <v>440</v>
      </c>
      <c r="N657" s="2">
        <v>0.1</v>
      </c>
      <c r="O657" s="1">
        <v>5</v>
      </c>
      <c r="P657" s="1">
        <v>2</v>
      </c>
      <c r="Q657" t="s">
        <v>457</v>
      </c>
      <c r="R657" t="s">
        <v>641</v>
      </c>
      <c r="S657" t="s">
        <v>455</v>
      </c>
      <c r="T657" t="s">
        <v>459</v>
      </c>
      <c r="U657" t="s">
        <v>644</v>
      </c>
      <c r="V657" t="s">
        <v>489</v>
      </c>
      <c r="W657" t="s">
        <v>608</v>
      </c>
      <c r="X657" t="s">
        <v>612</v>
      </c>
      <c r="Y657" s="6">
        <v>28</v>
      </c>
      <c r="Z657" s="1">
        <f>Table1[[#This Row],[Cost Of Goods Sold]]*Table1[[#This Row],[Quantity Sold]]</f>
        <v>20</v>
      </c>
      <c r="AA657" s="1">
        <f>Table1[[#This Row],[Total sold Amount]]-Table1[[#This Row],[Total Cost of Good Sold]]</f>
        <v>8</v>
      </c>
      <c r="AB657" s="6">
        <f>IFERROR(Table1[[#This Row],[Total sold Amount]]-Table1[[#This Row],[Total Cost of Good Sold]]/Table1[[#This Row],[Total sold Amount]],0)</f>
        <v>27.285714285714285</v>
      </c>
      <c r="AC657" s="9">
        <f>IFERROR((Table1[[#This Row],[Total sold Amount]]-Table1[[#This Row],[Total Cost of Good Sold]])/Table1[[#This Row],[Total sold Amount]],0)</f>
        <v>0.2857142857142857</v>
      </c>
    </row>
    <row r="658" spans="1:29" x14ac:dyDescent="0.3">
      <c r="A658">
        <v>430</v>
      </c>
      <c r="B658" t="s">
        <v>283</v>
      </c>
      <c r="C658" t="s">
        <v>34</v>
      </c>
      <c r="D658" t="s">
        <v>632</v>
      </c>
      <c r="E658" t="s">
        <v>625</v>
      </c>
      <c r="F658" s="4">
        <v>45255</v>
      </c>
      <c r="G658" s="6">
        <v>38</v>
      </c>
      <c r="H658">
        <v>1</v>
      </c>
      <c r="I658" t="s">
        <v>451</v>
      </c>
      <c r="J658" t="s">
        <v>506</v>
      </c>
      <c r="K658" t="s">
        <v>32</v>
      </c>
      <c r="L658" t="s">
        <v>32</v>
      </c>
      <c r="M658" t="s">
        <v>447</v>
      </c>
      <c r="N658" s="2">
        <v>0</v>
      </c>
      <c r="O658" s="1">
        <v>30</v>
      </c>
      <c r="P658" s="1">
        <v>8</v>
      </c>
      <c r="Q658" t="s">
        <v>23</v>
      </c>
      <c r="R658" t="s">
        <v>23</v>
      </c>
      <c r="S658" t="s">
        <v>455</v>
      </c>
      <c r="T658" t="s">
        <v>459</v>
      </c>
      <c r="U658" t="s">
        <v>644</v>
      </c>
      <c r="V658" t="s">
        <v>463</v>
      </c>
      <c r="W658" t="s">
        <v>606</v>
      </c>
      <c r="X658" t="s">
        <v>610</v>
      </c>
      <c r="Y658" s="6">
        <v>38</v>
      </c>
      <c r="Z658" s="1">
        <f>Table1[[#This Row],[Cost Of Goods Sold]]*Table1[[#This Row],[Quantity Sold]]</f>
        <v>30</v>
      </c>
      <c r="AA658" s="1">
        <f>Table1[[#This Row],[Total sold Amount]]-Table1[[#This Row],[Total Cost of Good Sold]]</f>
        <v>8</v>
      </c>
      <c r="AB658" s="6">
        <f>IFERROR(Table1[[#This Row],[Total sold Amount]]-Table1[[#This Row],[Total Cost of Good Sold]]/Table1[[#This Row],[Total sold Amount]],0)</f>
        <v>37.210526315789473</v>
      </c>
      <c r="AC658" s="9">
        <f>IFERROR((Table1[[#This Row],[Total sold Amount]]-Table1[[#This Row],[Total Cost of Good Sold]])/Table1[[#This Row],[Total sold Amount]],0)</f>
        <v>0.21052631578947367</v>
      </c>
    </row>
    <row r="659" spans="1:29" x14ac:dyDescent="0.3">
      <c r="A659">
        <v>772</v>
      </c>
      <c r="B659" t="s">
        <v>419</v>
      </c>
      <c r="C659" t="s">
        <v>34</v>
      </c>
      <c r="D659" t="s">
        <v>632</v>
      </c>
      <c r="E659" t="s">
        <v>625</v>
      </c>
      <c r="F659" s="4">
        <v>45246</v>
      </c>
      <c r="G659" s="6">
        <v>30</v>
      </c>
      <c r="H659">
        <v>4</v>
      </c>
      <c r="I659" t="s">
        <v>450</v>
      </c>
      <c r="J659" t="s">
        <v>506</v>
      </c>
      <c r="K659" t="s">
        <v>32</v>
      </c>
      <c r="L659" t="s">
        <v>32</v>
      </c>
      <c r="M659" t="s">
        <v>442</v>
      </c>
      <c r="N659" s="2">
        <v>0.05</v>
      </c>
      <c r="O659" s="1">
        <v>20</v>
      </c>
      <c r="P659" s="1">
        <v>10</v>
      </c>
      <c r="Q659" t="s">
        <v>457</v>
      </c>
      <c r="R659" t="s">
        <v>641</v>
      </c>
      <c r="S659" t="s">
        <v>454</v>
      </c>
      <c r="T659" t="s">
        <v>460</v>
      </c>
      <c r="U659" t="s">
        <v>460</v>
      </c>
      <c r="V659" t="s">
        <v>485</v>
      </c>
      <c r="W659" t="s">
        <v>607</v>
      </c>
      <c r="X659" t="s">
        <v>611</v>
      </c>
      <c r="Y659" s="6">
        <v>120</v>
      </c>
      <c r="Z659" s="1">
        <f>Table1[[#This Row],[Cost Of Goods Sold]]*Table1[[#This Row],[Quantity Sold]]</f>
        <v>80</v>
      </c>
      <c r="AA659" s="1">
        <f>Table1[[#This Row],[Total sold Amount]]-Table1[[#This Row],[Total Cost of Good Sold]]</f>
        <v>40</v>
      </c>
      <c r="AB659" s="6">
        <f>IFERROR(Table1[[#This Row],[Total sold Amount]]-Table1[[#This Row],[Total Cost of Good Sold]]/Table1[[#This Row],[Total sold Amount]],0)</f>
        <v>119.33333333333333</v>
      </c>
      <c r="AC659" s="9">
        <f>IFERROR((Table1[[#This Row],[Total sold Amount]]-Table1[[#This Row],[Total Cost of Good Sold]])/Table1[[#This Row],[Total sold Amount]],0)</f>
        <v>0.33333333333333331</v>
      </c>
    </row>
    <row r="660" spans="1:29" x14ac:dyDescent="0.3">
      <c r="A660">
        <v>281</v>
      </c>
      <c r="B660" t="s">
        <v>157</v>
      </c>
      <c r="C660" t="s">
        <v>34</v>
      </c>
      <c r="D660" t="s">
        <v>632</v>
      </c>
      <c r="E660" t="s">
        <v>625</v>
      </c>
      <c r="F660" s="4">
        <v>45045</v>
      </c>
      <c r="G660" s="6">
        <v>26</v>
      </c>
      <c r="H660">
        <v>2</v>
      </c>
      <c r="I660" t="s">
        <v>450</v>
      </c>
      <c r="J660" t="s">
        <v>506</v>
      </c>
      <c r="K660" t="s">
        <v>23</v>
      </c>
      <c r="L660" t="s">
        <v>23</v>
      </c>
      <c r="M660" t="s">
        <v>441</v>
      </c>
      <c r="N660" s="2">
        <v>0</v>
      </c>
      <c r="O660" s="1">
        <v>20</v>
      </c>
      <c r="P660" s="1">
        <v>6</v>
      </c>
      <c r="Q660" t="s">
        <v>457</v>
      </c>
      <c r="R660" t="s">
        <v>641</v>
      </c>
      <c r="S660" t="s">
        <v>455</v>
      </c>
      <c r="T660" t="s">
        <v>460</v>
      </c>
      <c r="U660" t="s">
        <v>460</v>
      </c>
      <c r="V660" t="s">
        <v>479</v>
      </c>
      <c r="W660" t="s">
        <v>606</v>
      </c>
      <c r="X660" t="s">
        <v>611</v>
      </c>
      <c r="Y660" s="6">
        <v>52</v>
      </c>
      <c r="Z660" s="1">
        <f>Table1[[#This Row],[Cost Of Goods Sold]]*Table1[[#This Row],[Quantity Sold]]</f>
        <v>40</v>
      </c>
      <c r="AA660" s="1">
        <f>Table1[[#This Row],[Total sold Amount]]-Table1[[#This Row],[Total Cost of Good Sold]]</f>
        <v>12</v>
      </c>
      <c r="AB660" s="6">
        <f>IFERROR(Table1[[#This Row],[Total sold Amount]]-Table1[[#This Row],[Total Cost of Good Sold]]/Table1[[#This Row],[Total sold Amount]],0)</f>
        <v>51.230769230769234</v>
      </c>
      <c r="AC660" s="9">
        <f>IFERROR((Table1[[#This Row],[Total sold Amount]]-Table1[[#This Row],[Total Cost of Good Sold]])/Table1[[#This Row],[Total sold Amount]],0)</f>
        <v>0.23076923076923078</v>
      </c>
    </row>
    <row r="661" spans="1:29" x14ac:dyDescent="0.3">
      <c r="A661">
        <v>70</v>
      </c>
      <c r="B661" t="s">
        <v>102</v>
      </c>
      <c r="C661" t="s">
        <v>16</v>
      </c>
      <c r="D661" t="s">
        <v>629</v>
      </c>
      <c r="E661" t="s">
        <v>16</v>
      </c>
      <c r="F661" s="4">
        <v>45493</v>
      </c>
      <c r="G661" s="6">
        <v>195</v>
      </c>
      <c r="H661">
        <v>3</v>
      </c>
      <c r="I661" t="s">
        <v>450</v>
      </c>
      <c r="J661" t="s">
        <v>506</v>
      </c>
      <c r="K661" t="s">
        <v>26</v>
      </c>
      <c r="L661" t="s">
        <v>32</v>
      </c>
      <c r="M661" t="s">
        <v>442</v>
      </c>
      <c r="N661" s="2">
        <v>0.1</v>
      </c>
      <c r="O661" s="1">
        <v>150</v>
      </c>
      <c r="P661" s="1">
        <v>45</v>
      </c>
      <c r="Q661" t="s">
        <v>457</v>
      </c>
      <c r="R661" t="s">
        <v>641</v>
      </c>
      <c r="S661" t="s">
        <v>456</v>
      </c>
      <c r="T661" t="s">
        <v>460</v>
      </c>
      <c r="U661" t="s">
        <v>460</v>
      </c>
      <c r="V661" t="s">
        <v>473</v>
      </c>
      <c r="W661" t="s">
        <v>608</v>
      </c>
      <c r="X661" t="s">
        <v>614</v>
      </c>
      <c r="Y661" s="6">
        <v>585</v>
      </c>
      <c r="Z661" s="1">
        <f>Table1[[#This Row],[Cost Of Goods Sold]]*Table1[[#This Row],[Quantity Sold]]</f>
        <v>450</v>
      </c>
      <c r="AA661" s="1">
        <f>Table1[[#This Row],[Total sold Amount]]-Table1[[#This Row],[Total Cost of Good Sold]]</f>
        <v>135</v>
      </c>
      <c r="AB661" s="6">
        <f>IFERROR(Table1[[#This Row],[Total sold Amount]]-Table1[[#This Row],[Total Cost of Good Sold]]/Table1[[#This Row],[Total sold Amount]],0)</f>
        <v>584.23076923076928</v>
      </c>
      <c r="AC661" s="9">
        <f>IFERROR((Table1[[#This Row],[Total sold Amount]]-Table1[[#This Row],[Total Cost of Good Sold]])/Table1[[#This Row],[Total sold Amount]],0)</f>
        <v>0.23076923076923078</v>
      </c>
    </row>
    <row r="662" spans="1:29" x14ac:dyDescent="0.3">
      <c r="A662">
        <v>444</v>
      </c>
      <c r="B662" t="s">
        <v>293</v>
      </c>
      <c r="C662" t="s">
        <v>48</v>
      </c>
      <c r="D662" t="s">
        <v>633</v>
      </c>
      <c r="E662" t="s">
        <v>624</v>
      </c>
      <c r="F662" s="4">
        <v>45413</v>
      </c>
      <c r="G662" s="6">
        <v>26</v>
      </c>
      <c r="H662">
        <v>5</v>
      </c>
      <c r="I662" t="s">
        <v>450</v>
      </c>
      <c r="J662" t="s">
        <v>506</v>
      </c>
      <c r="K662" t="s">
        <v>32</v>
      </c>
      <c r="L662" t="s">
        <v>32</v>
      </c>
      <c r="M662" t="s">
        <v>444</v>
      </c>
      <c r="N662" s="2">
        <v>0</v>
      </c>
      <c r="O662" s="1">
        <v>20</v>
      </c>
      <c r="P662" s="1">
        <v>6</v>
      </c>
      <c r="Q662" t="s">
        <v>32</v>
      </c>
      <c r="R662" t="s">
        <v>640</v>
      </c>
      <c r="S662" t="s">
        <v>455</v>
      </c>
      <c r="T662" t="s">
        <v>458</v>
      </c>
      <c r="U662" t="s">
        <v>644</v>
      </c>
      <c r="V662" t="s">
        <v>483</v>
      </c>
      <c r="W662" t="s">
        <v>608</v>
      </c>
      <c r="X662" t="s">
        <v>611</v>
      </c>
      <c r="Y662" s="6">
        <v>130</v>
      </c>
      <c r="Z662" s="1">
        <f>Table1[[#This Row],[Cost Of Goods Sold]]*Table1[[#This Row],[Quantity Sold]]</f>
        <v>100</v>
      </c>
      <c r="AA662" s="1">
        <f>Table1[[#This Row],[Total sold Amount]]-Table1[[#This Row],[Total Cost of Good Sold]]</f>
        <v>30</v>
      </c>
      <c r="AB662" s="6">
        <f>IFERROR(Table1[[#This Row],[Total sold Amount]]-Table1[[#This Row],[Total Cost of Good Sold]]/Table1[[#This Row],[Total sold Amount]],0)</f>
        <v>129.23076923076923</v>
      </c>
      <c r="AC662" s="9">
        <f>IFERROR((Table1[[#This Row],[Total sold Amount]]-Table1[[#This Row],[Total Cost of Good Sold]])/Table1[[#This Row],[Total sold Amount]],0)</f>
        <v>0.23076923076923078</v>
      </c>
    </row>
    <row r="663" spans="1:29" x14ac:dyDescent="0.3">
      <c r="A663">
        <v>694</v>
      </c>
      <c r="B663" t="s">
        <v>98</v>
      </c>
      <c r="C663" t="s">
        <v>19</v>
      </c>
      <c r="D663" t="s">
        <v>630</v>
      </c>
      <c r="E663" t="s">
        <v>623</v>
      </c>
      <c r="F663" s="4">
        <v>45500</v>
      </c>
      <c r="G663" s="6">
        <v>40</v>
      </c>
      <c r="H663">
        <v>5</v>
      </c>
      <c r="I663" t="s">
        <v>450</v>
      </c>
      <c r="J663" t="s">
        <v>506</v>
      </c>
      <c r="K663" t="s">
        <v>23</v>
      </c>
      <c r="L663" t="s">
        <v>23</v>
      </c>
      <c r="M663" t="s">
        <v>444</v>
      </c>
      <c r="N663" s="2">
        <v>0</v>
      </c>
      <c r="O663" s="1">
        <v>30</v>
      </c>
      <c r="P663" s="1">
        <v>10</v>
      </c>
      <c r="Q663" t="s">
        <v>18</v>
      </c>
      <c r="R663" t="s">
        <v>642</v>
      </c>
      <c r="S663" t="s">
        <v>456</v>
      </c>
      <c r="T663" t="s">
        <v>460</v>
      </c>
      <c r="U663" t="s">
        <v>460</v>
      </c>
      <c r="V663" t="s">
        <v>474</v>
      </c>
      <c r="W663" t="s">
        <v>606</v>
      </c>
      <c r="X663" t="s">
        <v>611</v>
      </c>
      <c r="Y663" s="6">
        <v>200</v>
      </c>
      <c r="Z663" s="1">
        <f>Table1[[#This Row],[Cost Of Goods Sold]]*Table1[[#This Row],[Quantity Sold]]</f>
        <v>150</v>
      </c>
      <c r="AA663" s="1">
        <f>Table1[[#This Row],[Total sold Amount]]-Table1[[#This Row],[Total Cost of Good Sold]]</f>
        <v>50</v>
      </c>
      <c r="AB663" s="6">
        <f>IFERROR(Table1[[#This Row],[Total sold Amount]]-Table1[[#This Row],[Total Cost of Good Sold]]/Table1[[#This Row],[Total sold Amount]],0)</f>
        <v>199.25</v>
      </c>
      <c r="AC663" s="9">
        <f>IFERROR((Table1[[#This Row],[Total sold Amount]]-Table1[[#This Row],[Total Cost of Good Sold]])/Table1[[#This Row],[Total sold Amount]],0)</f>
        <v>0.25</v>
      </c>
    </row>
    <row r="664" spans="1:29" x14ac:dyDescent="0.3">
      <c r="A664">
        <v>410</v>
      </c>
      <c r="B664" t="s">
        <v>268</v>
      </c>
      <c r="C664" t="s">
        <v>19</v>
      </c>
      <c r="D664" t="s">
        <v>630</v>
      </c>
      <c r="E664" t="s">
        <v>623</v>
      </c>
      <c r="F664" s="4">
        <v>45123</v>
      </c>
      <c r="G664" s="6">
        <v>80</v>
      </c>
      <c r="H664">
        <v>4</v>
      </c>
      <c r="I664" t="s">
        <v>452</v>
      </c>
      <c r="J664" t="s">
        <v>506</v>
      </c>
      <c r="K664" t="s">
        <v>18</v>
      </c>
      <c r="L664" t="s">
        <v>18</v>
      </c>
      <c r="M664" t="s">
        <v>441</v>
      </c>
      <c r="N664" s="2">
        <v>0</v>
      </c>
      <c r="O664" s="1">
        <v>60</v>
      </c>
      <c r="P664" s="1">
        <v>20</v>
      </c>
      <c r="Q664" t="s">
        <v>457</v>
      </c>
      <c r="R664" t="s">
        <v>641</v>
      </c>
      <c r="S664" t="s">
        <v>455</v>
      </c>
      <c r="T664" t="s">
        <v>460</v>
      </c>
      <c r="U664" t="s">
        <v>460</v>
      </c>
      <c r="V664" t="s">
        <v>492</v>
      </c>
      <c r="W664" t="s">
        <v>607</v>
      </c>
      <c r="X664" t="s">
        <v>614</v>
      </c>
      <c r="Y664" s="6">
        <v>320</v>
      </c>
      <c r="Z664" s="1">
        <f>Table1[[#This Row],[Cost Of Goods Sold]]*Table1[[#This Row],[Quantity Sold]]</f>
        <v>240</v>
      </c>
      <c r="AA664" s="1">
        <f>Table1[[#This Row],[Total sold Amount]]-Table1[[#This Row],[Total Cost of Good Sold]]</f>
        <v>80</v>
      </c>
      <c r="AB664" s="6">
        <f>IFERROR(Table1[[#This Row],[Total sold Amount]]-Table1[[#This Row],[Total Cost of Good Sold]]/Table1[[#This Row],[Total sold Amount]],0)</f>
        <v>319.25</v>
      </c>
      <c r="AC664" s="9">
        <f>IFERROR((Table1[[#This Row],[Total sold Amount]]-Table1[[#This Row],[Total Cost of Good Sold]])/Table1[[#This Row],[Total sold Amount]],0)</f>
        <v>0.25</v>
      </c>
    </row>
    <row r="665" spans="1:29" x14ac:dyDescent="0.3">
      <c r="A665">
        <v>1013</v>
      </c>
      <c r="B665" t="s">
        <v>178</v>
      </c>
      <c r="C665" t="s">
        <v>24</v>
      </c>
      <c r="D665" t="s">
        <v>631</v>
      </c>
      <c r="E665" t="s">
        <v>626</v>
      </c>
      <c r="F665" s="4">
        <v>45322</v>
      </c>
      <c r="G665" s="6">
        <v>30</v>
      </c>
      <c r="I665" t="s">
        <v>452</v>
      </c>
      <c r="J665" t="s">
        <v>506</v>
      </c>
      <c r="K665" t="s">
        <v>437</v>
      </c>
      <c r="L665" t="s">
        <v>18</v>
      </c>
      <c r="M665" t="s">
        <v>445</v>
      </c>
      <c r="N665" s="2">
        <v>0</v>
      </c>
      <c r="O665" s="1">
        <v>25</v>
      </c>
      <c r="P665" s="1">
        <v>5</v>
      </c>
      <c r="Q665" t="s">
        <v>457</v>
      </c>
      <c r="R665" t="s">
        <v>641</v>
      </c>
      <c r="S665" t="s">
        <v>454</v>
      </c>
      <c r="T665" t="s">
        <v>460</v>
      </c>
      <c r="U665" t="s">
        <v>460</v>
      </c>
      <c r="V665" t="s">
        <v>478</v>
      </c>
      <c r="W665" t="s">
        <v>606</v>
      </c>
      <c r="X665" t="s">
        <v>614</v>
      </c>
      <c r="Y665" s="6">
        <v>0</v>
      </c>
      <c r="Z665" s="1">
        <f>Table1[[#This Row],[Cost Of Goods Sold]]*Table1[[#This Row],[Quantity Sold]]</f>
        <v>0</v>
      </c>
      <c r="AA665" s="1">
        <f>Table1[[#This Row],[Total sold Amount]]-Table1[[#This Row],[Total Cost of Good Sold]]</f>
        <v>0</v>
      </c>
      <c r="AB665" s="6">
        <f>IFERROR(Table1[[#This Row],[Total sold Amount]]-Table1[[#This Row],[Total Cost of Good Sold]]/Table1[[#This Row],[Total sold Amount]],0)</f>
        <v>0</v>
      </c>
      <c r="AC665" s="9">
        <f>IFERROR((Table1[[#This Row],[Total sold Amount]]-Table1[[#This Row],[Total Cost of Good Sold]])/Table1[[#This Row],[Total sold Amount]],0)</f>
        <v>0</v>
      </c>
    </row>
    <row r="666" spans="1:29" x14ac:dyDescent="0.3">
      <c r="A666">
        <v>743</v>
      </c>
      <c r="B666" t="s">
        <v>147</v>
      </c>
      <c r="C666" t="s">
        <v>19</v>
      </c>
      <c r="D666" t="s">
        <v>630</v>
      </c>
      <c r="E666" t="s">
        <v>623</v>
      </c>
      <c r="F666" s="4">
        <v>45192</v>
      </c>
      <c r="G666" s="6">
        <v>50</v>
      </c>
      <c r="H666">
        <v>3</v>
      </c>
      <c r="I666" t="s">
        <v>452</v>
      </c>
      <c r="J666" t="s">
        <v>506</v>
      </c>
      <c r="K666" t="s">
        <v>23</v>
      </c>
      <c r="L666" t="s">
        <v>23</v>
      </c>
      <c r="M666" t="s">
        <v>446</v>
      </c>
      <c r="N666" s="2">
        <v>0.05</v>
      </c>
      <c r="O666" s="1">
        <v>40</v>
      </c>
      <c r="P666" s="1">
        <v>10</v>
      </c>
      <c r="Q666" t="s">
        <v>32</v>
      </c>
      <c r="R666" t="s">
        <v>640</v>
      </c>
      <c r="S666" t="s">
        <v>454</v>
      </c>
      <c r="T666" t="s">
        <v>459</v>
      </c>
      <c r="U666" t="s">
        <v>644</v>
      </c>
      <c r="V666" t="s">
        <v>483</v>
      </c>
      <c r="W666" t="s">
        <v>606</v>
      </c>
      <c r="X666" t="s">
        <v>611</v>
      </c>
      <c r="Y666" s="6">
        <v>150</v>
      </c>
      <c r="Z666" s="1">
        <f>Table1[[#This Row],[Cost Of Goods Sold]]*Table1[[#This Row],[Quantity Sold]]</f>
        <v>120</v>
      </c>
      <c r="AA666" s="1">
        <f>Table1[[#This Row],[Total sold Amount]]-Table1[[#This Row],[Total Cost of Good Sold]]</f>
        <v>30</v>
      </c>
      <c r="AB666" s="6">
        <f>IFERROR(Table1[[#This Row],[Total sold Amount]]-Table1[[#This Row],[Total Cost of Good Sold]]/Table1[[#This Row],[Total sold Amount]],0)</f>
        <v>149.19999999999999</v>
      </c>
      <c r="AC666" s="9">
        <f>IFERROR((Table1[[#This Row],[Total sold Amount]]-Table1[[#This Row],[Total Cost of Good Sold]])/Table1[[#This Row],[Total sold Amount]],0)</f>
        <v>0.2</v>
      </c>
    </row>
    <row r="667" spans="1:29" x14ac:dyDescent="0.3">
      <c r="A667">
        <v>376</v>
      </c>
      <c r="B667" t="s">
        <v>160</v>
      </c>
      <c r="C667" t="s">
        <v>24</v>
      </c>
      <c r="D667" t="s">
        <v>631</v>
      </c>
      <c r="E667" t="s">
        <v>626</v>
      </c>
      <c r="F667" s="4">
        <v>45074</v>
      </c>
      <c r="G667" s="6">
        <v>195</v>
      </c>
      <c r="H667">
        <v>3</v>
      </c>
      <c r="I667" t="s">
        <v>449</v>
      </c>
      <c r="J667" t="s">
        <v>506</v>
      </c>
      <c r="K667" t="s">
        <v>32</v>
      </c>
      <c r="L667" t="s">
        <v>32</v>
      </c>
      <c r="M667" t="s">
        <v>441</v>
      </c>
      <c r="N667" s="2">
        <v>0</v>
      </c>
      <c r="O667" s="1">
        <v>150</v>
      </c>
      <c r="P667" s="1">
        <v>45</v>
      </c>
      <c r="Q667" t="s">
        <v>18</v>
      </c>
      <c r="R667" t="s">
        <v>642</v>
      </c>
      <c r="S667" t="s">
        <v>456</v>
      </c>
      <c r="T667" t="s">
        <v>459</v>
      </c>
      <c r="U667" t="s">
        <v>644</v>
      </c>
      <c r="V667" t="s">
        <v>486</v>
      </c>
      <c r="W667" t="s">
        <v>607</v>
      </c>
      <c r="X667" t="s">
        <v>614</v>
      </c>
      <c r="Y667" s="6">
        <v>585</v>
      </c>
      <c r="Z667" s="1">
        <f>Table1[[#This Row],[Cost Of Goods Sold]]*Table1[[#This Row],[Quantity Sold]]</f>
        <v>450</v>
      </c>
      <c r="AA667" s="1">
        <f>Table1[[#This Row],[Total sold Amount]]-Table1[[#This Row],[Total Cost of Good Sold]]</f>
        <v>135</v>
      </c>
      <c r="AB667" s="6">
        <f>IFERROR(Table1[[#This Row],[Total sold Amount]]-Table1[[#This Row],[Total Cost of Good Sold]]/Table1[[#This Row],[Total sold Amount]],0)</f>
        <v>584.23076923076928</v>
      </c>
      <c r="AC667" s="9">
        <f>IFERROR((Table1[[#This Row],[Total sold Amount]]-Table1[[#This Row],[Total Cost of Good Sold]])/Table1[[#This Row],[Total sold Amount]],0)</f>
        <v>0.23076923076923078</v>
      </c>
    </row>
    <row r="668" spans="1:29" x14ac:dyDescent="0.3">
      <c r="A668">
        <v>69</v>
      </c>
      <c r="B668" t="s">
        <v>101</v>
      </c>
      <c r="C668" t="s">
        <v>16</v>
      </c>
      <c r="D668" t="s">
        <v>629</v>
      </c>
      <c r="E668" t="s">
        <v>16</v>
      </c>
      <c r="F668" s="4">
        <v>45167</v>
      </c>
      <c r="G668" s="6">
        <v>90</v>
      </c>
      <c r="H668">
        <v>4</v>
      </c>
      <c r="I668" t="s">
        <v>453</v>
      </c>
      <c r="J668" t="s">
        <v>506</v>
      </c>
      <c r="K668" t="s">
        <v>32</v>
      </c>
      <c r="L668" t="s">
        <v>32</v>
      </c>
      <c r="M668" t="s">
        <v>441</v>
      </c>
      <c r="N668" s="2">
        <v>0.08</v>
      </c>
      <c r="O668" s="1">
        <v>70</v>
      </c>
      <c r="P668" s="1">
        <v>20</v>
      </c>
      <c r="Q668" t="s">
        <v>23</v>
      </c>
      <c r="R668" t="s">
        <v>23</v>
      </c>
      <c r="S668" t="s">
        <v>454</v>
      </c>
      <c r="T668" t="s">
        <v>458</v>
      </c>
      <c r="U668" t="s">
        <v>644</v>
      </c>
      <c r="V668" t="s">
        <v>472</v>
      </c>
      <c r="W668" t="s">
        <v>607</v>
      </c>
      <c r="X668" t="s">
        <v>611</v>
      </c>
      <c r="Y668" s="6">
        <v>360</v>
      </c>
      <c r="Z668" s="1">
        <f>Table1[[#This Row],[Cost Of Goods Sold]]*Table1[[#This Row],[Quantity Sold]]</f>
        <v>280</v>
      </c>
      <c r="AA668" s="1">
        <f>Table1[[#This Row],[Total sold Amount]]-Table1[[#This Row],[Total Cost of Good Sold]]</f>
        <v>80</v>
      </c>
      <c r="AB668" s="6">
        <f>IFERROR(Table1[[#This Row],[Total sold Amount]]-Table1[[#This Row],[Total Cost of Good Sold]]/Table1[[#This Row],[Total sold Amount]],0)</f>
        <v>359.22222222222223</v>
      </c>
      <c r="AC668" s="9">
        <f>IFERROR((Table1[[#This Row],[Total sold Amount]]-Table1[[#This Row],[Total Cost of Good Sold]])/Table1[[#This Row],[Total sold Amount]],0)</f>
        <v>0.22222222222222221</v>
      </c>
    </row>
    <row r="669" spans="1:29" x14ac:dyDescent="0.3">
      <c r="A669">
        <v>1022</v>
      </c>
      <c r="B669" t="s">
        <v>25</v>
      </c>
      <c r="C669" t="s">
        <v>24</v>
      </c>
      <c r="D669" t="s">
        <v>631</v>
      </c>
      <c r="E669" t="s">
        <v>626</v>
      </c>
      <c r="F669" s="4">
        <v>45348</v>
      </c>
      <c r="G669" s="6">
        <v>400</v>
      </c>
      <c r="I669" t="s">
        <v>451</v>
      </c>
      <c r="J669" t="s">
        <v>529</v>
      </c>
      <c r="K669" t="s">
        <v>433</v>
      </c>
      <c r="L669" t="s">
        <v>620</v>
      </c>
      <c r="M669" t="s">
        <v>442</v>
      </c>
      <c r="N669" s="2">
        <v>0.05</v>
      </c>
      <c r="O669" s="1">
        <v>300</v>
      </c>
      <c r="P669" s="1">
        <v>100</v>
      </c>
      <c r="Q669" t="s">
        <v>32</v>
      </c>
      <c r="R669" t="s">
        <v>640</v>
      </c>
      <c r="S669" t="s">
        <v>455</v>
      </c>
      <c r="T669" t="s">
        <v>460</v>
      </c>
      <c r="U669" t="s">
        <v>460</v>
      </c>
      <c r="V669" t="s">
        <v>487</v>
      </c>
      <c r="W669" t="s">
        <v>606</v>
      </c>
      <c r="X669" t="s">
        <v>612</v>
      </c>
      <c r="Y669" s="6">
        <v>0</v>
      </c>
      <c r="Z669" s="1">
        <f>Table1[[#This Row],[Cost Of Goods Sold]]*Table1[[#This Row],[Quantity Sold]]</f>
        <v>0</v>
      </c>
      <c r="AA669" s="1">
        <f>Table1[[#This Row],[Total sold Amount]]-Table1[[#This Row],[Total Cost of Good Sold]]</f>
        <v>0</v>
      </c>
      <c r="AB669" s="6">
        <f>IFERROR(Table1[[#This Row],[Total sold Amount]]-Table1[[#This Row],[Total Cost of Good Sold]]/Table1[[#This Row],[Total sold Amount]],0)</f>
        <v>0</v>
      </c>
      <c r="AC669" s="9">
        <f>IFERROR((Table1[[#This Row],[Total sold Amount]]-Table1[[#This Row],[Total Cost of Good Sold]])/Table1[[#This Row],[Total sold Amount]],0)</f>
        <v>0</v>
      </c>
    </row>
    <row r="670" spans="1:29" x14ac:dyDescent="0.3">
      <c r="A670">
        <v>679</v>
      </c>
      <c r="B670" t="s">
        <v>402</v>
      </c>
      <c r="C670" t="s">
        <v>16</v>
      </c>
      <c r="D670" t="s">
        <v>629</v>
      </c>
      <c r="E670" t="s">
        <v>16</v>
      </c>
      <c r="F670" s="4">
        <v>45224</v>
      </c>
      <c r="G670" s="6">
        <v>40</v>
      </c>
      <c r="H670">
        <v>3</v>
      </c>
      <c r="I670" t="s">
        <v>452</v>
      </c>
      <c r="J670" t="s">
        <v>529</v>
      </c>
      <c r="K670" t="s">
        <v>32</v>
      </c>
      <c r="L670" t="s">
        <v>32</v>
      </c>
      <c r="M670" t="s">
        <v>440</v>
      </c>
      <c r="N670" s="2">
        <v>0</v>
      </c>
      <c r="O670" s="1">
        <v>30</v>
      </c>
      <c r="P670" s="1">
        <v>10</v>
      </c>
      <c r="Q670" t="s">
        <v>32</v>
      </c>
      <c r="R670" t="s">
        <v>640</v>
      </c>
      <c r="S670" t="s">
        <v>455</v>
      </c>
      <c r="T670" t="s">
        <v>458</v>
      </c>
      <c r="U670" t="s">
        <v>644</v>
      </c>
      <c r="V670" t="s">
        <v>466</v>
      </c>
      <c r="W670" t="s">
        <v>608</v>
      </c>
      <c r="X670" t="s">
        <v>611</v>
      </c>
      <c r="Y670" s="6">
        <v>120</v>
      </c>
      <c r="Z670" s="1">
        <f>Table1[[#This Row],[Cost Of Goods Sold]]*Table1[[#This Row],[Quantity Sold]]</f>
        <v>90</v>
      </c>
      <c r="AA670" s="1">
        <f>Table1[[#This Row],[Total sold Amount]]-Table1[[#This Row],[Total Cost of Good Sold]]</f>
        <v>30</v>
      </c>
      <c r="AB670" s="6">
        <f>IFERROR(Table1[[#This Row],[Total sold Amount]]-Table1[[#This Row],[Total Cost of Good Sold]]/Table1[[#This Row],[Total sold Amount]],0)</f>
        <v>119.25</v>
      </c>
      <c r="AC670" s="9">
        <f>IFERROR((Table1[[#This Row],[Total sold Amount]]-Table1[[#This Row],[Total Cost of Good Sold]])/Table1[[#This Row],[Total sold Amount]],0)</f>
        <v>0.25</v>
      </c>
    </row>
    <row r="671" spans="1:29" x14ac:dyDescent="0.3">
      <c r="A671">
        <v>820</v>
      </c>
      <c r="B671" t="s">
        <v>108</v>
      </c>
      <c r="C671" t="s">
        <v>19</v>
      </c>
      <c r="D671" t="s">
        <v>630</v>
      </c>
      <c r="E671" t="s">
        <v>623</v>
      </c>
      <c r="F671" s="4">
        <v>45324</v>
      </c>
      <c r="G671" s="6">
        <v>80</v>
      </c>
      <c r="H671">
        <v>2</v>
      </c>
      <c r="I671" t="s">
        <v>452</v>
      </c>
      <c r="J671" t="s">
        <v>529</v>
      </c>
      <c r="K671" t="s">
        <v>23</v>
      </c>
      <c r="L671" t="s">
        <v>23</v>
      </c>
      <c r="M671" t="s">
        <v>440</v>
      </c>
      <c r="N671" s="2">
        <v>0.05</v>
      </c>
      <c r="O671" s="1">
        <v>60</v>
      </c>
      <c r="P671" s="1">
        <v>20</v>
      </c>
      <c r="Q671" t="s">
        <v>32</v>
      </c>
      <c r="R671" t="s">
        <v>640</v>
      </c>
      <c r="S671" t="s">
        <v>456</v>
      </c>
      <c r="T671" t="s">
        <v>458</v>
      </c>
      <c r="U671" t="s">
        <v>644</v>
      </c>
      <c r="V671" t="s">
        <v>464</v>
      </c>
      <c r="W671" t="s">
        <v>606</v>
      </c>
      <c r="X671" t="s">
        <v>610</v>
      </c>
      <c r="Y671" s="6">
        <v>160</v>
      </c>
      <c r="Z671" s="1">
        <f>Table1[[#This Row],[Cost Of Goods Sold]]*Table1[[#This Row],[Quantity Sold]]</f>
        <v>120</v>
      </c>
      <c r="AA671" s="1">
        <f>Table1[[#This Row],[Total sold Amount]]-Table1[[#This Row],[Total Cost of Good Sold]]</f>
        <v>40</v>
      </c>
      <c r="AB671" s="6">
        <f>IFERROR(Table1[[#This Row],[Total sold Amount]]-Table1[[#This Row],[Total Cost of Good Sold]]/Table1[[#This Row],[Total sold Amount]],0)</f>
        <v>159.25</v>
      </c>
      <c r="AC671" s="9">
        <f>IFERROR((Table1[[#This Row],[Total sold Amount]]-Table1[[#This Row],[Total Cost of Good Sold]])/Table1[[#This Row],[Total sold Amount]],0)</f>
        <v>0.25</v>
      </c>
    </row>
    <row r="672" spans="1:29" x14ac:dyDescent="0.3">
      <c r="A672">
        <v>356</v>
      </c>
      <c r="B672" t="s">
        <v>230</v>
      </c>
      <c r="C672" t="s">
        <v>36</v>
      </c>
      <c r="D672" t="s">
        <v>634</v>
      </c>
      <c r="E672" t="s">
        <v>624</v>
      </c>
      <c r="F672" s="4">
        <v>45097</v>
      </c>
      <c r="G672" s="6">
        <v>38</v>
      </c>
      <c r="H672">
        <v>5</v>
      </c>
      <c r="I672" t="s">
        <v>452</v>
      </c>
      <c r="J672" t="s">
        <v>529</v>
      </c>
      <c r="K672" t="s">
        <v>18</v>
      </c>
      <c r="L672" t="s">
        <v>18</v>
      </c>
      <c r="M672" t="s">
        <v>446</v>
      </c>
      <c r="N672" s="2">
        <v>0</v>
      </c>
      <c r="O672" s="1">
        <v>30</v>
      </c>
      <c r="P672" s="1">
        <v>8</v>
      </c>
      <c r="Q672" t="s">
        <v>23</v>
      </c>
      <c r="R672" t="s">
        <v>23</v>
      </c>
      <c r="S672" t="s">
        <v>454</v>
      </c>
      <c r="T672" t="s">
        <v>459</v>
      </c>
      <c r="U672" t="s">
        <v>644</v>
      </c>
      <c r="V672" t="s">
        <v>489</v>
      </c>
      <c r="W672" t="s">
        <v>608</v>
      </c>
      <c r="X672" t="s">
        <v>612</v>
      </c>
      <c r="Y672" s="6">
        <v>190</v>
      </c>
      <c r="Z672" s="1">
        <f>Table1[[#This Row],[Cost Of Goods Sold]]*Table1[[#This Row],[Quantity Sold]]</f>
        <v>150</v>
      </c>
      <c r="AA672" s="1">
        <f>Table1[[#This Row],[Total sold Amount]]-Table1[[#This Row],[Total Cost of Good Sold]]</f>
        <v>40</v>
      </c>
      <c r="AB672" s="6">
        <f>IFERROR(Table1[[#This Row],[Total sold Amount]]-Table1[[#This Row],[Total Cost of Good Sold]]/Table1[[#This Row],[Total sold Amount]],0)</f>
        <v>189.21052631578948</v>
      </c>
      <c r="AC672" s="9">
        <f>IFERROR((Table1[[#This Row],[Total sold Amount]]-Table1[[#This Row],[Total Cost of Good Sold]])/Table1[[#This Row],[Total sold Amount]],0)</f>
        <v>0.21052631578947367</v>
      </c>
    </row>
    <row r="673" spans="1:29" x14ac:dyDescent="0.3">
      <c r="A673">
        <v>199</v>
      </c>
      <c r="B673" t="s">
        <v>80</v>
      </c>
      <c r="C673" t="s">
        <v>16</v>
      </c>
      <c r="D673" t="s">
        <v>629</v>
      </c>
      <c r="E673" t="s">
        <v>16</v>
      </c>
      <c r="F673" s="4">
        <v>45471</v>
      </c>
      <c r="G673" s="6">
        <v>520</v>
      </c>
      <c r="H673">
        <v>2</v>
      </c>
      <c r="I673" t="s">
        <v>449</v>
      </c>
      <c r="J673" t="s">
        <v>529</v>
      </c>
      <c r="K673" t="s">
        <v>32</v>
      </c>
      <c r="L673" t="s">
        <v>32</v>
      </c>
      <c r="M673" t="s">
        <v>439</v>
      </c>
      <c r="N673" s="2">
        <v>0</v>
      </c>
      <c r="O673" s="1">
        <v>400</v>
      </c>
      <c r="P673" s="1">
        <v>120</v>
      </c>
      <c r="Q673" t="s">
        <v>457</v>
      </c>
      <c r="R673" t="s">
        <v>641</v>
      </c>
      <c r="S673" t="s">
        <v>456</v>
      </c>
      <c r="T673" t="s">
        <v>458</v>
      </c>
      <c r="U673" t="s">
        <v>644</v>
      </c>
      <c r="V673" t="s">
        <v>474</v>
      </c>
      <c r="W673" t="s">
        <v>606</v>
      </c>
      <c r="X673" t="s">
        <v>611</v>
      </c>
      <c r="Y673" s="6">
        <v>1040</v>
      </c>
      <c r="Z673" s="1">
        <f>Table1[[#This Row],[Cost Of Goods Sold]]*Table1[[#This Row],[Quantity Sold]]</f>
        <v>800</v>
      </c>
      <c r="AA673" s="1">
        <f>Table1[[#This Row],[Total sold Amount]]-Table1[[#This Row],[Total Cost of Good Sold]]</f>
        <v>240</v>
      </c>
      <c r="AB673" s="6">
        <f>IFERROR(Table1[[#This Row],[Total sold Amount]]-Table1[[#This Row],[Total Cost of Good Sold]]/Table1[[#This Row],[Total sold Amount]],0)</f>
        <v>1039.2307692307693</v>
      </c>
      <c r="AC673" s="9">
        <f>IFERROR((Table1[[#This Row],[Total sold Amount]]-Table1[[#This Row],[Total Cost of Good Sold]])/Table1[[#This Row],[Total sold Amount]],0)</f>
        <v>0.23076923076923078</v>
      </c>
    </row>
    <row r="674" spans="1:29" x14ac:dyDescent="0.3">
      <c r="A674">
        <v>568</v>
      </c>
      <c r="B674" t="s">
        <v>350</v>
      </c>
      <c r="C674" t="s">
        <v>19</v>
      </c>
      <c r="D674" t="s">
        <v>630</v>
      </c>
      <c r="E674" t="s">
        <v>623</v>
      </c>
      <c r="F674" s="4">
        <v>45054</v>
      </c>
      <c r="G674" s="6">
        <v>35</v>
      </c>
      <c r="H674">
        <v>2</v>
      </c>
      <c r="I674" t="s">
        <v>453</v>
      </c>
      <c r="J674" t="s">
        <v>529</v>
      </c>
      <c r="K674" t="s">
        <v>18</v>
      </c>
      <c r="L674" t="s">
        <v>18</v>
      </c>
      <c r="M674" t="s">
        <v>444</v>
      </c>
      <c r="N674" s="2">
        <v>0</v>
      </c>
      <c r="O674" s="1">
        <v>25</v>
      </c>
      <c r="P674" s="1">
        <v>10</v>
      </c>
      <c r="Q674" t="s">
        <v>18</v>
      </c>
      <c r="R674" t="s">
        <v>642</v>
      </c>
      <c r="S674" t="s">
        <v>454</v>
      </c>
      <c r="T674" t="s">
        <v>458</v>
      </c>
      <c r="U674" t="s">
        <v>644</v>
      </c>
      <c r="V674" t="s">
        <v>485</v>
      </c>
      <c r="W674" t="s">
        <v>608</v>
      </c>
      <c r="X674" t="s">
        <v>611</v>
      </c>
      <c r="Y674" s="6">
        <v>70</v>
      </c>
      <c r="Z674" s="1">
        <f>Table1[[#This Row],[Cost Of Goods Sold]]*Table1[[#This Row],[Quantity Sold]]</f>
        <v>50</v>
      </c>
      <c r="AA674" s="1">
        <f>Table1[[#This Row],[Total sold Amount]]-Table1[[#This Row],[Total Cost of Good Sold]]</f>
        <v>20</v>
      </c>
      <c r="AB674" s="6">
        <f>IFERROR(Table1[[#This Row],[Total sold Amount]]-Table1[[#This Row],[Total Cost of Good Sold]]/Table1[[#This Row],[Total sold Amount]],0)</f>
        <v>69.285714285714292</v>
      </c>
      <c r="AC674" s="9">
        <f>IFERROR((Table1[[#This Row],[Total sold Amount]]-Table1[[#This Row],[Total Cost of Good Sold]])/Table1[[#This Row],[Total sold Amount]],0)</f>
        <v>0.2857142857142857</v>
      </c>
    </row>
    <row r="675" spans="1:29" x14ac:dyDescent="0.3">
      <c r="A675">
        <v>251</v>
      </c>
      <c r="B675" t="s">
        <v>127</v>
      </c>
      <c r="C675" t="s">
        <v>24</v>
      </c>
      <c r="D675" t="s">
        <v>631</v>
      </c>
      <c r="E675" t="s">
        <v>626</v>
      </c>
      <c r="F675" s="4">
        <v>45265</v>
      </c>
      <c r="G675" s="6">
        <v>325</v>
      </c>
      <c r="H675">
        <v>3</v>
      </c>
      <c r="I675" t="s">
        <v>453</v>
      </c>
      <c r="J675" t="s">
        <v>529</v>
      </c>
      <c r="K675" t="s">
        <v>23</v>
      </c>
      <c r="L675" t="s">
        <v>23</v>
      </c>
      <c r="M675" t="s">
        <v>443</v>
      </c>
      <c r="N675" s="2">
        <v>0</v>
      </c>
      <c r="O675" s="1">
        <v>250</v>
      </c>
      <c r="P675" s="1">
        <v>75</v>
      </c>
      <c r="Q675" t="s">
        <v>18</v>
      </c>
      <c r="R675" t="s">
        <v>642</v>
      </c>
      <c r="S675" t="s">
        <v>456</v>
      </c>
      <c r="T675" t="s">
        <v>459</v>
      </c>
      <c r="U675" t="s">
        <v>644</v>
      </c>
      <c r="V675" t="s">
        <v>469</v>
      </c>
      <c r="W675" t="s">
        <v>607</v>
      </c>
      <c r="X675" t="s">
        <v>613</v>
      </c>
      <c r="Y675" s="6">
        <v>975</v>
      </c>
      <c r="Z675" s="1">
        <f>Table1[[#This Row],[Cost Of Goods Sold]]*Table1[[#This Row],[Quantity Sold]]</f>
        <v>750</v>
      </c>
      <c r="AA675" s="1">
        <f>Table1[[#This Row],[Total sold Amount]]-Table1[[#This Row],[Total Cost of Good Sold]]</f>
        <v>225</v>
      </c>
      <c r="AB675" s="6">
        <f>IFERROR(Table1[[#This Row],[Total sold Amount]]-Table1[[#This Row],[Total Cost of Good Sold]]/Table1[[#This Row],[Total sold Amount]],0)</f>
        <v>974.23076923076928</v>
      </c>
      <c r="AC675" s="9">
        <f>IFERROR((Table1[[#This Row],[Total sold Amount]]-Table1[[#This Row],[Total Cost of Good Sold]])/Table1[[#This Row],[Total sold Amount]],0)</f>
        <v>0.23076923076923078</v>
      </c>
    </row>
    <row r="676" spans="1:29" x14ac:dyDescent="0.3">
      <c r="A676">
        <v>67</v>
      </c>
      <c r="B676" t="s">
        <v>99</v>
      </c>
      <c r="C676" t="s">
        <v>19</v>
      </c>
      <c r="D676" t="s">
        <v>630</v>
      </c>
      <c r="E676" t="s">
        <v>623</v>
      </c>
      <c r="F676" s="4">
        <v>44949</v>
      </c>
      <c r="G676" s="6">
        <v>80</v>
      </c>
      <c r="H676">
        <v>4</v>
      </c>
      <c r="I676" t="s">
        <v>453</v>
      </c>
      <c r="J676" t="s">
        <v>529</v>
      </c>
      <c r="K676" t="s">
        <v>18</v>
      </c>
      <c r="L676" t="s">
        <v>18</v>
      </c>
      <c r="M676" t="s">
        <v>445</v>
      </c>
      <c r="N676" s="2">
        <v>0.12</v>
      </c>
      <c r="O676" s="1">
        <v>60</v>
      </c>
      <c r="P676" s="1">
        <v>20</v>
      </c>
      <c r="Q676" t="s">
        <v>23</v>
      </c>
      <c r="R676" t="s">
        <v>23</v>
      </c>
      <c r="S676" t="s">
        <v>456</v>
      </c>
      <c r="T676" t="s">
        <v>459</v>
      </c>
      <c r="U676" t="s">
        <v>644</v>
      </c>
      <c r="V676" t="s">
        <v>471</v>
      </c>
      <c r="W676" t="s">
        <v>606</v>
      </c>
      <c r="X676" t="s">
        <v>613</v>
      </c>
      <c r="Y676" s="6">
        <v>320</v>
      </c>
      <c r="Z676" s="1">
        <f>Table1[[#This Row],[Cost Of Goods Sold]]*Table1[[#This Row],[Quantity Sold]]</f>
        <v>240</v>
      </c>
      <c r="AA676" s="1">
        <f>Table1[[#This Row],[Total sold Amount]]-Table1[[#This Row],[Total Cost of Good Sold]]</f>
        <v>80</v>
      </c>
      <c r="AB676" s="6">
        <f>IFERROR(Table1[[#This Row],[Total sold Amount]]-Table1[[#This Row],[Total Cost of Good Sold]]/Table1[[#This Row],[Total sold Amount]],0)</f>
        <v>319.25</v>
      </c>
      <c r="AC676" s="9">
        <f>IFERROR((Table1[[#This Row],[Total sold Amount]]-Table1[[#This Row],[Total Cost of Good Sold]])/Table1[[#This Row],[Total sold Amount]],0)</f>
        <v>0.25</v>
      </c>
    </row>
    <row r="677" spans="1:29" x14ac:dyDescent="0.3">
      <c r="A677">
        <v>662</v>
      </c>
      <c r="B677" t="s">
        <v>392</v>
      </c>
      <c r="C677" t="s">
        <v>36</v>
      </c>
      <c r="D677" t="s">
        <v>634</v>
      </c>
      <c r="E677" t="s">
        <v>624</v>
      </c>
      <c r="F677" s="4">
        <v>45350</v>
      </c>
      <c r="G677" s="6">
        <v>40</v>
      </c>
      <c r="H677">
        <v>1</v>
      </c>
      <c r="J677" t="s">
        <v>529</v>
      </c>
      <c r="K677" t="s">
        <v>23</v>
      </c>
      <c r="L677" t="s">
        <v>23</v>
      </c>
      <c r="M677" t="s">
        <v>444</v>
      </c>
      <c r="N677" s="2">
        <v>0</v>
      </c>
      <c r="O677" s="1">
        <v>30</v>
      </c>
      <c r="P677" s="1">
        <v>10</v>
      </c>
      <c r="Q677" t="s">
        <v>457</v>
      </c>
      <c r="R677" t="s">
        <v>641</v>
      </c>
      <c r="S677" t="s">
        <v>455</v>
      </c>
      <c r="T677" t="s">
        <v>460</v>
      </c>
      <c r="U677" t="s">
        <v>460</v>
      </c>
      <c r="V677" t="s">
        <v>469</v>
      </c>
      <c r="W677" t="s">
        <v>607</v>
      </c>
      <c r="X677" t="s">
        <v>613</v>
      </c>
      <c r="Y677" s="6">
        <v>40</v>
      </c>
      <c r="Z677" s="1">
        <f>Table1[[#This Row],[Cost Of Goods Sold]]*Table1[[#This Row],[Quantity Sold]]</f>
        <v>30</v>
      </c>
      <c r="AA677" s="1">
        <f>Table1[[#This Row],[Total sold Amount]]-Table1[[#This Row],[Total Cost of Good Sold]]</f>
        <v>10</v>
      </c>
      <c r="AB677" s="6">
        <f>IFERROR(Table1[[#This Row],[Total sold Amount]]-Table1[[#This Row],[Total Cost of Good Sold]]/Table1[[#This Row],[Total sold Amount]],0)</f>
        <v>39.25</v>
      </c>
      <c r="AC677" s="9">
        <f>IFERROR((Table1[[#This Row],[Total sold Amount]]-Table1[[#This Row],[Total Cost of Good Sold]])/Table1[[#This Row],[Total sold Amount]],0)</f>
        <v>0.25</v>
      </c>
    </row>
    <row r="678" spans="1:29" x14ac:dyDescent="0.3">
      <c r="A678">
        <v>198</v>
      </c>
      <c r="B678" t="s">
        <v>79</v>
      </c>
      <c r="C678" t="s">
        <v>28</v>
      </c>
      <c r="D678" t="s">
        <v>638</v>
      </c>
      <c r="E678" t="s">
        <v>627</v>
      </c>
      <c r="F678" s="4">
        <v>45065</v>
      </c>
      <c r="G678" s="6">
        <v>26</v>
      </c>
      <c r="H678">
        <v>1</v>
      </c>
      <c r="I678" t="s">
        <v>451</v>
      </c>
      <c r="J678" t="s">
        <v>578</v>
      </c>
      <c r="K678" t="s">
        <v>18</v>
      </c>
      <c r="L678" t="s">
        <v>18</v>
      </c>
      <c r="M678" t="s">
        <v>440</v>
      </c>
      <c r="N678" s="2">
        <v>0</v>
      </c>
      <c r="O678" s="1">
        <v>20</v>
      </c>
      <c r="P678" s="1">
        <v>6</v>
      </c>
      <c r="Q678" t="s">
        <v>457</v>
      </c>
      <c r="R678" t="s">
        <v>641</v>
      </c>
      <c r="S678" t="s">
        <v>456</v>
      </c>
      <c r="T678" t="s">
        <v>460</v>
      </c>
      <c r="U678" t="s">
        <v>460</v>
      </c>
      <c r="V678" t="s">
        <v>492</v>
      </c>
      <c r="W678" t="s">
        <v>607</v>
      </c>
      <c r="X678" t="s">
        <v>614</v>
      </c>
      <c r="Y678" s="6">
        <v>26</v>
      </c>
      <c r="Z678" s="1">
        <f>Table1[[#This Row],[Cost Of Goods Sold]]*Table1[[#This Row],[Quantity Sold]]</f>
        <v>20</v>
      </c>
      <c r="AA678" s="1">
        <f>Table1[[#This Row],[Total sold Amount]]-Table1[[#This Row],[Total Cost of Good Sold]]</f>
        <v>6</v>
      </c>
      <c r="AB678" s="6">
        <f>IFERROR(Table1[[#This Row],[Total sold Amount]]-Table1[[#This Row],[Total Cost of Good Sold]]/Table1[[#This Row],[Total sold Amount]],0)</f>
        <v>25.23076923076923</v>
      </c>
      <c r="AC678" s="9">
        <f>IFERROR((Table1[[#This Row],[Total sold Amount]]-Table1[[#This Row],[Total Cost of Good Sold]])/Table1[[#This Row],[Total sold Amount]],0)</f>
        <v>0.23076923076923078</v>
      </c>
    </row>
    <row r="679" spans="1:29" x14ac:dyDescent="0.3">
      <c r="A679">
        <v>9</v>
      </c>
      <c r="B679" t="s">
        <v>33</v>
      </c>
      <c r="C679" t="s">
        <v>16</v>
      </c>
      <c r="D679" t="s">
        <v>629</v>
      </c>
      <c r="E679" t="s">
        <v>16</v>
      </c>
      <c r="F679" s="4">
        <v>45354</v>
      </c>
      <c r="G679" s="6">
        <v>650</v>
      </c>
      <c r="H679">
        <v>2</v>
      </c>
      <c r="I679" t="s">
        <v>451</v>
      </c>
      <c r="J679" t="s">
        <v>578</v>
      </c>
      <c r="K679" t="s">
        <v>23</v>
      </c>
      <c r="L679" t="s">
        <v>23</v>
      </c>
      <c r="M679" t="s">
        <v>444</v>
      </c>
      <c r="N679" s="2">
        <v>0.06</v>
      </c>
      <c r="O679" s="1">
        <v>500</v>
      </c>
      <c r="P679" s="1">
        <v>150</v>
      </c>
      <c r="Q679" t="s">
        <v>18</v>
      </c>
      <c r="R679" t="s">
        <v>642</v>
      </c>
      <c r="S679" t="s">
        <v>455</v>
      </c>
      <c r="T679" t="s">
        <v>458</v>
      </c>
      <c r="U679" t="s">
        <v>644</v>
      </c>
      <c r="V679" t="s">
        <v>491</v>
      </c>
      <c r="W679" t="s">
        <v>607</v>
      </c>
      <c r="X679" t="s">
        <v>610</v>
      </c>
      <c r="Y679" s="6">
        <v>1300</v>
      </c>
      <c r="Z679" s="1">
        <f>Table1[[#This Row],[Cost Of Goods Sold]]*Table1[[#This Row],[Quantity Sold]]</f>
        <v>1000</v>
      </c>
      <c r="AA679" s="1">
        <f>Table1[[#This Row],[Total sold Amount]]-Table1[[#This Row],[Total Cost of Good Sold]]</f>
        <v>300</v>
      </c>
      <c r="AB679" s="6">
        <f>IFERROR(Table1[[#This Row],[Total sold Amount]]-Table1[[#This Row],[Total Cost of Good Sold]]/Table1[[#This Row],[Total sold Amount]],0)</f>
        <v>1299.2307692307693</v>
      </c>
      <c r="AC679" s="9">
        <f>IFERROR((Table1[[#This Row],[Total sold Amount]]-Table1[[#This Row],[Total Cost of Good Sold]])/Table1[[#This Row],[Total sold Amount]],0)</f>
        <v>0.23076923076923078</v>
      </c>
    </row>
    <row r="680" spans="1:29" x14ac:dyDescent="0.3">
      <c r="A680">
        <v>1011</v>
      </c>
      <c r="B680" t="s">
        <v>423</v>
      </c>
      <c r="C680" t="s">
        <v>24</v>
      </c>
      <c r="D680" t="s">
        <v>631</v>
      </c>
      <c r="E680" t="s">
        <v>626</v>
      </c>
      <c r="F680" s="4">
        <v>45058</v>
      </c>
      <c r="G680" s="6">
        <v>130</v>
      </c>
      <c r="I680" t="s">
        <v>451</v>
      </c>
      <c r="J680" t="s">
        <v>578</v>
      </c>
      <c r="K680" t="s">
        <v>432</v>
      </c>
      <c r="L680" t="s">
        <v>620</v>
      </c>
      <c r="M680" t="s">
        <v>439</v>
      </c>
      <c r="N680" s="2">
        <v>0</v>
      </c>
      <c r="O680" s="1">
        <v>100</v>
      </c>
      <c r="P680" s="1">
        <v>30</v>
      </c>
      <c r="Q680" t="s">
        <v>23</v>
      </c>
      <c r="R680" t="s">
        <v>23</v>
      </c>
      <c r="S680" t="s">
        <v>454</v>
      </c>
      <c r="T680" t="s">
        <v>458</v>
      </c>
      <c r="U680" t="s">
        <v>644</v>
      </c>
      <c r="V680" t="s">
        <v>476</v>
      </c>
      <c r="W680" t="s">
        <v>606</v>
      </c>
      <c r="X680" t="s">
        <v>610</v>
      </c>
      <c r="Y680" s="6">
        <v>0</v>
      </c>
      <c r="Z680" s="1">
        <f>Table1[[#This Row],[Cost Of Goods Sold]]*Table1[[#This Row],[Quantity Sold]]</f>
        <v>0</v>
      </c>
      <c r="AA680" s="1">
        <f>Table1[[#This Row],[Total sold Amount]]-Table1[[#This Row],[Total Cost of Good Sold]]</f>
        <v>0</v>
      </c>
      <c r="AB680" s="6">
        <f>IFERROR(Table1[[#This Row],[Total sold Amount]]-Table1[[#This Row],[Total Cost of Good Sold]]/Table1[[#This Row],[Total sold Amount]],0)</f>
        <v>0</v>
      </c>
      <c r="AC680" s="9">
        <f>IFERROR((Table1[[#This Row],[Total sold Amount]]-Table1[[#This Row],[Total Cost of Good Sold]])/Table1[[#This Row],[Total sold Amount]],0)</f>
        <v>0</v>
      </c>
    </row>
    <row r="681" spans="1:29" x14ac:dyDescent="0.3">
      <c r="A681">
        <v>337</v>
      </c>
      <c r="B681" t="s">
        <v>212</v>
      </c>
      <c r="C681" t="s">
        <v>48</v>
      </c>
      <c r="D681" t="s">
        <v>633</v>
      </c>
      <c r="E681" t="s">
        <v>624</v>
      </c>
      <c r="F681" s="4">
        <v>45479</v>
      </c>
      <c r="G681" s="6">
        <v>32</v>
      </c>
      <c r="H681">
        <v>3</v>
      </c>
      <c r="I681" t="s">
        <v>452</v>
      </c>
      <c r="J681" t="s">
        <v>578</v>
      </c>
      <c r="K681" t="s">
        <v>32</v>
      </c>
      <c r="L681" t="s">
        <v>32</v>
      </c>
      <c r="M681" t="s">
        <v>441</v>
      </c>
      <c r="N681" s="2">
        <v>0</v>
      </c>
      <c r="O681" s="1">
        <v>25</v>
      </c>
      <c r="P681" s="1">
        <v>7</v>
      </c>
      <c r="Q681" t="s">
        <v>18</v>
      </c>
      <c r="R681" t="s">
        <v>642</v>
      </c>
      <c r="S681" t="s">
        <v>454</v>
      </c>
      <c r="T681" t="s">
        <v>459</v>
      </c>
      <c r="U681" t="s">
        <v>644</v>
      </c>
      <c r="V681" t="s">
        <v>467</v>
      </c>
      <c r="W681" t="s">
        <v>608</v>
      </c>
      <c r="X681" t="s">
        <v>612</v>
      </c>
      <c r="Y681" s="6">
        <v>96</v>
      </c>
      <c r="Z681" s="1">
        <f>Table1[[#This Row],[Cost Of Goods Sold]]*Table1[[#This Row],[Quantity Sold]]</f>
        <v>75</v>
      </c>
      <c r="AA681" s="1">
        <f>Table1[[#This Row],[Total sold Amount]]-Table1[[#This Row],[Total Cost of Good Sold]]</f>
        <v>21</v>
      </c>
      <c r="AB681" s="6">
        <f>IFERROR(Table1[[#This Row],[Total sold Amount]]-Table1[[#This Row],[Total Cost of Good Sold]]/Table1[[#This Row],[Total sold Amount]],0)</f>
        <v>95.21875</v>
      </c>
      <c r="AC681" s="9">
        <f>IFERROR((Table1[[#This Row],[Total sold Amount]]-Table1[[#This Row],[Total Cost of Good Sold]])/Table1[[#This Row],[Total sold Amount]],0)</f>
        <v>0.21875</v>
      </c>
    </row>
    <row r="682" spans="1:29" x14ac:dyDescent="0.3">
      <c r="A682">
        <v>1037</v>
      </c>
      <c r="B682" t="s">
        <v>407</v>
      </c>
      <c r="C682" t="s">
        <v>21</v>
      </c>
      <c r="D682" t="s">
        <v>634</v>
      </c>
      <c r="E682" t="s">
        <v>624</v>
      </c>
      <c r="F682" s="4">
        <v>45352</v>
      </c>
      <c r="G682" s="6">
        <v>120</v>
      </c>
      <c r="I682" t="s">
        <v>452</v>
      </c>
      <c r="J682" t="s">
        <v>578</v>
      </c>
      <c r="K682" t="s">
        <v>435</v>
      </c>
      <c r="L682" t="s">
        <v>23</v>
      </c>
      <c r="M682" t="s">
        <v>445</v>
      </c>
      <c r="N682" s="2">
        <v>0</v>
      </c>
      <c r="O682" s="1">
        <v>100</v>
      </c>
      <c r="P682" s="1">
        <v>20</v>
      </c>
      <c r="Q682" t="s">
        <v>18</v>
      </c>
      <c r="R682" t="s">
        <v>642</v>
      </c>
      <c r="S682" t="s">
        <v>456</v>
      </c>
      <c r="T682" t="s">
        <v>458</v>
      </c>
      <c r="U682" t="s">
        <v>644</v>
      </c>
      <c r="V682" t="s">
        <v>487</v>
      </c>
      <c r="W682" t="s">
        <v>607</v>
      </c>
      <c r="X682" t="s">
        <v>612</v>
      </c>
      <c r="Y682" s="6">
        <v>0</v>
      </c>
      <c r="Z682" s="1">
        <f>Table1[[#This Row],[Cost Of Goods Sold]]*Table1[[#This Row],[Quantity Sold]]</f>
        <v>0</v>
      </c>
      <c r="AA682" s="1">
        <f>Table1[[#This Row],[Total sold Amount]]-Table1[[#This Row],[Total Cost of Good Sold]]</f>
        <v>0</v>
      </c>
      <c r="AB682" s="6">
        <f>IFERROR(Table1[[#This Row],[Total sold Amount]]-Table1[[#This Row],[Total Cost of Good Sold]]/Table1[[#This Row],[Total sold Amount]],0)</f>
        <v>0</v>
      </c>
      <c r="AC682" s="9">
        <f>IFERROR((Table1[[#This Row],[Total sold Amount]]-Table1[[#This Row],[Total Cost of Good Sold]])/Table1[[#This Row],[Total sold Amount]],0)</f>
        <v>0</v>
      </c>
    </row>
    <row r="683" spans="1:29" x14ac:dyDescent="0.3">
      <c r="A683">
        <v>358</v>
      </c>
      <c r="B683" t="s">
        <v>232</v>
      </c>
      <c r="C683" t="s">
        <v>19</v>
      </c>
      <c r="D683" t="s">
        <v>630</v>
      </c>
      <c r="E683" t="s">
        <v>623</v>
      </c>
      <c r="F683" s="4">
        <v>45338</v>
      </c>
      <c r="G683" s="6">
        <v>32</v>
      </c>
      <c r="H683">
        <v>1</v>
      </c>
      <c r="I683" t="s">
        <v>449</v>
      </c>
      <c r="J683" t="s">
        <v>578</v>
      </c>
      <c r="K683" t="s">
        <v>32</v>
      </c>
      <c r="L683" t="s">
        <v>32</v>
      </c>
      <c r="M683" t="s">
        <v>440</v>
      </c>
      <c r="N683" s="2">
        <v>0</v>
      </c>
      <c r="O683" s="1">
        <v>25</v>
      </c>
      <c r="P683" s="1">
        <v>7</v>
      </c>
      <c r="Q683" t="s">
        <v>457</v>
      </c>
      <c r="R683" t="s">
        <v>641</v>
      </c>
      <c r="S683" t="s">
        <v>456</v>
      </c>
      <c r="T683" t="s">
        <v>458</v>
      </c>
      <c r="U683" t="s">
        <v>644</v>
      </c>
      <c r="V683" t="s">
        <v>482</v>
      </c>
      <c r="W683" t="s">
        <v>606</v>
      </c>
      <c r="X683" t="s">
        <v>610</v>
      </c>
      <c r="Y683" s="6">
        <v>32</v>
      </c>
      <c r="Z683" s="1">
        <f>Table1[[#This Row],[Cost Of Goods Sold]]*Table1[[#This Row],[Quantity Sold]]</f>
        <v>25</v>
      </c>
      <c r="AA683" s="1">
        <f>Table1[[#This Row],[Total sold Amount]]-Table1[[#This Row],[Total Cost of Good Sold]]</f>
        <v>7</v>
      </c>
      <c r="AB683" s="6">
        <f>IFERROR(Table1[[#This Row],[Total sold Amount]]-Table1[[#This Row],[Total Cost of Good Sold]]/Table1[[#This Row],[Total sold Amount]],0)</f>
        <v>31.21875</v>
      </c>
      <c r="AC683" s="9">
        <f>IFERROR((Table1[[#This Row],[Total sold Amount]]-Table1[[#This Row],[Total Cost of Good Sold]])/Table1[[#This Row],[Total sold Amount]],0)</f>
        <v>0.21875</v>
      </c>
    </row>
    <row r="684" spans="1:29" x14ac:dyDescent="0.3">
      <c r="A684">
        <v>266</v>
      </c>
      <c r="B684" t="s">
        <v>142</v>
      </c>
      <c r="C684" t="s">
        <v>16</v>
      </c>
      <c r="D684" t="s">
        <v>629</v>
      </c>
      <c r="E684" t="s">
        <v>16</v>
      </c>
      <c r="F684" s="4">
        <v>44941</v>
      </c>
      <c r="G684" s="6">
        <v>38</v>
      </c>
      <c r="H684">
        <v>1</v>
      </c>
      <c r="I684" t="s">
        <v>449</v>
      </c>
      <c r="J684" t="s">
        <v>578</v>
      </c>
      <c r="K684" t="s">
        <v>23</v>
      </c>
      <c r="L684" t="s">
        <v>23</v>
      </c>
      <c r="M684" t="s">
        <v>444</v>
      </c>
      <c r="N684" s="2">
        <v>0</v>
      </c>
      <c r="O684" s="1">
        <v>30</v>
      </c>
      <c r="P684" s="1">
        <v>8</v>
      </c>
      <c r="Q684" t="s">
        <v>23</v>
      </c>
      <c r="R684" t="s">
        <v>23</v>
      </c>
      <c r="S684" t="s">
        <v>456</v>
      </c>
      <c r="T684" t="s">
        <v>459</v>
      </c>
      <c r="U684" t="s">
        <v>644</v>
      </c>
      <c r="V684" t="s">
        <v>490</v>
      </c>
      <c r="W684" t="s">
        <v>607</v>
      </c>
      <c r="X684" t="s">
        <v>610</v>
      </c>
      <c r="Y684" s="6">
        <v>38</v>
      </c>
      <c r="Z684" s="1">
        <f>Table1[[#This Row],[Cost Of Goods Sold]]*Table1[[#This Row],[Quantity Sold]]</f>
        <v>30</v>
      </c>
      <c r="AA684" s="1">
        <f>Table1[[#This Row],[Total sold Amount]]-Table1[[#This Row],[Total Cost of Good Sold]]</f>
        <v>8</v>
      </c>
      <c r="AB684" s="6">
        <f>IFERROR(Table1[[#This Row],[Total sold Amount]]-Table1[[#This Row],[Total Cost of Good Sold]]/Table1[[#This Row],[Total sold Amount]],0)</f>
        <v>37.210526315789473</v>
      </c>
      <c r="AC684" s="9">
        <f>IFERROR((Table1[[#This Row],[Total sold Amount]]-Table1[[#This Row],[Total Cost of Good Sold]])/Table1[[#This Row],[Total sold Amount]],0)</f>
        <v>0.21052631578947367</v>
      </c>
    </row>
    <row r="685" spans="1:29" x14ac:dyDescent="0.3">
      <c r="A685">
        <v>378</v>
      </c>
      <c r="B685" t="s">
        <v>247</v>
      </c>
      <c r="C685" t="s">
        <v>34</v>
      </c>
      <c r="D685" t="s">
        <v>632</v>
      </c>
      <c r="E685" t="s">
        <v>625</v>
      </c>
      <c r="F685" s="4">
        <v>45158</v>
      </c>
      <c r="G685" s="6">
        <v>26</v>
      </c>
      <c r="H685">
        <v>3</v>
      </c>
      <c r="I685" t="s">
        <v>453</v>
      </c>
      <c r="J685" t="s">
        <v>578</v>
      </c>
      <c r="K685" t="s">
        <v>23</v>
      </c>
      <c r="L685" t="s">
        <v>23</v>
      </c>
      <c r="M685" t="s">
        <v>447</v>
      </c>
      <c r="N685" s="2">
        <v>0</v>
      </c>
      <c r="O685" s="1">
        <v>20</v>
      </c>
      <c r="P685" s="1">
        <v>6</v>
      </c>
      <c r="Q685" t="s">
        <v>457</v>
      </c>
      <c r="R685" t="s">
        <v>641</v>
      </c>
      <c r="S685" t="s">
        <v>455</v>
      </c>
      <c r="T685" t="s">
        <v>460</v>
      </c>
      <c r="U685" t="s">
        <v>460</v>
      </c>
      <c r="V685" t="s">
        <v>491</v>
      </c>
      <c r="W685" t="s">
        <v>608</v>
      </c>
      <c r="X685" t="s">
        <v>610</v>
      </c>
      <c r="Y685" s="6">
        <v>78</v>
      </c>
      <c r="Z685" s="1">
        <f>Table1[[#This Row],[Cost Of Goods Sold]]*Table1[[#This Row],[Quantity Sold]]</f>
        <v>60</v>
      </c>
      <c r="AA685" s="1">
        <f>Table1[[#This Row],[Total sold Amount]]-Table1[[#This Row],[Total Cost of Good Sold]]</f>
        <v>18</v>
      </c>
      <c r="AB685" s="6">
        <f>IFERROR(Table1[[#This Row],[Total sold Amount]]-Table1[[#This Row],[Total Cost of Good Sold]]/Table1[[#This Row],[Total sold Amount]],0)</f>
        <v>77.230769230769226</v>
      </c>
      <c r="AC685" s="9">
        <f>IFERROR((Table1[[#This Row],[Total sold Amount]]-Table1[[#This Row],[Total Cost of Good Sold]])/Table1[[#This Row],[Total sold Amount]],0)</f>
        <v>0.23076923076923078</v>
      </c>
    </row>
    <row r="686" spans="1:29" x14ac:dyDescent="0.3">
      <c r="A686">
        <v>895</v>
      </c>
      <c r="B686" t="s">
        <v>387</v>
      </c>
      <c r="C686" t="s">
        <v>34</v>
      </c>
      <c r="D686" t="s">
        <v>632</v>
      </c>
      <c r="E686" t="s">
        <v>625</v>
      </c>
      <c r="F686" s="4">
        <v>45530</v>
      </c>
      <c r="G686" s="6">
        <v>12</v>
      </c>
      <c r="H686">
        <v>1</v>
      </c>
      <c r="I686" t="s">
        <v>453</v>
      </c>
      <c r="J686" t="s">
        <v>578</v>
      </c>
      <c r="K686" t="s">
        <v>18</v>
      </c>
      <c r="L686" t="s">
        <v>18</v>
      </c>
      <c r="M686" t="s">
        <v>441</v>
      </c>
      <c r="N686" s="2">
        <v>0</v>
      </c>
      <c r="O686" s="1">
        <v>10</v>
      </c>
      <c r="P686" s="1">
        <v>2</v>
      </c>
      <c r="Q686" t="s">
        <v>23</v>
      </c>
      <c r="R686" t="s">
        <v>23</v>
      </c>
      <c r="S686" t="s">
        <v>456</v>
      </c>
      <c r="T686" t="s">
        <v>460</v>
      </c>
      <c r="U686" t="s">
        <v>460</v>
      </c>
      <c r="V686" t="s">
        <v>474</v>
      </c>
      <c r="W686" t="s">
        <v>608</v>
      </c>
      <c r="X686" t="s">
        <v>611</v>
      </c>
      <c r="Y686" s="6">
        <v>12</v>
      </c>
      <c r="Z686" s="1">
        <f>Table1[[#This Row],[Cost Of Goods Sold]]*Table1[[#This Row],[Quantity Sold]]</f>
        <v>10</v>
      </c>
      <c r="AA686" s="1">
        <f>Table1[[#This Row],[Total sold Amount]]-Table1[[#This Row],[Total Cost of Good Sold]]</f>
        <v>2</v>
      </c>
      <c r="AB686" s="6">
        <f>IFERROR(Table1[[#This Row],[Total sold Amount]]-Table1[[#This Row],[Total Cost of Good Sold]]/Table1[[#This Row],[Total sold Amount]],0)</f>
        <v>11.166666666666666</v>
      </c>
      <c r="AC686" s="9">
        <f>IFERROR((Table1[[#This Row],[Total sold Amount]]-Table1[[#This Row],[Total Cost of Good Sold]])/Table1[[#This Row],[Total sold Amount]],0)</f>
        <v>0.16666666666666666</v>
      </c>
    </row>
    <row r="687" spans="1:29" x14ac:dyDescent="0.3">
      <c r="A687">
        <v>189</v>
      </c>
      <c r="B687" t="s">
        <v>68</v>
      </c>
      <c r="C687" t="s">
        <v>67</v>
      </c>
      <c r="D687" t="s">
        <v>634</v>
      </c>
      <c r="E687" t="s">
        <v>626</v>
      </c>
      <c r="F687" s="4">
        <v>44998</v>
      </c>
      <c r="G687" s="6">
        <v>325</v>
      </c>
      <c r="H687">
        <v>2</v>
      </c>
      <c r="J687" t="s">
        <v>578</v>
      </c>
      <c r="K687" t="s">
        <v>26</v>
      </c>
      <c r="L687" t="s">
        <v>32</v>
      </c>
      <c r="M687" t="s">
        <v>445</v>
      </c>
      <c r="N687" s="2">
        <v>0</v>
      </c>
      <c r="O687" s="1">
        <v>250</v>
      </c>
      <c r="P687" s="1">
        <v>75</v>
      </c>
      <c r="Q687" t="s">
        <v>457</v>
      </c>
      <c r="R687" t="s">
        <v>641</v>
      </c>
      <c r="S687" t="s">
        <v>455</v>
      </c>
      <c r="T687" t="s">
        <v>458</v>
      </c>
      <c r="U687" t="s">
        <v>644</v>
      </c>
      <c r="V687" t="s">
        <v>462</v>
      </c>
      <c r="W687" t="s">
        <v>607</v>
      </c>
      <c r="X687" t="s">
        <v>614</v>
      </c>
      <c r="Y687" s="6">
        <v>650</v>
      </c>
      <c r="Z687" s="1">
        <f>Table1[[#This Row],[Cost Of Goods Sold]]*Table1[[#This Row],[Quantity Sold]]</f>
        <v>500</v>
      </c>
      <c r="AA687" s="1">
        <f>Table1[[#This Row],[Total sold Amount]]-Table1[[#This Row],[Total Cost of Good Sold]]</f>
        <v>150</v>
      </c>
      <c r="AB687" s="6">
        <f>IFERROR(Table1[[#This Row],[Total sold Amount]]-Table1[[#This Row],[Total Cost of Good Sold]]/Table1[[#This Row],[Total sold Amount]],0)</f>
        <v>649.23076923076928</v>
      </c>
      <c r="AC687" s="9">
        <f>IFERROR((Table1[[#This Row],[Total sold Amount]]-Table1[[#This Row],[Total Cost of Good Sold]])/Table1[[#This Row],[Total sold Amount]],0)</f>
        <v>0.23076923076923078</v>
      </c>
    </row>
    <row r="688" spans="1:29" x14ac:dyDescent="0.3">
      <c r="A688">
        <v>1161</v>
      </c>
      <c r="B688" t="s">
        <v>288</v>
      </c>
      <c r="C688" t="s">
        <v>48</v>
      </c>
      <c r="D688" t="s">
        <v>633</v>
      </c>
      <c r="E688" t="s">
        <v>624</v>
      </c>
      <c r="F688" s="4">
        <v>45220</v>
      </c>
      <c r="G688" s="6">
        <v>20</v>
      </c>
      <c r="H688">
        <v>1</v>
      </c>
      <c r="I688" t="s">
        <v>451</v>
      </c>
      <c r="J688" t="s">
        <v>555</v>
      </c>
      <c r="K688" t="s">
        <v>18</v>
      </c>
      <c r="L688" t="s">
        <v>18</v>
      </c>
      <c r="M688" t="s">
        <v>604</v>
      </c>
      <c r="N688" s="2">
        <v>0.1</v>
      </c>
      <c r="O688" s="1">
        <v>15</v>
      </c>
      <c r="P688" s="1">
        <v>5</v>
      </c>
      <c r="Q688" t="s">
        <v>457</v>
      </c>
      <c r="R688" t="s">
        <v>641</v>
      </c>
      <c r="S688" t="s">
        <v>455</v>
      </c>
      <c r="T688" t="s">
        <v>458</v>
      </c>
      <c r="U688" t="s">
        <v>644</v>
      </c>
      <c r="V688" t="s">
        <v>466</v>
      </c>
      <c r="W688" t="s">
        <v>606</v>
      </c>
      <c r="X688" t="s">
        <v>611</v>
      </c>
      <c r="Y688" s="6">
        <v>20</v>
      </c>
      <c r="Z688" s="1">
        <f>Table1[[#This Row],[Cost Of Goods Sold]]*Table1[[#This Row],[Quantity Sold]]</f>
        <v>15</v>
      </c>
      <c r="AA688" s="1">
        <f>Table1[[#This Row],[Total sold Amount]]-Table1[[#This Row],[Total Cost of Good Sold]]</f>
        <v>5</v>
      </c>
      <c r="AB688" s="6">
        <f>IFERROR(Table1[[#This Row],[Total sold Amount]]-Table1[[#This Row],[Total Cost of Good Sold]]/Table1[[#This Row],[Total sold Amount]],0)</f>
        <v>19.25</v>
      </c>
      <c r="AC688" s="9">
        <f>IFERROR((Table1[[#This Row],[Total sold Amount]]-Table1[[#This Row],[Total Cost of Good Sold]])/Table1[[#This Row],[Total sold Amount]],0)</f>
        <v>0.25</v>
      </c>
    </row>
    <row r="689" spans="1:29" x14ac:dyDescent="0.3">
      <c r="A689">
        <v>288</v>
      </c>
      <c r="B689" t="s">
        <v>164</v>
      </c>
      <c r="C689" t="s">
        <v>34</v>
      </c>
      <c r="D689" t="s">
        <v>632</v>
      </c>
      <c r="E689" t="s">
        <v>625</v>
      </c>
      <c r="F689" s="4">
        <v>45339</v>
      </c>
      <c r="G689" s="6">
        <v>90</v>
      </c>
      <c r="H689">
        <v>2</v>
      </c>
      <c r="I689" t="s">
        <v>451</v>
      </c>
      <c r="J689" t="s">
        <v>555</v>
      </c>
      <c r="K689" t="s">
        <v>32</v>
      </c>
      <c r="L689" t="s">
        <v>32</v>
      </c>
      <c r="M689" t="s">
        <v>443</v>
      </c>
      <c r="N689" s="2">
        <v>0</v>
      </c>
      <c r="O689" s="1">
        <v>70</v>
      </c>
      <c r="P689" s="1">
        <v>20</v>
      </c>
      <c r="Q689" t="s">
        <v>457</v>
      </c>
      <c r="R689" t="s">
        <v>641</v>
      </c>
      <c r="S689" t="s">
        <v>455</v>
      </c>
      <c r="T689" t="s">
        <v>460</v>
      </c>
      <c r="U689" t="s">
        <v>460</v>
      </c>
      <c r="V689" t="s">
        <v>480</v>
      </c>
      <c r="W689" t="s">
        <v>607</v>
      </c>
      <c r="X689" t="s">
        <v>613</v>
      </c>
      <c r="Y689" s="6">
        <v>180</v>
      </c>
      <c r="Z689" s="1">
        <f>Table1[[#This Row],[Cost Of Goods Sold]]*Table1[[#This Row],[Quantity Sold]]</f>
        <v>140</v>
      </c>
      <c r="AA689" s="1">
        <f>Table1[[#This Row],[Total sold Amount]]-Table1[[#This Row],[Total Cost of Good Sold]]</f>
        <v>40</v>
      </c>
      <c r="AB689" s="6">
        <f>IFERROR(Table1[[#This Row],[Total sold Amount]]-Table1[[#This Row],[Total Cost of Good Sold]]/Table1[[#This Row],[Total sold Amount]],0)</f>
        <v>179.22222222222223</v>
      </c>
      <c r="AC689" s="9">
        <f>IFERROR((Table1[[#This Row],[Total sold Amount]]-Table1[[#This Row],[Total Cost of Good Sold]])/Table1[[#This Row],[Total sold Amount]],0)</f>
        <v>0.22222222222222221</v>
      </c>
    </row>
    <row r="690" spans="1:29" x14ac:dyDescent="0.3">
      <c r="A690">
        <v>299</v>
      </c>
      <c r="B690" t="s">
        <v>175</v>
      </c>
      <c r="C690" t="s">
        <v>21</v>
      </c>
      <c r="D690" t="s">
        <v>634</v>
      </c>
      <c r="E690" t="s">
        <v>624</v>
      </c>
      <c r="F690" s="4">
        <v>44935</v>
      </c>
      <c r="G690" s="6">
        <v>50</v>
      </c>
      <c r="H690">
        <v>4</v>
      </c>
      <c r="I690" t="s">
        <v>451</v>
      </c>
      <c r="J690" t="s">
        <v>555</v>
      </c>
      <c r="K690" t="s">
        <v>23</v>
      </c>
      <c r="L690" t="s">
        <v>23</v>
      </c>
      <c r="M690" t="s">
        <v>445</v>
      </c>
      <c r="N690" s="2">
        <v>0</v>
      </c>
      <c r="O690" s="1">
        <v>40</v>
      </c>
      <c r="P690" s="1">
        <v>10</v>
      </c>
      <c r="Q690" t="s">
        <v>32</v>
      </c>
      <c r="R690" t="s">
        <v>640</v>
      </c>
      <c r="S690" t="s">
        <v>455</v>
      </c>
      <c r="T690" t="s">
        <v>458</v>
      </c>
      <c r="U690" t="s">
        <v>644</v>
      </c>
      <c r="V690" t="s">
        <v>480</v>
      </c>
      <c r="W690" t="s">
        <v>607</v>
      </c>
      <c r="X690" t="s">
        <v>613</v>
      </c>
      <c r="Y690" s="6">
        <v>200</v>
      </c>
      <c r="Z690" s="1">
        <f>Table1[[#This Row],[Cost Of Goods Sold]]*Table1[[#This Row],[Quantity Sold]]</f>
        <v>160</v>
      </c>
      <c r="AA690" s="1">
        <f>Table1[[#This Row],[Total sold Amount]]-Table1[[#This Row],[Total Cost of Good Sold]]</f>
        <v>40</v>
      </c>
      <c r="AB690" s="6">
        <f>IFERROR(Table1[[#This Row],[Total sold Amount]]-Table1[[#This Row],[Total Cost of Good Sold]]/Table1[[#This Row],[Total sold Amount]],0)</f>
        <v>199.2</v>
      </c>
      <c r="AC690" s="9">
        <f>IFERROR((Table1[[#This Row],[Total sold Amount]]-Table1[[#This Row],[Total Cost of Good Sold]])/Table1[[#This Row],[Total sold Amount]],0)</f>
        <v>0.2</v>
      </c>
    </row>
    <row r="691" spans="1:29" x14ac:dyDescent="0.3">
      <c r="A691">
        <v>1207</v>
      </c>
      <c r="B691" t="s">
        <v>407</v>
      </c>
      <c r="C691" t="s">
        <v>21</v>
      </c>
      <c r="D691" t="s">
        <v>634</v>
      </c>
      <c r="E691" t="s">
        <v>624</v>
      </c>
      <c r="F691" s="4">
        <v>45268</v>
      </c>
      <c r="G691" s="6">
        <v>120</v>
      </c>
      <c r="H691">
        <v>3</v>
      </c>
      <c r="I691" t="s">
        <v>451</v>
      </c>
      <c r="J691" t="s">
        <v>555</v>
      </c>
      <c r="K691" t="s">
        <v>32</v>
      </c>
      <c r="L691" t="s">
        <v>32</v>
      </c>
      <c r="M691" t="s">
        <v>602</v>
      </c>
      <c r="N691" s="2">
        <v>0</v>
      </c>
      <c r="O691" s="1">
        <v>15</v>
      </c>
      <c r="P691" s="1">
        <v>105</v>
      </c>
      <c r="Q691" t="s">
        <v>32</v>
      </c>
      <c r="R691" t="s">
        <v>640</v>
      </c>
      <c r="S691" t="s">
        <v>454</v>
      </c>
      <c r="T691" t="s">
        <v>458</v>
      </c>
      <c r="U691" t="s">
        <v>644</v>
      </c>
      <c r="V691" t="s">
        <v>480</v>
      </c>
      <c r="W691" t="s">
        <v>608</v>
      </c>
      <c r="X691" t="s">
        <v>613</v>
      </c>
      <c r="Y691" s="6">
        <v>360</v>
      </c>
      <c r="Z691" s="1">
        <f>Table1[[#This Row],[Cost Of Goods Sold]]*Table1[[#This Row],[Quantity Sold]]</f>
        <v>45</v>
      </c>
      <c r="AA691" s="1">
        <f>Table1[[#This Row],[Total sold Amount]]-Table1[[#This Row],[Total Cost of Good Sold]]</f>
        <v>315</v>
      </c>
      <c r="AB691" s="6">
        <f>IFERROR(Table1[[#This Row],[Total sold Amount]]-Table1[[#This Row],[Total Cost of Good Sold]]/Table1[[#This Row],[Total sold Amount]],0)</f>
        <v>359.875</v>
      </c>
      <c r="AC691" s="9">
        <f>IFERROR((Table1[[#This Row],[Total sold Amount]]-Table1[[#This Row],[Total Cost of Good Sold]])/Table1[[#This Row],[Total sold Amount]],0)</f>
        <v>0.875</v>
      </c>
    </row>
    <row r="692" spans="1:29" x14ac:dyDescent="0.3">
      <c r="A692">
        <v>1069</v>
      </c>
      <c r="B692" t="s">
        <v>421</v>
      </c>
      <c r="C692" t="s">
        <v>19</v>
      </c>
      <c r="D692" t="s">
        <v>630</v>
      </c>
      <c r="E692" t="s">
        <v>623</v>
      </c>
      <c r="F692" s="4">
        <v>45334</v>
      </c>
      <c r="G692" s="6">
        <v>70</v>
      </c>
      <c r="I692" t="s">
        <v>451</v>
      </c>
      <c r="J692" t="s">
        <v>555</v>
      </c>
      <c r="K692" t="s">
        <v>431</v>
      </c>
      <c r="L692" t="s">
        <v>23</v>
      </c>
      <c r="M692" t="s">
        <v>445</v>
      </c>
      <c r="N692" s="2">
        <v>0</v>
      </c>
      <c r="O692" s="1">
        <v>50</v>
      </c>
      <c r="P692" s="1">
        <v>20</v>
      </c>
      <c r="Q692" t="s">
        <v>32</v>
      </c>
      <c r="R692" t="s">
        <v>640</v>
      </c>
      <c r="S692" t="s">
        <v>456</v>
      </c>
      <c r="T692" t="s">
        <v>460</v>
      </c>
      <c r="U692" t="s">
        <v>460</v>
      </c>
      <c r="V692" t="s">
        <v>468</v>
      </c>
      <c r="W692" t="s">
        <v>607</v>
      </c>
      <c r="X692" t="s">
        <v>614</v>
      </c>
      <c r="Y692" s="6">
        <v>0</v>
      </c>
      <c r="Z692" s="1">
        <f>Table1[[#This Row],[Cost Of Goods Sold]]*Table1[[#This Row],[Quantity Sold]]</f>
        <v>0</v>
      </c>
      <c r="AA692" s="1">
        <f>Table1[[#This Row],[Total sold Amount]]-Table1[[#This Row],[Total Cost of Good Sold]]</f>
        <v>0</v>
      </c>
      <c r="AB692" s="6">
        <f>IFERROR(Table1[[#This Row],[Total sold Amount]]-Table1[[#This Row],[Total Cost of Good Sold]]/Table1[[#This Row],[Total sold Amount]],0)</f>
        <v>0</v>
      </c>
      <c r="AC692" s="9">
        <f>IFERROR((Table1[[#This Row],[Total sold Amount]]-Table1[[#This Row],[Total Cost of Good Sold]])/Table1[[#This Row],[Total sold Amount]],0)</f>
        <v>0</v>
      </c>
    </row>
    <row r="693" spans="1:29" x14ac:dyDescent="0.3">
      <c r="A693">
        <v>1299</v>
      </c>
      <c r="B693" t="s">
        <v>288</v>
      </c>
      <c r="C693" t="s">
        <v>48</v>
      </c>
      <c r="D693" t="s">
        <v>633</v>
      </c>
      <c r="E693" t="s">
        <v>624</v>
      </c>
      <c r="F693" s="4">
        <v>45253</v>
      </c>
      <c r="G693" s="8">
        <v>25</v>
      </c>
      <c r="H693">
        <v>1</v>
      </c>
      <c r="I693" t="s">
        <v>450</v>
      </c>
      <c r="J693" t="s">
        <v>555</v>
      </c>
      <c r="K693" t="s">
        <v>32</v>
      </c>
      <c r="L693" t="s">
        <v>32</v>
      </c>
      <c r="M693" t="s">
        <v>595</v>
      </c>
      <c r="N693" s="2">
        <v>0</v>
      </c>
      <c r="O693" s="1">
        <v>15</v>
      </c>
      <c r="P693" s="1">
        <v>10</v>
      </c>
      <c r="Q693" t="s">
        <v>18</v>
      </c>
      <c r="R693" t="s">
        <v>642</v>
      </c>
      <c r="S693" t="s">
        <v>454</v>
      </c>
      <c r="T693" t="s">
        <v>460</v>
      </c>
      <c r="U693" t="s">
        <v>460</v>
      </c>
      <c r="V693" t="s">
        <v>478</v>
      </c>
      <c r="W693" t="s">
        <v>606</v>
      </c>
      <c r="X693" t="s">
        <v>614</v>
      </c>
      <c r="Y693" s="6">
        <v>25</v>
      </c>
      <c r="Z693" s="1">
        <f>Table1[[#This Row],[Cost Of Goods Sold]]*Table1[[#This Row],[Quantity Sold]]</f>
        <v>15</v>
      </c>
      <c r="AA693" s="1">
        <f>Table1[[#This Row],[Total sold Amount]]-Table1[[#This Row],[Total Cost of Good Sold]]</f>
        <v>10</v>
      </c>
      <c r="AB693" s="6">
        <f>IFERROR(Table1[[#This Row],[Total sold Amount]]-Table1[[#This Row],[Total Cost of Good Sold]]/Table1[[#This Row],[Total sold Amount]],0)</f>
        <v>24.4</v>
      </c>
      <c r="AC693" s="9">
        <f>IFERROR((Table1[[#This Row],[Total sold Amount]]-Table1[[#This Row],[Total Cost of Good Sold]])/Table1[[#This Row],[Total sold Amount]],0)</f>
        <v>0.4</v>
      </c>
    </row>
    <row r="694" spans="1:29" x14ac:dyDescent="0.3">
      <c r="A694">
        <v>1126</v>
      </c>
      <c r="B694" t="s">
        <v>371</v>
      </c>
      <c r="C694" t="s">
        <v>48</v>
      </c>
      <c r="D694" t="s">
        <v>633</v>
      </c>
      <c r="E694" t="s">
        <v>624</v>
      </c>
      <c r="G694" s="6">
        <v>20</v>
      </c>
      <c r="I694" t="s">
        <v>450</v>
      </c>
      <c r="J694" t="s">
        <v>555</v>
      </c>
      <c r="K694" t="s">
        <v>437</v>
      </c>
      <c r="L694" t="s">
        <v>18</v>
      </c>
      <c r="M694" t="s">
        <v>442</v>
      </c>
      <c r="N694" s="2">
        <v>0</v>
      </c>
      <c r="O694" s="1">
        <v>15</v>
      </c>
      <c r="P694" s="1">
        <v>5</v>
      </c>
      <c r="Q694" t="s">
        <v>32</v>
      </c>
      <c r="R694" t="s">
        <v>640</v>
      </c>
      <c r="S694" t="s">
        <v>456</v>
      </c>
      <c r="T694" t="s">
        <v>460</v>
      </c>
      <c r="U694" t="s">
        <v>460</v>
      </c>
      <c r="V694" t="s">
        <v>483</v>
      </c>
      <c r="W694" t="s">
        <v>608</v>
      </c>
      <c r="X694" t="s">
        <v>611</v>
      </c>
      <c r="Y694" s="6">
        <v>0</v>
      </c>
      <c r="Z694" s="1">
        <f>Table1[[#This Row],[Cost Of Goods Sold]]*Table1[[#This Row],[Quantity Sold]]</f>
        <v>0</v>
      </c>
      <c r="AA694" s="1">
        <f>Table1[[#This Row],[Total sold Amount]]-Table1[[#This Row],[Total Cost of Good Sold]]</f>
        <v>0</v>
      </c>
      <c r="AB694" s="6">
        <f>IFERROR(Table1[[#This Row],[Total sold Amount]]-Table1[[#This Row],[Total Cost of Good Sold]]/Table1[[#This Row],[Total sold Amount]],0)</f>
        <v>0</v>
      </c>
      <c r="AC694" s="9">
        <f>IFERROR((Table1[[#This Row],[Total sold Amount]]-Table1[[#This Row],[Total Cost of Good Sold]])/Table1[[#This Row],[Total sold Amount]],0)</f>
        <v>0</v>
      </c>
    </row>
    <row r="695" spans="1:29" x14ac:dyDescent="0.3">
      <c r="A695">
        <v>27</v>
      </c>
      <c r="B695" t="s">
        <v>57</v>
      </c>
      <c r="C695" t="s">
        <v>56</v>
      </c>
      <c r="D695" t="s">
        <v>630</v>
      </c>
      <c r="E695" t="s">
        <v>625</v>
      </c>
      <c r="F695" s="4">
        <v>45202</v>
      </c>
      <c r="G695" s="6">
        <v>650</v>
      </c>
      <c r="H695">
        <v>1</v>
      </c>
      <c r="I695" t="s">
        <v>450</v>
      </c>
      <c r="J695" t="s">
        <v>555</v>
      </c>
      <c r="K695" t="s">
        <v>18</v>
      </c>
      <c r="L695" t="s">
        <v>18</v>
      </c>
      <c r="M695" t="s">
        <v>439</v>
      </c>
      <c r="N695" s="2">
        <v>0.2</v>
      </c>
      <c r="O695" s="1">
        <v>500</v>
      </c>
      <c r="P695" s="1">
        <v>150</v>
      </c>
      <c r="Q695" t="s">
        <v>457</v>
      </c>
      <c r="R695" t="s">
        <v>641</v>
      </c>
      <c r="S695" t="s">
        <v>454</v>
      </c>
      <c r="T695" t="s">
        <v>458</v>
      </c>
      <c r="U695" t="s">
        <v>644</v>
      </c>
      <c r="V695" t="s">
        <v>471</v>
      </c>
      <c r="W695" t="s">
        <v>607</v>
      </c>
      <c r="X695" t="s">
        <v>613</v>
      </c>
      <c r="Y695" s="6">
        <v>650</v>
      </c>
      <c r="Z695" s="1">
        <f>Table1[[#This Row],[Cost Of Goods Sold]]*Table1[[#This Row],[Quantity Sold]]</f>
        <v>500</v>
      </c>
      <c r="AA695" s="1">
        <f>Table1[[#This Row],[Total sold Amount]]-Table1[[#This Row],[Total Cost of Good Sold]]</f>
        <v>150</v>
      </c>
      <c r="AB695" s="6">
        <f>IFERROR(Table1[[#This Row],[Total sold Amount]]-Table1[[#This Row],[Total Cost of Good Sold]]/Table1[[#This Row],[Total sold Amount]],0)</f>
        <v>649.23076923076928</v>
      </c>
      <c r="AC695" s="9">
        <f>IFERROR((Table1[[#This Row],[Total sold Amount]]-Table1[[#This Row],[Total Cost of Good Sold]])/Table1[[#This Row],[Total sold Amount]],0)</f>
        <v>0.23076923076923078</v>
      </c>
    </row>
    <row r="696" spans="1:29" x14ac:dyDescent="0.3">
      <c r="A696">
        <v>1115</v>
      </c>
      <c r="B696" t="s">
        <v>371</v>
      </c>
      <c r="C696" t="s">
        <v>48</v>
      </c>
      <c r="D696" t="s">
        <v>633</v>
      </c>
      <c r="E696" t="s">
        <v>624</v>
      </c>
      <c r="F696" s="4">
        <v>44968</v>
      </c>
      <c r="G696" s="6">
        <v>20</v>
      </c>
      <c r="I696" t="s">
        <v>452</v>
      </c>
      <c r="J696" t="s">
        <v>555</v>
      </c>
      <c r="K696" t="s">
        <v>18</v>
      </c>
      <c r="L696" t="s">
        <v>18</v>
      </c>
      <c r="M696" t="s">
        <v>439</v>
      </c>
      <c r="N696" s="2">
        <v>0</v>
      </c>
      <c r="O696" s="1">
        <v>15</v>
      </c>
      <c r="P696" s="1">
        <v>5</v>
      </c>
      <c r="Q696" t="s">
        <v>18</v>
      </c>
      <c r="R696" t="s">
        <v>642</v>
      </c>
      <c r="S696" t="s">
        <v>455</v>
      </c>
      <c r="T696" t="s">
        <v>460</v>
      </c>
      <c r="U696" t="s">
        <v>460</v>
      </c>
      <c r="V696" t="s">
        <v>472</v>
      </c>
      <c r="W696" t="s">
        <v>608</v>
      </c>
      <c r="X696" t="s">
        <v>611</v>
      </c>
      <c r="Y696" s="6">
        <v>0</v>
      </c>
      <c r="Z696" s="1">
        <f>Table1[[#This Row],[Cost Of Goods Sold]]*Table1[[#This Row],[Quantity Sold]]</f>
        <v>0</v>
      </c>
      <c r="AA696" s="1">
        <f>Table1[[#This Row],[Total sold Amount]]-Table1[[#This Row],[Total Cost of Good Sold]]</f>
        <v>0</v>
      </c>
      <c r="AB696" s="6">
        <f>IFERROR(Table1[[#This Row],[Total sold Amount]]-Table1[[#This Row],[Total Cost of Good Sold]]/Table1[[#This Row],[Total sold Amount]],0)</f>
        <v>0</v>
      </c>
      <c r="AC696" s="9">
        <f>IFERROR((Table1[[#This Row],[Total sold Amount]]-Table1[[#This Row],[Total Cost of Good Sold]])/Table1[[#This Row],[Total sold Amount]],0)</f>
        <v>0</v>
      </c>
    </row>
    <row r="697" spans="1:29" x14ac:dyDescent="0.3">
      <c r="A697">
        <v>1218</v>
      </c>
      <c r="B697" t="s">
        <v>406</v>
      </c>
      <c r="C697" t="s">
        <v>19</v>
      </c>
      <c r="D697" t="s">
        <v>630</v>
      </c>
      <c r="E697" t="s">
        <v>623</v>
      </c>
      <c r="F697" s="4">
        <v>45466</v>
      </c>
      <c r="G697" s="6">
        <v>70</v>
      </c>
      <c r="H697">
        <v>1</v>
      </c>
      <c r="I697" t="s">
        <v>452</v>
      </c>
      <c r="J697" t="s">
        <v>555</v>
      </c>
      <c r="K697" t="s">
        <v>23</v>
      </c>
      <c r="L697" t="s">
        <v>23</v>
      </c>
      <c r="M697" t="s">
        <v>601</v>
      </c>
      <c r="N697" s="2">
        <v>0</v>
      </c>
      <c r="O697" s="1">
        <v>15</v>
      </c>
      <c r="P697" s="1">
        <v>55</v>
      </c>
      <c r="Q697" t="s">
        <v>18</v>
      </c>
      <c r="R697" t="s">
        <v>642</v>
      </c>
      <c r="S697" t="s">
        <v>456</v>
      </c>
      <c r="T697" t="s">
        <v>460</v>
      </c>
      <c r="U697" t="s">
        <v>460</v>
      </c>
      <c r="V697" t="s">
        <v>494</v>
      </c>
      <c r="W697" t="s">
        <v>608</v>
      </c>
      <c r="X697" t="s">
        <v>614</v>
      </c>
      <c r="Y697" s="6">
        <v>70</v>
      </c>
      <c r="Z697" s="1">
        <f>Table1[[#This Row],[Cost Of Goods Sold]]*Table1[[#This Row],[Quantity Sold]]</f>
        <v>15</v>
      </c>
      <c r="AA697" s="1">
        <f>Table1[[#This Row],[Total sold Amount]]-Table1[[#This Row],[Total Cost of Good Sold]]</f>
        <v>55</v>
      </c>
      <c r="AB697" s="6">
        <f>IFERROR(Table1[[#This Row],[Total sold Amount]]-Table1[[#This Row],[Total Cost of Good Sold]]/Table1[[#This Row],[Total sold Amount]],0)</f>
        <v>69.785714285714292</v>
      </c>
      <c r="AC697" s="9">
        <f>IFERROR((Table1[[#This Row],[Total sold Amount]]-Table1[[#This Row],[Total Cost of Good Sold]])/Table1[[#This Row],[Total sold Amount]],0)</f>
        <v>0.7857142857142857</v>
      </c>
    </row>
    <row r="698" spans="1:29" x14ac:dyDescent="0.3">
      <c r="A698">
        <v>1310</v>
      </c>
      <c r="B698" t="s">
        <v>419</v>
      </c>
      <c r="C698" t="s">
        <v>34</v>
      </c>
      <c r="D698" t="s">
        <v>632</v>
      </c>
      <c r="E698" t="s">
        <v>625</v>
      </c>
      <c r="F698" s="4">
        <v>45264</v>
      </c>
      <c r="G698" s="6">
        <v>70</v>
      </c>
      <c r="H698">
        <v>2</v>
      </c>
      <c r="I698" t="s">
        <v>452</v>
      </c>
      <c r="J698" t="s">
        <v>555</v>
      </c>
      <c r="K698" t="s">
        <v>18</v>
      </c>
      <c r="L698" t="s">
        <v>18</v>
      </c>
      <c r="M698" t="s">
        <v>604</v>
      </c>
      <c r="N698" s="2">
        <v>0</v>
      </c>
      <c r="O698" s="1">
        <v>15</v>
      </c>
      <c r="P698" s="1">
        <v>55</v>
      </c>
      <c r="Q698" t="s">
        <v>457</v>
      </c>
      <c r="R698" t="s">
        <v>641</v>
      </c>
      <c r="S698" t="s">
        <v>456</v>
      </c>
      <c r="T698" t="s">
        <v>459</v>
      </c>
      <c r="U698" t="s">
        <v>644</v>
      </c>
      <c r="V698" t="s">
        <v>478</v>
      </c>
      <c r="W698" t="s">
        <v>606</v>
      </c>
      <c r="X698" t="s">
        <v>614</v>
      </c>
      <c r="Y698" s="6">
        <v>140</v>
      </c>
      <c r="Z698" s="1">
        <f>Table1[[#This Row],[Cost Of Goods Sold]]*Table1[[#This Row],[Quantity Sold]]</f>
        <v>30</v>
      </c>
      <c r="AA698" s="1">
        <f>Table1[[#This Row],[Total sold Amount]]-Table1[[#This Row],[Total Cost of Good Sold]]</f>
        <v>110</v>
      </c>
      <c r="AB698" s="6">
        <f>IFERROR(Table1[[#This Row],[Total sold Amount]]-Table1[[#This Row],[Total Cost of Good Sold]]/Table1[[#This Row],[Total sold Amount]],0)</f>
        <v>139.78571428571428</v>
      </c>
      <c r="AC698" s="9">
        <f>IFERROR((Table1[[#This Row],[Total sold Amount]]-Table1[[#This Row],[Total Cost of Good Sold]])/Table1[[#This Row],[Total sold Amount]],0)</f>
        <v>0.7857142857142857</v>
      </c>
    </row>
    <row r="699" spans="1:29" x14ac:dyDescent="0.3">
      <c r="A699">
        <v>1172</v>
      </c>
      <c r="B699" t="s">
        <v>419</v>
      </c>
      <c r="C699" t="s">
        <v>34</v>
      </c>
      <c r="D699" t="s">
        <v>632</v>
      </c>
      <c r="E699" t="s">
        <v>625</v>
      </c>
      <c r="F699" s="4">
        <v>45140</v>
      </c>
      <c r="G699" s="6">
        <v>30</v>
      </c>
      <c r="H699">
        <v>2</v>
      </c>
      <c r="I699" t="s">
        <v>452</v>
      </c>
      <c r="J699" t="s">
        <v>555</v>
      </c>
      <c r="K699" t="s">
        <v>23</v>
      </c>
      <c r="L699" t="s">
        <v>23</v>
      </c>
      <c r="M699" t="s">
        <v>595</v>
      </c>
      <c r="N699" s="2">
        <v>0.1</v>
      </c>
      <c r="O699" s="1">
        <v>20</v>
      </c>
      <c r="P699" s="1">
        <v>10</v>
      </c>
      <c r="Q699" t="s">
        <v>32</v>
      </c>
      <c r="R699" t="s">
        <v>640</v>
      </c>
      <c r="S699" t="s">
        <v>456</v>
      </c>
      <c r="T699" t="s">
        <v>459</v>
      </c>
      <c r="U699" t="s">
        <v>644</v>
      </c>
      <c r="V699" t="s">
        <v>477</v>
      </c>
      <c r="W699" t="s">
        <v>606</v>
      </c>
      <c r="X699" t="s">
        <v>610</v>
      </c>
      <c r="Y699" s="6">
        <v>60</v>
      </c>
      <c r="Z699" s="1">
        <f>Table1[[#This Row],[Cost Of Goods Sold]]*Table1[[#This Row],[Quantity Sold]]</f>
        <v>40</v>
      </c>
      <c r="AA699" s="1">
        <f>Table1[[#This Row],[Total sold Amount]]-Table1[[#This Row],[Total Cost of Good Sold]]</f>
        <v>20</v>
      </c>
      <c r="AB699" s="6">
        <f>IFERROR(Table1[[#This Row],[Total sold Amount]]-Table1[[#This Row],[Total Cost of Good Sold]]/Table1[[#This Row],[Total sold Amount]],0)</f>
        <v>59.333333333333336</v>
      </c>
      <c r="AC699" s="9">
        <f>IFERROR((Table1[[#This Row],[Total sold Amount]]-Table1[[#This Row],[Total Cost of Good Sold]])/Table1[[#This Row],[Total sold Amount]],0)</f>
        <v>0.33333333333333331</v>
      </c>
    </row>
    <row r="700" spans="1:29" x14ac:dyDescent="0.3">
      <c r="A700">
        <v>611</v>
      </c>
      <c r="B700" t="s">
        <v>84</v>
      </c>
      <c r="C700" t="s">
        <v>21</v>
      </c>
      <c r="D700" t="s">
        <v>634</v>
      </c>
      <c r="E700" t="s">
        <v>624</v>
      </c>
      <c r="F700" s="4">
        <v>45264</v>
      </c>
      <c r="G700" s="6">
        <v>90</v>
      </c>
      <c r="H700">
        <v>5</v>
      </c>
      <c r="I700" t="s">
        <v>452</v>
      </c>
      <c r="J700" t="s">
        <v>555</v>
      </c>
      <c r="K700" t="s">
        <v>32</v>
      </c>
      <c r="L700" t="s">
        <v>32</v>
      </c>
      <c r="M700" t="s">
        <v>444</v>
      </c>
      <c r="N700" s="2">
        <v>0</v>
      </c>
      <c r="O700" s="1">
        <v>70</v>
      </c>
      <c r="P700" s="1">
        <v>20</v>
      </c>
      <c r="Q700" t="s">
        <v>32</v>
      </c>
      <c r="R700" t="s">
        <v>640</v>
      </c>
      <c r="S700" t="s">
        <v>456</v>
      </c>
      <c r="T700" t="s">
        <v>459</v>
      </c>
      <c r="U700" t="s">
        <v>644</v>
      </c>
      <c r="V700" t="s">
        <v>471</v>
      </c>
      <c r="W700" t="s">
        <v>606</v>
      </c>
      <c r="X700" t="s">
        <v>613</v>
      </c>
      <c r="Y700" s="6">
        <v>450</v>
      </c>
      <c r="Z700" s="1">
        <f>Table1[[#This Row],[Cost Of Goods Sold]]*Table1[[#This Row],[Quantity Sold]]</f>
        <v>350</v>
      </c>
      <c r="AA700" s="1">
        <f>Table1[[#This Row],[Total sold Amount]]-Table1[[#This Row],[Total Cost of Good Sold]]</f>
        <v>100</v>
      </c>
      <c r="AB700" s="6">
        <f>IFERROR(Table1[[#This Row],[Total sold Amount]]-Table1[[#This Row],[Total Cost of Good Sold]]/Table1[[#This Row],[Total sold Amount]],0)</f>
        <v>449.22222222222223</v>
      </c>
      <c r="AC700" s="9">
        <f>IFERROR((Table1[[#This Row],[Total sold Amount]]-Table1[[#This Row],[Total Cost of Good Sold]])/Table1[[#This Row],[Total sold Amount]],0)</f>
        <v>0.22222222222222221</v>
      </c>
    </row>
    <row r="701" spans="1:29" x14ac:dyDescent="0.3">
      <c r="A701">
        <v>1080</v>
      </c>
      <c r="B701" t="s">
        <v>406</v>
      </c>
      <c r="C701" t="s">
        <v>19</v>
      </c>
      <c r="D701" t="s">
        <v>630</v>
      </c>
      <c r="E701" t="s">
        <v>623</v>
      </c>
      <c r="F701" s="4">
        <v>45219</v>
      </c>
      <c r="G701" s="6">
        <v>70</v>
      </c>
      <c r="I701" t="s">
        <v>449</v>
      </c>
      <c r="J701" t="s">
        <v>555</v>
      </c>
      <c r="K701" t="s">
        <v>431</v>
      </c>
      <c r="L701" t="s">
        <v>23</v>
      </c>
      <c r="M701" t="s">
        <v>447</v>
      </c>
      <c r="N701" s="2">
        <v>0</v>
      </c>
      <c r="O701" s="1">
        <v>50</v>
      </c>
      <c r="P701" s="1">
        <v>20</v>
      </c>
      <c r="Q701" t="s">
        <v>23</v>
      </c>
      <c r="R701" t="s">
        <v>23</v>
      </c>
      <c r="S701" t="s">
        <v>455</v>
      </c>
      <c r="T701" t="s">
        <v>458</v>
      </c>
      <c r="U701" t="s">
        <v>644</v>
      </c>
      <c r="V701" t="s">
        <v>479</v>
      </c>
      <c r="W701" t="s">
        <v>607</v>
      </c>
      <c r="X701" t="s">
        <v>611</v>
      </c>
      <c r="Y701" s="6">
        <v>0</v>
      </c>
      <c r="Z701" s="1">
        <f>Table1[[#This Row],[Cost Of Goods Sold]]*Table1[[#This Row],[Quantity Sold]]</f>
        <v>0</v>
      </c>
      <c r="AA701" s="1">
        <f>Table1[[#This Row],[Total sold Amount]]-Table1[[#This Row],[Total Cost of Good Sold]]</f>
        <v>0</v>
      </c>
      <c r="AB701" s="6">
        <f>IFERROR(Table1[[#This Row],[Total sold Amount]]-Table1[[#This Row],[Total Cost of Good Sold]]/Table1[[#This Row],[Total sold Amount]],0)</f>
        <v>0</v>
      </c>
      <c r="AC701" s="9">
        <f>IFERROR((Table1[[#This Row],[Total sold Amount]]-Table1[[#This Row],[Total Cost of Good Sold]])/Table1[[#This Row],[Total sold Amount]],0)</f>
        <v>0</v>
      </c>
    </row>
    <row r="702" spans="1:29" x14ac:dyDescent="0.3">
      <c r="A702">
        <v>1356</v>
      </c>
      <c r="B702" t="s">
        <v>231</v>
      </c>
      <c r="C702" t="s">
        <v>34</v>
      </c>
      <c r="D702" t="s">
        <v>632</v>
      </c>
      <c r="E702" t="s">
        <v>625</v>
      </c>
      <c r="F702" s="4">
        <v>45310</v>
      </c>
      <c r="G702" s="6">
        <v>20</v>
      </c>
      <c r="H702">
        <v>5</v>
      </c>
      <c r="I702" t="s">
        <v>449</v>
      </c>
      <c r="J702" t="s">
        <v>555</v>
      </c>
      <c r="K702" t="s">
        <v>32</v>
      </c>
      <c r="L702" t="s">
        <v>32</v>
      </c>
      <c r="M702" t="s">
        <v>595</v>
      </c>
      <c r="N702" s="2">
        <v>0.05</v>
      </c>
      <c r="O702" s="1">
        <v>15</v>
      </c>
      <c r="P702" s="1">
        <v>5</v>
      </c>
      <c r="Q702" t="s">
        <v>32</v>
      </c>
      <c r="R702" t="s">
        <v>640</v>
      </c>
      <c r="S702" t="s">
        <v>455</v>
      </c>
      <c r="T702" t="s">
        <v>458</v>
      </c>
      <c r="U702" t="s">
        <v>644</v>
      </c>
      <c r="V702" t="s">
        <v>472</v>
      </c>
      <c r="W702" t="s">
        <v>607</v>
      </c>
      <c r="X702" t="s">
        <v>611</v>
      </c>
      <c r="Y702" s="6">
        <v>100</v>
      </c>
      <c r="Z702" s="1">
        <f>Table1[[#This Row],[Cost Of Goods Sold]]*Table1[[#This Row],[Quantity Sold]]</f>
        <v>75</v>
      </c>
      <c r="AA702" s="1">
        <f>Table1[[#This Row],[Total sold Amount]]-Table1[[#This Row],[Total Cost of Good Sold]]</f>
        <v>25</v>
      </c>
      <c r="AB702" s="6">
        <f>IFERROR(Table1[[#This Row],[Total sold Amount]]-Table1[[#This Row],[Total Cost of Good Sold]]/Table1[[#This Row],[Total sold Amount]],0)</f>
        <v>99.25</v>
      </c>
      <c r="AC702" s="9">
        <f>IFERROR((Table1[[#This Row],[Total sold Amount]]-Table1[[#This Row],[Total Cost of Good Sold]])/Table1[[#This Row],[Total sold Amount]],0)</f>
        <v>0.25</v>
      </c>
    </row>
    <row r="703" spans="1:29" x14ac:dyDescent="0.3">
      <c r="A703">
        <v>1345</v>
      </c>
      <c r="B703" t="s">
        <v>407</v>
      </c>
      <c r="C703" t="s">
        <v>21</v>
      </c>
      <c r="D703" t="s">
        <v>634</v>
      </c>
      <c r="E703" t="s">
        <v>624</v>
      </c>
      <c r="F703" s="4">
        <v>45299</v>
      </c>
      <c r="G703" s="6">
        <v>30</v>
      </c>
      <c r="H703">
        <v>2</v>
      </c>
      <c r="I703" t="s">
        <v>449</v>
      </c>
      <c r="J703" t="s">
        <v>555</v>
      </c>
      <c r="K703" t="s">
        <v>23</v>
      </c>
      <c r="L703" t="s">
        <v>23</v>
      </c>
      <c r="M703" t="s">
        <v>601</v>
      </c>
      <c r="N703" s="2">
        <v>0.1</v>
      </c>
      <c r="O703" s="1">
        <v>20</v>
      </c>
      <c r="P703" s="1">
        <v>10</v>
      </c>
      <c r="Q703" t="s">
        <v>457</v>
      </c>
      <c r="R703" t="s">
        <v>641</v>
      </c>
      <c r="S703" t="s">
        <v>456</v>
      </c>
      <c r="T703" t="s">
        <v>460</v>
      </c>
      <c r="U703" t="s">
        <v>460</v>
      </c>
      <c r="V703" t="s">
        <v>461</v>
      </c>
      <c r="W703" t="s">
        <v>607</v>
      </c>
      <c r="X703" t="s">
        <v>610</v>
      </c>
      <c r="Y703" s="6">
        <v>60</v>
      </c>
      <c r="Z703" s="1">
        <f>Table1[[#This Row],[Cost Of Goods Sold]]*Table1[[#This Row],[Quantity Sold]]</f>
        <v>40</v>
      </c>
      <c r="AA703" s="1">
        <f>Table1[[#This Row],[Total sold Amount]]-Table1[[#This Row],[Total Cost of Good Sold]]</f>
        <v>20</v>
      </c>
      <c r="AB703" s="6">
        <f>IFERROR(Table1[[#This Row],[Total sold Amount]]-Table1[[#This Row],[Total Cost of Good Sold]]/Table1[[#This Row],[Total sold Amount]],0)</f>
        <v>59.333333333333336</v>
      </c>
      <c r="AC703" s="9">
        <f>IFERROR((Table1[[#This Row],[Total sold Amount]]-Table1[[#This Row],[Total Cost of Good Sold]])/Table1[[#This Row],[Total sold Amount]],0)</f>
        <v>0.33333333333333331</v>
      </c>
    </row>
    <row r="704" spans="1:29" x14ac:dyDescent="0.3">
      <c r="A704">
        <v>1264</v>
      </c>
      <c r="B704" t="s">
        <v>406</v>
      </c>
      <c r="C704" t="s">
        <v>19</v>
      </c>
      <c r="D704" t="s">
        <v>630</v>
      </c>
      <c r="E704" t="s">
        <v>623</v>
      </c>
      <c r="F704" s="4">
        <v>44961</v>
      </c>
      <c r="G704" s="6">
        <v>46.341050254093702</v>
      </c>
      <c r="H704">
        <v>1</v>
      </c>
      <c r="I704" t="s">
        <v>449</v>
      </c>
      <c r="J704" t="s">
        <v>555</v>
      </c>
      <c r="K704" t="s">
        <v>32</v>
      </c>
      <c r="L704" t="s">
        <v>32</v>
      </c>
      <c r="M704" t="s">
        <v>602</v>
      </c>
      <c r="N704" s="2">
        <v>0.1</v>
      </c>
      <c r="O704" s="1">
        <v>20</v>
      </c>
      <c r="P704" s="1">
        <v>26.341050254093702</v>
      </c>
      <c r="Q704" t="s">
        <v>18</v>
      </c>
      <c r="R704" t="s">
        <v>642</v>
      </c>
      <c r="S704" t="s">
        <v>455</v>
      </c>
      <c r="T704" t="s">
        <v>458</v>
      </c>
      <c r="U704" t="s">
        <v>644</v>
      </c>
      <c r="V704" t="s">
        <v>474</v>
      </c>
      <c r="W704" t="s">
        <v>606</v>
      </c>
      <c r="X704" t="s">
        <v>611</v>
      </c>
      <c r="Y704" s="6">
        <v>46.341050254093702</v>
      </c>
      <c r="Z704" s="1">
        <f>Table1[[#This Row],[Cost Of Goods Sold]]*Table1[[#This Row],[Quantity Sold]]</f>
        <v>20</v>
      </c>
      <c r="AA704" s="1">
        <f>Table1[[#This Row],[Total sold Amount]]-Table1[[#This Row],[Total Cost of Good Sold]]</f>
        <v>26.341050254093702</v>
      </c>
      <c r="AB704" s="6">
        <f>IFERROR(Table1[[#This Row],[Total sold Amount]]-Table1[[#This Row],[Total Cost of Good Sold]]/Table1[[#This Row],[Total sold Amount]],0)</f>
        <v>45.909467458918847</v>
      </c>
      <c r="AC704" s="9">
        <f>IFERROR((Table1[[#This Row],[Total sold Amount]]-Table1[[#This Row],[Total Cost of Good Sold]])/Table1[[#This Row],[Total sold Amount]],0)</f>
        <v>0.56841720482514901</v>
      </c>
    </row>
    <row r="705" spans="1:29" x14ac:dyDescent="0.3">
      <c r="A705">
        <v>1253</v>
      </c>
      <c r="B705" t="s">
        <v>338</v>
      </c>
      <c r="C705" t="s">
        <v>48</v>
      </c>
      <c r="D705" t="s">
        <v>633</v>
      </c>
      <c r="E705" t="s">
        <v>624</v>
      </c>
      <c r="F705" s="4">
        <v>45454</v>
      </c>
      <c r="G705" s="6">
        <v>25</v>
      </c>
      <c r="H705">
        <v>2</v>
      </c>
      <c r="I705" t="s">
        <v>449</v>
      </c>
      <c r="J705" t="s">
        <v>555</v>
      </c>
      <c r="K705" t="s">
        <v>18</v>
      </c>
      <c r="L705" t="s">
        <v>18</v>
      </c>
      <c r="M705" t="s">
        <v>604</v>
      </c>
      <c r="N705" s="2">
        <v>0.1</v>
      </c>
      <c r="O705" s="1">
        <v>20</v>
      </c>
      <c r="P705" s="1">
        <v>5</v>
      </c>
      <c r="Q705" t="s">
        <v>457</v>
      </c>
      <c r="R705" t="s">
        <v>641</v>
      </c>
      <c r="S705" t="s">
        <v>454</v>
      </c>
      <c r="T705" t="s">
        <v>459</v>
      </c>
      <c r="U705" t="s">
        <v>644</v>
      </c>
      <c r="V705" t="s">
        <v>463</v>
      </c>
      <c r="W705" t="s">
        <v>606</v>
      </c>
      <c r="X705" t="s">
        <v>610</v>
      </c>
      <c r="Y705" s="6">
        <v>50</v>
      </c>
      <c r="Z705" s="1">
        <f>Table1[[#This Row],[Cost Of Goods Sold]]*Table1[[#This Row],[Quantity Sold]]</f>
        <v>40</v>
      </c>
      <c r="AA705" s="1">
        <f>Table1[[#This Row],[Total sold Amount]]-Table1[[#This Row],[Total Cost of Good Sold]]</f>
        <v>10</v>
      </c>
      <c r="AB705" s="6">
        <f>IFERROR(Table1[[#This Row],[Total sold Amount]]-Table1[[#This Row],[Total Cost of Good Sold]]/Table1[[#This Row],[Total sold Amount]],0)</f>
        <v>49.2</v>
      </c>
      <c r="AC705" s="9">
        <f>IFERROR((Table1[[#This Row],[Total sold Amount]]-Table1[[#This Row],[Total Cost of Good Sold]])/Table1[[#This Row],[Total sold Amount]],0)</f>
        <v>0.2</v>
      </c>
    </row>
    <row r="706" spans="1:29" x14ac:dyDescent="0.3">
      <c r="A706">
        <v>570</v>
      </c>
      <c r="B706" t="s">
        <v>25</v>
      </c>
      <c r="C706" t="s">
        <v>24</v>
      </c>
      <c r="D706" t="s">
        <v>631</v>
      </c>
      <c r="E706" t="s">
        <v>626</v>
      </c>
      <c r="F706" s="4">
        <v>45482</v>
      </c>
      <c r="G706" s="6">
        <v>400</v>
      </c>
      <c r="H706">
        <v>3</v>
      </c>
      <c r="I706" t="s">
        <v>453</v>
      </c>
      <c r="J706" t="s">
        <v>555</v>
      </c>
      <c r="K706" t="s">
        <v>23</v>
      </c>
      <c r="L706" t="s">
        <v>23</v>
      </c>
      <c r="M706" t="s">
        <v>441</v>
      </c>
      <c r="N706" s="2">
        <v>0</v>
      </c>
      <c r="O706" s="1">
        <v>300</v>
      </c>
      <c r="P706" s="1">
        <v>100</v>
      </c>
      <c r="Q706" t="s">
        <v>23</v>
      </c>
      <c r="R706" t="s">
        <v>23</v>
      </c>
      <c r="S706" t="s">
        <v>456</v>
      </c>
      <c r="T706" t="s">
        <v>458</v>
      </c>
      <c r="U706" t="s">
        <v>644</v>
      </c>
      <c r="V706" t="s">
        <v>488</v>
      </c>
      <c r="W706" t="s">
        <v>607</v>
      </c>
      <c r="X706" t="s">
        <v>613</v>
      </c>
      <c r="Y706" s="6">
        <v>1200</v>
      </c>
      <c r="Z706" s="1">
        <f>Table1[[#This Row],[Cost Of Goods Sold]]*Table1[[#This Row],[Quantity Sold]]</f>
        <v>900</v>
      </c>
      <c r="AA706" s="1">
        <f>Table1[[#This Row],[Total sold Amount]]-Table1[[#This Row],[Total Cost of Good Sold]]</f>
        <v>300</v>
      </c>
      <c r="AB706" s="6">
        <f>IFERROR(Table1[[#This Row],[Total sold Amount]]-Table1[[#This Row],[Total Cost of Good Sold]]/Table1[[#This Row],[Total sold Amount]],0)</f>
        <v>1199.25</v>
      </c>
      <c r="AC706" s="9">
        <f>IFERROR((Table1[[#This Row],[Total sold Amount]]-Table1[[#This Row],[Total Cost of Good Sold]])/Table1[[#This Row],[Total sold Amount]],0)</f>
        <v>0.25</v>
      </c>
    </row>
    <row r="707" spans="1:29" x14ac:dyDescent="0.3">
      <c r="A707">
        <v>547</v>
      </c>
      <c r="B707" t="s">
        <v>116</v>
      </c>
      <c r="C707" t="s">
        <v>16</v>
      </c>
      <c r="D707" t="s">
        <v>629</v>
      </c>
      <c r="E707" t="s">
        <v>16</v>
      </c>
      <c r="F707" s="4">
        <v>44937</v>
      </c>
      <c r="G707" s="6">
        <v>70</v>
      </c>
      <c r="H707">
        <v>3</v>
      </c>
      <c r="I707" t="s">
        <v>453</v>
      </c>
      <c r="J707" t="s">
        <v>555</v>
      </c>
      <c r="K707" t="s">
        <v>18</v>
      </c>
      <c r="L707" t="s">
        <v>18</v>
      </c>
      <c r="M707" t="s">
        <v>443</v>
      </c>
      <c r="N707" s="2">
        <v>0</v>
      </c>
      <c r="O707" s="1">
        <v>60</v>
      </c>
      <c r="P707" s="1">
        <v>10</v>
      </c>
      <c r="Q707" t="s">
        <v>23</v>
      </c>
      <c r="R707" t="s">
        <v>23</v>
      </c>
      <c r="S707" t="s">
        <v>454</v>
      </c>
      <c r="T707" t="s">
        <v>460</v>
      </c>
      <c r="U707" t="s">
        <v>460</v>
      </c>
      <c r="V707" t="s">
        <v>476</v>
      </c>
      <c r="W707" t="s">
        <v>608</v>
      </c>
      <c r="X707" t="s">
        <v>610</v>
      </c>
      <c r="Y707" s="6">
        <v>210</v>
      </c>
      <c r="Z707" s="1">
        <f>Table1[[#This Row],[Cost Of Goods Sold]]*Table1[[#This Row],[Quantity Sold]]</f>
        <v>180</v>
      </c>
      <c r="AA707" s="1">
        <f>Table1[[#This Row],[Total sold Amount]]-Table1[[#This Row],[Total Cost of Good Sold]]</f>
        <v>30</v>
      </c>
      <c r="AB707" s="6">
        <f>IFERROR(Table1[[#This Row],[Total sold Amount]]-Table1[[#This Row],[Total Cost of Good Sold]]/Table1[[#This Row],[Total sold Amount]],0)</f>
        <v>209.14285714285714</v>
      </c>
      <c r="AC707" s="9">
        <f>IFERROR((Table1[[#This Row],[Total sold Amount]]-Table1[[#This Row],[Total Cost of Good Sold]])/Table1[[#This Row],[Total sold Amount]],0)</f>
        <v>0.14285714285714285</v>
      </c>
    </row>
    <row r="708" spans="1:29" x14ac:dyDescent="0.3">
      <c r="A708">
        <v>705</v>
      </c>
      <c r="B708" t="s">
        <v>117</v>
      </c>
      <c r="C708" t="s">
        <v>19</v>
      </c>
      <c r="D708" t="s">
        <v>630</v>
      </c>
      <c r="E708" t="s">
        <v>623</v>
      </c>
      <c r="F708" s="4">
        <v>45326</v>
      </c>
      <c r="G708" s="6">
        <v>100</v>
      </c>
      <c r="H708">
        <v>5</v>
      </c>
      <c r="I708" t="s">
        <v>453</v>
      </c>
      <c r="J708" t="s">
        <v>555</v>
      </c>
      <c r="K708" t="s">
        <v>32</v>
      </c>
      <c r="L708" t="s">
        <v>32</v>
      </c>
      <c r="M708" t="s">
        <v>442</v>
      </c>
      <c r="N708" s="2">
        <v>0.05</v>
      </c>
      <c r="O708" s="1">
        <v>80</v>
      </c>
      <c r="P708" s="1">
        <v>20</v>
      </c>
      <c r="Q708" t="s">
        <v>18</v>
      </c>
      <c r="R708" t="s">
        <v>642</v>
      </c>
      <c r="S708" t="s">
        <v>456</v>
      </c>
      <c r="T708" t="s">
        <v>458</v>
      </c>
      <c r="U708" t="s">
        <v>644</v>
      </c>
      <c r="V708" t="s">
        <v>476</v>
      </c>
      <c r="W708" t="s">
        <v>606</v>
      </c>
      <c r="X708" t="s">
        <v>610</v>
      </c>
      <c r="Y708" s="6">
        <v>500</v>
      </c>
      <c r="Z708" s="1">
        <f>Table1[[#This Row],[Cost Of Goods Sold]]*Table1[[#This Row],[Quantity Sold]]</f>
        <v>400</v>
      </c>
      <c r="AA708" s="1">
        <f>Table1[[#This Row],[Total sold Amount]]-Table1[[#This Row],[Total Cost of Good Sold]]</f>
        <v>100</v>
      </c>
      <c r="AB708" s="6">
        <f>IFERROR(Table1[[#This Row],[Total sold Amount]]-Table1[[#This Row],[Total Cost of Good Sold]]/Table1[[#This Row],[Total sold Amount]],0)</f>
        <v>499.2</v>
      </c>
      <c r="AC708" s="9">
        <f>IFERROR((Table1[[#This Row],[Total sold Amount]]-Table1[[#This Row],[Total Cost of Good Sold]])/Table1[[#This Row],[Total sold Amount]],0)</f>
        <v>0.2</v>
      </c>
    </row>
    <row r="709" spans="1:29" x14ac:dyDescent="0.3">
      <c r="A709">
        <v>427</v>
      </c>
      <c r="B709" t="s">
        <v>31</v>
      </c>
      <c r="C709" t="s">
        <v>16</v>
      </c>
      <c r="D709" t="s">
        <v>629</v>
      </c>
      <c r="E709" t="s">
        <v>16</v>
      </c>
      <c r="F709" s="4">
        <v>45171</v>
      </c>
      <c r="G709" s="6">
        <v>130</v>
      </c>
      <c r="H709">
        <v>5</v>
      </c>
      <c r="J709" t="s">
        <v>555</v>
      </c>
      <c r="K709" t="s">
        <v>23</v>
      </c>
      <c r="L709" t="s">
        <v>23</v>
      </c>
      <c r="M709" t="s">
        <v>445</v>
      </c>
      <c r="N709" s="2">
        <v>0</v>
      </c>
      <c r="O709" s="1">
        <v>100</v>
      </c>
      <c r="P709" s="1">
        <v>30</v>
      </c>
      <c r="Q709" t="s">
        <v>457</v>
      </c>
      <c r="R709" t="s">
        <v>641</v>
      </c>
      <c r="S709" t="s">
        <v>455</v>
      </c>
      <c r="T709" t="s">
        <v>458</v>
      </c>
      <c r="U709" t="s">
        <v>644</v>
      </c>
      <c r="V709" t="s">
        <v>486</v>
      </c>
      <c r="W709" t="s">
        <v>607</v>
      </c>
      <c r="X709" t="s">
        <v>614</v>
      </c>
      <c r="Y709" s="6">
        <v>650</v>
      </c>
      <c r="Z709" s="1">
        <f>Table1[[#This Row],[Cost Of Goods Sold]]*Table1[[#This Row],[Quantity Sold]]</f>
        <v>500</v>
      </c>
      <c r="AA709" s="1">
        <f>Table1[[#This Row],[Total sold Amount]]-Table1[[#This Row],[Total Cost of Good Sold]]</f>
        <v>150</v>
      </c>
      <c r="AB709" s="6">
        <f>IFERROR(Table1[[#This Row],[Total sold Amount]]-Table1[[#This Row],[Total Cost of Good Sold]]/Table1[[#This Row],[Total sold Amount]],0)</f>
        <v>649.23076923076928</v>
      </c>
      <c r="AC709" s="9">
        <f>IFERROR((Table1[[#This Row],[Total sold Amount]]-Table1[[#This Row],[Total Cost of Good Sold]])/Table1[[#This Row],[Total sold Amount]],0)</f>
        <v>0.23076923076923078</v>
      </c>
    </row>
    <row r="710" spans="1:29" x14ac:dyDescent="0.3">
      <c r="A710">
        <v>1010</v>
      </c>
      <c r="B710" t="s">
        <v>25</v>
      </c>
      <c r="C710" t="s">
        <v>24</v>
      </c>
      <c r="D710" t="s">
        <v>631</v>
      </c>
      <c r="E710" t="s">
        <v>626</v>
      </c>
      <c r="F710" s="4">
        <v>45384</v>
      </c>
      <c r="G710" s="6">
        <v>400</v>
      </c>
      <c r="J710" t="s">
        <v>555</v>
      </c>
      <c r="K710" t="s">
        <v>433</v>
      </c>
      <c r="L710" t="s">
        <v>620</v>
      </c>
      <c r="M710" t="s">
        <v>448</v>
      </c>
      <c r="N710" s="2">
        <v>0.05</v>
      </c>
      <c r="O710" s="1">
        <v>300</v>
      </c>
      <c r="P710" s="1">
        <v>100</v>
      </c>
      <c r="Q710" t="s">
        <v>457</v>
      </c>
      <c r="R710" t="s">
        <v>641</v>
      </c>
      <c r="S710" t="s">
        <v>456</v>
      </c>
      <c r="T710" t="s">
        <v>458</v>
      </c>
      <c r="U710" t="s">
        <v>644</v>
      </c>
      <c r="V710" t="s">
        <v>475</v>
      </c>
      <c r="W710" t="s">
        <v>607</v>
      </c>
      <c r="X710" t="s">
        <v>614</v>
      </c>
      <c r="Y710" s="6">
        <v>0</v>
      </c>
      <c r="Z710" s="1">
        <f>Table1[[#This Row],[Cost Of Goods Sold]]*Table1[[#This Row],[Quantity Sold]]</f>
        <v>0</v>
      </c>
      <c r="AA710" s="1">
        <f>Table1[[#This Row],[Total sold Amount]]-Table1[[#This Row],[Total Cost of Good Sold]]</f>
        <v>0</v>
      </c>
      <c r="AB710" s="6">
        <f>IFERROR(Table1[[#This Row],[Total sold Amount]]-Table1[[#This Row],[Total Cost of Good Sold]]/Table1[[#This Row],[Total sold Amount]],0)</f>
        <v>0</v>
      </c>
      <c r="AC710" s="9">
        <f>IFERROR((Table1[[#This Row],[Total sold Amount]]-Table1[[#This Row],[Total Cost of Good Sold]])/Table1[[#This Row],[Total sold Amount]],0)</f>
        <v>0</v>
      </c>
    </row>
    <row r="711" spans="1:29" x14ac:dyDescent="0.3">
      <c r="A711">
        <v>87</v>
      </c>
      <c r="B711" t="s">
        <v>37</v>
      </c>
      <c r="C711" t="s">
        <v>36</v>
      </c>
      <c r="D711" t="s">
        <v>634</v>
      </c>
      <c r="E711" t="s">
        <v>624</v>
      </c>
      <c r="F711" s="4">
        <v>45534</v>
      </c>
      <c r="G711" s="6">
        <v>38</v>
      </c>
      <c r="H711">
        <v>2</v>
      </c>
      <c r="I711" t="s">
        <v>451</v>
      </c>
      <c r="J711" t="s">
        <v>495</v>
      </c>
      <c r="K711" t="s">
        <v>32</v>
      </c>
      <c r="L711" t="s">
        <v>32</v>
      </c>
      <c r="M711" t="s">
        <v>445</v>
      </c>
      <c r="N711" s="2">
        <v>0.2</v>
      </c>
      <c r="O711" s="1">
        <v>30</v>
      </c>
      <c r="P711" s="1">
        <v>8</v>
      </c>
      <c r="Q711" t="s">
        <v>23</v>
      </c>
      <c r="R711" t="s">
        <v>23</v>
      </c>
      <c r="S711" t="s">
        <v>455</v>
      </c>
      <c r="T711" t="s">
        <v>460</v>
      </c>
      <c r="U711" t="s">
        <v>460</v>
      </c>
      <c r="V711" t="s">
        <v>479</v>
      </c>
      <c r="W711" t="s">
        <v>606</v>
      </c>
      <c r="X711" t="s">
        <v>611</v>
      </c>
      <c r="Y711" s="6">
        <v>76</v>
      </c>
      <c r="Z711" s="1">
        <f>Table1[[#This Row],[Cost Of Goods Sold]]*Table1[[#This Row],[Quantity Sold]]</f>
        <v>60</v>
      </c>
      <c r="AA711" s="1">
        <f>Table1[[#This Row],[Total sold Amount]]-Table1[[#This Row],[Total Cost of Good Sold]]</f>
        <v>16</v>
      </c>
      <c r="AB711" s="6">
        <f>IFERROR(Table1[[#This Row],[Total sold Amount]]-Table1[[#This Row],[Total Cost of Good Sold]]/Table1[[#This Row],[Total sold Amount]],0)</f>
        <v>75.21052631578948</v>
      </c>
      <c r="AC711" s="9">
        <f>IFERROR((Table1[[#This Row],[Total sold Amount]]-Table1[[#This Row],[Total Cost of Good Sold]])/Table1[[#This Row],[Total sold Amount]],0)</f>
        <v>0.21052631578947367</v>
      </c>
    </row>
    <row r="712" spans="1:29" x14ac:dyDescent="0.3">
      <c r="A712">
        <v>1034</v>
      </c>
      <c r="B712" t="s">
        <v>407</v>
      </c>
      <c r="C712" t="s">
        <v>21</v>
      </c>
      <c r="D712" t="s">
        <v>634</v>
      </c>
      <c r="E712" t="s">
        <v>624</v>
      </c>
      <c r="F712" s="4">
        <v>45363</v>
      </c>
      <c r="G712" s="6">
        <v>120</v>
      </c>
      <c r="I712" t="s">
        <v>451</v>
      </c>
      <c r="J712" t="s">
        <v>495</v>
      </c>
      <c r="K712" t="s">
        <v>435</v>
      </c>
      <c r="L712" t="s">
        <v>23</v>
      </c>
      <c r="M712" t="s">
        <v>448</v>
      </c>
      <c r="N712" s="2">
        <v>0.05</v>
      </c>
      <c r="O712" s="1">
        <v>100</v>
      </c>
      <c r="P712" s="1">
        <v>20</v>
      </c>
      <c r="Q712" t="s">
        <v>32</v>
      </c>
      <c r="R712" t="s">
        <v>640</v>
      </c>
      <c r="S712" t="s">
        <v>454</v>
      </c>
      <c r="T712" t="s">
        <v>458</v>
      </c>
      <c r="U712" t="s">
        <v>644</v>
      </c>
      <c r="V712" t="s">
        <v>484</v>
      </c>
      <c r="W712" t="s">
        <v>607</v>
      </c>
      <c r="X712" t="s">
        <v>615</v>
      </c>
      <c r="Y712" s="6">
        <v>0</v>
      </c>
      <c r="Z712" s="1">
        <f>Table1[[#This Row],[Cost Of Goods Sold]]*Table1[[#This Row],[Quantity Sold]]</f>
        <v>0</v>
      </c>
      <c r="AA712" s="1">
        <f>Table1[[#This Row],[Total sold Amount]]-Table1[[#This Row],[Total Cost of Good Sold]]</f>
        <v>0</v>
      </c>
      <c r="AB712" s="6">
        <f>IFERROR(Table1[[#This Row],[Total sold Amount]]-Table1[[#This Row],[Total Cost of Good Sold]]/Table1[[#This Row],[Total sold Amount]],0)</f>
        <v>0</v>
      </c>
      <c r="AC712" s="9">
        <f>IFERROR((Table1[[#This Row],[Total sold Amount]]-Table1[[#This Row],[Total Cost of Good Sold]])/Table1[[#This Row],[Total sold Amount]],0)</f>
        <v>0</v>
      </c>
    </row>
    <row r="713" spans="1:29" x14ac:dyDescent="0.3">
      <c r="A713">
        <v>77</v>
      </c>
      <c r="B713" t="s">
        <v>109</v>
      </c>
      <c r="C713" t="s">
        <v>30</v>
      </c>
      <c r="D713" t="s">
        <v>630</v>
      </c>
      <c r="E713" t="s">
        <v>623</v>
      </c>
      <c r="F713" s="4">
        <v>45083</v>
      </c>
      <c r="G713" s="6">
        <v>100</v>
      </c>
      <c r="H713">
        <v>3</v>
      </c>
      <c r="I713" t="s">
        <v>450</v>
      </c>
      <c r="J713" t="s">
        <v>495</v>
      </c>
      <c r="K713" t="s">
        <v>32</v>
      </c>
      <c r="L713" t="s">
        <v>32</v>
      </c>
      <c r="M713" t="s">
        <v>445</v>
      </c>
      <c r="N713" s="2">
        <v>0.1</v>
      </c>
      <c r="O713" s="1">
        <v>80</v>
      </c>
      <c r="P713" s="1">
        <v>20</v>
      </c>
      <c r="Q713" t="s">
        <v>457</v>
      </c>
      <c r="R713" t="s">
        <v>641</v>
      </c>
      <c r="S713" t="s">
        <v>456</v>
      </c>
      <c r="T713" t="s">
        <v>459</v>
      </c>
      <c r="U713" t="s">
        <v>644</v>
      </c>
      <c r="V713" t="s">
        <v>465</v>
      </c>
      <c r="W713" t="s">
        <v>607</v>
      </c>
      <c r="X713" t="s">
        <v>614</v>
      </c>
      <c r="Y713" s="6">
        <v>300</v>
      </c>
      <c r="Z713" s="1">
        <f>Table1[[#This Row],[Cost Of Goods Sold]]*Table1[[#This Row],[Quantity Sold]]</f>
        <v>240</v>
      </c>
      <c r="AA713" s="1">
        <f>Table1[[#This Row],[Total sold Amount]]-Table1[[#This Row],[Total Cost of Good Sold]]</f>
        <v>60</v>
      </c>
      <c r="AB713" s="6">
        <f>IFERROR(Table1[[#This Row],[Total sold Amount]]-Table1[[#This Row],[Total Cost of Good Sold]]/Table1[[#This Row],[Total sold Amount]],0)</f>
        <v>299.2</v>
      </c>
      <c r="AC713" s="9">
        <f>IFERROR((Table1[[#This Row],[Total sold Amount]]-Table1[[#This Row],[Total Cost of Good Sold]])/Table1[[#This Row],[Total sold Amount]],0)</f>
        <v>0.2</v>
      </c>
    </row>
    <row r="714" spans="1:29" x14ac:dyDescent="0.3">
      <c r="A714">
        <v>1018</v>
      </c>
      <c r="B714" t="s">
        <v>25</v>
      </c>
      <c r="C714" t="s">
        <v>24</v>
      </c>
      <c r="D714" t="s">
        <v>631</v>
      </c>
      <c r="E714" t="s">
        <v>626</v>
      </c>
      <c r="F714" s="4">
        <v>44983</v>
      </c>
      <c r="G714" s="6">
        <v>400</v>
      </c>
      <c r="I714" t="s">
        <v>450</v>
      </c>
      <c r="J714" t="s">
        <v>495</v>
      </c>
      <c r="K714" t="s">
        <v>433</v>
      </c>
      <c r="L714" t="s">
        <v>620</v>
      </c>
      <c r="M714" t="s">
        <v>448</v>
      </c>
      <c r="N714" s="2">
        <v>0.05</v>
      </c>
      <c r="O714" s="1">
        <v>300</v>
      </c>
      <c r="P714" s="1">
        <v>100</v>
      </c>
      <c r="Q714" t="s">
        <v>32</v>
      </c>
      <c r="R714" t="s">
        <v>640</v>
      </c>
      <c r="S714" t="s">
        <v>456</v>
      </c>
      <c r="T714" t="s">
        <v>459</v>
      </c>
      <c r="U714" t="s">
        <v>644</v>
      </c>
      <c r="V714" t="s">
        <v>483</v>
      </c>
      <c r="W714" t="s">
        <v>606</v>
      </c>
      <c r="X714" t="s">
        <v>611</v>
      </c>
      <c r="Y714" s="6">
        <v>0</v>
      </c>
      <c r="Z714" s="1">
        <f>Table1[[#This Row],[Cost Of Goods Sold]]*Table1[[#This Row],[Quantity Sold]]</f>
        <v>0</v>
      </c>
      <c r="AA714" s="1">
        <f>Table1[[#This Row],[Total sold Amount]]-Table1[[#This Row],[Total Cost of Good Sold]]</f>
        <v>0</v>
      </c>
      <c r="AB714" s="6">
        <f>IFERROR(Table1[[#This Row],[Total sold Amount]]-Table1[[#This Row],[Total Cost of Good Sold]]/Table1[[#This Row],[Total sold Amount]],0)</f>
        <v>0</v>
      </c>
      <c r="AC714" s="9">
        <f>IFERROR((Table1[[#This Row],[Total sold Amount]]-Table1[[#This Row],[Total Cost of Good Sold]])/Table1[[#This Row],[Total sold Amount]],0)</f>
        <v>0</v>
      </c>
    </row>
    <row r="715" spans="1:29" x14ac:dyDescent="0.3">
      <c r="A715">
        <v>723</v>
      </c>
      <c r="B715" t="s">
        <v>17</v>
      </c>
      <c r="C715" t="s">
        <v>16</v>
      </c>
      <c r="D715" t="s">
        <v>629</v>
      </c>
      <c r="E715" t="s">
        <v>16</v>
      </c>
      <c r="F715" s="4">
        <v>45080</v>
      </c>
      <c r="G715" s="6">
        <v>70</v>
      </c>
      <c r="H715">
        <v>2</v>
      </c>
      <c r="I715" t="s">
        <v>450</v>
      </c>
      <c r="J715" t="s">
        <v>495</v>
      </c>
      <c r="K715" t="s">
        <v>23</v>
      </c>
      <c r="L715" t="s">
        <v>23</v>
      </c>
      <c r="M715" t="s">
        <v>448</v>
      </c>
      <c r="N715" s="2">
        <v>0</v>
      </c>
      <c r="O715" s="1">
        <v>50</v>
      </c>
      <c r="P715" s="1">
        <v>20</v>
      </c>
      <c r="Q715" t="s">
        <v>32</v>
      </c>
      <c r="R715" t="s">
        <v>640</v>
      </c>
      <c r="S715" t="s">
        <v>454</v>
      </c>
      <c r="T715" t="s">
        <v>459</v>
      </c>
      <c r="U715" t="s">
        <v>644</v>
      </c>
      <c r="V715" t="s">
        <v>474</v>
      </c>
      <c r="W715" t="s">
        <v>608</v>
      </c>
      <c r="X715" t="s">
        <v>611</v>
      </c>
      <c r="Y715" s="6">
        <v>140</v>
      </c>
      <c r="Z715" s="1">
        <f>Table1[[#This Row],[Cost Of Goods Sold]]*Table1[[#This Row],[Quantity Sold]]</f>
        <v>100</v>
      </c>
      <c r="AA715" s="1">
        <f>Table1[[#This Row],[Total sold Amount]]-Table1[[#This Row],[Total Cost of Good Sold]]</f>
        <v>40</v>
      </c>
      <c r="AB715" s="6">
        <f>IFERROR(Table1[[#This Row],[Total sold Amount]]-Table1[[#This Row],[Total Cost of Good Sold]]/Table1[[#This Row],[Total sold Amount]],0)</f>
        <v>139.28571428571428</v>
      </c>
      <c r="AC715" s="9">
        <f>IFERROR((Table1[[#This Row],[Total sold Amount]]-Table1[[#This Row],[Total Cost of Good Sold]])/Table1[[#This Row],[Total sold Amount]],0)</f>
        <v>0.2857142857142857</v>
      </c>
    </row>
    <row r="716" spans="1:29" x14ac:dyDescent="0.3">
      <c r="A716">
        <v>8</v>
      </c>
      <c r="B716" t="s">
        <v>31</v>
      </c>
      <c r="C716" t="s">
        <v>30</v>
      </c>
      <c r="D716" t="s">
        <v>630</v>
      </c>
      <c r="E716" t="s">
        <v>623</v>
      </c>
      <c r="F716" s="4">
        <v>45334</v>
      </c>
      <c r="G716" s="6">
        <v>130</v>
      </c>
      <c r="H716">
        <v>5</v>
      </c>
      <c r="I716" t="s">
        <v>449</v>
      </c>
      <c r="J716" t="s">
        <v>495</v>
      </c>
      <c r="K716" t="s">
        <v>32</v>
      </c>
      <c r="L716" t="s">
        <v>32</v>
      </c>
      <c r="M716" t="s">
        <v>445</v>
      </c>
      <c r="N716" s="2">
        <v>0.1</v>
      </c>
      <c r="O716" s="1">
        <v>100</v>
      </c>
      <c r="P716" s="1">
        <v>30</v>
      </c>
      <c r="Q716" t="s">
        <v>32</v>
      </c>
      <c r="R716" t="s">
        <v>640</v>
      </c>
      <c r="S716" t="s">
        <v>454</v>
      </c>
      <c r="T716" t="s">
        <v>458</v>
      </c>
      <c r="U716" t="s">
        <v>644</v>
      </c>
      <c r="V716" t="s">
        <v>461</v>
      </c>
      <c r="W716" t="s">
        <v>608</v>
      </c>
      <c r="X716" t="s">
        <v>610</v>
      </c>
      <c r="Y716" s="6">
        <v>650</v>
      </c>
      <c r="Z716" s="1">
        <f>Table1[[#This Row],[Cost Of Goods Sold]]*Table1[[#This Row],[Quantity Sold]]</f>
        <v>500</v>
      </c>
      <c r="AA716" s="1">
        <f>Table1[[#This Row],[Total sold Amount]]-Table1[[#This Row],[Total Cost of Good Sold]]</f>
        <v>150</v>
      </c>
      <c r="AB716" s="6">
        <f>IFERROR(Table1[[#This Row],[Total sold Amount]]-Table1[[#This Row],[Total Cost of Good Sold]]/Table1[[#This Row],[Total sold Amount]],0)</f>
        <v>649.23076923076928</v>
      </c>
      <c r="AC716" s="9">
        <f>IFERROR((Table1[[#This Row],[Total sold Amount]]-Table1[[#This Row],[Total Cost of Good Sold]])/Table1[[#This Row],[Total sold Amount]],0)</f>
        <v>0.23076923076923078</v>
      </c>
    </row>
    <row r="717" spans="1:29" x14ac:dyDescent="0.3">
      <c r="A717">
        <v>1050</v>
      </c>
      <c r="B717" t="s">
        <v>231</v>
      </c>
      <c r="C717" t="s">
        <v>34</v>
      </c>
      <c r="D717" t="s">
        <v>632</v>
      </c>
      <c r="E717" t="s">
        <v>625</v>
      </c>
      <c r="F717" s="4">
        <v>45511</v>
      </c>
      <c r="G717" s="6">
        <v>30</v>
      </c>
      <c r="I717" t="s">
        <v>453</v>
      </c>
      <c r="J717" t="s">
        <v>495</v>
      </c>
      <c r="K717" t="s">
        <v>434</v>
      </c>
      <c r="L717" t="s">
        <v>18</v>
      </c>
      <c r="M717" t="s">
        <v>448</v>
      </c>
      <c r="N717" s="2">
        <v>0.05</v>
      </c>
      <c r="O717" s="1">
        <v>25</v>
      </c>
      <c r="P717" s="1">
        <v>5</v>
      </c>
      <c r="Q717" t="s">
        <v>23</v>
      </c>
      <c r="R717" t="s">
        <v>23</v>
      </c>
      <c r="S717" t="s">
        <v>455</v>
      </c>
      <c r="T717" t="s">
        <v>459</v>
      </c>
      <c r="U717" t="s">
        <v>644</v>
      </c>
      <c r="V717" t="s">
        <v>470</v>
      </c>
      <c r="W717" t="s">
        <v>607</v>
      </c>
      <c r="X717" t="s">
        <v>613</v>
      </c>
      <c r="Y717" s="6">
        <v>0</v>
      </c>
      <c r="Z717" s="1">
        <f>Table1[[#This Row],[Cost Of Goods Sold]]*Table1[[#This Row],[Quantity Sold]]</f>
        <v>0</v>
      </c>
      <c r="AA717" s="1">
        <f>Table1[[#This Row],[Total sold Amount]]-Table1[[#This Row],[Total Cost of Good Sold]]</f>
        <v>0</v>
      </c>
      <c r="AB717" s="6">
        <f>IFERROR(Table1[[#This Row],[Total sold Amount]]-Table1[[#This Row],[Total Cost of Good Sold]]/Table1[[#This Row],[Total sold Amount]],0)</f>
        <v>0</v>
      </c>
      <c r="AC717" s="9">
        <f>IFERROR((Table1[[#This Row],[Total sold Amount]]-Table1[[#This Row],[Total Cost of Good Sold]])/Table1[[#This Row],[Total sold Amount]],0)</f>
        <v>0</v>
      </c>
    </row>
    <row r="718" spans="1:29" x14ac:dyDescent="0.3">
      <c r="A718">
        <v>755</v>
      </c>
      <c r="B718" t="s">
        <v>31</v>
      </c>
      <c r="C718" t="s">
        <v>16</v>
      </c>
      <c r="D718" t="s">
        <v>629</v>
      </c>
      <c r="E718" t="s">
        <v>16</v>
      </c>
      <c r="F718" s="4">
        <v>45409</v>
      </c>
      <c r="G718" s="6">
        <v>100</v>
      </c>
      <c r="H718">
        <v>3</v>
      </c>
      <c r="J718" t="s">
        <v>495</v>
      </c>
      <c r="K718" t="s">
        <v>18</v>
      </c>
      <c r="L718" t="s">
        <v>18</v>
      </c>
      <c r="M718" t="s">
        <v>444</v>
      </c>
      <c r="N718" s="2">
        <v>0.05</v>
      </c>
      <c r="O718" s="1">
        <v>70</v>
      </c>
      <c r="P718" s="1">
        <v>30</v>
      </c>
      <c r="Q718" t="s">
        <v>18</v>
      </c>
      <c r="R718" t="s">
        <v>642</v>
      </c>
      <c r="S718" t="s">
        <v>455</v>
      </c>
      <c r="T718" t="s">
        <v>458</v>
      </c>
      <c r="U718" t="s">
        <v>644</v>
      </c>
      <c r="V718" t="s">
        <v>480</v>
      </c>
      <c r="W718" t="s">
        <v>608</v>
      </c>
      <c r="X718" t="s">
        <v>613</v>
      </c>
      <c r="Y718" s="6">
        <v>300</v>
      </c>
      <c r="Z718" s="1">
        <f>Table1[[#This Row],[Cost Of Goods Sold]]*Table1[[#This Row],[Quantity Sold]]</f>
        <v>210</v>
      </c>
      <c r="AA718" s="1">
        <f>Table1[[#This Row],[Total sold Amount]]-Table1[[#This Row],[Total Cost of Good Sold]]</f>
        <v>90</v>
      </c>
      <c r="AB718" s="6">
        <f>IFERROR(Table1[[#This Row],[Total sold Amount]]-Table1[[#This Row],[Total Cost of Good Sold]]/Table1[[#This Row],[Total sold Amount]],0)</f>
        <v>299.3</v>
      </c>
      <c r="AC718" s="9">
        <f>IFERROR((Table1[[#This Row],[Total sold Amount]]-Table1[[#This Row],[Total Cost of Good Sold]])/Table1[[#This Row],[Total sold Amount]],0)</f>
        <v>0.3</v>
      </c>
    </row>
    <row r="719" spans="1:29" x14ac:dyDescent="0.3">
      <c r="A719">
        <v>675</v>
      </c>
      <c r="B719" t="s">
        <v>400</v>
      </c>
      <c r="C719" t="s">
        <v>34</v>
      </c>
      <c r="D719" t="s">
        <v>632</v>
      </c>
      <c r="E719" t="s">
        <v>625</v>
      </c>
      <c r="F719" s="4">
        <v>45388</v>
      </c>
      <c r="G719" s="6">
        <v>15</v>
      </c>
      <c r="H719">
        <v>5</v>
      </c>
      <c r="I719" t="s">
        <v>451</v>
      </c>
      <c r="J719" t="s">
        <v>568</v>
      </c>
      <c r="K719" t="s">
        <v>32</v>
      </c>
      <c r="L719" t="s">
        <v>32</v>
      </c>
      <c r="M719" t="s">
        <v>444</v>
      </c>
      <c r="N719" s="2">
        <v>0</v>
      </c>
      <c r="O719" s="1">
        <v>10</v>
      </c>
      <c r="P719" s="1">
        <v>5</v>
      </c>
      <c r="Q719" t="s">
        <v>457</v>
      </c>
      <c r="R719" t="s">
        <v>641</v>
      </c>
      <c r="S719" t="s">
        <v>456</v>
      </c>
      <c r="T719" t="s">
        <v>460</v>
      </c>
      <c r="U719" t="s">
        <v>460</v>
      </c>
      <c r="V719" t="s">
        <v>467</v>
      </c>
      <c r="W719" t="s">
        <v>608</v>
      </c>
      <c r="X719" t="s">
        <v>612</v>
      </c>
      <c r="Y719" s="6">
        <v>75</v>
      </c>
      <c r="Z719" s="1">
        <f>Table1[[#This Row],[Cost Of Goods Sold]]*Table1[[#This Row],[Quantity Sold]]</f>
        <v>50</v>
      </c>
      <c r="AA719" s="1">
        <f>Table1[[#This Row],[Total sold Amount]]-Table1[[#This Row],[Total Cost of Good Sold]]</f>
        <v>25</v>
      </c>
      <c r="AB719" s="6">
        <f>IFERROR(Table1[[#This Row],[Total sold Amount]]-Table1[[#This Row],[Total Cost of Good Sold]]/Table1[[#This Row],[Total sold Amount]],0)</f>
        <v>74.333333333333329</v>
      </c>
      <c r="AC719" s="9">
        <f>IFERROR((Table1[[#This Row],[Total sold Amount]]-Table1[[#This Row],[Total Cost of Good Sold]])/Table1[[#This Row],[Total sold Amount]],0)</f>
        <v>0.33333333333333331</v>
      </c>
    </row>
    <row r="720" spans="1:29" x14ac:dyDescent="0.3">
      <c r="A720">
        <v>1311</v>
      </c>
      <c r="B720" t="s">
        <v>338</v>
      </c>
      <c r="C720" t="s">
        <v>48</v>
      </c>
      <c r="D720" t="s">
        <v>633</v>
      </c>
      <c r="E720" t="s">
        <v>624</v>
      </c>
      <c r="F720" s="4">
        <v>45265</v>
      </c>
      <c r="G720" s="6">
        <v>50</v>
      </c>
      <c r="H720">
        <v>2</v>
      </c>
      <c r="I720" t="s">
        <v>451</v>
      </c>
      <c r="J720" t="s">
        <v>568</v>
      </c>
      <c r="K720" t="s">
        <v>23</v>
      </c>
      <c r="L720" t="s">
        <v>23</v>
      </c>
      <c r="M720" t="s">
        <v>595</v>
      </c>
      <c r="N720" s="2">
        <v>0.05</v>
      </c>
      <c r="O720" s="1">
        <v>15</v>
      </c>
      <c r="P720" s="1">
        <v>35</v>
      </c>
      <c r="Q720" t="s">
        <v>457</v>
      </c>
      <c r="R720" t="s">
        <v>641</v>
      </c>
      <c r="S720" t="s">
        <v>454</v>
      </c>
      <c r="T720" t="s">
        <v>459</v>
      </c>
      <c r="U720" t="s">
        <v>644</v>
      </c>
      <c r="V720" t="s">
        <v>479</v>
      </c>
      <c r="W720" t="s">
        <v>607</v>
      </c>
      <c r="X720" t="s">
        <v>611</v>
      </c>
      <c r="Y720" s="6">
        <v>100</v>
      </c>
      <c r="Z720" s="1">
        <f>Table1[[#This Row],[Cost Of Goods Sold]]*Table1[[#This Row],[Quantity Sold]]</f>
        <v>30</v>
      </c>
      <c r="AA720" s="1">
        <f>Table1[[#This Row],[Total sold Amount]]-Table1[[#This Row],[Total Cost of Good Sold]]</f>
        <v>70</v>
      </c>
      <c r="AB720" s="6">
        <f>IFERROR(Table1[[#This Row],[Total sold Amount]]-Table1[[#This Row],[Total Cost of Good Sold]]/Table1[[#This Row],[Total sold Amount]],0)</f>
        <v>99.7</v>
      </c>
      <c r="AC720" s="9">
        <f>IFERROR((Table1[[#This Row],[Total sold Amount]]-Table1[[#This Row],[Total Cost of Good Sold]])/Table1[[#This Row],[Total sold Amount]],0)</f>
        <v>0.7</v>
      </c>
    </row>
    <row r="721" spans="1:29" x14ac:dyDescent="0.3">
      <c r="A721">
        <v>460</v>
      </c>
      <c r="B721" t="s">
        <v>22</v>
      </c>
      <c r="C721" t="s">
        <v>21</v>
      </c>
      <c r="D721" t="s">
        <v>634</v>
      </c>
      <c r="E721" t="s">
        <v>624</v>
      </c>
      <c r="F721" s="4">
        <v>44996</v>
      </c>
      <c r="G721" s="6">
        <v>105</v>
      </c>
      <c r="H721">
        <v>4</v>
      </c>
      <c r="I721" t="s">
        <v>451</v>
      </c>
      <c r="J721" t="s">
        <v>568</v>
      </c>
      <c r="K721" t="s">
        <v>23</v>
      </c>
      <c r="L721" t="s">
        <v>23</v>
      </c>
      <c r="M721" t="s">
        <v>447</v>
      </c>
      <c r="N721" s="2">
        <v>0</v>
      </c>
      <c r="O721" s="1">
        <v>80</v>
      </c>
      <c r="P721" s="1">
        <v>25</v>
      </c>
      <c r="Q721" t="s">
        <v>23</v>
      </c>
      <c r="R721" t="s">
        <v>23</v>
      </c>
      <c r="S721" t="s">
        <v>456</v>
      </c>
      <c r="T721" t="s">
        <v>459</v>
      </c>
      <c r="U721" t="s">
        <v>644</v>
      </c>
      <c r="V721" t="s">
        <v>494</v>
      </c>
      <c r="W721" t="s">
        <v>607</v>
      </c>
      <c r="X721" t="s">
        <v>614</v>
      </c>
      <c r="Y721" s="6">
        <v>420</v>
      </c>
      <c r="Z721" s="1">
        <f>Table1[[#This Row],[Cost Of Goods Sold]]*Table1[[#This Row],[Quantity Sold]]</f>
        <v>320</v>
      </c>
      <c r="AA721" s="1">
        <f>Table1[[#This Row],[Total sold Amount]]-Table1[[#This Row],[Total Cost of Good Sold]]</f>
        <v>100</v>
      </c>
      <c r="AB721" s="6">
        <f>IFERROR(Table1[[#This Row],[Total sold Amount]]-Table1[[#This Row],[Total Cost of Good Sold]]/Table1[[#This Row],[Total sold Amount]],0)</f>
        <v>419.23809523809524</v>
      </c>
      <c r="AC721" s="9">
        <f>IFERROR((Table1[[#This Row],[Total sold Amount]]-Table1[[#This Row],[Total Cost of Good Sold]])/Table1[[#This Row],[Total sold Amount]],0)</f>
        <v>0.23809523809523808</v>
      </c>
    </row>
    <row r="722" spans="1:29" x14ac:dyDescent="0.3">
      <c r="A722">
        <v>1357</v>
      </c>
      <c r="B722" t="s">
        <v>288</v>
      </c>
      <c r="C722" t="s">
        <v>48</v>
      </c>
      <c r="D722" t="s">
        <v>633</v>
      </c>
      <c r="E722" t="s">
        <v>624</v>
      </c>
      <c r="F722" s="4">
        <v>45311</v>
      </c>
      <c r="G722" s="6">
        <v>70</v>
      </c>
      <c r="H722">
        <v>1</v>
      </c>
      <c r="I722" t="s">
        <v>451</v>
      </c>
      <c r="J722" t="s">
        <v>568</v>
      </c>
      <c r="K722" t="s">
        <v>23</v>
      </c>
      <c r="L722" t="s">
        <v>23</v>
      </c>
      <c r="M722" t="s">
        <v>596</v>
      </c>
      <c r="N722" s="2">
        <v>0.1</v>
      </c>
      <c r="O722" s="1">
        <v>20</v>
      </c>
      <c r="P722" s="1">
        <v>50</v>
      </c>
      <c r="Q722" t="s">
        <v>23</v>
      </c>
      <c r="R722" t="s">
        <v>23</v>
      </c>
      <c r="S722" t="s">
        <v>455</v>
      </c>
      <c r="T722" t="s">
        <v>459</v>
      </c>
      <c r="U722" t="s">
        <v>644</v>
      </c>
      <c r="V722" t="s">
        <v>473</v>
      </c>
      <c r="W722" t="s">
        <v>608</v>
      </c>
      <c r="X722" t="s">
        <v>614</v>
      </c>
      <c r="Y722" s="6">
        <v>70</v>
      </c>
      <c r="Z722" s="1">
        <f>Table1[[#This Row],[Cost Of Goods Sold]]*Table1[[#This Row],[Quantity Sold]]</f>
        <v>20</v>
      </c>
      <c r="AA722" s="1">
        <f>Table1[[#This Row],[Total sold Amount]]-Table1[[#This Row],[Total Cost of Good Sold]]</f>
        <v>50</v>
      </c>
      <c r="AB722" s="6">
        <f>IFERROR(Table1[[#This Row],[Total sold Amount]]-Table1[[#This Row],[Total Cost of Good Sold]]/Table1[[#This Row],[Total sold Amount]],0)</f>
        <v>69.714285714285708</v>
      </c>
      <c r="AC722" s="9">
        <f>IFERROR((Table1[[#This Row],[Total sold Amount]]-Table1[[#This Row],[Total Cost of Good Sold]])/Table1[[#This Row],[Total sold Amount]],0)</f>
        <v>0.7142857142857143</v>
      </c>
    </row>
    <row r="723" spans="1:29" x14ac:dyDescent="0.3">
      <c r="A723">
        <v>1081</v>
      </c>
      <c r="B723" t="s">
        <v>421</v>
      </c>
      <c r="C723" t="s">
        <v>19</v>
      </c>
      <c r="D723" t="s">
        <v>630</v>
      </c>
      <c r="E723" t="s">
        <v>623</v>
      </c>
      <c r="F723" s="4">
        <v>45279</v>
      </c>
      <c r="G723" s="6">
        <v>70</v>
      </c>
      <c r="I723" t="s">
        <v>451</v>
      </c>
      <c r="J723" t="s">
        <v>568</v>
      </c>
      <c r="K723" t="s">
        <v>431</v>
      </c>
      <c r="L723" t="s">
        <v>23</v>
      </c>
      <c r="M723" t="s">
        <v>447</v>
      </c>
      <c r="N723" s="2">
        <v>0.1</v>
      </c>
      <c r="O723" s="1">
        <v>50</v>
      </c>
      <c r="P723" s="1">
        <v>20</v>
      </c>
      <c r="Q723" t="s">
        <v>32</v>
      </c>
      <c r="R723" t="s">
        <v>640</v>
      </c>
      <c r="S723" t="s">
        <v>454</v>
      </c>
      <c r="T723" t="s">
        <v>458</v>
      </c>
      <c r="U723" t="s">
        <v>644</v>
      </c>
      <c r="V723" t="s">
        <v>480</v>
      </c>
      <c r="W723" t="s">
        <v>607</v>
      </c>
      <c r="X723" t="s">
        <v>613</v>
      </c>
      <c r="Y723" s="6">
        <v>0</v>
      </c>
      <c r="Z723" s="1">
        <f>Table1[[#This Row],[Cost Of Goods Sold]]*Table1[[#This Row],[Quantity Sold]]</f>
        <v>0</v>
      </c>
      <c r="AA723" s="1">
        <f>Table1[[#This Row],[Total sold Amount]]-Table1[[#This Row],[Total Cost of Good Sold]]</f>
        <v>0</v>
      </c>
      <c r="AB723" s="6">
        <f>IFERROR(Table1[[#This Row],[Total sold Amount]]-Table1[[#This Row],[Total Cost of Good Sold]]/Table1[[#This Row],[Total sold Amount]],0)</f>
        <v>0</v>
      </c>
      <c r="AC723" s="9">
        <f>IFERROR((Table1[[#This Row],[Total sold Amount]]-Table1[[#This Row],[Total Cost of Good Sold]])/Table1[[#This Row],[Total sold Amount]],0)</f>
        <v>0</v>
      </c>
    </row>
    <row r="724" spans="1:29" x14ac:dyDescent="0.3">
      <c r="A724">
        <v>759</v>
      </c>
      <c r="B724" t="s">
        <v>112</v>
      </c>
      <c r="C724" t="s">
        <v>24</v>
      </c>
      <c r="D724" t="s">
        <v>631</v>
      </c>
      <c r="E724" t="s">
        <v>626</v>
      </c>
      <c r="F724" s="4">
        <v>45065</v>
      </c>
      <c r="G724" s="6">
        <v>90</v>
      </c>
      <c r="H724">
        <v>4</v>
      </c>
      <c r="I724" t="s">
        <v>451</v>
      </c>
      <c r="J724" t="s">
        <v>568</v>
      </c>
      <c r="K724" t="s">
        <v>23</v>
      </c>
      <c r="L724" t="s">
        <v>23</v>
      </c>
      <c r="M724" t="s">
        <v>440</v>
      </c>
      <c r="N724" s="2">
        <v>0</v>
      </c>
      <c r="O724" s="1">
        <v>70</v>
      </c>
      <c r="P724" s="1">
        <v>20</v>
      </c>
      <c r="Q724" t="s">
        <v>32</v>
      </c>
      <c r="R724" t="s">
        <v>640</v>
      </c>
      <c r="S724" t="s">
        <v>456</v>
      </c>
      <c r="T724" t="s">
        <v>460</v>
      </c>
      <c r="U724" t="s">
        <v>460</v>
      </c>
      <c r="V724" t="s">
        <v>489</v>
      </c>
      <c r="W724" t="s">
        <v>607</v>
      </c>
      <c r="X724" t="s">
        <v>612</v>
      </c>
      <c r="Y724" s="6">
        <v>360</v>
      </c>
      <c r="Z724" s="1">
        <f>Table1[[#This Row],[Cost Of Goods Sold]]*Table1[[#This Row],[Quantity Sold]]</f>
        <v>280</v>
      </c>
      <c r="AA724" s="1">
        <f>Table1[[#This Row],[Total sold Amount]]-Table1[[#This Row],[Total Cost of Good Sold]]</f>
        <v>80</v>
      </c>
      <c r="AB724" s="6">
        <f>IFERROR(Table1[[#This Row],[Total sold Amount]]-Table1[[#This Row],[Total Cost of Good Sold]]/Table1[[#This Row],[Total sold Amount]],0)</f>
        <v>359.22222222222223</v>
      </c>
      <c r="AC724" s="9">
        <f>IFERROR((Table1[[#This Row],[Total sold Amount]]-Table1[[#This Row],[Total Cost of Good Sold]])/Table1[[#This Row],[Total sold Amount]],0)</f>
        <v>0.22222222222222221</v>
      </c>
    </row>
    <row r="725" spans="1:29" x14ac:dyDescent="0.3">
      <c r="A725">
        <v>1150</v>
      </c>
      <c r="B725" t="s">
        <v>419</v>
      </c>
      <c r="C725" t="s">
        <v>34</v>
      </c>
      <c r="D725" t="s">
        <v>632</v>
      </c>
      <c r="E725" t="s">
        <v>625</v>
      </c>
      <c r="F725" s="4">
        <v>45501</v>
      </c>
      <c r="G725" s="6">
        <v>30</v>
      </c>
      <c r="H725">
        <v>3</v>
      </c>
      <c r="I725" t="s">
        <v>450</v>
      </c>
      <c r="J725" t="s">
        <v>568</v>
      </c>
      <c r="K725" t="s">
        <v>18</v>
      </c>
      <c r="L725" t="s">
        <v>18</v>
      </c>
      <c r="M725" t="s">
        <v>603</v>
      </c>
      <c r="N725" s="2">
        <v>0.1</v>
      </c>
      <c r="O725" s="1">
        <v>20</v>
      </c>
      <c r="P725" s="1">
        <v>10</v>
      </c>
      <c r="Q725" t="s">
        <v>18</v>
      </c>
      <c r="R725" t="s">
        <v>642</v>
      </c>
      <c r="S725" t="s">
        <v>455</v>
      </c>
      <c r="T725" t="s">
        <v>459</v>
      </c>
      <c r="U725" t="s">
        <v>644</v>
      </c>
      <c r="V725" t="s">
        <v>486</v>
      </c>
      <c r="W725" t="s">
        <v>606</v>
      </c>
      <c r="X725" t="s">
        <v>614</v>
      </c>
      <c r="Y725" s="6">
        <v>90</v>
      </c>
      <c r="Z725" s="1">
        <f>Table1[[#This Row],[Cost Of Goods Sold]]*Table1[[#This Row],[Quantity Sold]]</f>
        <v>60</v>
      </c>
      <c r="AA725" s="1">
        <f>Table1[[#This Row],[Total sold Amount]]-Table1[[#This Row],[Total Cost of Good Sold]]</f>
        <v>30</v>
      </c>
      <c r="AB725" s="6">
        <f>IFERROR(Table1[[#This Row],[Total sold Amount]]-Table1[[#This Row],[Total Cost of Good Sold]]/Table1[[#This Row],[Total sold Amount]],0)</f>
        <v>89.333333333333329</v>
      </c>
      <c r="AC725" s="9">
        <f>IFERROR((Table1[[#This Row],[Total sold Amount]]-Table1[[#This Row],[Total Cost of Good Sold]])/Table1[[#This Row],[Total sold Amount]],0)</f>
        <v>0.33333333333333331</v>
      </c>
    </row>
    <row r="726" spans="1:29" x14ac:dyDescent="0.3">
      <c r="A726">
        <v>1242</v>
      </c>
      <c r="B726" t="s">
        <v>406</v>
      </c>
      <c r="C726" t="s">
        <v>19</v>
      </c>
      <c r="D726" t="s">
        <v>630</v>
      </c>
      <c r="E726" t="s">
        <v>623</v>
      </c>
      <c r="F726" s="4">
        <v>45198</v>
      </c>
      <c r="G726" s="6">
        <v>90</v>
      </c>
      <c r="H726">
        <v>5</v>
      </c>
      <c r="I726" t="s">
        <v>450</v>
      </c>
      <c r="J726" t="s">
        <v>568</v>
      </c>
      <c r="K726" t="s">
        <v>23</v>
      </c>
      <c r="L726" t="s">
        <v>23</v>
      </c>
      <c r="M726" t="s">
        <v>595</v>
      </c>
      <c r="N726" s="2">
        <v>0.1</v>
      </c>
      <c r="O726" s="1">
        <v>15</v>
      </c>
      <c r="P726" s="1">
        <v>75</v>
      </c>
      <c r="Q726" t="s">
        <v>23</v>
      </c>
      <c r="R726" t="s">
        <v>23</v>
      </c>
      <c r="S726" t="s">
        <v>455</v>
      </c>
      <c r="T726" t="s">
        <v>458</v>
      </c>
      <c r="U726" t="s">
        <v>644</v>
      </c>
      <c r="V726" t="s">
        <v>473</v>
      </c>
      <c r="W726" t="s">
        <v>606</v>
      </c>
      <c r="X726" t="s">
        <v>614</v>
      </c>
      <c r="Y726" s="6">
        <v>450</v>
      </c>
      <c r="Z726" s="1">
        <f>Table1[[#This Row],[Cost Of Goods Sold]]*Table1[[#This Row],[Quantity Sold]]</f>
        <v>75</v>
      </c>
      <c r="AA726" s="1">
        <f>Table1[[#This Row],[Total sold Amount]]-Table1[[#This Row],[Total Cost of Good Sold]]</f>
        <v>375</v>
      </c>
      <c r="AB726" s="6">
        <f>IFERROR(Table1[[#This Row],[Total sold Amount]]-Table1[[#This Row],[Total Cost of Good Sold]]/Table1[[#This Row],[Total sold Amount]],0)</f>
        <v>449.83333333333331</v>
      </c>
      <c r="AC726" s="9">
        <f>IFERROR((Table1[[#This Row],[Total sold Amount]]-Table1[[#This Row],[Total Cost of Good Sold]])/Table1[[#This Row],[Total sold Amount]],0)</f>
        <v>0.83333333333333337</v>
      </c>
    </row>
    <row r="727" spans="1:29" x14ac:dyDescent="0.3">
      <c r="A727">
        <v>936</v>
      </c>
      <c r="B727" t="s">
        <v>407</v>
      </c>
      <c r="C727" t="s">
        <v>21</v>
      </c>
      <c r="D727" t="s">
        <v>634</v>
      </c>
      <c r="E727" t="s">
        <v>624</v>
      </c>
      <c r="F727" s="4">
        <v>45403</v>
      </c>
      <c r="G727" s="6">
        <v>120</v>
      </c>
      <c r="H727">
        <v>4</v>
      </c>
      <c r="I727" t="s">
        <v>450</v>
      </c>
      <c r="J727" t="s">
        <v>568</v>
      </c>
      <c r="K727" t="s">
        <v>18</v>
      </c>
      <c r="L727" t="s">
        <v>18</v>
      </c>
      <c r="M727" t="s">
        <v>446</v>
      </c>
      <c r="N727" s="2">
        <v>0</v>
      </c>
      <c r="O727" s="1">
        <v>100</v>
      </c>
      <c r="P727" s="1">
        <v>20</v>
      </c>
      <c r="Q727" t="s">
        <v>18</v>
      </c>
      <c r="R727" t="s">
        <v>642</v>
      </c>
      <c r="S727" t="s">
        <v>455</v>
      </c>
      <c r="T727" t="s">
        <v>459</v>
      </c>
      <c r="U727" t="s">
        <v>644</v>
      </c>
      <c r="V727" t="s">
        <v>480</v>
      </c>
      <c r="W727" t="s">
        <v>606</v>
      </c>
      <c r="X727" t="s">
        <v>613</v>
      </c>
      <c r="Y727" s="6">
        <v>480</v>
      </c>
      <c r="Z727" s="1">
        <f>Table1[[#This Row],[Cost Of Goods Sold]]*Table1[[#This Row],[Quantity Sold]]</f>
        <v>400</v>
      </c>
      <c r="AA727" s="1">
        <f>Table1[[#This Row],[Total sold Amount]]-Table1[[#This Row],[Total Cost of Good Sold]]</f>
        <v>80</v>
      </c>
      <c r="AB727" s="6">
        <f>IFERROR(Table1[[#This Row],[Total sold Amount]]-Table1[[#This Row],[Total Cost of Good Sold]]/Table1[[#This Row],[Total sold Amount]],0)</f>
        <v>479.16666666666669</v>
      </c>
      <c r="AC727" s="9">
        <f>IFERROR((Table1[[#This Row],[Total sold Amount]]-Table1[[#This Row],[Total Cost of Good Sold]])/Table1[[#This Row],[Total sold Amount]],0)</f>
        <v>0.16666666666666666</v>
      </c>
    </row>
    <row r="728" spans="1:29" x14ac:dyDescent="0.3">
      <c r="A728">
        <v>1104</v>
      </c>
      <c r="B728" t="s">
        <v>17</v>
      </c>
      <c r="C728" t="s">
        <v>16</v>
      </c>
      <c r="D728" t="s">
        <v>629</v>
      </c>
      <c r="E728" t="s">
        <v>16</v>
      </c>
      <c r="F728" s="4">
        <v>45318</v>
      </c>
      <c r="G728" s="6">
        <v>70</v>
      </c>
      <c r="I728" t="s">
        <v>452</v>
      </c>
      <c r="J728" t="s">
        <v>568</v>
      </c>
      <c r="K728" t="s">
        <v>434</v>
      </c>
      <c r="L728" t="s">
        <v>18</v>
      </c>
      <c r="M728" t="s">
        <v>447</v>
      </c>
      <c r="N728" s="2">
        <v>0</v>
      </c>
      <c r="O728" s="1">
        <v>50</v>
      </c>
      <c r="P728" s="1">
        <v>20</v>
      </c>
      <c r="Q728" t="s">
        <v>32</v>
      </c>
      <c r="R728" t="s">
        <v>640</v>
      </c>
      <c r="S728" t="s">
        <v>455</v>
      </c>
      <c r="T728" t="s">
        <v>458</v>
      </c>
      <c r="U728" t="s">
        <v>644</v>
      </c>
      <c r="V728" t="s">
        <v>472</v>
      </c>
      <c r="W728" t="s">
        <v>608</v>
      </c>
      <c r="X728" t="s">
        <v>611</v>
      </c>
      <c r="Y728" s="6">
        <v>0</v>
      </c>
      <c r="Z728" s="1">
        <f>Table1[[#This Row],[Cost Of Goods Sold]]*Table1[[#This Row],[Quantity Sold]]</f>
        <v>0</v>
      </c>
      <c r="AA728" s="1">
        <f>Table1[[#This Row],[Total sold Amount]]-Table1[[#This Row],[Total Cost of Good Sold]]</f>
        <v>0</v>
      </c>
      <c r="AB728" s="6">
        <f>IFERROR(Table1[[#This Row],[Total sold Amount]]-Table1[[#This Row],[Total Cost of Good Sold]]/Table1[[#This Row],[Total sold Amount]],0)</f>
        <v>0</v>
      </c>
      <c r="AC728" s="9">
        <f>IFERROR((Table1[[#This Row],[Total sold Amount]]-Table1[[#This Row],[Total Cost of Good Sold]])/Table1[[#This Row],[Total sold Amount]],0)</f>
        <v>0</v>
      </c>
    </row>
    <row r="729" spans="1:29" x14ac:dyDescent="0.3">
      <c r="A729">
        <v>182</v>
      </c>
      <c r="B729" t="s">
        <v>59</v>
      </c>
      <c r="C729" t="s">
        <v>16</v>
      </c>
      <c r="D729" t="s">
        <v>629</v>
      </c>
      <c r="E729" t="s">
        <v>16</v>
      </c>
      <c r="F729" s="4">
        <v>44983</v>
      </c>
      <c r="G729" s="6">
        <v>390</v>
      </c>
      <c r="H729">
        <v>5</v>
      </c>
      <c r="I729" t="s">
        <v>452</v>
      </c>
      <c r="J729" t="s">
        <v>568</v>
      </c>
      <c r="K729" t="s">
        <v>26</v>
      </c>
      <c r="L729" t="s">
        <v>32</v>
      </c>
      <c r="M729" t="s">
        <v>447</v>
      </c>
      <c r="N729" s="2">
        <v>0</v>
      </c>
      <c r="O729" s="1">
        <v>300</v>
      </c>
      <c r="P729" s="1">
        <v>90</v>
      </c>
      <c r="Q729" t="s">
        <v>18</v>
      </c>
      <c r="R729" t="s">
        <v>642</v>
      </c>
      <c r="S729" t="s">
        <v>455</v>
      </c>
      <c r="T729" t="s">
        <v>459</v>
      </c>
      <c r="U729" t="s">
        <v>644</v>
      </c>
      <c r="V729" t="s">
        <v>469</v>
      </c>
      <c r="W729" t="s">
        <v>606</v>
      </c>
      <c r="X729" t="s">
        <v>613</v>
      </c>
      <c r="Y729" s="6">
        <v>1950</v>
      </c>
      <c r="Z729" s="1">
        <f>Table1[[#This Row],[Cost Of Goods Sold]]*Table1[[#This Row],[Quantity Sold]]</f>
        <v>1500</v>
      </c>
      <c r="AA729" s="1">
        <f>Table1[[#This Row],[Total sold Amount]]-Table1[[#This Row],[Total Cost of Good Sold]]</f>
        <v>450</v>
      </c>
      <c r="AB729" s="6">
        <f>IFERROR(Table1[[#This Row],[Total sold Amount]]-Table1[[#This Row],[Total Cost of Good Sold]]/Table1[[#This Row],[Total sold Amount]],0)</f>
        <v>1949.2307692307693</v>
      </c>
      <c r="AC729" s="9">
        <f>IFERROR((Table1[[#This Row],[Total sold Amount]]-Table1[[#This Row],[Total Cost of Good Sold]])/Table1[[#This Row],[Total sold Amount]],0)</f>
        <v>0.23076923076923078</v>
      </c>
    </row>
    <row r="730" spans="1:29" x14ac:dyDescent="0.3">
      <c r="A730">
        <v>1196</v>
      </c>
      <c r="B730" t="s">
        <v>406</v>
      </c>
      <c r="C730" t="s">
        <v>19</v>
      </c>
      <c r="D730" t="s">
        <v>630</v>
      </c>
      <c r="E730" t="s">
        <v>623</v>
      </c>
      <c r="F730" s="4">
        <v>45304</v>
      </c>
      <c r="G730" s="6">
        <v>70</v>
      </c>
      <c r="H730">
        <v>3</v>
      </c>
      <c r="I730" t="s">
        <v>452</v>
      </c>
      <c r="J730" t="s">
        <v>568</v>
      </c>
      <c r="K730" t="s">
        <v>23</v>
      </c>
      <c r="L730" t="s">
        <v>23</v>
      </c>
      <c r="M730" t="s">
        <v>604</v>
      </c>
      <c r="N730" s="2">
        <v>0</v>
      </c>
      <c r="O730" s="1">
        <v>15</v>
      </c>
      <c r="P730" s="1">
        <v>55</v>
      </c>
      <c r="Q730" t="s">
        <v>23</v>
      </c>
      <c r="R730" t="s">
        <v>23</v>
      </c>
      <c r="S730" t="s">
        <v>456</v>
      </c>
      <c r="T730" t="s">
        <v>459</v>
      </c>
      <c r="U730" t="s">
        <v>644</v>
      </c>
      <c r="V730" t="s">
        <v>469</v>
      </c>
      <c r="W730" t="s">
        <v>608</v>
      </c>
      <c r="X730" t="s">
        <v>613</v>
      </c>
      <c r="Y730" s="6">
        <v>210</v>
      </c>
      <c r="Z730" s="1">
        <f>Table1[[#This Row],[Cost Of Goods Sold]]*Table1[[#This Row],[Quantity Sold]]</f>
        <v>45</v>
      </c>
      <c r="AA730" s="1">
        <f>Table1[[#This Row],[Total sold Amount]]-Table1[[#This Row],[Total Cost of Good Sold]]</f>
        <v>165</v>
      </c>
      <c r="AB730" s="6">
        <f>IFERROR(Table1[[#This Row],[Total sold Amount]]-Table1[[#This Row],[Total Cost of Good Sold]]/Table1[[#This Row],[Total sold Amount]],0)</f>
        <v>209.78571428571428</v>
      </c>
      <c r="AC730" s="9">
        <f>IFERROR((Table1[[#This Row],[Total sold Amount]]-Table1[[#This Row],[Total Cost of Good Sold]])/Table1[[#This Row],[Total sold Amount]],0)</f>
        <v>0.7857142857142857</v>
      </c>
    </row>
    <row r="731" spans="1:29" x14ac:dyDescent="0.3">
      <c r="A731">
        <v>1265</v>
      </c>
      <c r="B731" t="s">
        <v>407</v>
      </c>
      <c r="C731" t="s">
        <v>21</v>
      </c>
      <c r="D731" t="s">
        <v>634</v>
      </c>
      <c r="E731" t="s">
        <v>624</v>
      </c>
      <c r="F731" s="4">
        <v>45507</v>
      </c>
      <c r="G731" s="6">
        <v>41.979107848672697</v>
      </c>
      <c r="H731">
        <v>4</v>
      </c>
      <c r="I731" t="s">
        <v>452</v>
      </c>
      <c r="J731" t="s">
        <v>568</v>
      </c>
      <c r="K731" t="s">
        <v>18</v>
      </c>
      <c r="L731" t="s">
        <v>18</v>
      </c>
      <c r="M731" t="s">
        <v>603</v>
      </c>
      <c r="N731" s="2">
        <v>0</v>
      </c>
      <c r="O731" s="1">
        <v>15</v>
      </c>
      <c r="P731" s="1">
        <v>26.979107848672697</v>
      </c>
      <c r="Q731" t="s">
        <v>457</v>
      </c>
      <c r="R731" t="s">
        <v>641</v>
      </c>
      <c r="S731" t="s">
        <v>456</v>
      </c>
      <c r="T731" t="s">
        <v>459</v>
      </c>
      <c r="U731" t="s">
        <v>644</v>
      </c>
      <c r="V731" t="s">
        <v>475</v>
      </c>
      <c r="W731" t="s">
        <v>607</v>
      </c>
      <c r="X731" t="s">
        <v>614</v>
      </c>
      <c r="Y731" s="6">
        <v>167.91643139469079</v>
      </c>
      <c r="Z731" s="1">
        <f>Table1[[#This Row],[Cost Of Goods Sold]]*Table1[[#This Row],[Quantity Sold]]</f>
        <v>60</v>
      </c>
      <c r="AA731" s="1">
        <f>Table1[[#This Row],[Total sold Amount]]-Table1[[#This Row],[Total Cost of Good Sold]]</f>
        <v>107.91643139469079</v>
      </c>
      <c r="AB731" s="6">
        <f>IFERROR(Table1[[#This Row],[Total sold Amount]]-Table1[[#This Row],[Total Cost of Good Sold]]/Table1[[#This Row],[Total sold Amount]],0)</f>
        <v>167.55911079478494</v>
      </c>
      <c r="AC731" s="9">
        <f>IFERROR((Table1[[#This Row],[Total sold Amount]]-Table1[[#This Row],[Total Cost of Good Sold]])/Table1[[#This Row],[Total sold Amount]],0)</f>
        <v>0.64267940009415248</v>
      </c>
    </row>
    <row r="732" spans="1:29" x14ac:dyDescent="0.3">
      <c r="A732">
        <v>1219</v>
      </c>
      <c r="B732" t="s">
        <v>25</v>
      </c>
      <c r="C732" t="s">
        <v>24</v>
      </c>
      <c r="D732" t="s">
        <v>631</v>
      </c>
      <c r="E732" t="s">
        <v>626</v>
      </c>
      <c r="F732" s="4">
        <v>45451</v>
      </c>
      <c r="G732" s="6">
        <v>400</v>
      </c>
      <c r="H732">
        <v>5</v>
      </c>
      <c r="I732" t="s">
        <v>452</v>
      </c>
      <c r="J732" t="s">
        <v>568</v>
      </c>
      <c r="K732" t="s">
        <v>32</v>
      </c>
      <c r="L732" t="s">
        <v>32</v>
      </c>
      <c r="M732" t="s">
        <v>601</v>
      </c>
      <c r="N732" s="2">
        <v>0</v>
      </c>
      <c r="O732" s="1">
        <v>15</v>
      </c>
      <c r="P732" s="1">
        <v>385</v>
      </c>
      <c r="Q732" t="s">
        <v>457</v>
      </c>
      <c r="R732" t="s">
        <v>641</v>
      </c>
      <c r="S732" t="s">
        <v>456</v>
      </c>
      <c r="T732" t="s">
        <v>460</v>
      </c>
      <c r="U732" t="s">
        <v>460</v>
      </c>
      <c r="V732" t="s">
        <v>461</v>
      </c>
      <c r="W732" t="s">
        <v>607</v>
      </c>
      <c r="X732" t="s">
        <v>610</v>
      </c>
      <c r="Y732" s="6">
        <v>2000</v>
      </c>
      <c r="Z732" s="1">
        <f>Table1[[#This Row],[Cost Of Goods Sold]]*Table1[[#This Row],[Quantity Sold]]</f>
        <v>75</v>
      </c>
      <c r="AA732" s="1">
        <f>Table1[[#This Row],[Total sold Amount]]-Table1[[#This Row],[Total Cost of Good Sold]]</f>
        <v>1925</v>
      </c>
      <c r="AB732" s="6">
        <f>IFERROR(Table1[[#This Row],[Total sold Amount]]-Table1[[#This Row],[Total Cost of Good Sold]]/Table1[[#This Row],[Total sold Amount]],0)</f>
        <v>1999.9625000000001</v>
      </c>
      <c r="AC732" s="9">
        <f>IFERROR((Table1[[#This Row],[Total sold Amount]]-Table1[[#This Row],[Total Cost of Good Sold]])/Table1[[#This Row],[Total sold Amount]],0)</f>
        <v>0.96250000000000002</v>
      </c>
    </row>
    <row r="733" spans="1:29" x14ac:dyDescent="0.3">
      <c r="A733">
        <v>567</v>
      </c>
      <c r="B733" t="s">
        <v>349</v>
      </c>
      <c r="C733" t="s">
        <v>48</v>
      </c>
      <c r="D733" t="s">
        <v>633</v>
      </c>
      <c r="E733" t="s">
        <v>624</v>
      </c>
      <c r="F733" s="4">
        <v>45008</v>
      </c>
      <c r="G733" s="6">
        <v>15</v>
      </c>
      <c r="H733">
        <v>4</v>
      </c>
      <c r="I733" t="s">
        <v>452</v>
      </c>
      <c r="J733" t="s">
        <v>568</v>
      </c>
      <c r="K733" t="s">
        <v>32</v>
      </c>
      <c r="L733" t="s">
        <v>32</v>
      </c>
      <c r="M733" t="s">
        <v>442</v>
      </c>
      <c r="N733" s="2">
        <v>0</v>
      </c>
      <c r="O733" s="1">
        <v>10</v>
      </c>
      <c r="P733" s="1">
        <v>5</v>
      </c>
      <c r="Q733" t="s">
        <v>457</v>
      </c>
      <c r="R733" t="s">
        <v>641</v>
      </c>
      <c r="S733" t="s">
        <v>456</v>
      </c>
      <c r="T733" t="s">
        <v>458</v>
      </c>
      <c r="U733" t="s">
        <v>644</v>
      </c>
      <c r="V733" t="s">
        <v>470</v>
      </c>
      <c r="W733" t="s">
        <v>606</v>
      </c>
      <c r="X733" t="s">
        <v>613</v>
      </c>
      <c r="Y733" s="6">
        <v>60</v>
      </c>
      <c r="Z733" s="1">
        <f>Table1[[#This Row],[Cost Of Goods Sold]]*Table1[[#This Row],[Quantity Sold]]</f>
        <v>40</v>
      </c>
      <c r="AA733" s="1">
        <f>Table1[[#This Row],[Total sold Amount]]-Table1[[#This Row],[Total Cost of Good Sold]]</f>
        <v>20</v>
      </c>
      <c r="AB733" s="6">
        <f>IFERROR(Table1[[#This Row],[Total sold Amount]]-Table1[[#This Row],[Total Cost of Good Sold]]/Table1[[#This Row],[Total sold Amount]],0)</f>
        <v>59.333333333333336</v>
      </c>
      <c r="AC733" s="9">
        <f>IFERROR((Table1[[#This Row],[Total sold Amount]]-Table1[[#This Row],[Total Cost of Good Sold]])/Table1[[#This Row],[Total sold Amount]],0)</f>
        <v>0.33333333333333331</v>
      </c>
    </row>
    <row r="734" spans="1:29" x14ac:dyDescent="0.3">
      <c r="A734">
        <v>979</v>
      </c>
      <c r="B734" t="s">
        <v>406</v>
      </c>
      <c r="C734" t="s">
        <v>19</v>
      </c>
      <c r="D734" t="s">
        <v>630</v>
      </c>
      <c r="E734" t="s">
        <v>623</v>
      </c>
      <c r="F734" s="4">
        <v>45239</v>
      </c>
      <c r="G734" s="6">
        <v>70</v>
      </c>
      <c r="H734">
        <v>4</v>
      </c>
      <c r="I734" t="s">
        <v>449</v>
      </c>
      <c r="J734" t="s">
        <v>568</v>
      </c>
      <c r="K734" t="s">
        <v>18</v>
      </c>
      <c r="L734" t="s">
        <v>18</v>
      </c>
      <c r="M734" t="s">
        <v>448</v>
      </c>
      <c r="N734" s="2">
        <v>0</v>
      </c>
      <c r="O734" s="1">
        <v>50</v>
      </c>
      <c r="P734" s="1">
        <v>20</v>
      </c>
      <c r="Q734" t="s">
        <v>23</v>
      </c>
      <c r="R734" t="s">
        <v>23</v>
      </c>
      <c r="S734" t="s">
        <v>454</v>
      </c>
      <c r="T734" t="s">
        <v>458</v>
      </c>
      <c r="U734" t="s">
        <v>644</v>
      </c>
      <c r="V734" t="s">
        <v>493</v>
      </c>
      <c r="W734" t="s">
        <v>607</v>
      </c>
      <c r="X734" t="s">
        <v>613</v>
      </c>
      <c r="Y734" s="6">
        <v>280</v>
      </c>
      <c r="Z734" s="1">
        <f>Table1[[#This Row],[Cost Of Goods Sold]]*Table1[[#This Row],[Quantity Sold]]</f>
        <v>200</v>
      </c>
      <c r="AA734" s="1">
        <f>Table1[[#This Row],[Total sold Amount]]-Table1[[#This Row],[Total Cost of Good Sold]]</f>
        <v>80</v>
      </c>
      <c r="AB734" s="6">
        <f>IFERROR(Table1[[#This Row],[Total sold Amount]]-Table1[[#This Row],[Total Cost of Good Sold]]/Table1[[#This Row],[Total sold Amount]],0)</f>
        <v>279.28571428571428</v>
      </c>
      <c r="AC734" s="9">
        <f>IFERROR((Table1[[#This Row],[Total sold Amount]]-Table1[[#This Row],[Total Cost of Good Sold]])/Table1[[#This Row],[Total sold Amount]],0)</f>
        <v>0.2857142857142857</v>
      </c>
    </row>
    <row r="735" spans="1:29" x14ac:dyDescent="0.3">
      <c r="A735">
        <v>1288</v>
      </c>
      <c r="B735" t="s">
        <v>408</v>
      </c>
      <c r="C735" t="s">
        <v>24</v>
      </c>
      <c r="D735" t="s">
        <v>631</v>
      </c>
      <c r="E735" t="s">
        <v>626</v>
      </c>
      <c r="F735" s="4">
        <v>45242</v>
      </c>
      <c r="G735" s="8">
        <v>90</v>
      </c>
      <c r="H735">
        <v>3</v>
      </c>
      <c r="I735" t="s">
        <v>449</v>
      </c>
      <c r="J735" t="s">
        <v>568</v>
      </c>
      <c r="K735" t="s">
        <v>23</v>
      </c>
      <c r="L735" t="s">
        <v>23</v>
      </c>
      <c r="M735" t="s">
        <v>601</v>
      </c>
      <c r="N735" s="2">
        <v>0</v>
      </c>
      <c r="O735" s="1">
        <v>15</v>
      </c>
      <c r="P735" s="1">
        <v>75</v>
      </c>
      <c r="Q735" t="s">
        <v>18</v>
      </c>
      <c r="R735" t="s">
        <v>642</v>
      </c>
      <c r="S735" t="s">
        <v>456</v>
      </c>
      <c r="T735" t="s">
        <v>458</v>
      </c>
      <c r="U735" t="s">
        <v>644</v>
      </c>
      <c r="V735" t="s">
        <v>467</v>
      </c>
      <c r="W735" t="s">
        <v>606</v>
      </c>
      <c r="X735" t="s">
        <v>612</v>
      </c>
      <c r="Y735" s="6">
        <v>270</v>
      </c>
      <c r="Z735" s="1">
        <f>Table1[[#This Row],[Cost Of Goods Sold]]*Table1[[#This Row],[Quantity Sold]]</f>
        <v>45</v>
      </c>
      <c r="AA735" s="1">
        <f>Table1[[#This Row],[Total sold Amount]]-Table1[[#This Row],[Total Cost of Good Sold]]</f>
        <v>225</v>
      </c>
      <c r="AB735" s="6">
        <f>IFERROR(Table1[[#This Row],[Total sold Amount]]-Table1[[#This Row],[Total Cost of Good Sold]]/Table1[[#This Row],[Total sold Amount]],0)</f>
        <v>269.83333333333331</v>
      </c>
      <c r="AC735" s="9">
        <f>IFERROR((Table1[[#This Row],[Total sold Amount]]-Table1[[#This Row],[Total Cost of Good Sold]])/Table1[[#This Row],[Total sold Amount]],0)</f>
        <v>0.83333333333333337</v>
      </c>
    </row>
    <row r="736" spans="1:29" x14ac:dyDescent="0.3">
      <c r="A736">
        <v>545</v>
      </c>
      <c r="B736" t="s">
        <v>338</v>
      </c>
      <c r="C736" t="s">
        <v>48</v>
      </c>
      <c r="D736" t="s">
        <v>633</v>
      </c>
      <c r="E736" t="s">
        <v>624</v>
      </c>
      <c r="F736" s="4">
        <v>45238</v>
      </c>
      <c r="G736" s="6">
        <v>20</v>
      </c>
      <c r="H736">
        <v>4</v>
      </c>
      <c r="I736" t="s">
        <v>449</v>
      </c>
      <c r="J736" t="s">
        <v>568</v>
      </c>
      <c r="K736" t="s">
        <v>23</v>
      </c>
      <c r="L736" t="s">
        <v>23</v>
      </c>
      <c r="M736" t="s">
        <v>443</v>
      </c>
      <c r="N736" s="2">
        <v>0.05</v>
      </c>
      <c r="O736" s="1">
        <v>15</v>
      </c>
      <c r="P736" s="1">
        <v>5</v>
      </c>
      <c r="Q736" t="s">
        <v>32</v>
      </c>
      <c r="R736" t="s">
        <v>640</v>
      </c>
      <c r="S736" t="s">
        <v>454</v>
      </c>
      <c r="T736" t="s">
        <v>458</v>
      </c>
      <c r="U736" t="s">
        <v>644</v>
      </c>
      <c r="V736" t="s">
        <v>466</v>
      </c>
      <c r="W736" t="s">
        <v>606</v>
      </c>
      <c r="X736" t="s">
        <v>611</v>
      </c>
      <c r="Y736" s="6">
        <v>80</v>
      </c>
      <c r="Z736" s="1">
        <f>Table1[[#This Row],[Cost Of Goods Sold]]*Table1[[#This Row],[Quantity Sold]]</f>
        <v>60</v>
      </c>
      <c r="AA736" s="1">
        <f>Table1[[#This Row],[Total sold Amount]]-Table1[[#This Row],[Total Cost of Good Sold]]</f>
        <v>20</v>
      </c>
      <c r="AB736" s="6">
        <f>IFERROR(Table1[[#This Row],[Total sold Amount]]-Table1[[#This Row],[Total Cost of Good Sold]]/Table1[[#This Row],[Total sold Amount]],0)</f>
        <v>79.25</v>
      </c>
      <c r="AC736" s="9">
        <f>IFERROR((Table1[[#This Row],[Total sold Amount]]-Table1[[#This Row],[Total Cost of Good Sold]])/Table1[[#This Row],[Total sold Amount]],0)</f>
        <v>0.25</v>
      </c>
    </row>
    <row r="737" spans="1:29" x14ac:dyDescent="0.3">
      <c r="A737">
        <v>1127</v>
      </c>
      <c r="B737" t="s">
        <v>338</v>
      </c>
      <c r="C737" t="s">
        <v>48</v>
      </c>
      <c r="D737" t="s">
        <v>633</v>
      </c>
      <c r="E737" t="s">
        <v>624</v>
      </c>
      <c r="F737" s="4">
        <v>45530</v>
      </c>
      <c r="G737" s="6">
        <v>20</v>
      </c>
      <c r="I737" t="s">
        <v>449</v>
      </c>
      <c r="J737" t="s">
        <v>568</v>
      </c>
      <c r="K737" t="s">
        <v>430</v>
      </c>
      <c r="L737" t="s">
        <v>18</v>
      </c>
      <c r="M737" t="s">
        <v>446</v>
      </c>
      <c r="N737" s="2">
        <v>0.05</v>
      </c>
      <c r="O737" s="1">
        <v>15</v>
      </c>
      <c r="P737" s="1">
        <v>5</v>
      </c>
      <c r="Q737" t="s">
        <v>457</v>
      </c>
      <c r="R737" t="s">
        <v>641</v>
      </c>
      <c r="S737" t="s">
        <v>454</v>
      </c>
      <c r="T737" t="s">
        <v>459</v>
      </c>
      <c r="U737" t="s">
        <v>644</v>
      </c>
      <c r="V737" t="s">
        <v>463</v>
      </c>
      <c r="W737" t="s">
        <v>607</v>
      </c>
      <c r="X737" t="s">
        <v>610</v>
      </c>
      <c r="Y737" s="6">
        <v>0</v>
      </c>
      <c r="Z737" s="1">
        <f>Table1[[#This Row],[Cost Of Goods Sold]]*Table1[[#This Row],[Quantity Sold]]</f>
        <v>0</v>
      </c>
      <c r="AA737" s="1">
        <f>Table1[[#This Row],[Total sold Amount]]-Table1[[#This Row],[Total Cost of Good Sold]]</f>
        <v>0</v>
      </c>
      <c r="AB737" s="6">
        <f>IFERROR(Table1[[#This Row],[Total sold Amount]]-Table1[[#This Row],[Total Cost of Good Sold]]/Table1[[#This Row],[Total sold Amount]],0)</f>
        <v>0</v>
      </c>
      <c r="AC737" s="9">
        <f>IFERROR((Table1[[#This Row],[Total sold Amount]]-Table1[[#This Row],[Total Cost of Good Sold]])/Table1[[#This Row],[Total sold Amount]],0)</f>
        <v>0</v>
      </c>
    </row>
    <row r="738" spans="1:29" x14ac:dyDescent="0.3">
      <c r="A738">
        <v>1053</v>
      </c>
      <c r="B738" t="s">
        <v>185</v>
      </c>
      <c r="C738" t="s">
        <v>34</v>
      </c>
      <c r="D738" t="s">
        <v>632</v>
      </c>
      <c r="E738" t="s">
        <v>625</v>
      </c>
      <c r="F738" s="4">
        <v>44940</v>
      </c>
      <c r="G738" s="6">
        <v>50</v>
      </c>
      <c r="I738" t="s">
        <v>453</v>
      </c>
      <c r="J738" t="s">
        <v>568</v>
      </c>
      <c r="K738" t="s">
        <v>432</v>
      </c>
      <c r="L738" t="s">
        <v>620</v>
      </c>
      <c r="M738" t="s">
        <v>445</v>
      </c>
      <c r="N738" s="2">
        <v>0</v>
      </c>
      <c r="O738" s="1">
        <v>40</v>
      </c>
      <c r="P738" s="1">
        <v>10</v>
      </c>
      <c r="Q738" t="s">
        <v>23</v>
      </c>
      <c r="R738" t="s">
        <v>23</v>
      </c>
      <c r="S738" t="s">
        <v>455</v>
      </c>
      <c r="T738" t="s">
        <v>458</v>
      </c>
      <c r="U738" t="s">
        <v>644</v>
      </c>
      <c r="V738" t="s">
        <v>473</v>
      </c>
      <c r="W738" t="s">
        <v>608</v>
      </c>
      <c r="X738" t="s">
        <v>614</v>
      </c>
      <c r="Y738" s="6">
        <v>0</v>
      </c>
      <c r="Z738" s="1">
        <f>Table1[[#This Row],[Cost Of Goods Sold]]*Table1[[#This Row],[Quantity Sold]]</f>
        <v>0</v>
      </c>
      <c r="AA738" s="1">
        <f>Table1[[#This Row],[Total sold Amount]]-Table1[[#This Row],[Total Cost of Good Sold]]</f>
        <v>0</v>
      </c>
      <c r="AB738" s="6">
        <f>IFERROR(Table1[[#This Row],[Total sold Amount]]-Table1[[#This Row],[Total Cost of Good Sold]]/Table1[[#This Row],[Total sold Amount]],0)</f>
        <v>0</v>
      </c>
      <c r="AC738" s="9">
        <f>IFERROR((Table1[[#This Row],[Total sold Amount]]-Table1[[#This Row],[Total Cost of Good Sold]])/Table1[[#This Row],[Total sold Amount]],0)</f>
        <v>0</v>
      </c>
    </row>
    <row r="739" spans="1:29" x14ac:dyDescent="0.3">
      <c r="A739">
        <v>1173</v>
      </c>
      <c r="B739" t="s">
        <v>338</v>
      </c>
      <c r="C739" t="s">
        <v>48</v>
      </c>
      <c r="D739" t="s">
        <v>633</v>
      </c>
      <c r="E739" t="s">
        <v>624</v>
      </c>
      <c r="F739" s="4">
        <v>45149</v>
      </c>
      <c r="G739" s="6">
        <v>20</v>
      </c>
      <c r="H739">
        <v>2</v>
      </c>
      <c r="I739" t="s">
        <v>453</v>
      </c>
      <c r="J739" t="s">
        <v>568</v>
      </c>
      <c r="K739" t="s">
        <v>32</v>
      </c>
      <c r="L739" t="s">
        <v>32</v>
      </c>
      <c r="M739" t="s">
        <v>596</v>
      </c>
      <c r="N739" s="2">
        <v>0</v>
      </c>
      <c r="O739" s="1">
        <v>15</v>
      </c>
      <c r="P739" s="1">
        <v>5</v>
      </c>
      <c r="Q739" t="s">
        <v>18</v>
      </c>
      <c r="R739" t="s">
        <v>642</v>
      </c>
      <c r="S739" t="s">
        <v>454</v>
      </c>
      <c r="T739" t="s">
        <v>460</v>
      </c>
      <c r="U739" t="s">
        <v>460</v>
      </c>
      <c r="V739" t="s">
        <v>478</v>
      </c>
      <c r="W739" t="s">
        <v>608</v>
      </c>
      <c r="X739" t="s">
        <v>614</v>
      </c>
      <c r="Y739" s="6">
        <v>40</v>
      </c>
      <c r="Z739" s="1">
        <f>Table1[[#This Row],[Cost Of Goods Sold]]*Table1[[#This Row],[Quantity Sold]]</f>
        <v>30</v>
      </c>
      <c r="AA739" s="1">
        <f>Table1[[#This Row],[Total sold Amount]]-Table1[[#This Row],[Total Cost of Good Sold]]</f>
        <v>10</v>
      </c>
      <c r="AB739" s="6">
        <f>IFERROR(Table1[[#This Row],[Total sold Amount]]-Table1[[#This Row],[Total Cost of Good Sold]]/Table1[[#This Row],[Total sold Amount]],0)</f>
        <v>39.25</v>
      </c>
      <c r="AC739" s="9">
        <f>IFERROR((Table1[[#This Row],[Total sold Amount]]-Table1[[#This Row],[Total Cost of Good Sold]])/Table1[[#This Row],[Total sold Amount]],0)</f>
        <v>0.25</v>
      </c>
    </row>
    <row r="740" spans="1:29" x14ac:dyDescent="0.3">
      <c r="A740">
        <v>899</v>
      </c>
      <c r="B740" t="s">
        <v>178</v>
      </c>
      <c r="C740" t="s">
        <v>24</v>
      </c>
      <c r="D740" t="s">
        <v>631</v>
      </c>
      <c r="E740" t="s">
        <v>626</v>
      </c>
      <c r="F740" s="4">
        <v>45014</v>
      </c>
      <c r="G740" s="6">
        <v>30</v>
      </c>
      <c r="H740">
        <v>3</v>
      </c>
      <c r="I740" t="s">
        <v>453</v>
      </c>
      <c r="J740" t="s">
        <v>568</v>
      </c>
      <c r="K740" t="s">
        <v>32</v>
      </c>
      <c r="L740" t="s">
        <v>32</v>
      </c>
      <c r="M740" t="s">
        <v>440</v>
      </c>
      <c r="N740" s="2">
        <v>0</v>
      </c>
      <c r="O740" s="1">
        <v>25</v>
      </c>
      <c r="P740" s="1">
        <v>5</v>
      </c>
      <c r="Q740" t="s">
        <v>18</v>
      </c>
      <c r="R740" t="s">
        <v>642</v>
      </c>
      <c r="S740" t="s">
        <v>455</v>
      </c>
      <c r="T740" t="s">
        <v>459</v>
      </c>
      <c r="U740" t="s">
        <v>644</v>
      </c>
      <c r="V740" t="s">
        <v>481</v>
      </c>
      <c r="W740" t="s">
        <v>608</v>
      </c>
      <c r="X740" t="s">
        <v>610</v>
      </c>
      <c r="Y740" s="6">
        <v>90</v>
      </c>
      <c r="Z740" s="1">
        <f>Table1[[#This Row],[Cost Of Goods Sold]]*Table1[[#This Row],[Quantity Sold]]</f>
        <v>75</v>
      </c>
      <c r="AA740" s="1">
        <f>Table1[[#This Row],[Total sold Amount]]-Table1[[#This Row],[Total Cost of Good Sold]]</f>
        <v>15</v>
      </c>
      <c r="AB740" s="6">
        <f>IFERROR(Table1[[#This Row],[Total sold Amount]]-Table1[[#This Row],[Total Cost of Good Sold]]/Table1[[#This Row],[Total sold Amount]],0)</f>
        <v>89.166666666666671</v>
      </c>
      <c r="AC740" s="9">
        <f>IFERROR((Table1[[#This Row],[Total sold Amount]]-Table1[[#This Row],[Total Cost of Good Sold]])/Table1[[#This Row],[Total sold Amount]],0)</f>
        <v>0.16666666666666666</v>
      </c>
    </row>
    <row r="741" spans="1:29" x14ac:dyDescent="0.3">
      <c r="A741">
        <v>1334</v>
      </c>
      <c r="B741" t="s">
        <v>406</v>
      </c>
      <c r="C741" t="s">
        <v>19</v>
      </c>
      <c r="D741" t="s">
        <v>630</v>
      </c>
      <c r="E741" t="s">
        <v>623</v>
      </c>
      <c r="F741" s="4">
        <v>45288</v>
      </c>
      <c r="G741" s="6">
        <v>25</v>
      </c>
      <c r="H741">
        <v>1</v>
      </c>
      <c r="I741" t="s">
        <v>453</v>
      </c>
      <c r="J741" t="s">
        <v>568</v>
      </c>
      <c r="K741" t="s">
        <v>32</v>
      </c>
      <c r="L741" t="s">
        <v>32</v>
      </c>
      <c r="M741" t="s">
        <v>602</v>
      </c>
      <c r="N741" s="2">
        <v>0.05</v>
      </c>
      <c r="O741" s="1">
        <v>15</v>
      </c>
      <c r="P741" s="1">
        <v>10</v>
      </c>
      <c r="Q741" t="s">
        <v>457</v>
      </c>
      <c r="R741" t="s">
        <v>641</v>
      </c>
      <c r="S741" t="s">
        <v>454</v>
      </c>
      <c r="T741" t="s">
        <v>460</v>
      </c>
      <c r="U741" t="s">
        <v>460</v>
      </c>
      <c r="V741" t="s">
        <v>481</v>
      </c>
      <c r="W741" t="s">
        <v>607</v>
      </c>
      <c r="X741" t="s">
        <v>610</v>
      </c>
      <c r="Y741" s="6">
        <v>25</v>
      </c>
      <c r="Z741" s="1">
        <f>Table1[[#This Row],[Cost Of Goods Sold]]*Table1[[#This Row],[Quantity Sold]]</f>
        <v>15</v>
      </c>
      <c r="AA741" s="1">
        <f>Table1[[#This Row],[Total sold Amount]]-Table1[[#This Row],[Total Cost of Good Sold]]</f>
        <v>10</v>
      </c>
      <c r="AB741" s="6">
        <f>IFERROR(Table1[[#This Row],[Total sold Amount]]-Table1[[#This Row],[Total Cost of Good Sold]]/Table1[[#This Row],[Total sold Amount]],0)</f>
        <v>24.4</v>
      </c>
      <c r="AC741" s="9">
        <f>IFERROR((Table1[[#This Row],[Total sold Amount]]-Table1[[#This Row],[Total Cost of Good Sold]])/Table1[[#This Row],[Total sold Amount]],0)</f>
        <v>0.4</v>
      </c>
    </row>
    <row r="742" spans="1:29" x14ac:dyDescent="0.3">
      <c r="A742">
        <v>943</v>
      </c>
      <c r="B742" t="s">
        <v>178</v>
      </c>
      <c r="C742" t="s">
        <v>24</v>
      </c>
      <c r="D742" t="s">
        <v>631</v>
      </c>
      <c r="E742" t="s">
        <v>626</v>
      </c>
      <c r="F742" s="4">
        <v>45500</v>
      </c>
      <c r="G742" s="6">
        <v>30</v>
      </c>
      <c r="H742">
        <v>3</v>
      </c>
      <c r="I742" t="s">
        <v>453</v>
      </c>
      <c r="J742" t="s">
        <v>568</v>
      </c>
      <c r="K742" t="s">
        <v>26</v>
      </c>
      <c r="L742" t="s">
        <v>32</v>
      </c>
      <c r="M742" t="s">
        <v>443</v>
      </c>
      <c r="N742" s="2">
        <v>0</v>
      </c>
      <c r="O742" s="1">
        <v>25</v>
      </c>
      <c r="P742" s="1">
        <v>5</v>
      </c>
      <c r="Q742" t="s">
        <v>32</v>
      </c>
      <c r="R742" t="s">
        <v>640</v>
      </c>
      <c r="S742" t="s">
        <v>455</v>
      </c>
      <c r="T742" t="s">
        <v>460</v>
      </c>
      <c r="U742" t="s">
        <v>460</v>
      </c>
      <c r="V742" t="s">
        <v>489</v>
      </c>
      <c r="W742" t="s">
        <v>608</v>
      </c>
      <c r="X742" t="s">
        <v>612</v>
      </c>
      <c r="Y742" s="6">
        <v>90</v>
      </c>
      <c r="Z742" s="1">
        <f>Table1[[#This Row],[Cost Of Goods Sold]]*Table1[[#This Row],[Quantity Sold]]</f>
        <v>75</v>
      </c>
      <c r="AA742" s="1">
        <f>Table1[[#This Row],[Total sold Amount]]-Table1[[#This Row],[Total Cost of Good Sold]]</f>
        <v>15</v>
      </c>
      <c r="AB742" s="6">
        <f>IFERROR(Table1[[#This Row],[Total sold Amount]]-Table1[[#This Row],[Total Cost of Good Sold]]/Table1[[#This Row],[Total sold Amount]],0)</f>
        <v>89.166666666666671</v>
      </c>
      <c r="AC742" s="9">
        <f>IFERROR((Table1[[#This Row],[Total sold Amount]]-Table1[[#This Row],[Total Cost of Good Sold]])/Table1[[#This Row],[Total sold Amount]],0)</f>
        <v>0.16666666666666666</v>
      </c>
    </row>
    <row r="743" spans="1:29" x14ac:dyDescent="0.3">
      <c r="A743">
        <v>760</v>
      </c>
      <c r="B743" t="s">
        <v>44</v>
      </c>
      <c r="C743" t="s">
        <v>16</v>
      </c>
      <c r="D743" t="s">
        <v>629</v>
      </c>
      <c r="E743" t="s">
        <v>16</v>
      </c>
      <c r="F743" s="4">
        <v>44955</v>
      </c>
      <c r="G743" s="6">
        <v>80</v>
      </c>
      <c r="H743">
        <v>4</v>
      </c>
      <c r="J743" t="s">
        <v>568</v>
      </c>
      <c r="K743" t="s">
        <v>32</v>
      </c>
      <c r="L743" t="s">
        <v>32</v>
      </c>
      <c r="M743" t="s">
        <v>441</v>
      </c>
      <c r="N743" s="2">
        <v>0.1</v>
      </c>
      <c r="O743" s="1">
        <v>60</v>
      </c>
      <c r="P743" s="1">
        <v>20</v>
      </c>
      <c r="Q743" t="s">
        <v>457</v>
      </c>
      <c r="R743" t="s">
        <v>641</v>
      </c>
      <c r="S743" t="s">
        <v>455</v>
      </c>
      <c r="T743" t="s">
        <v>459</v>
      </c>
      <c r="U743" t="s">
        <v>644</v>
      </c>
      <c r="V743" t="s">
        <v>481</v>
      </c>
      <c r="W743" t="s">
        <v>606</v>
      </c>
      <c r="X743" t="s">
        <v>610</v>
      </c>
      <c r="Y743" s="6">
        <v>320</v>
      </c>
      <c r="Z743" s="1">
        <f>Table1[[#This Row],[Cost Of Goods Sold]]*Table1[[#This Row],[Quantity Sold]]</f>
        <v>240</v>
      </c>
      <c r="AA743" s="1">
        <f>Table1[[#This Row],[Total sold Amount]]-Table1[[#This Row],[Total Cost of Good Sold]]</f>
        <v>80</v>
      </c>
      <c r="AB743" s="6">
        <f>IFERROR(Table1[[#This Row],[Total sold Amount]]-Table1[[#This Row],[Total Cost of Good Sold]]/Table1[[#This Row],[Total sold Amount]],0)</f>
        <v>319.25</v>
      </c>
      <c r="AC743" s="9">
        <f>IFERROR((Table1[[#This Row],[Total sold Amount]]-Table1[[#This Row],[Total Cost of Good Sold]])/Table1[[#This Row],[Total sold Amount]],0)</f>
        <v>0.25</v>
      </c>
    </row>
    <row r="744" spans="1:29" x14ac:dyDescent="0.3">
      <c r="A744">
        <v>401</v>
      </c>
      <c r="B744" t="s">
        <v>264</v>
      </c>
      <c r="C744" t="s">
        <v>34</v>
      </c>
      <c r="D744" t="s">
        <v>632</v>
      </c>
      <c r="E744" t="s">
        <v>625</v>
      </c>
      <c r="F744" s="4">
        <v>45187</v>
      </c>
      <c r="G744" s="6">
        <v>26</v>
      </c>
      <c r="H744">
        <v>5</v>
      </c>
      <c r="I744" t="s">
        <v>451</v>
      </c>
      <c r="J744" t="s">
        <v>546</v>
      </c>
      <c r="K744" t="s">
        <v>32</v>
      </c>
      <c r="L744" t="s">
        <v>32</v>
      </c>
      <c r="M744" t="s">
        <v>445</v>
      </c>
      <c r="N744" s="2">
        <v>0</v>
      </c>
      <c r="O744" s="1">
        <v>20</v>
      </c>
      <c r="P744" s="1">
        <v>6</v>
      </c>
      <c r="Q744" t="s">
        <v>18</v>
      </c>
      <c r="R744" t="s">
        <v>642</v>
      </c>
      <c r="S744" t="s">
        <v>455</v>
      </c>
      <c r="T744" t="s">
        <v>459</v>
      </c>
      <c r="U744" t="s">
        <v>644</v>
      </c>
      <c r="V744" t="s">
        <v>494</v>
      </c>
      <c r="W744" t="s">
        <v>607</v>
      </c>
      <c r="X744" t="s">
        <v>614</v>
      </c>
      <c r="Y744" s="6">
        <v>130</v>
      </c>
      <c r="Z744" s="1">
        <f>Table1[[#This Row],[Cost Of Goods Sold]]*Table1[[#This Row],[Quantity Sold]]</f>
        <v>100</v>
      </c>
      <c r="AA744" s="1">
        <f>Table1[[#This Row],[Total sold Amount]]-Table1[[#This Row],[Total Cost of Good Sold]]</f>
        <v>30</v>
      </c>
      <c r="AB744" s="6">
        <f>IFERROR(Table1[[#This Row],[Total sold Amount]]-Table1[[#This Row],[Total Cost of Good Sold]]/Table1[[#This Row],[Total sold Amount]],0)</f>
        <v>129.23076923076923</v>
      </c>
      <c r="AC744" s="9">
        <f>IFERROR((Table1[[#This Row],[Total sold Amount]]-Table1[[#This Row],[Total Cost of Good Sold]])/Table1[[#This Row],[Total sold Amount]],0)</f>
        <v>0.23076923076923078</v>
      </c>
    </row>
    <row r="745" spans="1:29" x14ac:dyDescent="0.3">
      <c r="A745">
        <v>201</v>
      </c>
      <c r="B745" t="s">
        <v>82</v>
      </c>
      <c r="C745" t="s">
        <v>36</v>
      </c>
      <c r="D745" t="s">
        <v>634</v>
      </c>
      <c r="E745" t="s">
        <v>624</v>
      </c>
      <c r="F745" s="4">
        <v>45245</v>
      </c>
      <c r="G745" s="6">
        <v>30</v>
      </c>
      <c r="H745">
        <v>4</v>
      </c>
      <c r="I745" t="s">
        <v>451</v>
      </c>
      <c r="J745" t="s">
        <v>546</v>
      </c>
      <c r="K745" t="s">
        <v>18</v>
      </c>
      <c r="L745" t="s">
        <v>18</v>
      </c>
      <c r="M745" t="s">
        <v>446</v>
      </c>
      <c r="N745" s="2">
        <v>0</v>
      </c>
      <c r="O745" s="1">
        <v>25</v>
      </c>
      <c r="P745" s="1">
        <v>5</v>
      </c>
      <c r="Q745" t="s">
        <v>457</v>
      </c>
      <c r="R745" t="s">
        <v>641</v>
      </c>
      <c r="S745" t="s">
        <v>454</v>
      </c>
      <c r="T745" t="s">
        <v>460</v>
      </c>
      <c r="U745" t="s">
        <v>460</v>
      </c>
      <c r="V745" t="s">
        <v>482</v>
      </c>
      <c r="W745" t="s">
        <v>607</v>
      </c>
      <c r="X745" t="s">
        <v>610</v>
      </c>
      <c r="Y745" s="6">
        <v>120</v>
      </c>
      <c r="Z745" s="1">
        <f>Table1[[#This Row],[Cost Of Goods Sold]]*Table1[[#This Row],[Quantity Sold]]</f>
        <v>100</v>
      </c>
      <c r="AA745" s="1">
        <f>Table1[[#This Row],[Total sold Amount]]-Table1[[#This Row],[Total Cost of Good Sold]]</f>
        <v>20</v>
      </c>
      <c r="AB745" s="6">
        <f>IFERROR(Table1[[#This Row],[Total sold Amount]]-Table1[[#This Row],[Total Cost of Good Sold]]/Table1[[#This Row],[Total sold Amount]],0)</f>
        <v>119.16666666666667</v>
      </c>
      <c r="AC745" s="9">
        <f>IFERROR((Table1[[#This Row],[Total sold Amount]]-Table1[[#This Row],[Total Cost of Good Sold]])/Table1[[#This Row],[Total sold Amount]],0)</f>
        <v>0.16666666666666666</v>
      </c>
    </row>
    <row r="746" spans="1:29" x14ac:dyDescent="0.3">
      <c r="A746">
        <v>296</v>
      </c>
      <c r="B746" t="s">
        <v>172</v>
      </c>
      <c r="C746" t="s">
        <v>48</v>
      </c>
      <c r="D746" t="s">
        <v>633</v>
      </c>
      <c r="E746" t="s">
        <v>624</v>
      </c>
      <c r="F746" s="4">
        <v>45449</v>
      </c>
      <c r="G746" s="6">
        <v>32</v>
      </c>
      <c r="H746">
        <v>5</v>
      </c>
      <c r="I746" t="s">
        <v>451</v>
      </c>
      <c r="J746" t="s">
        <v>546</v>
      </c>
      <c r="K746" t="s">
        <v>23</v>
      </c>
      <c r="L746" t="s">
        <v>23</v>
      </c>
      <c r="M746" t="s">
        <v>443</v>
      </c>
      <c r="N746" s="2">
        <v>0</v>
      </c>
      <c r="O746" s="1">
        <v>25</v>
      </c>
      <c r="P746" s="1">
        <v>7</v>
      </c>
      <c r="Q746" t="s">
        <v>32</v>
      </c>
      <c r="R746" t="s">
        <v>640</v>
      </c>
      <c r="S746" t="s">
        <v>455</v>
      </c>
      <c r="T746" t="s">
        <v>458</v>
      </c>
      <c r="U746" t="s">
        <v>644</v>
      </c>
      <c r="V746" t="s">
        <v>463</v>
      </c>
      <c r="W746" t="s">
        <v>606</v>
      </c>
      <c r="X746" t="s">
        <v>610</v>
      </c>
      <c r="Y746" s="6">
        <v>160</v>
      </c>
      <c r="Z746" s="1">
        <f>Table1[[#This Row],[Cost Of Goods Sold]]*Table1[[#This Row],[Quantity Sold]]</f>
        <v>125</v>
      </c>
      <c r="AA746" s="1">
        <f>Table1[[#This Row],[Total sold Amount]]-Table1[[#This Row],[Total Cost of Good Sold]]</f>
        <v>35</v>
      </c>
      <c r="AB746" s="6">
        <f>IFERROR(Table1[[#This Row],[Total sold Amount]]-Table1[[#This Row],[Total Cost of Good Sold]]/Table1[[#This Row],[Total sold Amount]],0)</f>
        <v>159.21875</v>
      </c>
      <c r="AC746" s="9">
        <f>IFERROR((Table1[[#This Row],[Total sold Amount]]-Table1[[#This Row],[Total Cost of Good Sold]])/Table1[[#This Row],[Total sold Amount]],0)</f>
        <v>0.21875</v>
      </c>
    </row>
    <row r="747" spans="1:29" x14ac:dyDescent="0.3">
      <c r="A747">
        <v>137</v>
      </c>
      <c r="B747" t="s">
        <v>93</v>
      </c>
      <c r="C747" t="s">
        <v>19</v>
      </c>
      <c r="D747" t="s">
        <v>630</v>
      </c>
      <c r="E747" t="s">
        <v>623</v>
      </c>
      <c r="F747" s="4">
        <v>45290</v>
      </c>
      <c r="G747" s="6">
        <v>150</v>
      </c>
      <c r="H747">
        <v>3</v>
      </c>
      <c r="I747" t="s">
        <v>450</v>
      </c>
      <c r="J747" t="s">
        <v>546</v>
      </c>
      <c r="K747" t="s">
        <v>23</v>
      </c>
      <c r="L747" t="s">
        <v>23</v>
      </c>
      <c r="M747" t="s">
        <v>448</v>
      </c>
      <c r="N747" s="2">
        <v>0.06</v>
      </c>
      <c r="O747" s="1">
        <v>120</v>
      </c>
      <c r="P747" s="1">
        <v>30</v>
      </c>
      <c r="Q747" t="s">
        <v>457</v>
      </c>
      <c r="R747" t="s">
        <v>641</v>
      </c>
      <c r="S747" t="s">
        <v>454</v>
      </c>
      <c r="T747" t="s">
        <v>459</v>
      </c>
      <c r="U747" t="s">
        <v>644</v>
      </c>
      <c r="V747" t="s">
        <v>479</v>
      </c>
      <c r="W747" t="s">
        <v>607</v>
      </c>
      <c r="X747" t="s">
        <v>611</v>
      </c>
      <c r="Y747" s="6">
        <v>450</v>
      </c>
      <c r="Z747" s="1">
        <f>Table1[[#This Row],[Cost Of Goods Sold]]*Table1[[#This Row],[Quantity Sold]]</f>
        <v>360</v>
      </c>
      <c r="AA747" s="1">
        <f>Table1[[#This Row],[Total sold Amount]]-Table1[[#This Row],[Total Cost of Good Sold]]</f>
        <v>90</v>
      </c>
      <c r="AB747" s="6">
        <f>IFERROR(Table1[[#This Row],[Total sold Amount]]-Table1[[#This Row],[Total Cost of Good Sold]]/Table1[[#This Row],[Total sold Amount]],0)</f>
        <v>449.2</v>
      </c>
      <c r="AC747" s="9">
        <f>IFERROR((Table1[[#This Row],[Total sold Amount]]-Table1[[#This Row],[Total Cost of Good Sold]])/Table1[[#This Row],[Total sold Amount]],0)</f>
        <v>0.2</v>
      </c>
    </row>
    <row r="748" spans="1:29" x14ac:dyDescent="0.3">
      <c r="A748">
        <v>445</v>
      </c>
      <c r="B748" t="s">
        <v>294</v>
      </c>
      <c r="C748" t="s">
        <v>24</v>
      </c>
      <c r="D748" t="s">
        <v>631</v>
      </c>
      <c r="E748" t="s">
        <v>626</v>
      </c>
      <c r="F748" s="4">
        <v>45043</v>
      </c>
      <c r="G748" s="6">
        <v>26</v>
      </c>
      <c r="H748">
        <v>5</v>
      </c>
      <c r="I748" t="s">
        <v>452</v>
      </c>
      <c r="J748" t="s">
        <v>546</v>
      </c>
      <c r="K748" t="s">
        <v>23</v>
      </c>
      <c r="L748" t="s">
        <v>23</v>
      </c>
      <c r="M748" t="s">
        <v>446</v>
      </c>
      <c r="N748" s="2">
        <v>0</v>
      </c>
      <c r="O748" s="1">
        <v>20</v>
      </c>
      <c r="P748" s="1">
        <v>6</v>
      </c>
      <c r="Q748" t="s">
        <v>18</v>
      </c>
      <c r="R748" t="s">
        <v>642</v>
      </c>
      <c r="S748" t="s">
        <v>454</v>
      </c>
      <c r="T748" t="s">
        <v>458</v>
      </c>
      <c r="U748" t="s">
        <v>644</v>
      </c>
      <c r="V748" t="s">
        <v>466</v>
      </c>
      <c r="W748" t="s">
        <v>607</v>
      </c>
      <c r="X748" t="s">
        <v>611</v>
      </c>
      <c r="Y748" s="6">
        <v>130</v>
      </c>
      <c r="Z748" s="1">
        <f>Table1[[#This Row],[Cost Of Goods Sold]]*Table1[[#This Row],[Quantity Sold]]</f>
        <v>100</v>
      </c>
      <c r="AA748" s="1">
        <f>Table1[[#This Row],[Total sold Amount]]-Table1[[#This Row],[Total Cost of Good Sold]]</f>
        <v>30</v>
      </c>
      <c r="AB748" s="6">
        <f>IFERROR(Table1[[#This Row],[Total sold Amount]]-Table1[[#This Row],[Total Cost of Good Sold]]/Table1[[#This Row],[Total sold Amount]],0)</f>
        <v>129.23076923076923</v>
      </c>
      <c r="AC748" s="9">
        <f>IFERROR((Table1[[#This Row],[Total sold Amount]]-Table1[[#This Row],[Total Cost of Good Sold]])/Table1[[#This Row],[Total sold Amount]],0)</f>
        <v>0.23076923076923078</v>
      </c>
    </row>
    <row r="749" spans="1:29" x14ac:dyDescent="0.3">
      <c r="A749">
        <v>132</v>
      </c>
      <c r="B749" t="s">
        <v>31</v>
      </c>
      <c r="C749" t="s">
        <v>16</v>
      </c>
      <c r="D749" t="s">
        <v>629</v>
      </c>
      <c r="E749" t="s">
        <v>16</v>
      </c>
      <c r="F749" s="4">
        <v>45102</v>
      </c>
      <c r="G749" s="6">
        <v>145</v>
      </c>
      <c r="H749">
        <v>3</v>
      </c>
      <c r="I749" t="s">
        <v>452</v>
      </c>
      <c r="J749" t="s">
        <v>546</v>
      </c>
      <c r="K749" t="s">
        <v>23</v>
      </c>
      <c r="L749" t="s">
        <v>23</v>
      </c>
      <c r="M749" t="s">
        <v>443</v>
      </c>
      <c r="N749" s="2">
        <v>0.15</v>
      </c>
      <c r="O749" s="1">
        <v>110</v>
      </c>
      <c r="P749" s="1">
        <v>35</v>
      </c>
      <c r="Q749" t="s">
        <v>18</v>
      </c>
      <c r="R749" t="s">
        <v>642</v>
      </c>
      <c r="S749" t="s">
        <v>454</v>
      </c>
      <c r="T749" t="s">
        <v>458</v>
      </c>
      <c r="U749" t="s">
        <v>644</v>
      </c>
      <c r="V749" t="s">
        <v>489</v>
      </c>
      <c r="W749" t="s">
        <v>607</v>
      </c>
      <c r="X749" t="s">
        <v>612</v>
      </c>
      <c r="Y749" s="6">
        <v>435</v>
      </c>
      <c r="Z749" s="1">
        <f>Table1[[#This Row],[Cost Of Goods Sold]]*Table1[[#This Row],[Quantity Sold]]</f>
        <v>330</v>
      </c>
      <c r="AA749" s="1">
        <f>Table1[[#This Row],[Total sold Amount]]-Table1[[#This Row],[Total Cost of Good Sold]]</f>
        <v>105</v>
      </c>
      <c r="AB749" s="6">
        <f>IFERROR(Table1[[#This Row],[Total sold Amount]]-Table1[[#This Row],[Total Cost of Good Sold]]/Table1[[#This Row],[Total sold Amount]],0)</f>
        <v>434.24137931034483</v>
      </c>
      <c r="AC749" s="9">
        <f>IFERROR((Table1[[#This Row],[Total sold Amount]]-Table1[[#This Row],[Total Cost of Good Sold]])/Table1[[#This Row],[Total sold Amount]],0)</f>
        <v>0.2413793103448276</v>
      </c>
    </row>
    <row r="750" spans="1:29" x14ac:dyDescent="0.3">
      <c r="A750">
        <v>1028</v>
      </c>
      <c r="B750" t="s">
        <v>266</v>
      </c>
      <c r="C750" t="s">
        <v>36</v>
      </c>
      <c r="D750" t="s">
        <v>634</v>
      </c>
      <c r="E750" t="s">
        <v>624</v>
      </c>
      <c r="F750" s="4">
        <v>45050</v>
      </c>
      <c r="G750" s="6">
        <v>25</v>
      </c>
      <c r="I750" t="s">
        <v>449</v>
      </c>
      <c r="J750" t="s">
        <v>546</v>
      </c>
      <c r="K750" t="s">
        <v>435</v>
      </c>
      <c r="L750" t="s">
        <v>23</v>
      </c>
      <c r="M750" t="s">
        <v>445</v>
      </c>
      <c r="N750" s="2">
        <v>0</v>
      </c>
      <c r="O750" s="1">
        <v>20</v>
      </c>
      <c r="P750" s="1">
        <v>5</v>
      </c>
      <c r="Q750" t="s">
        <v>18</v>
      </c>
      <c r="R750" t="s">
        <v>642</v>
      </c>
      <c r="S750" t="s">
        <v>456</v>
      </c>
      <c r="T750" t="s">
        <v>460</v>
      </c>
      <c r="U750" t="s">
        <v>460</v>
      </c>
      <c r="V750" t="s">
        <v>487</v>
      </c>
      <c r="W750" t="s">
        <v>607</v>
      </c>
      <c r="X750" t="s">
        <v>612</v>
      </c>
      <c r="Y750" s="6">
        <v>0</v>
      </c>
      <c r="Z750" s="1">
        <f>Table1[[#This Row],[Cost Of Goods Sold]]*Table1[[#This Row],[Quantity Sold]]</f>
        <v>0</v>
      </c>
      <c r="AA750" s="1">
        <f>Table1[[#This Row],[Total sold Amount]]-Table1[[#This Row],[Total Cost of Good Sold]]</f>
        <v>0</v>
      </c>
      <c r="AB750" s="6">
        <f>IFERROR(Table1[[#This Row],[Total sold Amount]]-Table1[[#This Row],[Total Cost of Good Sold]]/Table1[[#This Row],[Total sold Amount]],0)</f>
        <v>0</v>
      </c>
      <c r="AC750" s="9">
        <f>IFERROR((Table1[[#This Row],[Total sold Amount]]-Table1[[#This Row],[Total Cost of Good Sold]])/Table1[[#This Row],[Total sold Amount]],0)</f>
        <v>0</v>
      </c>
    </row>
    <row r="751" spans="1:29" x14ac:dyDescent="0.3">
      <c r="A751">
        <v>952</v>
      </c>
      <c r="B751" t="s">
        <v>108</v>
      </c>
      <c r="C751" t="s">
        <v>19</v>
      </c>
      <c r="D751" t="s">
        <v>630</v>
      </c>
      <c r="E751" t="s">
        <v>623</v>
      </c>
      <c r="F751" s="4">
        <v>45297</v>
      </c>
      <c r="G751" s="6">
        <v>80</v>
      </c>
      <c r="H751">
        <v>4</v>
      </c>
      <c r="I751" t="s">
        <v>449</v>
      </c>
      <c r="J751" t="s">
        <v>546</v>
      </c>
      <c r="K751" t="s">
        <v>18</v>
      </c>
      <c r="L751" t="s">
        <v>18</v>
      </c>
      <c r="M751" t="s">
        <v>443</v>
      </c>
      <c r="N751" s="2">
        <v>0.05</v>
      </c>
      <c r="O751" s="1">
        <v>60</v>
      </c>
      <c r="P751" s="1">
        <v>20</v>
      </c>
      <c r="Q751" t="s">
        <v>18</v>
      </c>
      <c r="R751" t="s">
        <v>642</v>
      </c>
      <c r="S751" t="s">
        <v>454</v>
      </c>
      <c r="T751" t="s">
        <v>458</v>
      </c>
      <c r="U751" t="s">
        <v>644</v>
      </c>
      <c r="V751" t="s">
        <v>488</v>
      </c>
      <c r="W751" t="s">
        <v>606</v>
      </c>
      <c r="X751" t="s">
        <v>613</v>
      </c>
      <c r="Y751" s="6">
        <v>320</v>
      </c>
      <c r="Z751" s="1">
        <f>Table1[[#This Row],[Cost Of Goods Sold]]*Table1[[#This Row],[Quantity Sold]]</f>
        <v>240</v>
      </c>
      <c r="AA751" s="1">
        <f>Table1[[#This Row],[Total sold Amount]]-Table1[[#This Row],[Total Cost of Good Sold]]</f>
        <v>80</v>
      </c>
      <c r="AB751" s="6">
        <f>IFERROR(Table1[[#This Row],[Total sold Amount]]-Table1[[#This Row],[Total Cost of Good Sold]]/Table1[[#This Row],[Total sold Amount]],0)</f>
        <v>319.25</v>
      </c>
      <c r="AC751" s="9">
        <f>IFERROR((Table1[[#This Row],[Total sold Amount]]-Table1[[#This Row],[Total Cost of Good Sold]])/Table1[[#This Row],[Total sold Amount]],0)</f>
        <v>0.25</v>
      </c>
    </row>
    <row r="752" spans="1:29" x14ac:dyDescent="0.3">
      <c r="A752">
        <v>308</v>
      </c>
      <c r="B752" t="s">
        <v>184</v>
      </c>
      <c r="C752" t="s">
        <v>19</v>
      </c>
      <c r="D752" t="s">
        <v>630</v>
      </c>
      <c r="E752" t="s">
        <v>623</v>
      </c>
      <c r="F752" s="4">
        <v>45199</v>
      </c>
      <c r="G752" s="6">
        <v>90</v>
      </c>
      <c r="H752">
        <v>4</v>
      </c>
      <c r="I752" t="s">
        <v>449</v>
      </c>
      <c r="J752" t="s">
        <v>546</v>
      </c>
      <c r="K752" t="s">
        <v>23</v>
      </c>
      <c r="L752" t="s">
        <v>23</v>
      </c>
      <c r="M752" t="s">
        <v>447</v>
      </c>
      <c r="N752" s="2">
        <v>0</v>
      </c>
      <c r="O752" s="1">
        <v>70</v>
      </c>
      <c r="P752" s="1">
        <v>20</v>
      </c>
      <c r="Q752" t="s">
        <v>457</v>
      </c>
      <c r="R752" t="s">
        <v>641</v>
      </c>
      <c r="S752" t="s">
        <v>455</v>
      </c>
      <c r="T752" t="s">
        <v>458</v>
      </c>
      <c r="U752" t="s">
        <v>644</v>
      </c>
      <c r="V752" t="s">
        <v>472</v>
      </c>
      <c r="W752" t="s">
        <v>607</v>
      </c>
      <c r="X752" t="s">
        <v>611</v>
      </c>
      <c r="Y752" s="6">
        <v>360</v>
      </c>
      <c r="Z752" s="1">
        <f>Table1[[#This Row],[Cost Of Goods Sold]]*Table1[[#This Row],[Quantity Sold]]</f>
        <v>280</v>
      </c>
      <c r="AA752" s="1">
        <f>Table1[[#This Row],[Total sold Amount]]-Table1[[#This Row],[Total Cost of Good Sold]]</f>
        <v>80</v>
      </c>
      <c r="AB752" s="6">
        <f>IFERROR(Table1[[#This Row],[Total sold Amount]]-Table1[[#This Row],[Total Cost of Good Sold]]/Table1[[#This Row],[Total sold Amount]],0)</f>
        <v>359.22222222222223</v>
      </c>
      <c r="AC752" s="9">
        <f>IFERROR((Table1[[#This Row],[Total sold Amount]]-Table1[[#This Row],[Total Cost of Good Sold]])/Table1[[#This Row],[Total sold Amount]],0)</f>
        <v>0.22222222222222221</v>
      </c>
    </row>
    <row r="753" spans="1:29" x14ac:dyDescent="0.3">
      <c r="A753">
        <v>726</v>
      </c>
      <c r="B753" t="s">
        <v>108</v>
      </c>
      <c r="C753" t="s">
        <v>19</v>
      </c>
      <c r="D753" t="s">
        <v>630</v>
      </c>
      <c r="E753" t="s">
        <v>623</v>
      </c>
      <c r="F753" s="4">
        <v>45512</v>
      </c>
      <c r="G753" s="6">
        <v>80</v>
      </c>
      <c r="H753">
        <v>3</v>
      </c>
      <c r="I753" t="s">
        <v>453</v>
      </c>
      <c r="J753" t="s">
        <v>546</v>
      </c>
      <c r="K753" t="s">
        <v>18</v>
      </c>
      <c r="L753" t="s">
        <v>18</v>
      </c>
      <c r="M753" t="s">
        <v>439</v>
      </c>
      <c r="N753" s="2">
        <v>0</v>
      </c>
      <c r="O753" s="1">
        <v>60</v>
      </c>
      <c r="P753" s="1">
        <v>20</v>
      </c>
      <c r="Q753" t="s">
        <v>18</v>
      </c>
      <c r="R753" t="s">
        <v>642</v>
      </c>
      <c r="S753" t="s">
        <v>454</v>
      </c>
      <c r="T753" t="s">
        <v>458</v>
      </c>
      <c r="U753" t="s">
        <v>644</v>
      </c>
      <c r="V753" t="s">
        <v>480</v>
      </c>
      <c r="W753" t="s">
        <v>607</v>
      </c>
      <c r="X753" t="s">
        <v>613</v>
      </c>
      <c r="Y753" s="6">
        <v>240</v>
      </c>
      <c r="Z753" s="1">
        <f>Table1[[#This Row],[Cost Of Goods Sold]]*Table1[[#This Row],[Quantity Sold]]</f>
        <v>180</v>
      </c>
      <c r="AA753" s="1">
        <f>Table1[[#This Row],[Total sold Amount]]-Table1[[#This Row],[Total Cost of Good Sold]]</f>
        <v>60</v>
      </c>
      <c r="AB753" s="6">
        <f>IFERROR(Table1[[#This Row],[Total sold Amount]]-Table1[[#This Row],[Total Cost of Good Sold]]/Table1[[#This Row],[Total sold Amount]],0)</f>
        <v>239.25</v>
      </c>
      <c r="AC753" s="9">
        <f>IFERROR((Table1[[#This Row],[Total sold Amount]]-Table1[[#This Row],[Total Cost of Good Sold]])/Table1[[#This Row],[Total sold Amount]],0)</f>
        <v>0.25</v>
      </c>
    </row>
    <row r="754" spans="1:29" x14ac:dyDescent="0.3">
      <c r="A754">
        <v>205</v>
      </c>
      <c r="B754" t="s">
        <v>85</v>
      </c>
      <c r="C754" t="s">
        <v>19</v>
      </c>
      <c r="D754" t="s">
        <v>630</v>
      </c>
      <c r="E754" t="s">
        <v>623</v>
      </c>
      <c r="F754" s="4">
        <v>45007</v>
      </c>
      <c r="G754" s="6">
        <v>130</v>
      </c>
      <c r="H754">
        <v>2</v>
      </c>
      <c r="J754" t="s">
        <v>546</v>
      </c>
      <c r="K754" t="s">
        <v>23</v>
      </c>
      <c r="L754" t="s">
        <v>23</v>
      </c>
      <c r="M754" t="s">
        <v>447</v>
      </c>
      <c r="N754" s="2">
        <v>0</v>
      </c>
      <c r="O754" s="1">
        <v>100</v>
      </c>
      <c r="P754" s="1">
        <v>30</v>
      </c>
      <c r="Q754" t="s">
        <v>18</v>
      </c>
      <c r="R754" t="s">
        <v>642</v>
      </c>
      <c r="S754" t="s">
        <v>456</v>
      </c>
      <c r="T754" t="s">
        <v>460</v>
      </c>
      <c r="U754" t="s">
        <v>460</v>
      </c>
      <c r="V754" t="s">
        <v>488</v>
      </c>
      <c r="W754" t="s">
        <v>608</v>
      </c>
      <c r="X754" t="s">
        <v>613</v>
      </c>
      <c r="Y754" s="6">
        <v>260</v>
      </c>
      <c r="Z754" s="1">
        <f>Table1[[#This Row],[Cost Of Goods Sold]]*Table1[[#This Row],[Quantity Sold]]</f>
        <v>200</v>
      </c>
      <c r="AA754" s="1">
        <f>Table1[[#This Row],[Total sold Amount]]-Table1[[#This Row],[Total Cost of Good Sold]]</f>
        <v>60</v>
      </c>
      <c r="AB754" s="6">
        <f>IFERROR(Table1[[#This Row],[Total sold Amount]]-Table1[[#This Row],[Total Cost of Good Sold]]/Table1[[#This Row],[Total sold Amount]],0)</f>
        <v>259.23076923076923</v>
      </c>
      <c r="AC754" s="9">
        <f>IFERROR((Table1[[#This Row],[Total sold Amount]]-Table1[[#This Row],[Total Cost of Good Sold]])/Table1[[#This Row],[Total sold Amount]],0)</f>
        <v>0.23076923076923078</v>
      </c>
    </row>
    <row r="755" spans="1:29" x14ac:dyDescent="0.3">
      <c r="A755">
        <v>367</v>
      </c>
      <c r="B755" t="s">
        <v>239</v>
      </c>
      <c r="C755" t="s">
        <v>21</v>
      </c>
      <c r="D755" t="s">
        <v>634</v>
      </c>
      <c r="E755" t="s">
        <v>624</v>
      </c>
      <c r="F755" s="4">
        <v>45188</v>
      </c>
      <c r="G755" s="6">
        <v>38</v>
      </c>
      <c r="H755">
        <v>5</v>
      </c>
      <c r="I755" t="s">
        <v>451</v>
      </c>
      <c r="J755" t="s">
        <v>573</v>
      </c>
      <c r="K755" t="s">
        <v>32</v>
      </c>
      <c r="L755" t="s">
        <v>32</v>
      </c>
      <c r="M755" t="s">
        <v>446</v>
      </c>
      <c r="N755" s="2">
        <v>0</v>
      </c>
      <c r="O755" s="1">
        <v>30</v>
      </c>
      <c r="P755" s="1">
        <v>8</v>
      </c>
      <c r="Q755" t="s">
        <v>18</v>
      </c>
      <c r="R755" t="s">
        <v>642</v>
      </c>
      <c r="S755" t="s">
        <v>454</v>
      </c>
      <c r="T755" t="s">
        <v>458</v>
      </c>
      <c r="U755" t="s">
        <v>644</v>
      </c>
      <c r="V755" t="s">
        <v>485</v>
      </c>
      <c r="W755" t="s">
        <v>608</v>
      </c>
      <c r="X755" t="s">
        <v>611</v>
      </c>
      <c r="Y755" s="6">
        <v>190</v>
      </c>
      <c r="Z755" s="1">
        <f>Table1[[#This Row],[Cost Of Goods Sold]]*Table1[[#This Row],[Quantity Sold]]</f>
        <v>150</v>
      </c>
      <c r="AA755" s="1">
        <f>Table1[[#This Row],[Total sold Amount]]-Table1[[#This Row],[Total Cost of Good Sold]]</f>
        <v>40</v>
      </c>
      <c r="AB755" s="6">
        <f>IFERROR(Table1[[#This Row],[Total sold Amount]]-Table1[[#This Row],[Total Cost of Good Sold]]/Table1[[#This Row],[Total sold Amount]],0)</f>
        <v>189.21052631578948</v>
      </c>
      <c r="AC755" s="9">
        <f>IFERROR((Table1[[#This Row],[Total sold Amount]]-Table1[[#This Row],[Total Cost of Good Sold]])/Table1[[#This Row],[Total sold Amount]],0)</f>
        <v>0.21052631578947367</v>
      </c>
    </row>
    <row r="756" spans="1:29" x14ac:dyDescent="0.3">
      <c r="A756">
        <v>534</v>
      </c>
      <c r="B756" t="s">
        <v>333</v>
      </c>
      <c r="C756" t="s">
        <v>19</v>
      </c>
      <c r="D756" t="s">
        <v>630</v>
      </c>
      <c r="E756" t="s">
        <v>623</v>
      </c>
      <c r="F756" s="4">
        <v>45355</v>
      </c>
      <c r="G756" s="6">
        <v>40</v>
      </c>
      <c r="H756">
        <v>1</v>
      </c>
      <c r="I756" t="s">
        <v>451</v>
      </c>
      <c r="J756" t="s">
        <v>573</v>
      </c>
      <c r="K756" t="s">
        <v>23</v>
      </c>
      <c r="L756" t="s">
        <v>23</v>
      </c>
      <c r="M756" t="s">
        <v>442</v>
      </c>
      <c r="N756" s="2">
        <v>0</v>
      </c>
      <c r="O756" s="1">
        <v>30</v>
      </c>
      <c r="P756" s="1">
        <v>10</v>
      </c>
      <c r="Q756" t="s">
        <v>32</v>
      </c>
      <c r="R756" t="s">
        <v>640</v>
      </c>
      <c r="S756" t="s">
        <v>455</v>
      </c>
      <c r="T756" t="s">
        <v>458</v>
      </c>
      <c r="U756" t="s">
        <v>644</v>
      </c>
      <c r="V756" t="s">
        <v>480</v>
      </c>
      <c r="W756" t="s">
        <v>606</v>
      </c>
      <c r="X756" t="s">
        <v>613</v>
      </c>
      <c r="Y756" s="6">
        <v>40</v>
      </c>
      <c r="Z756" s="1">
        <f>Table1[[#This Row],[Cost Of Goods Sold]]*Table1[[#This Row],[Quantity Sold]]</f>
        <v>30</v>
      </c>
      <c r="AA756" s="1">
        <f>Table1[[#This Row],[Total sold Amount]]-Table1[[#This Row],[Total Cost of Good Sold]]</f>
        <v>10</v>
      </c>
      <c r="AB756" s="6">
        <f>IFERROR(Table1[[#This Row],[Total sold Amount]]-Table1[[#This Row],[Total Cost of Good Sold]]/Table1[[#This Row],[Total sold Amount]],0)</f>
        <v>39.25</v>
      </c>
      <c r="AC756" s="9">
        <f>IFERROR((Table1[[#This Row],[Total sold Amount]]-Table1[[#This Row],[Total Cost of Good Sold]])/Table1[[#This Row],[Total sold Amount]],0)</f>
        <v>0.25</v>
      </c>
    </row>
    <row r="757" spans="1:29" x14ac:dyDescent="0.3">
      <c r="A757">
        <v>66</v>
      </c>
      <c r="B757" t="s">
        <v>98</v>
      </c>
      <c r="C757" t="s">
        <v>19</v>
      </c>
      <c r="D757" t="s">
        <v>630</v>
      </c>
      <c r="E757" t="s">
        <v>623</v>
      </c>
      <c r="F757" s="4">
        <v>45245</v>
      </c>
      <c r="G757" s="6">
        <v>65</v>
      </c>
      <c r="H757">
        <v>4</v>
      </c>
      <c r="I757" t="s">
        <v>452</v>
      </c>
      <c r="J757" t="s">
        <v>573</v>
      </c>
      <c r="K757" t="s">
        <v>32</v>
      </c>
      <c r="L757" t="s">
        <v>32</v>
      </c>
      <c r="M757" t="s">
        <v>446</v>
      </c>
      <c r="N757" s="2">
        <v>0.1</v>
      </c>
      <c r="O757" s="1">
        <v>50</v>
      </c>
      <c r="P757" s="1">
        <v>15</v>
      </c>
      <c r="Q757" t="s">
        <v>18</v>
      </c>
      <c r="R757" t="s">
        <v>642</v>
      </c>
      <c r="S757" t="s">
        <v>456</v>
      </c>
      <c r="T757" t="s">
        <v>458</v>
      </c>
      <c r="U757" t="s">
        <v>644</v>
      </c>
      <c r="V757" t="s">
        <v>470</v>
      </c>
      <c r="W757" t="s">
        <v>607</v>
      </c>
      <c r="X757" t="s">
        <v>613</v>
      </c>
      <c r="Y757" s="6">
        <v>260</v>
      </c>
      <c r="Z757" s="1">
        <f>Table1[[#This Row],[Cost Of Goods Sold]]*Table1[[#This Row],[Quantity Sold]]</f>
        <v>200</v>
      </c>
      <c r="AA757" s="1">
        <f>Table1[[#This Row],[Total sold Amount]]-Table1[[#This Row],[Total Cost of Good Sold]]</f>
        <v>60</v>
      </c>
      <c r="AB757" s="6">
        <f>IFERROR(Table1[[#This Row],[Total sold Amount]]-Table1[[#This Row],[Total Cost of Good Sold]]/Table1[[#This Row],[Total sold Amount]],0)</f>
        <v>259.23076923076923</v>
      </c>
      <c r="AC757" s="9">
        <f>IFERROR((Table1[[#This Row],[Total sold Amount]]-Table1[[#This Row],[Total Cost of Good Sold]])/Table1[[#This Row],[Total sold Amount]],0)</f>
        <v>0.23076923076923078</v>
      </c>
    </row>
    <row r="758" spans="1:29" x14ac:dyDescent="0.3">
      <c r="A758">
        <v>855</v>
      </c>
      <c r="B758" t="s">
        <v>178</v>
      </c>
      <c r="C758" t="s">
        <v>24</v>
      </c>
      <c r="D758" t="s">
        <v>631</v>
      </c>
      <c r="E758" t="s">
        <v>626</v>
      </c>
      <c r="F758" s="4">
        <v>45444</v>
      </c>
      <c r="G758" s="6">
        <v>30</v>
      </c>
      <c r="H758">
        <v>2</v>
      </c>
      <c r="I758" t="s">
        <v>449</v>
      </c>
      <c r="J758" t="s">
        <v>573</v>
      </c>
      <c r="K758" t="s">
        <v>18</v>
      </c>
      <c r="L758" t="s">
        <v>18</v>
      </c>
      <c r="M758" t="s">
        <v>441</v>
      </c>
      <c r="N758" s="2">
        <v>0</v>
      </c>
      <c r="O758" s="1">
        <v>25</v>
      </c>
      <c r="P758" s="1">
        <v>5</v>
      </c>
      <c r="Q758" t="s">
        <v>457</v>
      </c>
      <c r="R758" t="s">
        <v>641</v>
      </c>
      <c r="S758" t="s">
        <v>455</v>
      </c>
      <c r="T758" t="s">
        <v>459</v>
      </c>
      <c r="U758" t="s">
        <v>644</v>
      </c>
      <c r="V758" t="s">
        <v>473</v>
      </c>
      <c r="W758" t="s">
        <v>608</v>
      </c>
      <c r="X758" t="s">
        <v>614</v>
      </c>
      <c r="Y758" s="6">
        <v>60</v>
      </c>
      <c r="Z758" s="1">
        <f>Table1[[#This Row],[Cost Of Goods Sold]]*Table1[[#This Row],[Quantity Sold]]</f>
        <v>50</v>
      </c>
      <c r="AA758" s="1">
        <f>Table1[[#This Row],[Total sold Amount]]-Table1[[#This Row],[Total Cost of Good Sold]]</f>
        <v>10</v>
      </c>
      <c r="AB758" s="6">
        <f>IFERROR(Table1[[#This Row],[Total sold Amount]]-Table1[[#This Row],[Total Cost of Good Sold]]/Table1[[#This Row],[Total sold Amount]],0)</f>
        <v>59.166666666666664</v>
      </c>
      <c r="AC758" s="9">
        <f>IFERROR((Table1[[#This Row],[Total sold Amount]]-Table1[[#This Row],[Total Cost of Good Sold]])/Table1[[#This Row],[Total sold Amount]],0)</f>
        <v>0.16666666666666666</v>
      </c>
    </row>
    <row r="759" spans="1:29" x14ac:dyDescent="0.3">
      <c r="A759">
        <v>975</v>
      </c>
      <c r="B759" t="s">
        <v>423</v>
      </c>
      <c r="C759" t="s">
        <v>24</v>
      </c>
      <c r="D759" t="s">
        <v>631</v>
      </c>
      <c r="E759" t="s">
        <v>626</v>
      </c>
      <c r="F759" s="4">
        <v>45301</v>
      </c>
      <c r="G759" s="6">
        <v>130</v>
      </c>
      <c r="H759">
        <v>2</v>
      </c>
      <c r="I759" t="s">
        <v>449</v>
      </c>
      <c r="J759" t="s">
        <v>573</v>
      </c>
      <c r="K759" t="s">
        <v>32</v>
      </c>
      <c r="L759" t="s">
        <v>32</v>
      </c>
      <c r="M759" t="s">
        <v>443</v>
      </c>
      <c r="N759" s="2">
        <v>0</v>
      </c>
      <c r="O759" s="1">
        <v>100</v>
      </c>
      <c r="P759" s="1">
        <v>30</v>
      </c>
      <c r="Q759" t="s">
        <v>457</v>
      </c>
      <c r="R759" t="s">
        <v>641</v>
      </c>
      <c r="S759" t="s">
        <v>454</v>
      </c>
      <c r="T759" t="s">
        <v>458</v>
      </c>
      <c r="U759" t="s">
        <v>644</v>
      </c>
      <c r="V759" t="s">
        <v>461</v>
      </c>
      <c r="W759" t="s">
        <v>608</v>
      </c>
      <c r="X759" t="s">
        <v>610</v>
      </c>
      <c r="Y759" s="6">
        <v>260</v>
      </c>
      <c r="Z759" s="1">
        <f>Table1[[#This Row],[Cost Of Goods Sold]]*Table1[[#This Row],[Quantity Sold]]</f>
        <v>200</v>
      </c>
      <c r="AA759" s="1">
        <f>Table1[[#This Row],[Total sold Amount]]-Table1[[#This Row],[Total Cost of Good Sold]]</f>
        <v>60</v>
      </c>
      <c r="AB759" s="6">
        <f>IFERROR(Table1[[#This Row],[Total sold Amount]]-Table1[[#This Row],[Total Cost of Good Sold]]/Table1[[#This Row],[Total sold Amount]],0)</f>
        <v>259.23076923076923</v>
      </c>
      <c r="AC759" s="9">
        <f>IFERROR((Table1[[#This Row],[Total sold Amount]]-Table1[[#This Row],[Total Cost of Good Sold]])/Table1[[#This Row],[Total sold Amount]],0)</f>
        <v>0.23076923076923078</v>
      </c>
    </row>
    <row r="760" spans="1:29" x14ac:dyDescent="0.3">
      <c r="A760">
        <v>88</v>
      </c>
      <c r="B760" t="s">
        <v>38</v>
      </c>
      <c r="C760" t="s">
        <v>19</v>
      </c>
      <c r="D760" t="s">
        <v>630</v>
      </c>
      <c r="E760" t="s">
        <v>623</v>
      </c>
      <c r="F760" s="4">
        <v>45396</v>
      </c>
      <c r="G760" s="6">
        <v>195</v>
      </c>
      <c r="H760">
        <v>3</v>
      </c>
      <c r="I760" t="s">
        <v>449</v>
      </c>
      <c r="J760" t="s">
        <v>573</v>
      </c>
      <c r="K760" t="s">
        <v>23</v>
      </c>
      <c r="L760" t="s">
        <v>23</v>
      </c>
      <c r="M760" t="s">
        <v>440</v>
      </c>
      <c r="N760" s="2">
        <v>7.0000000000000007E-2</v>
      </c>
      <c r="O760" s="1">
        <v>150</v>
      </c>
      <c r="P760" s="1">
        <v>45</v>
      </c>
      <c r="Q760" t="s">
        <v>18</v>
      </c>
      <c r="R760" t="s">
        <v>642</v>
      </c>
      <c r="S760" t="s">
        <v>454</v>
      </c>
      <c r="T760" t="s">
        <v>460</v>
      </c>
      <c r="U760" t="s">
        <v>460</v>
      </c>
      <c r="V760" t="s">
        <v>474</v>
      </c>
      <c r="W760" t="s">
        <v>607</v>
      </c>
      <c r="X760" t="s">
        <v>611</v>
      </c>
      <c r="Y760" s="6">
        <v>585</v>
      </c>
      <c r="Z760" s="1">
        <f>Table1[[#This Row],[Cost Of Goods Sold]]*Table1[[#This Row],[Quantity Sold]]</f>
        <v>450</v>
      </c>
      <c r="AA760" s="1">
        <f>Table1[[#This Row],[Total sold Amount]]-Table1[[#This Row],[Total Cost of Good Sold]]</f>
        <v>135</v>
      </c>
      <c r="AB760" s="6">
        <f>IFERROR(Table1[[#This Row],[Total sold Amount]]-Table1[[#This Row],[Total Cost of Good Sold]]/Table1[[#This Row],[Total sold Amount]],0)</f>
        <v>584.23076923076928</v>
      </c>
      <c r="AC760" s="9">
        <f>IFERROR((Table1[[#This Row],[Total sold Amount]]-Table1[[#This Row],[Total Cost of Good Sold]])/Table1[[#This Row],[Total sold Amount]],0)</f>
        <v>0.23076923076923078</v>
      </c>
    </row>
    <row r="761" spans="1:29" x14ac:dyDescent="0.3">
      <c r="A761">
        <v>586</v>
      </c>
      <c r="B761" t="s">
        <v>99</v>
      </c>
      <c r="C761" t="s">
        <v>19</v>
      </c>
      <c r="D761" t="s">
        <v>630</v>
      </c>
      <c r="E761" t="s">
        <v>623</v>
      </c>
      <c r="F761" s="4">
        <v>45191</v>
      </c>
      <c r="G761" s="6">
        <v>80</v>
      </c>
      <c r="H761">
        <v>5</v>
      </c>
      <c r="I761" t="s">
        <v>453</v>
      </c>
      <c r="J761" t="s">
        <v>573</v>
      </c>
      <c r="K761" t="s">
        <v>32</v>
      </c>
      <c r="L761" t="s">
        <v>32</v>
      </c>
      <c r="M761" t="s">
        <v>446</v>
      </c>
      <c r="N761" s="2">
        <v>0.05</v>
      </c>
      <c r="O761" s="1">
        <v>60</v>
      </c>
      <c r="P761" s="1">
        <v>20</v>
      </c>
      <c r="Q761" t="s">
        <v>457</v>
      </c>
      <c r="R761" t="s">
        <v>641</v>
      </c>
      <c r="S761" t="s">
        <v>456</v>
      </c>
      <c r="T761" t="s">
        <v>458</v>
      </c>
      <c r="U761" t="s">
        <v>644</v>
      </c>
      <c r="V761" t="s">
        <v>488</v>
      </c>
      <c r="W761" t="s">
        <v>607</v>
      </c>
      <c r="X761" t="s">
        <v>613</v>
      </c>
      <c r="Y761" s="6">
        <v>400</v>
      </c>
      <c r="Z761" s="1">
        <f>Table1[[#This Row],[Cost Of Goods Sold]]*Table1[[#This Row],[Quantity Sold]]</f>
        <v>300</v>
      </c>
      <c r="AA761" s="1">
        <f>Table1[[#This Row],[Total sold Amount]]-Table1[[#This Row],[Total Cost of Good Sold]]</f>
        <v>100</v>
      </c>
      <c r="AB761" s="6">
        <f>IFERROR(Table1[[#This Row],[Total sold Amount]]-Table1[[#This Row],[Total Cost of Good Sold]]/Table1[[#This Row],[Total sold Amount]],0)</f>
        <v>399.25</v>
      </c>
      <c r="AC761" s="9">
        <f>IFERROR((Table1[[#This Row],[Total sold Amount]]-Table1[[#This Row],[Total Cost of Good Sold]])/Table1[[#This Row],[Total sold Amount]],0)</f>
        <v>0.25</v>
      </c>
    </row>
    <row r="762" spans="1:29" x14ac:dyDescent="0.3">
      <c r="A762">
        <v>466</v>
      </c>
      <c r="B762" t="s">
        <v>37</v>
      </c>
      <c r="C762" t="s">
        <v>36</v>
      </c>
      <c r="D762" t="s">
        <v>634</v>
      </c>
      <c r="E762" t="s">
        <v>624</v>
      </c>
      <c r="F762" s="4">
        <v>45063</v>
      </c>
      <c r="G762" s="6">
        <v>105</v>
      </c>
      <c r="H762">
        <v>4</v>
      </c>
      <c r="I762" t="s">
        <v>451</v>
      </c>
      <c r="J762" t="s">
        <v>533</v>
      </c>
      <c r="K762" t="s">
        <v>18</v>
      </c>
      <c r="L762" t="s">
        <v>18</v>
      </c>
      <c r="M762" t="s">
        <v>441</v>
      </c>
      <c r="N762" s="2">
        <v>0</v>
      </c>
      <c r="O762" s="1">
        <v>80</v>
      </c>
      <c r="P762" s="1">
        <v>25</v>
      </c>
      <c r="Q762" t="s">
        <v>457</v>
      </c>
      <c r="R762" t="s">
        <v>641</v>
      </c>
      <c r="S762" t="s">
        <v>456</v>
      </c>
      <c r="T762" t="s">
        <v>458</v>
      </c>
      <c r="U762" t="s">
        <v>644</v>
      </c>
      <c r="V762" t="s">
        <v>493</v>
      </c>
      <c r="W762" t="s">
        <v>608</v>
      </c>
      <c r="X762" t="s">
        <v>613</v>
      </c>
      <c r="Y762" s="6">
        <v>420</v>
      </c>
      <c r="Z762" s="1">
        <f>Table1[[#This Row],[Cost Of Goods Sold]]*Table1[[#This Row],[Quantity Sold]]</f>
        <v>320</v>
      </c>
      <c r="AA762" s="1">
        <f>Table1[[#This Row],[Total sold Amount]]-Table1[[#This Row],[Total Cost of Good Sold]]</f>
        <v>100</v>
      </c>
      <c r="AB762" s="6">
        <f>IFERROR(Table1[[#This Row],[Total sold Amount]]-Table1[[#This Row],[Total Cost of Good Sold]]/Table1[[#This Row],[Total sold Amount]],0)</f>
        <v>419.23809523809524</v>
      </c>
      <c r="AC762" s="9">
        <f>IFERROR((Table1[[#This Row],[Total sold Amount]]-Table1[[#This Row],[Total Cost of Good Sold]])/Table1[[#This Row],[Total sold Amount]],0)</f>
        <v>0.23809523809523808</v>
      </c>
    </row>
    <row r="763" spans="1:29" x14ac:dyDescent="0.3">
      <c r="A763">
        <v>637</v>
      </c>
      <c r="B763" t="s">
        <v>378</v>
      </c>
      <c r="C763" t="s">
        <v>34</v>
      </c>
      <c r="D763" t="s">
        <v>632</v>
      </c>
      <c r="E763" t="s">
        <v>625</v>
      </c>
      <c r="F763" s="4">
        <v>45443</v>
      </c>
      <c r="G763" s="6">
        <v>15</v>
      </c>
      <c r="H763">
        <v>2</v>
      </c>
      <c r="I763" t="s">
        <v>450</v>
      </c>
      <c r="J763" t="s">
        <v>533</v>
      </c>
      <c r="K763" t="s">
        <v>18</v>
      </c>
      <c r="L763" t="s">
        <v>18</v>
      </c>
      <c r="M763" t="s">
        <v>448</v>
      </c>
      <c r="N763" s="2">
        <v>0.05</v>
      </c>
      <c r="O763" s="1">
        <v>10</v>
      </c>
      <c r="P763" s="1">
        <v>5</v>
      </c>
      <c r="Q763" t="s">
        <v>23</v>
      </c>
      <c r="R763" t="s">
        <v>23</v>
      </c>
      <c r="S763" t="s">
        <v>454</v>
      </c>
      <c r="T763" t="s">
        <v>459</v>
      </c>
      <c r="U763" t="s">
        <v>644</v>
      </c>
      <c r="V763" t="s">
        <v>494</v>
      </c>
      <c r="W763" t="s">
        <v>606</v>
      </c>
      <c r="X763" t="s">
        <v>614</v>
      </c>
      <c r="Y763" s="6">
        <v>30</v>
      </c>
      <c r="Z763" s="1">
        <f>Table1[[#This Row],[Cost Of Goods Sold]]*Table1[[#This Row],[Quantity Sold]]</f>
        <v>20</v>
      </c>
      <c r="AA763" s="1">
        <f>Table1[[#This Row],[Total sold Amount]]-Table1[[#This Row],[Total Cost of Good Sold]]</f>
        <v>10</v>
      </c>
      <c r="AB763" s="6">
        <f>IFERROR(Table1[[#This Row],[Total sold Amount]]-Table1[[#This Row],[Total Cost of Good Sold]]/Table1[[#This Row],[Total sold Amount]],0)</f>
        <v>29.333333333333332</v>
      </c>
      <c r="AC763" s="9">
        <f>IFERROR((Table1[[#This Row],[Total sold Amount]]-Table1[[#This Row],[Total Cost of Good Sold]])/Table1[[#This Row],[Total sold Amount]],0)</f>
        <v>0.33333333333333331</v>
      </c>
    </row>
    <row r="764" spans="1:29" x14ac:dyDescent="0.3">
      <c r="A764">
        <v>318</v>
      </c>
      <c r="B764" t="s">
        <v>193</v>
      </c>
      <c r="C764" t="s">
        <v>24</v>
      </c>
      <c r="D764" t="s">
        <v>631</v>
      </c>
      <c r="E764" t="s">
        <v>626</v>
      </c>
      <c r="F764" s="4">
        <v>45073</v>
      </c>
      <c r="G764" s="6">
        <v>90</v>
      </c>
      <c r="H764">
        <v>1</v>
      </c>
      <c r="I764" t="s">
        <v>450</v>
      </c>
      <c r="J764" t="s">
        <v>533</v>
      </c>
      <c r="K764" t="s">
        <v>23</v>
      </c>
      <c r="L764" t="s">
        <v>23</v>
      </c>
      <c r="M764" t="s">
        <v>446</v>
      </c>
      <c r="N764" s="2">
        <v>0</v>
      </c>
      <c r="O764" s="1">
        <v>70</v>
      </c>
      <c r="P764" s="1">
        <v>20</v>
      </c>
      <c r="Q764" t="s">
        <v>457</v>
      </c>
      <c r="R764" t="s">
        <v>641</v>
      </c>
      <c r="S764" t="s">
        <v>455</v>
      </c>
      <c r="T764" t="s">
        <v>459</v>
      </c>
      <c r="U764" t="s">
        <v>644</v>
      </c>
      <c r="V764" t="s">
        <v>476</v>
      </c>
      <c r="W764" t="s">
        <v>606</v>
      </c>
      <c r="X764" t="s">
        <v>610</v>
      </c>
      <c r="Y764" s="6">
        <v>90</v>
      </c>
      <c r="Z764" s="1">
        <f>Table1[[#This Row],[Cost Of Goods Sold]]*Table1[[#This Row],[Quantity Sold]]</f>
        <v>70</v>
      </c>
      <c r="AA764" s="1">
        <f>Table1[[#This Row],[Total sold Amount]]-Table1[[#This Row],[Total Cost of Good Sold]]</f>
        <v>20</v>
      </c>
      <c r="AB764" s="6">
        <f>IFERROR(Table1[[#This Row],[Total sold Amount]]-Table1[[#This Row],[Total Cost of Good Sold]]/Table1[[#This Row],[Total sold Amount]],0)</f>
        <v>89.222222222222229</v>
      </c>
      <c r="AC764" s="9">
        <f>IFERROR((Table1[[#This Row],[Total sold Amount]]-Table1[[#This Row],[Total Cost of Good Sold]])/Table1[[#This Row],[Total sold Amount]],0)</f>
        <v>0.22222222222222221</v>
      </c>
    </row>
    <row r="765" spans="1:29" x14ac:dyDescent="0.3">
      <c r="A765">
        <v>806</v>
      </c>
      <c r="B765" t="s">
        <v>81</v>
      </c>
      <c r="C765" t="s">
        <v>24</v>
      </c>
      <c r="D765" t="s">
        <v>631</v>
      </c>
      <c r="E765" t="s">
        <v>626</v>
      </c>
      <c r="F765" s="4">
        <v>44990</v>
      </c>
      <c r="G765" s="6">
        <v>130</v>
      </c>
      <c r="H765">
        <v>3</v>
      </c>
      <c r="I765" t="s">
        <v>450</v>
      </c>
      <c r="J765" t="s">
        <v>533</v>
      </c>
      <c r="K765" t="s">
        <v>32</v>
      </c>
      <c r="L765" t="s">
        <v>32</v>
      </c>
      <c r="M765" t="s">
        <v>445</v>
      </c>
      <c r="N765" s="2">
        <v>0.05</v>
      </c>
      <c r="O765" s="1">
        <v>100</v>
      </c>
      <c r="P765" s="1">
        <v>30</v>
      </c>
      <c r="Q765" t="s">
        <v>23</v>
      </c>
      <c r="R765" t="s">
        <v>23</v>
      </c>
      <c r="S765" t="s">
        <v>456</v>
      </c>
      <c r="T765" t="s">
        <v>459</v>
      </c>
      <c r="U765" t="s">
        <v>644</v>
      </c>
      <c r="V765" t="s">
        <v>464</v>
      </c>
      <c r="W765" t="s">
        <v>607</v>
      </c>
      <c r="X765" t="s">
        <v>610</v>
      </c>
      <c r="Y765" s="6">
        <v>390</v>
      </c>
      <c r="Z765" s="1">
        <f>Table1[[#This Row],[Cost Of Goods Sold]]*Table1[[#This Row],[Quantity Sold]]</f>
        <v>300</v>
      </c>
      <c r="AA765" s="1">
        <f>Table1[[#This Row],[Total sold Amount]]-Table1[[#This Row],[Total Cost of Good Sold]]</f>
        <v>90</v>
      </c>
      <c r="AB765" s="6">
        <f>IFERROR(Table1[[#This Row],[Total sold Amount]]-Table1[[#This Row],[Total Cost of Good Sold]]/Table1[[#This Row],[Total sold Amount]],0)</f>
        <v>389.23076923076923</v>
      </c>
      <c r="AC765" s="9">
        <f>IFERROR((Table1[[#This Row],[Total sold Amount]]-Table1[[#This Row],[Total Cost of Good Sold]])/Table1[[#This Row],[Total sold Amount]],0)</f>
        <v>0.23076923076923078</v>
      </c>
    </row>
    <row r="766" spans="1:29" x14ac:dyDescent="0.3">
      <c r="A766">
        <v>621</v>
      </c>
      <c r="B766" t="s">
        <v>107</v>
      </c>
      <c r="C766" t="s">
        <v>16</v>
      </c>
      <c r="D766" t="s">
        <v>629</v>
      </c>
      <c r="E766" t="s">
        <v>16</v>
      </c>
      <c r="F766" s="4">
        <v>45388</v>
      </c>
      <c r="G766" s="6">
        <v>250</v>
      </c>
      <c r="H766">
        <v>4</v>
      </c>
      <c r="I766" t="s">
        <v>450</v>
      </c>
      <c r="J766" t="s">
        <v>533</v>
      </c>
      <c r="K766" t="s">
        <v>23</v>
      </c>
      <c r="L766" t="s">
        <v>23</v>
      </c>
      <c r="M766" t="s">
        <v>440</v>
      </c>
      <c r="N766" s="2">
        <v>0.1</v>
      </c>
      <c r="O766" s="1">
        <v>200</v>
      </c>
      <c r="P766" s="1">
        <v>50</v>
      </c>
      <c r="Q766" t="s">
        <v>457</v>
      </c>
      <c r="R766" t="s">
        <v>641</v>
      </c>
      <c r="S766" t="s">
        <v>455</v>
      </c>
      <c r="T766" t="s">
        <v>458</v>
      </c>
      <c r="U766" t="s">
        <v>644</v>
      </c>
      <c r="V766" t="s">
        <v>489</v>
      </c>
      <c r="W766" t="s">
        <v>607</v>
      </c>
      <c r="X766" t="s">
        <v>612</v>
      </c>
      <c r="Y766" s="6">
        <v>1000</v>
      </c>
      <c r="Z766" s="1">
        <f>Table1[[#This Row],[Cost Of Goods Sold]]*Table1[[#This Row],[Quantity Sold]]</f>
        <v>800</v>
      </c>
      <c r="AA766" s="1">
        <f>Table1[[#This Row],[Total sold Amount]]-Table1[[#This Row],[Total Cost of Good Sold]]</f>
        <v>200</v>
      </c>
      <c r="AB766" s="6">
        <f>IFERROR(Table1[[#This Row],[Total sold Amount]]-Table1[[#This Row],[Total Cost of Good Sold]]/Table1[[#This Row],[Total sold Amount]],0)</f>
        <v>999.2</v>
      </c>
      <c r="AC766" s="9">
        <f>IFERROR((Table1[[#This Row],[Total sold Amount]]-Table1[[#This Row],[Total Cost of Good Sold]])/Table1[[#This Row],[Total sold Amount]],0)</f>
        <v>0.2</v>
      </c>
    </row>
    <row r="767" spans="1:29" x14ac:dyDescent="0.3">
      <c r="A767">
        <v>222</v>
      </c>
      <c r="B767" t="s">
        <v>101</v>
      </c>
      <c r="C767" t="s">
        <v>16</v>
      </c>
      <c r="D767" t="s">
        <v>629</v>
      </c>
      <c r="E767" t="s">
        <v>16</v>
      </c>
      <c r="F767" s="4">
        <v>45040</v>
      </c>
      <c r="G767" s="6">
        <v>90</v>
      </c>
      <c r="H767">
        <v>1</v>
      </c>
      <c r="I767" t="s">
        <v>452</v>
      </c>
      <c r="J767" t="s">
        <v>533</v>
      </c>
      <c r="K767" t="s">
        <v>32</v>
      </c>
      <c r="L767" t="s">
        <v>32</v>
      </c>
      <c r="M767" t="s">
        <v>441</v>
      </c>
      <c r="N767" s="2">
        <v>0</v>
      </c>
      <c r="O767" s="1">
        <v>70</v>
      </c>
      <c r="P767" s="1">
        <v>20</v>
      </c>
      <c r="Q767" t="s">
        <v>32</v>
      </c>
      <c r="R767" t="s">
        <v>640</v>
      </c>
      <c r="S767" t="s">
        <v>455</v>
      </c>
      <c r="T767" t="s">
        <v>460</v>
      </c>
      <c r="U767" t="s">
        <v>460</v>
      </c>
      <c r="V767" t="s">
        <v>480</v>
      </c>
      <c r="W767" t="s">
        <v>607</v>
      </c>
      <c r="X767" t="s">
        <v>613</v>
      </c>
      <c r="Y767" s="6">
        <v>90</v>
      </c>
      <c r="Z767" s="1">
        <f>Table1[[#This Row],[Cost Of Goods Sold]]*Table1[[#This Row],[Quantity Sold]]</f>
        <v>70</v>
      </c>
      <c r="AA767" s="1">
        <f>Table1[[#This Row],[Total sold Amount]]-Table1[[#This Row],[Total Cost of Good Sold]]</f>
        <v>20</v>
      </c>
      <c r="AB767" s="6">
        <f>IFERROR(Table1[[#This Row],[Total sold Amount]]-Table1[[#This Row],[Total Cost of Good Sold]]/Table1[[#This Row],[Total sold Amount]],0)</f>
        <v>89.222222222222229</v>
      </c>
      <c r="AC767" s="9">
        <f>IFERROR((Table1[[#This Row],[Total sold Amount]]-Table1[[#This Row],[Total Cost of Good Sold]])/Table1[[#This Row],[Total sold Amount]],0)</f>
        <v>0.22222222222222221</v>
      </c>
    </row>
    <row r="768" spans="1:29" x14ac:dyDescent="0.3">
      <c r="A768">
        <v>257</v>
      </c>
      <c r="B768" t="s">
        <v>133</v>
      </c>
      <c r="C768" t="s">
        <v>21</v>
      </c>
      <c r="D768" t="s">
        <v>634</v>
      </c>
      <c r="E768" t="s">
        <v>624</v>
      </c>
      <c r="F768" s="4">
        <v>45485</v>
      </c>
      <c r="G768" s="6">
        <v>38</v>
      </c>
      <c r="H768">
        <v>5</v>
      </c>
      <c r="I768" t="s">
        <v>449</v>
      </c>
      <c r="J768" t="s">
        <v>533</v>
      </c>
      <c r="K768" t="s">
        <v>18</v>
      </c>
      <c r="L768" t="s">
        <v>18</v>
      </c>
      <c r="M768" t="s">
        <v>444</v>
      </c>
      <c r="N768" s="2">
        <v>0</v>
      </c>
      <c r="O768" s="1">
        <v>30</v>
      </c>
      <c r="P768" s="1">
        <v>8</v>
      </c>
      <c r="Q768" t="s">
        <v>23</v>
      </c>
      <c r="R768" t="s">
        <v>23</v>
      </c>
      <c r="S768" t="s">
        <v>455</v>
      </c>
      <c r="T768" t="s">
        <v>459</v>
      </c>
      <c r="U768" t="s">
        <v>644</v>
      </c>
      <c r="V768" t="s">
        <v>476</v>
      </c>
      <c r="W768" t="s">
        <v>608</v>
      </c>
      <c r="X768" t="s">
        <v>610</v>
      </c>
      <c r="Y768" s="6">
        <v>190</v>
      </c>
      <c r="Z768" s="1">
        <f>Table1[[#This Row],[Cost Of Goods Sold]]*Table1[[#This Row],[Quantity Sold]]</f>
        <v>150</v>
      </c>
      <c r="AA768" s="1">
        <f>Table1[[#This Row],[Total sold Amount]]-Table1[[#This Row],[Total Cost of Good Sold]]</f>
        <v>40</v>
      </c>
      <c r="AB768" s="6">
        <f>IFERROR(Table1[[#This Row],[Total sold Amount]]-Table1[[#This Row],[Total Cost of Good Sold]]/Table1[[#This Row],[Total sold Amount]],0)</f>
        <v>189.21052631578948</v>
      </c>
      <c r="AC768" s="9">
        <f>IFERROR((Table1[[#This Row],[Total sold Amount]]-Table1[[#This Row],[Total Cost of Good Sold]])/Table1[[#This Row],[Total sold Amount]],0)</f>
        <v>0.21052631578947367</v>
      </c>
    </row>
    <row r="769" spans="1:29" x14ac:dyDescent="0.3">
      <c r="A769">
        <v>672</v>
      </c>
      <c r="B769" t="s">
        <v>243</v>
      </c>
      <c r="C769" t="s">
        <v>19</v>
      </c>
      <c r="D769" t="s">
        <v>630</v>
      </c>
      <c r="E769" t="s">
        <v>623</v>
      </c>
      <c r="F769" s="4">
        <v>45094</v>
      </c>
      <c r="G769" s="6">
        <v>40</v>
      </c>
      <c r="H769">
        <v>1</v>
      </c>
      <c r="I769" t="s">
        <v>449</v>
      </c>
      <c r="J769" t="s">
        <v>533</v>
      </c>
      <c r="K769" t="s">
        <v>32</v>
      </c>
      <c r="L769" t="s">
        <v>32</v>
      </c>
      <c r="M769" t="s">
        <v>445</v>
      </c>
      <c r="N769" s="2">
        <v>0</v>
      </c>
      <c r="O769" s="1">
        <v>30</v>
      </c>
      <c r="P769" s="1">
        <v>10</v>
      </c>
      <c r="Q769" t="s">
        <v>23</v>
      </c>
      <c r="R769" t="s">
        <v>23</v>
      </c>
      <c r="S769" t="s">
        <v>456</v>
      </c>
      <c r="T769" t="s">
        <v>459</v>
      </c>
      <c r="U769" t="s">
        <v>644</v>
      </c>
      <c r="V769" t="s">
        <v>470</v>
      </c>
      <c r="W769" t="s">
        <v>606</v>
      </c>
      <c r="X769" t="s">
        <v>613</v>
      </c>
      <c r="Y769" s="6">
        <v>40</v>
      </c>
      <c r="Z769" s="1">
        <f>Table1[[#This Row],[Cost Of Goods Sold]]*Table1[[#This Row],[Quantity Sold]]</f>
        <v>30</v>
      </c>
      <c r="AA769" s="1">
        <f>Table1[[#This Row],[Total sold Amount]]-Table1[[#This Row],[Total Cost of Good Sold]]</f>
        <v>10</v>
      </c>
      <c r="AB769" s="6">
        <f>IFERROR(Table1[[#This Row],[Total sold Amount]]-Table1[[#This Row],[Total Cost of Good Sold]]/Table1[[#This Row],[Total sold Amount]],0)</f>
        <v>39.25</v>
      </c>
      <c r="AC769" s="9">
        <f>IFERROR((Table1[[#This Row],[Total sold Amount]]-Table1[[#This Row],[Total Cost of Good Sold]])/Table1[[#This Row],[Total sold Amount]],0)</f>
        <v>0.25</v>
      </c>
    </row>
    <row r="770" spans="1:29" x14ac:dyDescent="0.3">
      <c r="A770">
        <v>195</v>
      </c>
      <c r="B770" t="s">
        <v>75</v>
      </c>
      <c r="C770" t="s">
        <v>34</v>
      </c>
      <c r="D770" t="s">
        <v>632</v>
      </c>
      <c r="E770" t="s">
        <v>625</v>
      </c>
      <c r="F770" s="4">
        <v>45054</v>
      </c>
      <c r="G770" s="6">
        <v>38</v>
      </c>
      <c r="H770">
        <v>1</v>
      </c>
      <c r="I770" t="s">
        <v>453</v>
      </c>
      <c r="J770" t="s">
        <v>533</v>
      </c>
      <c r="K770" t="s">
        <v>18</v>
      </c>
      <c r="L770" t="s">
        <v>18</v>
      </c>
      <c r="M770" t="s">
        <v>441</v>
      </c>
      <c r="N770" s="2">
        <v>0</v>
      </c>
      <c r="O770" s="1">
        <v>30</v>
      </c>
      <c r="P770" s="1">
        <v>8</v>
      </c>
      <c r="Q770" t="s">
        <v>457</v>
      </c>
      <c r="R770" t="s">
        <v>641</v>
      </c>
      <c r="S770" t="s">
        <v>456</v>
      </c>
      <c r="T770" t="s">
        <v>459</v>
      </c>
      <c r="U770" t="s">
        <v>644</v>
      </c>
      <c r="V770" t="s">
        <v>470</v>
      </c>
      <c r="W770" t="s">
        <v>608</v>
      </c>
      <c r="X770" t="s">
        <v>613</v>
      </c>
      <c r="Y770" s="6">
        <v>38</v>
      </c>
      <c r="Z770" s="1">
        <f>Table1[[#This Row],[Cost Of Goods Sold]]*Table1[[#This Row],[Quantity Sold]]</f>
        <v>30</v>
      </c>
      <c r="AA770" s="1">
        <f>Table1[[#This Row],[Total sold Amount]]-Table1[[#This Row],[Total Cost of Good Sold]]</f>
        <v>8</v>
      </c>
      <c r="AB770" s="6">
        <f>IFERROR(Table1[[#This Row],[Total sold Amount]]-Table1[[#This Row],[Total Cost of Good Sold]]/Table1[[#This Row],[Total sold Amount]],0)</f>
        <v>37.210526315789473</v>
      </c>
      <c r="AC770" s="9">
        <f>IFERROR((Table1[[#This Row],[Total sold Amount]]-Table1[[#This Row],[Total Cost of Good Sold]])/Table1[[#This Row],[Total sold Amount]],0)</f>
        <v>0.21052631578947367</v>
      </c>
    </row>
    <row r="771" spans="1:29" x14ac:dyDescent="0.3">
      <c r="A771">
        <v>14</v>
      </c>
      <c r="B771" t="s">
        <v>41</v>
      </c>
      <c r="C771" t="s">
        <v>16</v>
      </c>
      <c r="D771" t="s">
        <v>629</v>
      </c>
      <c r="E771" t="s">
        <v>16</v>
      </c>
      <c r="F771" s="4">
        <v>44956</v>
      </c>
      <c r="G771" s="6">
        <v>100</v>
      </c>
      <c r="H771">
        <v>3</v>
      </c>
      <c r="J771" t="s">
        <v>533</v>
      </c>
      <c r="K771" t="s">
        <v>32</v>
      </c>
      <c r="L771" t="s">
        <v>32</v>
      </c>
      <c r="M771" t="s">
        <v>441</v>
      </c>
      <c r="N771" s="2">
        <v>0.1</v>
      </c>
      <c r="O771" s="1">
        <v>80</v>
      </c>
      <c r="P771" s="1">
        <v>20</v>
      </c>
      <c r="Q771" t="s">
        <v>32</v>
      </c>
      <c r="R771" t="s">
        <v>640</v>
      </c>
      <c r="S771" t="s">
        <v>454</v>
      </c>
      <c r="T771" t="s">
        <v>458</v>
      </c>
      <c r="U771" t="s">
        <v>644</v>
      </c>
      <c r="V771" t="s">
        <v>492</v>
      </c>
      <c r="W771" t="s">
        <v>607</v>
      </c>
      <c r="X771" t="s">
        <v>614</v>
      </c>
      <c r="Y771" s="6">
        <v>300</v>
      </c>
      <c r="Z771" s="1">
        <f>Table1[[#This Row],[Cost Of Goods Sold]]*Table1[[#This Row],[Quantity Sold]]</f>
        <v>240</v>
      </c>
      <c r="AA771" s="1">
        <f>Table1[[#This Row],[Total sold Amount]]-Table1[[#This Row],[Total Cost of Good Sold]]</f>
        <v>60</v>
      </c>
      <c r="AB771" s="6">
        <f>IFERROR(Table1[[#This Row],[Total sold Amount]]-Table1[[#This Row],[Total Cost of Good Sold]]/Table1[[#This Row],[Total sold Amount]],0)</f>
        <v>299.2</v>
      </c>
      <c r="AC771" s="9">
        <f>IFERROR((Table1[[#This Row],[Total sold Amount]]-Table1[[#This Row],[Total Cost of Good Sold]])/Table1[[#This Row],[Total sold Amount]],0)</f>
        <v>0.2</v>
      </c>
    </row>
    <row r="772" spans="1:29" x14ac:dyDescent="0.3">
      <c r="A772">
        <v>487</v>
      </c>
      <c r="B772" t="s">
        <v>133</v>
      </c>
      <c r="C772" t="s">
        <v>21</v>
      </c>
      <c r="D772" t="s">
        <v>634</v>
      </c>
      <c r="E772" t="s">
        <v>624</v>
      </c>
      <c r="F772" s="4">
        <v>45521</v>
      </c>
      <c r="G772" s="6">
        <v>25</v>
      </c>
      <c r="H772">
        <v>3</v>
      </c>
      <c r="I772" t="s">
        <v>451</v>
      </c>
      <c r="J772" t="s">
        <v>512</v>
      </c>
      <c r="K772" t="s">
        <v>32</v>
      </c>
      <c r="L772" t="s">
        <v>32</v>
      </c>
      <c r="M772" t="s">
        <v>440</v>
      </c>
      <c r="N772" s="2">
        <v>0.1</v>
      </c>
      <c r="O772" s="1">
        <v>15</v>
      </c>
      <c r="P772" s="1">
        <v>10</v>
      </c>
      <c r="Q772" t="s">
        <v>457</v>
      </c>
      <c r="R772" t="s">
        <v>641</v>
      </c>
      <c r="S772" t="s">
        <v>454</v>
      </c>
      <c r="T772" t="s">
        <v>460</v>
      </c>
      <c r="U772" t="s">
        <v>460</v>
      </c>
      <c r="V772" t="s">
        <v>462</v>
      </c>
      <c r="W772" t="s">
        <v>607</v>
      </c>
      <c r="X772" t="s">
        <v>614</v>
      </c>
      <c r="Y772" s="6">
        <v>75</v>
      </c>
      <c r="Z772" s="1">
        <f>Table1[[#This Row],[Cost Of Goods Sold]]*Table1[[#This Row],[Quantity Sold]]</f>
        <v>45</v>
      </c>
      <c r="AA772" s="1">
        <f>Table1[[#This Row],[Total sold Amount]]-Table1[[#This Row],[Total Cost of Good Sold]]</f>
        <v>30</v>
      </c>
      <c r="AB772" s="6">
        <f>IFERROR(Table1[[#This Row],[Total sold Amount]]-Table1[[#This Row],[Total Cost of Good Sold]]/Table1[[#This Row],[Total sold Amount]],0)</f>
        <v>74.400000000000006</v>
      </c>
      <c r="AC772" s="9">
        <f>IFERROR((Table1[[#This Row],[Total sold Amount]]-Table1[[#This Row],[Total Cost of Good Sold]])/Table1[[#This Row],[Total sold Amount]],0)</f>
        <v>0.4</v>
      </c>
    </row>
    <row r="773" spans="1:29" x14ac:dyDescent="0.3">
      <c r="A773">
        <v>591</v>
      </c>
      <c r="B773" t="s">
        <v>359</v>
      </c>
      <c r="C773" t="s">
        <v>48</v>
      </c>
      <c r="D773" t="s">
        <v>633</v>
      </c>
      <c r="E773" t="s">
        <v>624</v>
      </c>
      <c r="F773" s="4">
        <v>45159</v>
      </c>
      <c r="G773" s="6">
        <v>25</v>
      </c>
      <c r="H773">
        <v>5</v>
      </c>
      <c r="I773" t="s">
        <v>451</v>
      </c>
      <c r="J773" t="s">
        <v>512</v>
      </c>
      <c r="K773" t="s">
        <v>32</v>
      </c>
      <c r="L773" t="s">
        <v>32</v>
      </c>
      <c r="M773" t="s">
        <v>440</v>
      </c>
      <c r="N773" s="2">
        <v>0</v>
      </c>
      <c r="O773" s="1">
        <v>20</v>
      </c>
      <c r="P773" s="1">
        <v>5</v>
      </c>
      <c r="Q773" t="s">
        <v>457</v>
      </c>
      <c r="R773" t="s">
        <v>641</v>
      </c>
      <c r="S773" t="s">
        <v>455</v>
      </c>
      <c r="T773" t="s">
        <v>458</v>
      </c>
      <c r="U773" t="s">
        <v>644</v>
      </c>
      <c r="V773" t="s">
        <v>474</v>
      </c>
      <c r="W773" t="s">
        <v>608</v>
      </c>
      <c r="X773" t="s">
        <v>611</v>
      </c>
      <c r="Y773" s="6">
        <v>125</v>
      </c>
      <c r="Z773" s="1">
        <f>Table1[[#This Row],[Cost Of Goods Sold]]*Table1[[#This Row],[Quantity Sold]]</f>
        <v>100</v>
      </c>
      <c r="AA773" s="1">
        <f>Table1[[#This Row],[Total sold Amount]]-Table1[[#This Row],[Total Cost of Good Sold]]</f>
        <v>25</v>
      </c>
      <c r="AB773" s="6">
        <f>IFERROR(Table1[[#This Row],[Total sold Amount]]-Table1[[#This Row],[Total Cost of Good Sold]]/Table1[[#This Row],[Total sold Amount]],0)</f>
        <v>124.2</v>
      </c>
      <c r="AC773" s="9">
        <f>IFERROR((Table1[[#This Row],[Total sold Amount]]-Table1[[#This Row],[Total Cost of Good Sold]])/Table1[[#This Row],[Total sold Amount]],0)</f>
        <v>0.2</v>
      </c>
    </row>
    <row r="774" spans="1:29" x14ac:dyDescent="0.3">
      <c r="A774">
        <v>99</v>
      </c>
      <c r="B774" t="s">
        <v>53</v>
      </c>
      <c r="C774" t="s">
        <v>52</v>
      </c>
      <c r="D774" t="s">
        <v>637</v>
      </c>
      <c r="E774" t="s">
        <v>624</v>
      </c>
      <c r="F774" s="4">
        <v>45256</v>
      </c>
      <c r="G774" s="6">
        <v>195</v>
      </c>
      <c r="H774">
        <v>3</v>
      </c>
      <c r="I774" t="s">
        <v>450</v>
      </c>
      <c r="J774" t="s">
        <v>512</v>
      </c>
      <c r="K774" t="s">
        <v>18</v>
      </c>
      <c r="L774" t="s">
        <v>18</v>
      </c>
      <c r="M774" t="s">
        <v>440</v>
      </c>
      <c r="N774" s="2">
        <v>7.0000000000000007E-2</v>
      </c>
      <c r="O774" s="1">
        <v>150</v>
      </c>
      <c r="P774" s="1">
        <v>45</v>
      </c>
      <c r="Q774" t="s">
        <v>32</v>
      </c>
      <c r="R774" t="s">
        <v>640</v>
      </c>
      <c r="S774" t="s">
        <v>454</v>
      </c>
      <c r="T774" t="s">
        <v>460</v>
      </c>
      <c r="U774" t="s">
        <v>460</v>
      </c>
      <c r="V774" t="s">
        <v>493</v>
      </c>
      <c r="W774" t="s">
        <v>607</v>
      </c>
      <c r="X774" t="s">
        <v>613</v>
      </c>
      <c r="Y774" s="6">
        <v>585</v>
      </c>
      <c r="Z774" s="1">
        <f>Table1[[#This Row],[Cost Of Goods Sold]]*Table1[[#This Row],[Quantity Sold]]</f>
        <v>450</v>
      </c>
      <c r="AA774" s="1">
        <f>Table1[[#This Row],[Total sold Amount]]-Table1[[#This Row],[Total Cost of Good Sold]]</f>
        <v>135</v>
      </c>
      <c r="AB774" s="6">
        <f>IFERROR(Table1[[#This Row],[Total sold Amount]]-Table1[[#This Row],[Total Cost of Good Sold]]/Table1[[#This Row],[Total sold Amount]],0)</f>
        <v>584.23076923076928</v>
      </c>
      <c r="AC774" s="9">
        <f>IFERROR((Table1[[#This Row],[Total sold Amount]]-Table1[[#This Row],[Total Cost of Good Sold]])/Table1[[#This Row],[Total sold Amount]],0)</f>
        <v>0.23076923076923078</v>
      </c>
    </row>
    <row r="775" spans="1:29" x14ac:dyDescent="0.3">
      <c r="A775">
        <v>763</v>
      </c>
      <c r="B775" t="s">
        <v>426</v>
      </c>
      <c r="C775" t="s">
        <v>19</v>
      </c>
      <c r="D775" t="s">
        <v>630</v>
      </c>
      <c r="E775" t="s">
        <v>623</v>
      </c>
      <c r="F775" s="4">
        <v>45188</v>
      </c>
      <c r="G775" s="6">
        <v>70</v>
      </c>
      <c r="H775">
        <v>2</v>
      </c>
      <c r="I775" t="s">
        <v>450</v>
      </c>
      <c r="J775" t="s">
        <v>512</v>
      </c>
      <c r="K775" t="s">
        <v>32</v>
      </c>
      <c r="L775" t="s">
        <v>32</v>
      </c>
      <c r="M775" t="s">
        <v>440</v>
      </c>
      <c r="N775" s="2">
        <v>0</v>
      </c>
      <c r="O775" s="1">
        <v>50</v>
      </c>
      <c r="P775" s="1">
        <v>20</v>
      </c>
      <c r="Q775" t="s">
        <v>23</v>
      </c>
      <c r="R775" t="s">
        <v>23</v>
      </c>
      <c r="S775" t="s">
        <v>455</v>
      </c>
      <c r="T775" t="s">
        <v>459</v>
      </c>
      <c r="U775" t="s">
        <v>644</v>
      </c>
      <c r="V775" t="s">
        <v>487</v>
      </c>
      <c r="W775" t="s">
        <v>608</v>
      </c>
      <c r="X775" t="s">
        <v>612</v>
      </c>
      <c r="Y775" s="6">
        <v>140</v>
      </c>
      <c r="Z775" s="1">
        <f>Table1[[#This Row],[Cost Of Goods Sold]]*Table1[[#This Row],[Quantity Sold]]</f>
        <v>100</v>
      </c>
      <c r="AA775" s="1">
        <f>Table1[[#This Row],[Total sold Amount]]-Table1[[#This Row],[Total Cost of Good Sold]]</f>
        <v>40</v>
      </c>
      <c r="AB775" s="6">
        <f>IFERROR(Table1[[#This Row],[Total sold Amount]]-Table1[[#This Row],[Total Cost of Good Sold]]/Table1[[#This Row],[Total sold Amount]],0)</f>
        <v>139.28571428571428</v>
      </c>
      <c r="AC775" s="9">
        <f>IFERROR((Table1[[#This Row],[Total sold Amount]]-Table1[[#This Row],[Total Cost of Good Sold]])/Table1[[#This Row],[Total sold Amount]],0)</f>
        <v>0.2857142857142857</v>
      </c>
    </row>
    <row r="776" spans="1:29" x14ac:dyDescent="0.3">
      <c r="A776">
        <v>947</v>
      </c>
      <c r="B776" t="s">
        <v>406</v>
      </c>
      <c r="C776" t="s">
        <v>19</v>
      </c>
      <c r="D776" t="s">
        <v>630</v>
      </c>
      <c r="E776" t="s">
        <v>623</v>
      </c>
      <c r="F776" s="4">
        <v>45086</v>
      </c>
      <c r="G776" s="6">
        <v>70</v>
      </c>
      <c r="H776">
        <v>4</v>
      </c>
      <c r="I776" t="s">
        <v>450</v>
      </c>
      <c r="J776" t="s">
        <v>512</v>
      </c>
      <c r="K776" t="s">
        <v>26</v>
      </c>
      <c r="L776" t="s">
        <v>32</v>
      </c>
      <c r="M776" t="s">
        <v>446</v>
      </c>
      <c r="N776" s="2">
        <v>0</v>
      </c>
      <c r="O776" s="1">
        <v>50</v>
      </c>
      <c r="P776" s="1">
        <v>20</v>
      </c>
      <c r="Q776" t="s">
        <v>18</v>
      </c>
      <c r="R776" t="s">
        <v>642</v>
      </c>
      <c r="S776" t="s">
        <v>455</v>
      </c>
      <c r="T776" t="s">
        <v>460</v>
      </c>
      <c r="U776" t="s">
        <v>460</v>
      </c>
      <c r="V776" t="s">
        <v>487</v>
      </c>
      <c r="W776" t="s">
        <v>606</v>
      </c>
      <c r="X776" t="s">
        <v>612</v>
      </c>
      <c r="Y776" s="6">
        <v>280</v>
      </c>
      <c r="Z776" s="1">
        <f>Table1[[#This Row],[Cost Of Goods Sold]]*Table1[[#This Row],[Quantity Sold]]</f>
        <v>200</v>
      </c>
      <c r="AA776" s="1">
        <f>Table1[[#This Row],[Total sold Amount]]-Table1[[#This Row],[Total Cost of Good Sold]]</f>
        <v>80</v>
      </c>
      <c r="AB776" s="6">
        <f>IFERROR(Table1[[#This Row],[Total sold Amount]]-Table1[[#This Row],[Total Cost of Good Sold]]/Table1[[#This Row],[Total sold Amount]],0)</f>
        <v>279.28571428571428</v>
      </c>
      <c r="AC776" s="9">
        <f>IFERROR((Table1[[#This Row],[Total sold Amount]]-Table1[[#This Row],[Total Cost of Good Sold]])/Table1[[#This Row],[Total sold Amount]],0)</f>
        <v>0.2857142857142857</v>
      </c>
    </row>
    <row r="777" spans="1:29" x14ac:dyDescent="0.3">
      <c r="A777">
        <v>18</v>
      </c>
      <c r="B777" t="s">
        <v>47</v>
      </c>
      <c r="C777" t="s">
        <v>46</v>
      </c>
      <c r="D777" t="s">
        <v>634</v>
      </c>
      <c r="E777" t="s">
        <v>624</v>
      </c>
      <c r="F777" s="4">
        <v>44979</v>
      </c>
      <c r="G777" s="6">
        <v>130</v>
      </c>
      <c r="H777">
        <v>5</v>
      </c>
      <c r="I777" t="s">
        <v>450</v>
      </c>
      <c r="J777" t="s">
        <v>512</v>
      </c>
      <c r="K777" t="s">
        <v>32</v>
      </c>
      <c r="L777" t="s">
        <v>32</v>
      </c>
      <c r="M777" t="s">
        <v>441</v>
      </c>
      <c r="N777" s="2">
        <v>0.1</v>
      </c>
      <c r="O777" s="1">
        <v>100</v>
      </c>
      <c r="P777" s="1">
        <v>30</v>
      </c>
      <c r="Q777" t="s">
        <v>18</v>
      </c>
      <c r="R777" t="s">
        <v>642</v>
      </c>
      <c r="S777" t="s">
        <v>455</v>
      </c>
      <c r="T777" t="s">
        <v>459</v>
      </c>
      <c r="U777" t="s">
        <v>644</v>
      </c>
      <c r="V777" t="s">
        <v>479</v>
      </c>
      <c r="W777" t="s">
        <v>608</v>
      </c>
      <c r="X777" t="s">
        <v>611</v>
      </c>
      <c r="Y777" s="6">
        <v>650</v>
      </c>
      <c r="Z777" s="1">
        <f>Table1[[#This Row],[Cost Of Goods Sold]]*Table1[[#This Row],[Quantity Sold]]</f>
        <v>500</v>
      </c>
      <c r="AA777" s="1">
        <f>Table1[[#This Row],[Total sold Amount]]-Table1[[#This Row],[Total Cost of Good Sold]]</f>
        <v>150</v>
      </c>
      <c r="AB777" s="6">
        <f>IFERROR(Table1[[#This Row],[Total sold Amount]]-Table1[[#This Row],[Total Cost of Good Sold]]/Table1[[#This Row],[Total sold Amount]],0)</f>
        <v>649.23076923076928</v>
      </c>
      <c r="AC777" s="9">
        <f>IFERROR((Table1[[#This Row],[Total sold Amount]]-Table1[[#This Row],[Total Cost of Good Sold]])/Table1[[#This Row],[Total sold Amount]],0)</f>
        <v>0.23076923076923078</v>
      </c>
    </row>
    <row r="778" spans="1:29" x14ac:dyDescent="0.3">
      <c r="A778">
        <v>959</v>
      </c>
      <c r="B778" t="s">
        <v>408</v>
      </c>
      <c r="C778" t="s">
        <v>24</v>
      </c>
      <c r="D778" t="s">
        <v>631</v>
      </c>
      <c r="E778" t="s">
        <v>626</v>
      </c>
      <c r="F778" s="4">
        <v>45108</v>
      </c>
      <c r="G778" s="6">
        <v>90</v>
      </c>
      <c r="H778">
        <v>5</v>
      </c>
      <c r="I778" t="s">
        <v>452</v>
      </c>
      <c r="J778" t="s">
        <v>512</v>
      </c>
      <c r="K778" t="s">
        <v>18</v>
      </c>
      <c r="L778" t="s">
        <v>18</v>
      </c>
      <c r="M778" t="s">
        <v>446</v>
      </c>
      <c r="N778" s="2">
        <v>0</v>
      </c>
      <c r="O778" s="1">
        <v>70</v>
      </c>
      <c r="P778" s="1">
        <v>20</v>
      </c>
      <c r="Q778" t="s">
        <v>23</v>
      </c>
      <c r="R778" t="s">
        <v>23</v>
      </c>
      <c r="S778" t="s">
        <v>455</v>
      </c>
      <c r="T778" t="s">
        <v>459</v>
      </c>
      <c r="U778" t="s">
        <v>644</v>
      </c>
      <c r="V778" t="s">
        <v>492</v>
      </c>
      <c r="W778" t="s">
        <v>607</v>
      </c>
      <c r="X778" t="s">
        <v>614</v>
      </c>
      <c r="Y778" s="6">
        <v>450</v>
      </c>
      <c r="Z778" s="1">
        <f>Table1[[#This Row],[Cost Of Goods Sold]]*Table1[[#This Row],[Quantity Sold]]</f>
        <v>350</v>
      </c>
      <c r="AA778" s="1">
        <f>Table1[[#This Row],[Total sold Amount]]-Table1[[#This Row],[Total Cost of Good Sold]]</f>
        <v>100</v>
      </c>
      <c r="AB778" s="6">
        <f>IFERROR(Table1[[#This Row],[Total sold Amount]]-Table1[[#This Row],[Total Cost of Good Sold]]/Table1[[#This Row],[Total sold Amount]],0)</f>
        <v>449.22222222222223</v>
      </c>
      <c r="AC778" s="9">
        <f>IFERROR((Table1[[#This Row],[Total sold Amount]]-Table1[[#This Row],[Total Cost of Good Sold]])/Table1[[#This Row],[Total sold Amount]],0)</f>
        <v>0.22222222222222221</v>
      </c>
    </row>
    <row r="779" spans="1:29" x14ac:dyDescent="0.3">
      <c r="A779">
        <v>314</v>
      </c>
      <c r="B779" t="s">
        <v>189</v>
      </c>
      <c r="C779" t="s">
        <v>16</v>
      </c>
      <c r="D779" t="s">
        <v>629</v>
      </c>
      <c r="E779" t="s">
        <v>16</v>
      </c>
      <c r="F779" s="4">
        <v>45526</v>
      </c>
      <c r="G779" s="6">
        <v>50</v>
      </c>
      <c r="H779">
        <v>3</v>
      </c>
      <c r="I779" t="s">
        <v>452</v>
      </c>
      <c r="J779" t="s">
        <v>512</v>
      </c>
      <c r="K779" t="s">
        <v>18</v>
      </c>
      <c r="L779" t="s">
        <v>18</v>
      </c>
      <c r="M779" t="s">
        <v>440</v>
      </c>
      <c r="N779" s="2">
        <v>0</v>
      </c>
      <c r="O779" s="1">
        <v>40</v>
      </c>
      <c r="P779" s="1">
        <v>10</v>
      </c>
      <c r="Q779" t="s">
        <v>23</v>
      </c>
      <c r="R779" t="s">
        <v>23</v>
      </c>
      <c r="S779" t="s">
        <v>455</v>
      </c>
      <c r="T779" t="s">
        <v>458</v>
      </c>
      <c r="U779" t="s">
        <v>644</v>
      </c>
      <c r="V779" t="s">
        <v>465</v>
      </c>
      <c r="W779" t="s">
        <v>606</v>
      </c>
      <c r="X779" t="s">
        <v>614</v>
      </c>
      <c r="Y779" s="6">
        <v>150</v>
      </c>
      <c r="Z779" s="1">
        <f>Table1[[#This Row],[Cost Of Goods Sold]]*Table1[[#This Row],[Quantity Sold]]</f>
        <v>120</v>
      </c>
      <c r="AA779" s="1">
        <f>Table1[[#This Row],[Total sold Amount]]-Table1[[#This Row],[Total Cost of Good Sold]]</f>
        <v>30</v>
      </c>
      <c r="AB779" s="6">
        <f>IFERROR(Table1[[#This Row],[Total sold Amount]]-Table1[[#This Row],[Total Cost of Good Sold]]/Table1[[#This Row],[Total sold Amount]],0)</f>
        <v>149.19999999999999</v>
      </c>
      <c r="AC779" s="9">
        <f>IFERROR((Table1[[#This Row],[Total sold Amount]]-Table1[[#This Row],[Total Cost of Good Sold]])/Table1[[#This Row],[Total sold Amount]],0)</f>
        <v>0.2</v>
      </c>
    </row>
    <row r="780" spans="1:29" x14ac:dyDescent="0.3">
      <c r="A780">
        <v>521</v>
      </c>
      <c r="B780" t="s">
        <v>305</v>
      </c>
      <c r="C780" t="s">
        <v>16</v>
      </c>
      <c r="D780" t="s">
        <v>629</v>
      </c>
      <c r="E780" t="s">
        <v>16</v>
      </c>
      <c r="F780" s="4">
        <v>45335</v>
      </c>
      <c r="G780" s="6">
        <v>70</v>
      </c>
      <c r="H780">
        <v>4</v>
      </c>
      <c r="I780" t="s">
        <v>452</v>
      </c>
      <c r="J780" t="s">
        <v>512</v>
      </c>
      <c r="K780" t="s">
        <v>23</v>
      </c>
      <c r="L780" t="s">
        <v>23</v>
      </c>
      <c r="M780" t="s">
        <v>446</v>
      </c>
      <c r="N780" s="2">
        <v>0</v>
      </c>
      <c r="O780" s="1">
        <v>50</v>
      </c>
      <c r="P780" s="1">
        <v>20</v>
      </c>
      <c r="Q780" t="s">
        <v>32</v>
      </c>
      <c r="R780" t="s">
        <v>640</v>
      </c>
      <c r="S780" t="s">
        <v>456</v>
      </c>
      <c r="T780" t="s">
        <v>460</v>
      </c>
      <c r="U780" t="s">
        <v>460</v>
      </c>
      <c r="V780" t="s">
        <v>471</v>
      </c>
      <c r="W780" t="s">
        <v>608</v>
      </c>
      <c r="X780" t="s">
        <v>613</v>
      </c>
      <c r="Y780" s="6">
        <v>280</v>
      </c>
      <c r="Z780" s="1">
        <f>Table1[[#This Row],[Cost Of Goods Sold]]*Table1[[#This Row],[Quantity Sold]]</f>
        <v>200</v>
      </c>
      <c r="AA780" s="1">
        <f>Table1[[#This Row],[Total sold Amount]]-Table1[[#This Row],[Total Cost of Good Sold]]</f>
        <v>80</v>
      </c>
      <c r="AB780" s="6">
        <f>IFERROR(Table1[[#This Row],[Total sold Amount]]-Table1[[#This Row],[Total Cost of Good Sold]]/Table1[[#This Row],[Total sold Amount]],0)</f>
        <v>279.28571428571428</v>
      </c>
      <c r="AC780" s="9">
        <f>IFERROR((Table1[[#This Row],[Total sold Amount]]-Table1[[#This Row],[Total Cost of Good Sold]])/Table1[[#This Row],[Total sold Amount]],0)</f>
        <v>0.2857142857142857</v>
      </c>
    </row>
    <row r="781" spans="1:29" x14ac:dyDescent="0.3">
      <c r="A781">
        <v>276</v>
      </c>
      <c r="B781" t="s">
        <v>152</v>
      </c>
      <c r="C781" t="s">
        <v>16</v>
      </c>
      <c r="D781" t="s">
        <v>629</v>
      </c>
      <c r="E781" t="s">
        <v>16</v>
      </c>
      <c r="F781" s="4">
        <v>45155</v>
      </c>
      <c r="G781" s="6">
        <v>325</v>
      </c>
      <c r="H781">
        <v>3</v>
      </c>
      <c r="I781" t="s">
        <v>449</v>
      </c>
      <c r="J781" t="s">
        <v>512</v>
      </c>
      <c r="K781" t="s">
        <v>18</v>
      </c>
      <c r="L781" t="s">
        <v>18</v>
      </c>
      <c r="M781" t="s">
        <v>447</v>
      </c>
      <c r="N781" s="2">
        <v>0</v>
      </c>
      <c r="O781" s="1">
        <v>250</v>
      </c>
      <c r="P781" s="1">
        <v>75</v>
      </c>
      <c r="Q781" t="s">
        <v>457</v>
      </c>
      <c r="R781" t="s">
        <v>641</v>
      </c>
      <c r="S781" t="s">
        <v>455</v>
      </c>
      <c r="T781" t="s">
        <v>459</v>
      </c>
      <c r="U781" t="s">
        <v>644</v>
      </c>
      <c r="V781" t="s">
        <v>492</v>
      </c>
      <c r="W781" t="s">
        <v>606</v>
      </c>
      <c r="X781" t="s">
        <v>614</v>
      </c>
      <c r="Y781" s="6">
        <v>975</v>
      </c>
      <c r="Z781" s="1">
        <f>Table1[[#This Row],[Cost Of Goods Sold]]*Table1[[#This Row],[Quantity Sold]]</f>
        <v>750</v>
      </c>
      <c r="AA781" s="1">
        <f>Table1[[#This Row],[Total sold Amount]]-Table1[[#This Row],[Total Cost of Good Sold]]</f>
        <v>225</v>
      </c>
      <c r="AB781" s="6">
        <f>IFERROR(Table1[[#This Row],[Total sold Amount]]-Table1[[#This Row],[Total Cost of Good Sold]]/Table1[[#This Row],[Total sold Amount]],0)</f>
        <v>974.23076923076928</v>
      </c>
      <c r="AC781" s="9">
        <f>IFERROR((Table1[[#This Row],[Total sold Amount]]-Table1[[#This Row],[Total Cost of Good Sold]])/Table1[[#This Row],[Total sold Amount]],0)</f>
        <v>0.23076923076923078</v>
      </c>
    </row>
    <row r="782" spans="1:29" x14ac:dyDescent="0.3">
      <c r="A782">
        <v>381</v>
      </c>
      <c r="B782" t="s">
        <v>250</v>
      </c>
      <c r="C782" t="s">
        <v>16</v>
      </c>
      <c r="D782" t="s">
        <v>629</v>
      </c>
      <c r="E782" t="s">
        <v>16</v>
      </c>
      <c r="F782" s="4">
        <v>45501</v>
      </c>
      <c r="G782" s="6">
        <v>50</v>
      </c>
      <c r="H782">
        <v>4</v>
      </c>
      <c r="I782" t="s">
        <v>449</v>
      </c>
      <c r="J782" t="s">
        <v>512</v>
      </c>
      <c r="K782" t="s">
        <v>23</v>
      </c>
      <c r="L782" t="s">
        <v>23</v>
      </c>
      <c r="M782" t="s">
        <v>441</v>
      </c>
      <c r="N782" s="2">
        <v>0</v>
      </c>
      <c r="O782" s="1">
        <v>40</v>
      </c>
      <c r="P782" s="1">
        <v>10</v>
      </c>
      <c r="Q782" t="s">
        <v>32</v>
      </c>
      <c r="R782" t="s">
        <v>640</v>
      </c>
      <c r="S782" t="s">
        <v>456</v>
      </c>
      <c r="T782" t="s">
        <v>459</v>
      </c>
      <c r="U782" t="s">
        <v>644</v>
      </c>
      <c r="V782" t="s">
        <v>478</v>
      </c>
      <c r="W782" t="s">
        <v>608</v>
      </c>
      <c r="X782" t="s">
        <v>614</v>
      </c>
      <c r="Y782" s="6">
        <v>200</v>
      </c>
      <c r="Z782" s="1">
        <f>Table1[[#This Row],[Cost Of Goods Sold]]*Table1[[#This Row],[Quantity Sold]]</f>
        <v>160</v>
      </c>
      <c r="AA782" s="1">
        <f>Table1[[#This Row],[Total sold Amount]]-Table1[[#This Row],[Total Cost of Good Sold]]</f>
        <v>40</v>
      </c>
      <c r="AB782" s="6">
        <f>IFERROR(Table1[[#This Row],[Total sold Amount]]-Table1[[#This Row],[Total Cost of Good Sold]]/Table1[[#This Row],[Total sold Amount]],0)</f>
        <v>199.2</v>
      </c>
      <c r="AC782" s="9">
        <f>IFERROR((Table1[[#This Row],[Total sold Amount]]-Table1[[#This Row],[Total Cost of Good Sold]])/Table1[[#This Row],[Total sold Amount]],0)</f>
        <v>0.2</v>
      </c>
    </row>
    <row r="783" spans="1:29" x14ac:dyDescent="0.3">
      <c r="A783">
        <v>528</v>
      </c>
      <c r="B783" t="s">
        <v>330</v>
      </c>
      <c r="C783" t="s">
        <v>48</v>
      </c>
      <c r="D783" t="s">
        <v>633</v>
      </c>
      <c r="E783" t="s">
        <v>624</v>
      </c>
      <c r="F783" s="4">
        <v>45455</v>
      </c>
      <c r="G783" s="6">
        <v>20</v>
      </c>
      <c r="H783">
        <v>4</v>
      </c>
      <c r="I783" t="s">
        <v>449</v>
      </c>
      <c r="J783" t="s">
        <v>512</v>
      </c>
      <c r="K783" t="s">
        <v>26</v>
      </c>
      <c r="L783" t="s">
        <v>32</v>
      </c>
      <c r="M783" t="s">
        <v>442</v>
      </c>
      <c r="N783" s="2">
        <v>0.05</v>
      </c>
      <c r="O783" s="1">
        <v>12</v>
      </c>
      <c r="P783" s="1">
        <v>8</v>
      </c>
      <c r="Q783" t="s">
        <v>457</v>
      </c>
      <c r="R783" t="s">
        <v>641</v>
      </c>
      <c r="S783" t="s">
        <v>456</v>
      </c>
      <c r="T783" t="s">
        <v>458</v>
      </c>
      <c r="U783" t="s">
        <v>644</v>
      </c>
      <c r="V783" t="s">
        <v>464</v>
      </c>
      <c r="W783" t="s">
        <v>607</v>
      </c>
      <c r="X783" t="s">
        <v>610</v>
      </c>
      <c r="Y783" s="6">
        <v>80</v>
      </c>
      <c r="Z783" s="1">
        <f>Table1[[#This Row],[Cost Of Goods Sold]]*Table1[[#This Row],[Quantity Sold]]</f>
        <v>48</v>
      </c>
      <c r="AA783" s="1">
        <f>Table1[[#This Row],[Total sold Amount]]-Table1[[#This Row],[Total Cost of Good Sold]]</f>
        <v>32</v>
      </c>
      <c r="AB783" s="6">
        <f>IFERROR(Table1[[#This Row],[Total sold Amount]]-Table1[[#This Row],[Total Cost of Good Sold]]/Table1[[#This Row],[Total sold Amount]],0)</f>
        <v>79.400000000000006</v>
      </c>
      <c r="AC783" s="9">
        <f>IFERROR((Table1[[#This Row],[Total sold Amount]]-Table1[[#This Row],[Total Cost of Good Sold]])/Table1[[#This Row],[Total sold Amount]],0)</f>
        <v>0.4</v>
      </c>
    </row>
    <row r="784" spans="1:29" x14ac:dyDescent="0.3">
      <c r="A784">
        <v>792</v>
      </c>
      <c r="B784" t="s">
        <v>419</v>
      </c>
      <c r="C784" t="s">
        <v>34</v>
      </c>
      <c r="D784" t="s">
        <v>632</v>
      </c>
      <c r="E784" t="s">
        <v>625</v>
      </c>
      <c r="F784" s="4">
        <v>45042</v>
      </c>
      <c r="G784" s="6">
        <v>30</v>
      </c>
      <c r="H784">
        <v>1</v>
      </c>
      <c r="I784" t="s">
        <v>449</v>
      </c>
      <c r="J784" t="s">
        <v>512</v>
      </c>
      <c r="K784" t="s">
        <v>18</v>
      </c>
      <c r="L784" t="s">
        <v>18</v>
      </c>
      <c r="M784" t="s">
        <v>443</v>
      </c>
      <c r="N784" s="2">
        <v>0</v>
      </c>
      <c r="O784" s="1">
        <v>20</v>
      </c>
      <c r="P784" s="1">
        <v>10</v>
      </c>
      <c r="Q784" t="s">
        <v>32</v>
      </c>
      <c r="R784" t="s">
        <v>640</v>
      </c>
      <c r="S784" t="s">
        <v>454</v>
      </c>
      <c r="T784" t="s">
        <v>460</v>
      </c>
      <c r="U784" t="s">
        <v>460</v>
      </c>
      <c r="V784" t="s">
        <v>489</v>
      </c>
      <c r="W784" t="s">
        <v>607</v>
      </c>
      <c r="X784" t="s">
        <v>612</v>
      </c>
      <c r="Y784" s="6">
        <v>30</v>
      </c>
      <c r="Z784" s="1">
        <f>Table1[[#This Row],[Cost Of Goods Sold]]*Table1[[#This Row],[Quantity Sold]]</f>
        <v>20</v>
      </c>
      <c r="AA784" s="1">
        <f>Table1[[#This Row],[Total sold Amount]]-Table1[[#This Row],[Total Cost of Good Sold]]</f>
        <v>10</v>
      </c>
      <c r="AB784" s="6">
        <f>IFERROR(Table1[[#This Row],[Total sold Amount]]-Table1[[#This Row],[Total Cost of Good Sold]]/Table1[[#This Row],[Total sold Amount]],0)</f>
        <v>29.333333333333332</v>
      </c>
      <c r="AC784" s="9">
        <f>IFERROR((Table1[[#This Row],[Total sold Amount]]-Table1[[#This Row],[Total Cost of Good Sold]])/Table1[[#This Row],[Total sold Amount]],0)</f>
        <v>0.33333333333333331</v>
      </c>
    </row>
    <row r="785" spans="1:29" x14ac:dyDescent="0.3">
      <c r="A785">
        <v>186</v>
      </c>
      <c r="B785" t="s">
        <v>63</v>
      </c>
      <c r="C785" t="s">
        <v>19</v>
      </c>
      <c r="D785" t="s">
        <v>630</v>
      </c>
      <c r="E785" t="s">
        <v>623</v>
      </c>
      <c r="F785" s="4">
        <v>45276</v>
      </c>
      <c r="G785" s="6">
        <v>20</v>
      </c>
      <c r="H785">
        <v>1</v>
      </c>
      <c r="I785" t="s">
        <v>453</v>
      </c>
      <c r="J785" t="s">
        <v>512</v>
      </c>
      <c r="K785" t="s">
        <v>18</v>
      </c>
      <c r="L785" t="s">
        <v>18</v>
      </c>
      <c r="M785" t="s">
        <v>444</v>
      </c>
      <c r="N785" s="2">
        <v>0</v>
      </c>
      <c r="O785" s="1">
        <v>15</v>
      </c>
      <c r="P785" s="1">
        <v>5</v>
      </c>
      <c r="Q785" t="s">
        <v>18</v>
      </c>
      <c r="R785" t="s">
        <v>642</v>
      </c>
      <c r="S785" t="s">
        <v>456</v>
      </c>
      <c r="T785" t="s">
        <v>458</v>
      </c>
      <c r="U785" t="s">
        <v>644</v>
      </c>
      <c r="V785" t="s">
        <v>486</v>
      </c>
      <c r="W785" t="s">
        <v>606</v>
      </c>
      <c r="X785" t="s">
        <v>614</v>
      </c>
      <c r="Y785" s="6">
        <v>20</v>
      </c>
      <c r="Z785" s="1">
        <f>Table1[[#This Row],[Cost Of Goods Sold]]*Table1[[#This Row],[Quantity Sold]]</f>
        <v>15</v>
      </c>
      <c r="AA785" s="1">
        <f>Table1[[#This Row],[Total sold Amount]]-Table1[[#This Row],[Total Cost of Good Sold]]</f>
        <v>5</v>
      </c>
      <c r="AB785" s="6">
        <f>IFERROR(Table1[[#This Row],[Total sold Amount]]-Table1[[#This Row],[Total Cost of Good Sold]]/Table1[[#This Row],[Total sold Amount]],0)</f>
        <v>19.25</v>
      </c>
      <c r="AC785" s="9">
        <f>IFERROR((Table1[[#This Row],[Total sold Amount]]-Table1[[#This Row],[Total Cost of Good Sold]])/Table1[[#This Row],[Total sold Amount]],0)</f>
        <v>0.25</v>
      </c>
    </row>
    <row r="786" spans="1:29" x14ac:dyDescent="0.3">
      <c r="A786">
        <v>1021</v>
      </c>
      <c r="B786" t="s">
        <v>178</v>
      </c>
      <c r="C786" t="s">
        <v>24</v>
      </c>
      <c r="D786" t="s">
        <v>631</v>
      </c>
      <c r="E786" t="s">
        <v>626</v>
      </c>
      <c r="F786" s="4">
        <v>44982</v>
      </c>
      <c r="G786" s="6">
        <v>30</v>
      </c>
      <c r="I786" t="s">
        <v>453</v>
      </c>
      <c r="J786" t="s">
        <v>512</v>
      </c>
      <c r="K786" t="s">
        <v>437</v>
      </c>
      <c r="L786" t="s">
        <v>18</v>
      </c>
      <c r="M786" t="s">
        <v>445</v>
      </c>
      <c r="N786" s="2">
        <v>0</v>
      </c>
      <c r="O786" s="1">
        <v>25</v>
      </c>
      <c r="P786" s="1">
        <v>5</v>
      </c>
      <c r="Q786" t="s">
        <v>457</v>
      </c>
      <c r="R786" t="s">
        <v>641</v>
      </c>
      <c r="S786" t="s">
        <v>455</v>
      </c>
      <c r="T786" t="s">
        <v>460</v>
      </c>
      <c r="U786" t="s">
        <v>460</v>
      </c>
      <c r="V786" t="s">
        <v>486</v>
      </c>
      <c r="W786" t="s">
        <v>607</v>
      </c>
      <c r="X786" t="s">
        <v>614</v>
      </c>
      <c r="Y786" s="6">
        <v>0</v>
      </c>
      <c r="Z786" s="1">
        <f>Table1[[#This Row],[Cost Of Goods Sold]]*Table1[[#This Row],[Quantity Sold]]</f>
        <v>0</v>
      </c>
      <c r="AA786" s="1">
        <f>Table1[[#This Row],[Total sold Amount]]-Table1[[#This Row],[Total Cost of Good Sold]]</f>
        <v>0</v>
      </c>
      <c r="AB786" s="6">
        <f>IFERROR(Table1[[#This Row],[Total sold Amount]]-Table1[[#This Row],[Total Cost of Good Sold]]/Table1[[#This Row],[Total sold Amount]],0)</f>
        <v>0</v>
      </c>
      <c r="AC786" s="9">
        <f>IFERROR((Table1[[#This Row],[Total sold Amount]]-Table1[[#This Row],[Total Cost of Good Sold]])/Table1[[#This Row],[Total sold Amount]],0)</f>
        <v>0</v>
      </c>
    </row>
    <row r="787" spans="1:29" x14ac:dyDescent="0.3">
      <c r="A787">
        <v>897</v>
      </c>
      <c r="B787" t="s">
        <v>421</v>
      </c>
      <c r="C787" t="s">
        <v>19</v>
      </c>
      <c r="D787" t="s">
        <v>630</v>
      </c>
      <c r="E787" t="s">
        <v>623</v>
      </c>
      <c r="F787" s="4">
        <v>45052</v>
      </c>
      <c r="G787" s="6">
        <v>70</v>
      </c>
      <c r="H787">
        <v>2</v>
      </c>
      <c r="I787" t="s">
        <v>453</v>
      </c>
      <c r="J787" t="s">
        <v>512</v>
      </c>
      <c r="K787" t="s">
        <v>23</v>
      </c>
      <c r="L787" t="s">
        <v>23</v>
      </c>
      <c r="M787" t="s">
        <v>444</v>
      </c>
      <c r="N787" s="2">
        <v>0.1</v>
      </c>
      <c r="O787" s="1">
        <v>50</v>
      </c>
      <c r="P787" s="1">
        <v>20</v>
      </c>
      <c r="Q787" t="s">
        <v>32</v>
      </c>
      <c r="R787" t="s">
        <v>640</v>
      </c>
      <c r="S787" t="s">
        <v>456</v>
      </c>
      <c r="T787" t="s">
        <v>458</v>
      </c>
      <c r="U787" t="s">
        <v>644</v>
      </c>
      <c r="V787" t="s">
        <v>478</v>
      </c>
      <c r="W787" t="s">
        <v>606</v>
      </c>
      <c r="X787" t="s">
        <v>614</v>
      </c>
      <c r="Y787" s="6">
        <v>140</v>
      </c>
      <c r="Z787" s="1">
        <f>Table1[[#This Row],[Cost Of Goods Sold]]*Table1[[#This Row],[Quantity Sold]]</f>
        <v>100</v>
      </c>
      <c r="AA787" s="1">
        <f>Table1[[#This Row],[Total sold Amount]]-Table1[[#This Row],[Total Cost of Good Sold]]</f>
        <v>40</v>
      </c>
      <c r="AB787" s="6">
        <f>IFERROR(Table1[[#This Row],[Total sold Amount]]-Table1[[#This Row],[Total Cost of Good Sold]]/Table1[[#This Row],[Total sold Amount]],0)</f>
        <v>139.28571428571428</v>
      </c>
      <c r="AC787" s="9">
        <f>IFERROR((Table1[[#This Row],[Total sold Amount]]-Table1[[#This Row],[Total Cost of Good Sold]])/Table1[[#This Row],[Total sold Amount]],0)</f>
        <v>0.2857142857142857</v>
      </c>
    </row>
    <row r="788" spans="1:29" x14ac:dyDescent="0.3">
      <c r="A788">
        <v>225</v>
      </c>
      <c r="B788" t="s">
        <v>104</v>
      </c>
      <c r="C788" t="s">
        <v>16</v>
      </c>
      <c r="D788" t="s">
        <v>629</v>
      </c>
      <c r="E788" t="s">
        <v>16</v>
      </c>
      <c r="F788" s="4">
        <v>45259</v>
      </c>
      <c r="G788" s="6">
        <v>26</v>
      </c>
      <c r="H788">
        <v>4</v>
      </c>
      <c r="I788" t="s">
        <v>453</v>
      </c>
      <c r="J788" t="s">
        <v>512</v>
      </c>
      <c r="K788" t="s">
        <v>23</v>
      </c>
      <c r="L788" t="s">
        <v>23</v>
      </c>
      <c r="M788" t="s">
        <v>440</v>
      </c>
      <c r="N788" s="2">
        <v>0</v>
      </c>
      <c r="O788" s="1">
        <v>20</v>
      </c>
      <c r="P788" s="1">
        <v>6</v>
      </c>
      <c r="Q788" t="s">
        <v>23</v>
      </c>
      <c r="R788" t="s">
        <v>23</v>
      </c>
      <c r="S788" t="s">
        <v>455</v>
      </c>
      <c r="T788" t="s">
        <v>458</v>
      </c>
      <c r="U788" t="s">
        <v>644</v>
      </c>
      <c r="V788" t="s">
        <v>482</v>
      </c>
      <c r="W788" t="s">
        <v>607</v>
      </c>
      <c r="X788" t="s">
        <v>610</v>
      </c>
      <c r="Y788" s="6">
        <v>104</v>
      </c>
      <c r="Z788" s="1">
        <f>Table1[[#This Row],[Cost Of Goods Sold]]*Table1[[#This Row],[Quantity Sold]]</f>
        <v>80</v>
      </c>
      <c r="AA788" s="1">
        <f>Table1[[#This Row],[Total sold Amount]]-Table1[[#This Row],[Total Cost of Good Sold]]</f>
        <v>24</v>
      </c>
      <c r="AB788" s="6">
        <f>IFERROR(Table1[[#This Row],[Total sold Amount]]-Table1[[#This Row],[Total Cost of Good Sold]]/Table1[[#This Row],[Total sold Amount]],0)</f>
        <v>103.23076923076923</v>
      </c>
      <c r="AC788" s="9">
        <f>IFERROR((Table1[[#This Row],[Total sold Amount]]-Table1[[#This Row],[Total Cost of Good Sold]])/Table1[[#This Row],[Total sold Amount]],0)</f>
        <v>0.23076923076923078</v>
      </c>
    </row>
    <row r="789" spans="1:29" x14ac:dyDescent="0.3">
      <c r="A789">
        <v>873</v>
      </c>
      <c r="B789" t="s">
        <v>387</v>
      </c>
      <c r="C789" t="s">
        <v>34</v>
      </c>
      <c r="D789" t="s">
        <v>632</v>
      </c>
      <c r="E789" t="s">
        <v>625</v>
      </c>
      <c r="F789" s="4">
        <v>44979</v>
      </c>
      <c r="G789" s="6">
        <v>12</v>
      </c>
      <c r="H789">
        <v>4</v>
      </c>
      <c r="I789" t="s">
        <v>453</v>
      </c>
      <c r="J789" t="s">
        <v>512</v>
      </c>
      <c r="K789" t="s">
        <v>32</v>
      </c>
      <c r="L789" t="s">
        <v>32</v>
      </c>
      <c r="M789" t="s">
        <v>441</v>
      </c>
      <c r="N789" s="2">
        <v>0</v>
      </c>
      <c r="O789" s="1">
        <v>10</v>
      </c>
      <c r="P789" s="1">
        <v>2</v>
      </c>
      <c r="Q789" t="s">
        <v>23</v>
      </c>
      <c r="R789" t="s">
        <v>23</v>
      </c>
      <c r="S789" t="s">
        <v>456</v>
      </c>
      <c r="T789" t="s">
        <v>458</v>
      </c>
      <c r="U789" t="s">
        <v>644</v>
      </c>
      <c r="V789" t="s">
        <v>470</v>
      </c>
      <c r="W789" t="s">
        <v>608</v>
      </c>
      <c r="X789" t="s">
        <v>613</v>
      </c>
      <c r="Y789" s="6">
        <v>48</v>
      </c>
      <c r="Z789" s="1">
        <f>Table1[[#This Row],[Cost Of Goods Sold]]*Table1[[#This Row],[Quantity Sold]]</f>
        <v>40</v>
      </c>
      <c r="AA789" s="1">
        <f>Table1[[#This Row],[Total sold Amount]]-Table1[[#This Row],[Total Cost of Good Sold]]</f>
        <v>8</v>
      </c>
      <c r="AB789" s="6">
        <f>IFERROR(Table1[[#This Row],[Total sold Amount]]-Table1[[#This Row],[Total Cost of Good Sold]]/Table1[[#This Row],[Total sold Amount]],0)</f>
        <v>47.166666666666664</v>
      </c>
      <c r="AC789" s="9">
        <f>IFERROR((Table1[[#This Row],[Total sold Amount]]-Table1[[#This Row],[Total Cost of Good Sold]])/Table1[[#This Row],[Total sold Amount]],0)</f>
        <v>0.16666666666666666</v>
      </c>
    </row>
    <row r="790" spans="1:29" x14ac:dyDescent="0.3">
      <c r="A790">
        <v>539</v>
      </c>
      <c r="B790" t="s">
        <v>336</v>
      </c>
      <c r="C790" t="s">
        <v>48</v>
      </c>
      <c r="D790" t="s">
        <v>633</v>
      </c>
      <c r="E790" t="s">
        <v>624</v>
      </c>
      <c r="F790" s="4">
        <v>45362</v>
      </c>
      <c r="G790" s="6">
        <v>15</v>
      </c>
      <c r="H790">
        <v>3</v>
      </c>
      <c r="I790" t="s">
        <v>451</v>
      </c>
      <c r="J790" t="s">
        <v>575</v>
      </c>
      <c r="K790" t="s">
        <v>26</v>
      </c>
      <c r="L790" t="s">
        <v>32</v>
      </c>
      <c r="M790" t="s">
        <v>444</v>
      </c>
      <c r="N790" s="2">
        <v>0.05</v>
      </c>
      <c r="O790" s="1">
        <v>10</v>
      </c>
      <c r="P790" s="1">
        <v>5</v>
      </c>
      <c r="Q790" t="s">
        <v>32</v>
      </c>
      <c r="R790" t="s">
        <v>640</v>
      </c>
      <c r="S790" t="s">
        <v>456</v>
      </c>
      <c r="T790" t="s">
        <v>460</v>
      </c>
      <c r="U790" t="s">
        <v>460</v>
      </c>
      <c r="V790" t="s">
        <v>465</v>
      </c>
      <c r="W790" t="s">
        <v>607</v>
      </c>
      <c r="X790" t="s">
        <v>614</v>
      </c>
      <c r="Y790" s="6">
        <v>45</v>
      </c>
      <c r="Z790" s="1">
        <f>Table1[[#This Row],[Cost Of Goods Sold]]*Table1[[#This Row],[Quantity Sold]]</f>
        <v>30</v>
      </c>
      <c r="AA790" s="1">
        <f>Table1[[#This Row],[Total sold Amount]]-Table1[[#This Row],[Total Cost of Good Sold]]</f>
        <v>15</v>
      </c>
      <c r="AB790" s="6">
        <f>IFERROR(Table1[[#This Row],[Total sold Amount]]-Table1[[#This Row],[Total Cost of Good Sold]]/Table1[[#This Row],[Total sold Amount]],0)</f>
        <v>44.333333333333336</v>
      </c>
      <c r="AC790" s="9">
        <f>IFERROR((Table1[[#This Row],[Total sold Amount]]-Table1[[#This Row],[Total Cost of Good Sold]])/Table1[[#This Row],[Total sold Amount]],0)</f>
        <v>0.33333333333333331</v>
      </c>
    </row>
    <row r="791" spans="1:29" x14ac:dyDescent="0.3">
      <c r="A791">
        <v>287</v>
      </c>
      <c r="B791" t="s">
        <v>163</v>
      </c>
      <c r="C791" t="s">
        <v>19</v>
      </c>
      <c r="D791" t="s">
        <v>630</v>
      </c>
      <c r="E791" t="s">
        <v>623</v>
      </c>
      <c r="F791" s="4">
        <v>45292</v>
      </c>
      <c r="G791" s="6">
        <v>45</v>
      </c>
      <c r="H791">
        <v>4</v>
      </c>
      <c r="I791" t="s">
        <v>451</v>
      </c>
      <c r="J791" t="s">
        <v>575</v>
      </c>
      <c r="K791" t="s">
        <v>23</v>
      </c>
      <c r="L791" t="s">
        <v>23</v>
      </c>
      <c r="M791" t="s">
        <v>441</v>
      </c>
      <c r="N791" s="2">
        <v>0</v>
      </c>
      <c r="O791" s="1">
        <v>35</v>
      </c>
      <c r="P791" s="1">
        <v>10</v>
      </c>
      <c r="Q791" t="s">
        <v>32</v>
      </c>
      <c r="R791" t="s">
        <v>640</v>
      </c>
      <c r="S791" t="s">
        <v>456</v>
      </c>
      <c r="T791" t="s">
        <v>458</v>
      </c>
      <c r="U791" t="s">
        <v>644</v>
      </c>
      <c r="V791" t="s">
        <v>468</v>
      </c>
      <c r="W791" t="s">
        <v>606</v>
      </c>
      <c r="X791" t="s">
        <v>614</v>
      </c>
      <c r="Y791" s="6">
        <v>180</v>
      </c>
      <c r="Z791" s="1">
        <f>Table1[[#This Row],[Cost Of Goods Sold]]*Table1[[#This Row],[Quantity Sold]]</f>
        <v>140</v>
      </c>
      <c r="AA791" s="1">
        <f>Table1[[#This Row],[Total sold Amount]]-Table1[[#This Row],[Total Cost of Good Sold]]</f>
        <v>40</v>
      </c>
      <c r="AB791" s="6">
        <f>IFERROR(Table1[[#This Row],[Total sold Amount]]-Table1[[#This Row],[Total Cost of Good Sold]]/Table1[[#This Row],[Total sold Amount]],0)</f>
        <v>179.22222222222223</v>
      </c>
      <c r="AC791" s="9">
        <f>IFERROR((Table1[[#This Row],[Total sold Amount]]-Table1[[#This Row],[Total Cost of Good Sold]])/Table1[[#This Row],[Total sold Amount]],0)</f>
        <v>0.22222222222222221</v>
      </c>
    </row>
    <row r="792" spans="1:29" x14ac:dyDescent="0.3">
      <c r="A792">
        <v>2</v>
      </c>
      <c r="B792" t="s">
        <v>17</v>
      </c>
      <c r="C792" t="s">
        <v>16</v>
      </c>
      <c r="D792" t="s">
        <v>629</v>
      </c>
      <c r="E792" t="s">
        <v>16</v>
      </c>
      <c r="F792" s="4">
        <v>45460</v>
      </c>
      <c r="G792" s="6">
        <v>25</v>
      </c>
      <c r="H792">
        <v>2</v>
      </c>
      <c r="I792" t="s">
        <v>450</v>
      </c>
      <c r="J792" t="s">
        <v>575</v>
      </c>
      <c r="K792" t="s">
        <v>18</v>
      </c>
      <c r="L792" t="s">
        <v>18</v>
      </c>
      <c r="M792" t="s">
        <v>440</v>
      </c>
      <c r="N792" s="2">
        <v>0.1</v>
      </c>
      <c r="O792" s="1">
        <v>20</v>
      </c>
      <c r="P792" s="1">
        <v>5</v>
      </c>
      <c r="Q792" t="s">
        <v>457</v>
      </c>
      <c r="R792" t="s">
        <v>641</v>
      </c>
      <c r="S792" t="s">
        <v>456</v>
      </c>
      <c r="T792" t="s">
        <v>459</v>
      </c>
      <c r="U792" t="s">
        <v>644</v>
      </c>
      <c r="V792" t="s">
        <v>489</v>
      </c>
      <c r="W792" t="s">
        <v>607</v>
      </c>
      <c r="X792" t="s">
        <v>612</v>
      </c>
      <c r="Y792" s="6">
        <v>50</v>
      </c>
      <c r="Z792" s="1">
        <f>Table1[[#This Row],[Cost Of Goods Sold]]*Table1[[#This Row],[Quantity Sold]]</f>
        <v>40</v>
      </c>
      <c r="AA792" s="1">
        <f>Table1[[#This Row],[Total sold Amount]]-Table1[[#This Row],[Total Cost of Good Sold]]</f>
        <v>10</v>
      </c>
      <c r="AB792" s="6">
        <f>IFERROR(Table1[[#This Row],[Total sold Amount]]-Table1[[#This Row],[Total Cost of Good Sold]]/Table1[[#This Row],[Total sold Amount]],0)</f>
        <v>49.2</v>
      </c>
      <c r="AC792" s="9">
        <f>IFERROR((Table1[[#This Row],[Total sold Amount]]-Table1[[#This Row],[Total Cost of Good Sold]])/Table1[[#This Row],[Total sold Amount]],0)</f>
        <v>0.2</v>
      </c>
    </row>
    <row r="793" spans="1:29" x14ac:dyDescent="0.3">
      <c r="A793">
        <v>893</v>
      </c>
      <c r="B793" t="s">
        <v>408</v>
      </c>
      <c r="C793" t="s">
        <v>24</v>
      </c>
      <c r="D793" t="s">
        <v>631</v>
      </c>
      <c r="E793" t="s">
        <v>626</v>
      </c>
      <c r="F793" s="4">
        <v>45334</v>
      </c>
      <c r="G793" s="6">
        <v>90</v>
      </c>
      <c r="H793">
        <v>2</v>
      </c>
      <c r="I793" t="s">
        <v>452</v>
      </c>
      <c r="J793" t="s">
        <v>575</v>
      </c>
      <c r="K793" t="s">
        <v>26</v>
      </c>
      <c r="L793" t="s">
        <v>32</v>
      </c>
      <c r="M793" t="s">
        <v>443</v>
      </c>
      <c r="N793" s="2">
        <v>0</v>
      </c>
      <c r="O793" s="1">
        <v>70</v>
      </c>
      <c r="P793" s="1">
        <v>20</v>
      </c>
      <c r="Q793" t="s">
        <v>18</v>
      </c>
      <c r="R793" t="s">
        <v>642</v>
      </c>
      <c r="S793" t="s">
        <v>456</v>
      </c>
      <c r="T793" t="s">
        <v>460</v>
      </c>
      <c r="U793" t="s">
        <v>460</v>
      </c>
      <c r="V793" t="s">
        <v>480</v>
      </c>
      <c r="W793" t="s">
        <v>607</v>
      </c>
      <c r="X793" t="s">
        <v>613</v>
      </c>
      <c r="Y793" s="6">
        <v>180</v>
      </c>
      <c r="Z793" s="1">
        <f>Table1[[#This Row],[Cost Of Goods Sold]]*Table1[[#This Row],[Quantity Sold]]</f>
        <v>140</v>
      </c>
      <c r="AA793" s="1">
        <f>Table1[[#This Row],[Total sold Amount]]-Table1[[#This Row],[Total Cost of Good Sold]]</f>
        <v>40</v>
      </c>
      <c r="AB793" s="6">
        <f>IFERROR(Table1[[#This Row],[Total sold Amount]]-Table1[[#This Row],[Total Cost of Good Sold]]/Table1[[#This Row],[Total sold Amount]],0)</f>
        <v>179.22222222222223</v>
      </c>
      <c r="AC793" s="9">
        <f>IFERROR((Table1[[#This Row],[Total sold Amount]]-Table1[[#This Row],[Total Cost of Good Sold]])/Table1[[#This Row],[Total sold Amount]],0)</f>
        <v>0.22222222222222221</v>
      </c>
    </row>
    <row r="794" spans="1:29" x14ac:dyDescent="0.3">
      <c r="A794">
        <v>152</v>
      </c>
      <c r="B794" t="s">
        <v>108</v>
      </c>
      <c r="C794" t="s">
        <v>19</v>
      </c>
      <c r="D794" t="s">
        <v>630</v>
      </c>
      <c r="E794" t="s">
        <v>623</v>
      </c>
      <c r="F794" s="4">
        <v>45195</v>
      </c>
      <c r="G794" s="6">
        <v>115</v>
      </c>
      <c r="H794">
        <v>4</v>
      </c>
      <c r="I794" t="s">
        <v>452</v>
      </c>
      <c r="J794" t="s">
        <v>575</v>
      </c>
      <c r="K794" t="s">
        <v>23</v>
      </c>
      <c r="L794" t="s">
        <v>23</v>
      </c>
      <c r="M794" t="s">
        <v>446</v>
      </c>
      <c r="N794" s="2">
        <v>0.08</v>
      </c>
      <c r="O794" s="1">
        <v>90</v>
      </c>
      <c r="P794" s="1">
        <v>25</v>
      </c>
      <c r="Q794" t="s">
        <v>23</v>
      </c>
      <c r="R794" t="s">
        <v>23</v>
      </c>
      <c r="S794" t="s">
        <v>456</v>
      </c>
      <c r="T794" t="s">
        <v>458</v>
      </c>
      <c r="U794" t="s">
        <v>644</v>
      </c>
      <c r="V794" t="s">
        <v>482</v>
      </c>
      <c r="W794" t="s">
        <v>607</v>
      </c>
      <c r="X794" t="s">
        <v>610</v>
      </c>
      <c r="Y794" s="6">
        <v>460</v>
      </c>
      <c r="Z794" s="1">
        <f>Table1[[#This Row],[Cost Of Goods Sold]]*Table1[[#This Row],[Quantity Sold]]</f>
        <v>360</v>
      </c>
      <c r="AA794" s="1">
        <f>Table1[[#This Row],[Total sold Amount]]-Table1[[#This Row],[Total Cost of Good Sold]]</f>
        <v>100</v>
      </c>
      <c r="AB794" s="6">
        <f>IFERROR(Table1[[#This Row],[Total sold Amount]]-Table1[[#This Row],[Total Cost of Good Sold]]/Table1[[#This Row],[Total sold Amount]],0)</f>
        <v>459.21739130434781</v>
      </c>
      <c r="AC794" s="9">
        <f>IFERROR((Table1[[#This Row],[Total sold Amount]]-Table1[[#This Row],[Total Cost of Good Sold]])/Table1[[#This Row],[Total sold Amount]],0)</f>
        <v>0.21739130434782608</v>
      </c>
    </row>
    <row r="795" spans="1:29" x14ac:dyDescent="0.3">
      <c r="A795">
        <v>866</v>
      </c>
      <c r="B795" t="s">
        <v>209</v>
      </c>
      <c r="C795" t="s">
        <v>16</v>
      </c>
      <c r="D795" t="s">
        <v>629</v>
      </c>
      <c r="E795" t="s">
        <v>16</v>
      </c>
      <c r="F795" s="4">
        <v>45497</v>
      </c>
      <c r="G795" s="6">
        <v>30</v>
      </c>
      <c r="H795">
        <v>5</v>
      </c>
      <c r="I795" t="s">
        <v>449</v>
      </c>
      <c r="J795" t="s">
        <v>575</v>
      </c>
      <c r="K795" t="s">
        <v>18</v>
      </c>
      <c r="L795" t="s">
        <v>18</v>
      </c>
      <c r="M795" t="s">
        <v>441</v>
      </c>
      <c r="N795" s="2">
        <v>0</v>
      </c>
      <c r="O795" s="1">
        <v>20</v>
      </c>
      <c r="P795" s="1">
        <v>10</v>
      </c>
      <c r="Q795" t="s">
        <v>18</v>
      </c>
      <c r="R795" t="s">
        <v>642</v>
      </c>
      <c r="S795" t="s">
        <v>456</v>
      </c>
      <c r="T795" t="s">
        <v>458</v>
      </c>
      <c r="U795" t="s">
        <v>644</v>
      </c>
      <c r="V795" t="s">
        <v>467</v>
      </c>
      <c r="W795" t="s">
        <v>608</v>
      </c>
      <c r="X795" t="s">
        <v>612</v>
      </c>
      <c r="Y795" s="6">
        <v>150</v>
      </c>
      <c r="Z795" s="1">
        <f>Table1[[#This Row],[Cost Of Goods Sold]]*Table1[[#This Row],[Quantity Sold]]</f>
        <v>100</v>
      </c>
      <c r="AA795" s="1">
        <f>Table1[[#This Row],[Total sold Amount]]-Table1[[#This Row],[Total Cost of Good Sold]]</f>
        <v>50</v>
      </c>
      <c r="AB795" s="6">
        <f>IFERROR(Table1[[#This Row],[Total sold Amount]]-Table1[[#This Row],[Total Cost of Good Sold]]/Table1[[#This Row],[Total sold Amount]],0)</f>
        <v>149.33333333333334</v>
      </c>
      <c r="AC795" s="9">
        <f>IFERROR((Table1[[#This Row],[Total sold Amount]]-Table1[[#This Row],[Total Cost of Good Sold]])/Table1[[#This Row],[Total sold Amount]],0)</f>
        <v>0.33333333333333331</v>
      </c>
    </row>
    <row r="796" spans="1:29" x14ac:dyDescent="0.3">
      <c r="A796">
        <v>52</v>
      </c>
      <c r="B796" t="s">
        <v>85</v>
      </c>
      <c r="C796" t="s">
        <v>19</v>
      </c>
      <c r="D796" t="s">
        <v>630</v>
      </c>
      <c r="E796" t="s">
        <v>623</v>
      </c>
      <c r="F796" s="4">
        <v>45112</v>
      </c>
      <c r="G796" s="6">
        <v>130</v>
      </c>
      <c r="H796">
        <v>2</v>
      </c>
      <c r="I796" t="s">
        <v>453</v>
      </c>
      <c r="J796" t="s">
        <v>575</v>
      </c>
      <c r="K796" t="s">
        <v>23</v>
      </c>
      <c r="L796" t="s">
        <v>23</v>
      </c>
      <c r="M796" t="s">
        <v>443</v>
      </c>
      <c r="N796" s="2">
        <v>0.1</v>
      </c>
      <c r="O796" s="1">
        <v>100</v>
      </c>
      <c r="P796" s="1">
        <v>30</v>
      </c>
      <c r="Q796" t="s">
        <v>18</v>
      </c>
      <c r="R796" t="s">
        <v>642</v>
      </c>
      <c r="S796" t="s">
        <v>456</v>
      </c>
      <c r="T796" t="s">
        <v>459</v>
      </c>
      <c r="U796" t="s">
        <v>644</v>
      </c>
      <c r="V796" t="s">
        <v>468</v>
      </c>
      <c r="W796" t="s">
        <v>608</v>
      </c>
      <c r="X796" t="s">
        <v>614</v>
      </c>
      <c r="Y796" s="6">
        <v>260</v>
      </c>
      <c r="Z796" s="1">
        <f>Table1[[#This Row],[Cost Of Goods Sold]]*Table1[[#This Row],[Quantity Sold]]</f>
        <v>200</v>
      </c>
      <c r="AA796" s="1">
        <f>Table1[[#This Row],[Total sold Amount]]-Table1[[#This Row],[Total Cost of Good Sold]]</f>
        <v>60</v>
      </c>
      <c r="AB796" s="6">
        <f>IFERROR(Table1[[#This Row],[Total sold Amount]]-Table1[[#This Row],[Total Cost of Good Sold]]/Table1[[#This Row],[Total sold Amount]],0)</f>
        <v>259.23076923076923</v>
      </c>
      <c r="AC796" s="9">
        <f>IFERROR((Table1[[#This Row],[Total sold Amount]]-Table1[[#This Row],[Total Cost of Good Sold]])/Table1[[#This Row],[Total sold Amount]],0)</f>
        <v>0.23076923076923078</v>
      </c>
    </row>
    <row r="797" spans="1:29" x14ac:dyDescent="0.3">
      <c r="A797">
        <v>674</v>
      </c>
      <c r="B797" t="s">
        <v>399</v>
      </c>
      <c r="C797" t="s">
        <v>16</v>
      </c>
      <c r="D797" t="s">
        <v>629</v>
      </c>
      <c r="E797" t="s">
        <v>16</v>
      </c>
      <c r="F797" s="4">
        <v>45429</v>
      </c>
      <c r="G797" s="6">
        <v>20</v>
      </c>
      <c r="H797">
        <v>2</v>
      </c>
      <c r="I797" t="s">
        <v>451</v>
      </c>
      <c r="J797" t="s">
        <v>574</v>
      </c>
      <c r="K797" t="s">
        <v>23</v>
      </c>
      <c r="L797" t="s">
        <v>23</v>
      </c>
      <c r="M797" t="s">
        <v>439</v>
      </c>
      <c r="N797" s="2">
        <v>0.1</v>
      </c>
      <c r="O797" s="1">
        <v>15</v>
      </c>
      <c r="P797" s="1">
        <v>5</v>
      </c>
      <c r="Q797" t="s">
        <v>18</v>
      </c>
      <c r="R797" t="s">
        <v>642</v>
      </c>
      <c r="S797" t="s">
        <v>454</v>
      </c>
      <c r="T797" t="s">
        <v>459</v>
      </c>
      <c r="U797" t="s">
        <v>644</v>
      </c>
      <c r="V797" t="s">
        <v>465</v>
      </c>
      <c r="W797" t="s">
        <v>607</v>
      </c>
      <c r="X797" t="s">
        <v>614</v>
      </c>
      <c r="Y797" s="6">
        <v>40</v>
      </c>
      <c r="Z797" s="1">
        <f>Table1[[#This Row],[Cost Of Goods Sold]]*Table1[[#This Row],[Quantity Sold]]</f>
        <v>30</v>
      </c>
      <c r="AA797" s="1">
        <f>Table1[[#This Row],[Total sold Amount]]-Table1[[#This Row],[Total Cost of Good Sold]]</f>
        <v>10</v>
      </c>
      <c r="AB797" s="6">
        <f>IFERROR(Table1[[#This Row],[Total sold Amount]]-Table1[[#This Row],[Total Cost of Good Sold]]/Table1[[#This Row],[Total sold Amount]],0)</f>
        <v>39.25</v>
      </c>
      <c r="AC797" s="9">
        <f>IFERROR((Table1[[#This Row],[Total sold Amount]]-Table1[[#This Row],[Total Cost of Good Sold]])/Table1[[#This Row],[Total sold Amount]],0)</f>
        <v>0.25</v>
      </c>
    </row>
    <row r="798" spans="1:29" x14ac:dyDescent="0.3">
      <c r="A798">
        <v>263</v>
      </c>
      <c r="B798" t="s">
        <v>139</v>
      </c>
      <c r="C798" t="s">
        <v>34</v>
      </c>
      <c r="D798" t="s">
        <v>632</v>
      </c>
      <c r="E798" t="s">
        <v>625</v>
      </c>
      <c r="F798" s="4">
        <v>45064</v>
      </c>
      <c r="G798" s="6">
        <v>20</v>
      </c>
      <c r="H798">
        <v>4</v>
      </c>
      <c r="I798" t="s">
        <v>451</v>
      </c>
      <c r="J798" t="s">
        <v>574</v>
      </c>
      <c r="K798" t="s">
        <v>23</v>
      </c>
      <c r="L798" t="s">
        <v>23</v>
      </c>
      <c r="M798" t="s">
        <v>447</v>
      </c>
      <c r="N798" s="2">
        <v>0</v>
      </c>
      <c r="O798" s="1">
        <v>15</v>
      </c>
      <c r="P798" s="1">
        <v>5</v>
      </c>
      <c r="Q798" t="s">
        <v>457</v>
      </c>
      <c r="R798" t="s">
        <v>641</v>
      </c>
      <c r="S798" t="s">
        <v>454</v>
      </c>
      <c r="T798" t="s">
        <v>460</v>
      </c>
      <c r="U798" t="s">
        <v>460</v>
      </c>
      <c r="V798" t="s">
        <v>477</v>
      </c>
      <c r="W798" t="s">
        <v>606</v>
      </c>
      <c r="X798" t="s">
        <v>610</v>
      </c>
      <c r="Y798" s="6">
        <v>80</v>
      </c>
      <c r="Z798" s="1">
        <f>Table1[[#This Row],[Cost Of Goods Sold]]*Table1[[#This Row],[Quantity Sold]]</f>
        <v>60</v>
      </c>
      <c r="AA798" s="1">
        <f>Table1[[#This Row],[Total sold Amount]]-Table1[[#This Row],[Total Cost of Good Sold]]</f>
        <v>20</v>
      </c>
      <c r="AB798" s="6">
        <f>IFERROR(Table1[[#This Row],[Total sold Amount]]-Table1[[#This Row],[Total Cost of Good Sold]]/Table1[[#This Row],[Total sold Amount]],0)</f>
        <v>79.25</v>
      </c>
      <c r="AC798" s="9">
        <f>IFERROR((Table1[[#This Row],[Total sold Amount]]-Table1[[#This Row],[Total Cost of Good Sold]])/Table1[[#This Row],[Total sold Amount]],0)</f>
        <v>0.25</v>
      </c>
    </row>
    <row r="799" spans="1:29" x14ac:dyDescent="0.3">
      <c r="A799">
        <v>463</v>
      </c>
      <c r="B799" t="s">
        <v>308</v>
      </c>
      <c r="C799" t="s">
        <v>16</v>
      </c>
      <c r="D799" t="s">
        <v>629</v>
      </c>
      <c r="E799" t="s">
        <v>16</v>
      </c>
      <c r="F799" s="4">
        <v>45258</v>
      </c>
      <c r="G799" s="6">
        <v>65</v>
      </c>
      <c r="H799">
        <v>1</v>
      </c>
      <c r="I799" t="s">
        <v>450</v>
      </c>
      <c r="J799" t="s">
        <v>574</v>
      </c>
      <c r="K799" t="s">
        <v>18</v>
      </c>
      <c r="L799" t="s">
        <v>18</v>
      </c>
      <c r="M799" t="s">
        <v>445</v>
      </c>
      <c r="N799" s="2">
        <v>0</v>
      </c>
      <c r="O799" s="1">
        <v>50</v>
      </c>
      <c r="P799" s="1">
        <v>15</v>
      </c>
      <c r="Q799" t="s">
        <v>18</v>
      </c>
      <c r="R799" t="s">
        <v>642</v>
      </c>
      <c r="S799" t="s">
        <v>455</v>
      </c>
      <c r="T799" t="s">
        <v>459</v>
      </c>
      <c r="U799" t="s">
        <v>644</v>
      </c>
      <c r="V799" t="s">
        <v>493</v>
      </c>
      <c r="W799" t="s">
        <v>606</v>
      </c>
      <c r="X799" t="s">
        <v>613</v>
      </c>
      <c r="Y799" s="6">
        <v>65</v>
      </c>
      <c r="Z799" s="1">
        <f>Table1[[#This Row],[Cost Of Goods Sold]]*Table1[[#This Row],[Quantity Sold]]</f>
        <v>50</v>
      </c>
      <c r="AA799" s="1">
        <f>Table1[[#This Row],[Total sold Amount]]-Table1[[#This Row],[Total Cost of Good Sold]]</f>
        <v>15</v>
      </c>
      <c r="AB799" s="6">
        <f>IFERROR(Table1[[#This Row],[Total sold Amount]]-Table1[[#This Row],[Total Cost of Good Sold]]/Table1[[#This Row],[Total sold Amount]],0)</f>
        <v>64.230769230769226</v>
      </c>
      <c r="AC799" s="9">
        <f>IFERROR((Table1[[#This Row],[Total sold Amount]]-Table1[[#This Row],[Total Cost of Good Sold]])/Table1[[#This Row],[Total sold Amount]],0)</f>
        <v>0.23076923076923078</v>
      </c>
    </row>
    <row r="800" spans="1:29" x14ac:dyDescent="0.3">
      <c r="A800">
        <v>887</v>
      </c>
      <c r="B800" t="s">
        <v>423</v>
      </c>
      <c r="C800" t="s">
        <v>24</v>
      </c>
      <c r="D800" t="s">
        <v>631</v>
      </c>
      <c r="E800" t="s">
        <v>626</v>
      </c>
      <c r="F800" s="4">
        <v>45387</v>
      </c>
      <c r="G800" s="6">
        <v>130</v>
      </c>
      <c r="H800">
        <v>2</v>
      </c>
      <c r="I800" t="s">
        <v>452</v>
      </c>
      <c r="J800" t="s">
        <v>574</v>
      </c>
      <c r="K800" t="s">
        <v>32</v>
      </c>
      <c r="L800" t="s">
        <v>32</v>
      </c>
      <c r="M800" t="s">
        <v>439</v>
      </c>
      <c r="N800" s="2">
        <v>0</v>
      </c>
      <c r="O800" s="1">
        <v>100</v>
      </c>
      <c r="P800" s="1">
        <v>30</v>
      </c>
      <c r="Q800" t="s">
        <v>18</v>
      </c>
      <c r="R800" t="s">
        <v>642</v>
      </c>
      <c r="S800" t="s">
        <v>455</v>
      </c>
      <c r="T800" t="s">
        <v>460</v>
      </c>
      <c r="U800" t="s">
        <v>460</v>
      </c>
      <c r="V800" t="s">
        <v>479</v>
      </c>
      <c r="W800" t="s">
        <v>608</v>
      </c>
      <c r="X800" t="s">
        <v>611</v>
      </c>
      <c r="Y800" s="6">
        <v>260</v>
      </c>
      <c r="Z800" s="1">
        <f>Table1[[#This Row],[Cost Of Goods Sold]]*Table1[[#This Row],[Quantity Sold]]</f>
        <v>200</v>
      </c>
      <c r="AA800" s="1">
        <f>Table1[[#This Row],[Total sold Amount]]-Table1[[#This Row],[Total Cost of Good Sold]]</f>
        <v>60</v>
      </c>
      <c r="AB800" s="6">
        <f>IFERROR(Table1[[#This Row],[Total sold Amount]]-Table1[[#This Row],[Total Cost of Good Sold]]/Table1[[#This Row],[Total sold Amount]],0)</f>
        <v>259.23076923076923</v>
      </c>
      <c r="AC800" s="9">
        <f>IFERROR((Table1[[#This Row],[Total sold Amount]]-Table1[[#This Row],[Total Cost of Good Sold]])/Table1[[#This Row],[Total sold Amount]],0)</f>
        <v>0.23076923076923078</v>
      </c>
    </row>
    <row r="801" spans="1:29" x14ac:dyDescent="0.3">
      <c r="A801">
        <v>886</v>
      </c>
      <c r="B801" t="s">
        <v>108</v>
      </c>
      <c r="C801" t="s">
        <v>19</v>
      </c>
      <c r="D801" t="s">
        <v>630</v>
      </c>
      <c r="E801" t="s">
        <v>623</v>
      </c>
      <c r="F801" s="4">
        <v>45340</v>
      </c>
      <c r="G801" s="6">
        <v>80</v>
      </c>
      <c r="H801">
        <v>4</v>
      </c>
      <c r="I801" t="s">
        <v>452</v>
      </c>
      <c r="J801" t="s">
        <v>574</v>
      </c>
      <c r="K801" t="s">
        <v>18</v>
      </c>
      <c r="L801" t="s">
        <v>18</v>
      </c>
      <c r="M801" t="s">
        <v>444</v>
      </c>
      <c r="N801" s="2">
        <v>0.05</v>
      </c>
      <c r="O801" s="1">
        <v>60</v>
      </c>
      <c r="P801" s="1">
        <v>20</v>
      </c>
      <c r="Q801" t="s">
        <v>457</v>
      </c>
      <c r="R801" t="s">
        <v>641</v>
      </c>
      <c r="S801" t="s">
        <v>454</v>
      </c>
      <c r="T801" t="s">
        <v>460</v>
      </c>
      <c r="U801" t="s">
        <v>460</v>
      </c>
      <c r="V801" t="s">
        <v>476</v>
      </c>
      <c r="W801" t="s">
        <v>606</v>
      </c>
      <c r="X801" t="s">
        <v>610</v>
      </c>
      <c r="Y801" s="6">
        <v>320</v>
      </c>
      <c r="Z801" s="1">
        <f>Table1[[#This Row],[Cost Of Goods Sold]]*Table1[[#This Row],[Quantity Sold]]</f>
        <v>240</v>
      </c>
      <c r="AA801" s="1">
        <f>Table1[[#This Row],[Total sold Amount]]-Table1[[#This Row],[Total Cost of Good Sold]]</f>
        <v>80</v>
      </c>
      <c r="AB801" s="6">
        <f>IFERROR(Table1[[#This Row],[Total sold Amount]]-Table1[[#This Row],[Total Cost of Good Sold]]/Table1[[#This Row],[Total sold Amount]],0)</f>
        <v>319.25</v>
      </c>
      <c r="AC801" s="9">
        <f>IFERROR((Table1[[#This Row],[Total sold Amount]]-Table1[[#This Row],[Total Cost of Good Sold]])/Table1[[#This Row],[Total sold Amount]],0)</f>
        <v>0.25</v>
      </c>
    </row>
    <row r="802" spans="1:29" x14ac:dyDescent="0.3">
      <c r="A802">
        <v>455</v>
      </c>
      <c r="B802" t="s">
        <v>302</v>
      </c>
      <c r="C802" t="s">
        <v>34</v>
      </c>
      <c r="D802" t="s">
        <v>632</v>
      </c>
      <c r="E802" t="s">
        <v>625</v>
      </c>
      <c r="F802" s="4">
        <v>45254</v>
      </c>
      <c r="G802" s="6">
        <v>20</v>
      </c>
      <c r="H802">
        <v>2</v>
      </c>
      <c r="I802" t="s">
        <v>449</v>
      </c>
      <c r="J802" t="s">
        <v>574</v>
      </c>
      <c r="K802" t="s">
        <v>18</v>
      </c>
      <c r="L802" t="s">
        <v>18</v>
      </c>
      <c r="M802" t="s">
        <v>446</v>
      </c>
      <c r="N802" s="2">
        <v>0</v>
      </c>
      <c r="O802" s="1">
        <v>15</v>
      </c>
      <c r="P802" s="1">
        <v>5</v>
      </c>
      <c r="Q802" t="s">
        <v>457</v>
      </c>
      <c r="R802" t="s">
        <v>641</v>
      </c>
      <c r="S802" t="s">
        <v>456</v>
      </c>
      <c r="T802" t="s">
        <v>460</v>
      </c>
      <c r="U802" t="s">
        <v>460</v>
      </c>
      <c r="V802" t="s">
        <v>466</v>
      </c>
      <c r="W802" t="s">
        <v>608</v>
      </c>
      <c r="X802" t="s">
        <v>611</v>
      </c>
      <c r="Y802" s="6">
        <v>40</v>
      </c>
      <c r="Z802" s="1">
        <f>Table1[[#This Row],[Cost Of Goods Sold]]*Table1[[#This Row],[Quantity Sold]]</f>
        <v>30</v>
      </c>
      <c r="AA802" s="1">
        <f>Table1[[#This Row],[Total sold Amount]]-Table1[[#This Row],[Total Cost of Good Sold]]</f>
        <v>10</v>
      </c>
      <c r="AB802" s="6">
        <f>IFERROR(Table1[[#This Row],[Total sold Amount]]-Table1[[#This Row],[Total Cost of Good Sold]]/Table1[[#This Row],[Total sold Amount]],0)</f>
        <v>39.25</v>
      </c>
      <c r="AC802" s="9">
        <f>IFERROR((Table1[[#This Row],[Total sold Amount]]-Table1[[#This Row],[Total Cost of Good Sold]])/Table1[[#This Row],[Total sold Amount]],0)</f>
        <v>0.25</v>
      </c>
    </row>
    <row r="803" spans="1:29" x14ac:dyDescent="0.3">
      <c r="A803">
        <v>450</v>
      </c>
      <c r="B803" t="s">
        <v>298</v>
      </c>
      <c r="C803" t="s">
        <v>36</v>
      </c>
      <c r="D803" t="s">
        <v>634</v>
      </c>
      <c r="E803" t="s">
        <v>624</v>
      </c>
      <c r="F803" s="4">
        <v>45076</v>
      </c>
      <c r="G803" s="6">
        <v>26</v>
      </c>
      <c r="H803">
        <v>1</v>
      </c>
      <c r="I803" t="s">
        <v>449</v>
      </c>
      <c r="J803" t="s">
        <v>574</v>
      </c>
      <c r="K803" t="s">
        <v>23</v>
      </c>
      <c r="L803" t="s">
        <v>23</v>
      </c>
      <c r="M803" t="s">
        <v>446</v>
      </c>
      <c r="N803" s="2">
        <v>0</v>
      </c>
      <c r="O803" s="1">
        <v>20</v>
      </c>
      <c r="P803" s="1">
        <v>6</v>
      </c>
      <c r="Q803" t="s">
        <v>457</v>
      </c>
      <c r="R803" t="s">
        <v>641</v>
      </c>
      <c r="S803" t="s">
        <v>455</v>
      </c>
      <c r="T803" t="s">
        <v>460</v>
      </c>
      <c r="U803" t="s">
        <v>460</v>
      </c>
      <c r="V803" t="s">
        <v>492</v>
      </c>
      <c r="W803" t="s">
        <v>606</v>
      </c>
      <c r="X803" t="s">
        <v>614</v>
      </c>
      <c r="Y803" s="6">
        <v>26</v>
      </c>
      <c r="Z803" s="1">
        <f>Table1[[#This Row],[Cost Of Goods Sold]]*Table1[[#This Row],[Quantity Sold]]</f>
        <v>20</v>
      </c>
      <c r="AA803" s="1">
        <f>Table1[[#This Row],[Total sold Amount]]-Table1[[#This Row],[Total Cost of Good Sold]]</f>
        <v>6</v>
      </c>
      <c r="AB803" s="6">
        <f>IFERROR(Table1[[#This Row],[Total sold Amount]]-Table1[[#This Row],[Total Cost of Good Sold]]/Table1[[#This Row],[Total sold Amount]],0)</f>
        <v>25.23076923076923</v>
      </c>
      <c r="AC803" s="9">
        <f>IFERROR((Table1[[#This Row],[Total sold Amount]]-Table1[[#This Row],[Total Cost of Good Sold]])/Table1[[#This Row],[Total sold Amount]],0)</f>
        <v>0.23076923076923078</v>
      </c>
    </row>
    <row r="804" spans="1:29" x14ac:dyDescent="0.3">
      <c r="A804">
        <v>383</v>
      </c>
      <c r="B804" t="s">
        <v>251</v>
      </c>
      <c r="C804" t="s">
        <v>21</v>
      </c>
      <c r="D804" t="s">
        <v>634</v>
      </c>
      <c r="E804" t="s">
        <v>624</v>
      </c>
      <c r="F804" s="4">
        <v>45401</v>
      </c>
      <c r="G804" s="6">
        <v>520</v>
      </c>
      <c r="H804">
        <v>1</v>
      </c>
      <c r="I804" t="s">
        <v>449</v>
      </c>
      <c r="J804" t="s">
        <v>574</v>
      </c>
      <c r="K804" t="s">
        <v>18</v>
      </c>
      <c r="L804" t="s">
        <v>18</v>
      </c>
      <c r="M804" t="s">
        <v>446</v>
      </c>
      <c r="N804" s="2">
        <v>0</v>
      </c>
      <c r="O804" s="1">
        <v>400</v>
      </c>
      <c r="P804" s="1">
        <v>120</v>
      </c>
      <c r="Q804" t="s">
        <v>23</v>
      </c>
      <c r="R804" t="s">
        <v>23</v>
      </c>
      <c r="S804" t="s">
        <v>456</v>
      </c>
      <c r="T804" t="s">
        <v>459</v>
      </c>
      <c r="U804" t="s">
        <v>644</v>
      </c>
      <c r="V804" t="s">
        <v>486</v>
      </c>
      <c r="W804" t="s">
        <v>607</v>
      </c>
      <c r="X804" t="s">
        <v>614</v>
      </c>
      <c r="Y804" s="6">
        <v>520</v>
      </c>
      <c r="Z804" s="1">
        <f>Table1[[#This Row],[Cost Of Goods Sold]]*Table1[[#This Row],[Quantity Sold]]</f>
        <v>400</v>
      </c>
      <c r="AA804" s="1">
        <f>Table1[[#This Row],[Total sold Amount]]-Table1[[#This Row],[Total Cost of Good Sold]]</f>
        <v>120</v>
      </c>
      <c r="AB804" s="6">
        <f>IFERROR(Table1[[#This Row],[Total sold Amount]]-Table1[[#This Row],[Total Cost of Good Sold]]/Table1[[#This Row],[Total sold Amount]],0)</f>
        <v>519.23076923076928</v>
      </c>
      <c r="AC804" s="9">
        <f>IFERROR((Table1[[#This Row],[Total sold Amount]]-Table1[[#This Row],[Total Cost of Good Sold]])/Table1[[#This Row],[Total sold Amount]],0)</f>
        <v>0.23076923076923078</v>
      </c>
    </row>
    <row r="805" spans="1:29" x14ac:dyDescent="0.3">
      <c r="A805">
        <v>298</v>
      </c>
      <c r="B805" t="s">
        <v>174</v>
      </c>
      <c r="C805" t="s">
        <v>16</v>
      </c>
      <c r="D805" t="s">
        <v>629</v>
      </c>
      <c r="E805" t="s">
        <v>16</v>
      </c>
      <c r="F805" s="4">
        <v>45134</v>
      </c>
      <c r="G805" s="6">
        <v>390</v>
      </c>
      <c r="H805">
        <v>4</v>
      </c>
      <c r="I805" t="s">
        <v>449</v>
      </c>
      <c r="J805" t="s">
        <v>574</v>
      </c>
      <c r="K805" t="s">
        <v>18</v>
      </c>
      <c r="L805" t="s">
        <v>18</v>
      </c>
      <c r="M805" t="s">
        <v>445</v>
      </c>
      <c r="N805" s="2">
        <v>0</v>
      </c>
      <c r="O805" s="1">
        <v>300</v>
      </c>
      <c r="P805" s="1">
        <v>90</v>
      </c>
      <c r="Q805" t="s">
        <v>32</v>
      </c>
      <c r="R805" t="s">
        <v>640</v>
      </c>
      <c r="S805" t="s">
        <v>456</v>
      </c>
      <c r="T805" t="s">
        <v>459</v>
      </c>
      <c r="U805" t="s">
        <v>644</v>
      </c>
      <c r="V805" t="s">
        <v>462</v>
      </c>
      <c r="W805" t="s">
        <v>606</v>
      </c>
      <c r="X805" t="s">
        <v>614</v>
      </c>
      <c r="Y805" s="6">
        <v>1560</v>
      </c>
      <c r="Z805" s="1">
        <f>Table1[[#This Row],[Cost Of Goods Sold]]*Table1[[#This Row],[Quantity Sold]]</f>
        <v>1200</v>
      </c>
      <c r="AA805" s="1">
        <f>Table1[[#This Row],[Total sold Amount]]-Table1[[#This Row],[Total Cost of Good Sold]]</f>
        <v>360</v>
      </c>
      <c r="AB805" s="6">
        <f>IFERROR(Table1[[#This Row],[Total sold Amount]]-Table1[[#This Row],[Total Cost of Good Sold]]/Table1[[#This Row],[Total sold Amount]],0)</f>
        <v>1559.2307692307693</v>
      </c>
      <c r="AC805" s="9">
        <f>IFERROR((Table1[[#This Row],[Total sold Amount]]-Table1[[#This Row],[Total Cost of Good Sold]])/Table1[[#This Row],[Total sold Amount]],0)</f>
        <v>0.23076923076923078</v>
      </c>
    </row>
    <row r="806" spans="1:29" x14ac:dyDescent="0.3">
      <c r="A806">
        <v>1016</v>
      </c>
      <c r="B806" t="s">
        <v>408</v>
      </c>
      <c r="C806" t="s">
        <v>24</v>
      </c>
      <c r="D806" t="s">
        <v>631</v>
      </c>
      <c r="E806" t="s">
        <v>626</v>
      </c>
      <c r="F806" s="4">
        <v>45434</v>
      </c>
      <c r="G806" s="6">
        <v>90</v>
      </c>
      <c r="I806" t="s">
        <v>449</v>
      </c>
      <c r="J806" t="s">
        <v>574</v>
      </c>
      <c r="K806" t="s">
        <v>437</v>
      </c>
      <c r="L806" t="s">
        <v>18</v>
      </c>
      <c r="M806" t="s">
        <v>447</v>
      </c>
      <c r="N806" s="2">
        <v>0</v>
      </c>
      <c r="O806" s="1">
        <v>70</v>
      </c>
      <c r="P806" s="1">
        <v>20</v>
      </c>
      <c r="Q806" t="s">
        <v>18</v>
      </c>
      <c r="R806" t="s">
        <v>642</v>
      </c>
      <c r="S806" t="s">
        <v>454</v>
      </c>
      <c r="T806" t="s">
        <v>460</v>
      </c>
      <c r="U806" t="s">
        <v>460</v>
      </c>
      <c r="V806" t="s">
        <v>481</v>
      </c>
      <c r="W806" t="s">
        <v>608</v>
      </c>
      <c r="X806" t="s">
        <v>610</v>
      </c>
      <c r="Y806" s="6">
        <v>0</v>
      </c>
      <c r="Z806" s="1">
        <f>Table1[[#This Row],[Cost Of Goods Sold]]*Table1[[#This Row],[Quantity Sold]]</f>
        <v>0</v>
      </c>
      <c r="AA806" s="1">
        <f>Table1[[#This Row],[Total sold Amount]]-Table1[[#This Row],[Total Cost of Good Sold]]</f>
        <v>0</v>
      </c>
      <c r="AB806" s="6">
        <f>IFERROR(Table1[[#This Row],[Total sold Amount]]-Table1[[#This Row],[Total Cost of Good Sold]]/Table1[[#This Row],[Total sold Amount]],0)</f>
        <v>0</v>
      </c>
      <c r="AC806" s="9">
        <f>IFERROR((Table1[[#This Row],[Total sold Amount]]-Table1[[#This Row],[Total Cost of Good Sold]])/Table1[[#This Row],[Total sold Amount]],0)</f>
        <v>0</v>
      </c>
    </row>
    <row r="807" spans="1:29" x14ac:dyDescent="0.3">
      <c r="A807">
        <v>965</v>
      </c>
      <c r="B807" t="s">
        <v>178</v>
      </c>
      <c r="C807" t="s">
        <v>24</v>
      </c>
      <c r="D807" t="s">
        <v>631</v>
      </c>
      <c r="E807" t="s">
        <v>626</v>
      </c>
      <c r="F807" s="4">
        <v>45093</v>
      </c>
      <c r="G807" s="6">
        <v>30</v>
      </c>
      <c r="H807">
        <v>5</v>
      </c>
      <c r="I807" t="s">
        <v>453</v>
      </c>
      <c r="J807" t="s">
        <v>574</v>
      </c>
      <c r="K807" t="s">
        <v>32</v>
      </c>
      <c r="L807" t="s">
        <v>32</v>
      </c>
      <c r="M807" t="s">
        <v>441</v>
      </c>
      <c r="N807" s="2">
        <v>0</v>
      </c>
      <c r="O807" s="1">
        <v>25</v>
      </c>
      <c r="P807" s="1">
        <v>5</v>
      </c>
      <c r="Q807" t="s">
        <v>457</v>
      </c>
      <c r="R807" t="s">
        <v>641</v>
      </c>
      <c r="S807" t="s">
        <v>455</v>
      </c>
      <c r="T807" t="s">
        <v>460</v>
      </c>
      <c r="U807" t="s">
        <v>460</v>
      </c>
      <c r="V807" t="s">
        <v>493</v>
      </c>
      <c r="W807" t="s">
        <v>608</v>
      </c>
      <c r="X807" t="s">
        <v>613</v>
      </c>
      <c r="Y807" s="6">
        <v>150</v>
      </c>
      <c r="Z807" s="1">
        <f>Table1[[#This Row],[Cost Of Goods Sold]]*Table1[[#This Row],[Quantity Sold]]</f>
        <v>125</v>
      </c>
      <c r="AA807" s="1">
        <f>Table1[[#This Row],[Total sold Amount]]-Table1[[#This Row],[Total Cost of Good Sold]]</f>
        <v>25</v>
      </c>
      <c r="AB807" s="6">
        <f>IFERROR(Table1[[#This Row],[Total sold Amount]]-Table1[[#This Row],[Total Cost of Good Sold]]/Table1[[#This Row],[Total sold Amount]],0)</f>
        <v>149.16666666666666</v>
      </c>
      <c r="AC807" s="9">
        <f>IFERROR((Table1[[#This Row],[Total sold Amount]]-Table1[[#This Row],[Total Cost of Good Sold]])/Table1[[#This Row],[Total sold Amount]],0)</f>
        <v>0.16666666666666666</v>
      </c>
    </row>
    <row r="808" spans="1:29" x14ac:dyDescent="0.3">
      <c r="A808">
        <v>911</v>
      </c>
      <c r="B808" t="s">
        <v>231</v>
      </c>
      <c r="C808" t="s">
        <v>34</v>
      </c>
      <c r="D808" t="s">
        <v>632</v>
      </c>
      <c r="E808" t="s">
        <v>625</v>
      </c>
      <c r="F808" s="4">
        <v>45134</v>
      </c>
      <c r="G808" s="6">
        <v>30</v>
      </c>
      <c r="H808">
        <v>2</v>
      </c>
      <c r="I808" t="s">
        <v>451</v>
      </c>
      <c r="J808" t="s">
        <v>500</v>
      </c>
      <c r="K808" t="s">
        <v>18</v>
      </c>
      <c r="L808" t="s">
        <v>18</v>
      </c>
      <c r="M808" t="s">
        <v>441</v>
      </c>
      <c r="N808" s="2">
        <v>0.05</v>
      </c>
      <c r="O808" s="1">
        <v>25</v>
      </c>
      <c r="P808" s="1">
        <v>5</v>
      </c>
      <c r="Q808" t="s">
        <v>32</v>
      </c>
      <c r="R808" t="s">
        <v>640</v>
      </c>
      <c r="S808" t="s">
        <v>454</v>
      </c>
      <c r="T808" t="s">
        <v>458</v>
      </c>
      <c r="U808" t="s">
        <v>644</v>
      </c>
      <c r="V808" t="s">
        <v>477</v>
      </c>
      <c r="W808" t="s">
        <v>607</v>
      </c>
      <c r="X808" t="s">
        <v>610</v>
      </c>
      <c r="Y808" s="6">
        <v>60</v>
      </c>
      <c r="Z808" s="1">
        <f>Table1[[#This Row],[Cost Of Goods Sold]]*Table1[[#This Row],[Quantity Sold]]</f>
        <v>50</v>
      </c>
      <c r="AA808" s="1">
        <f>Table1[[#This Row],[Total sold Amount]]-Table1[[#This Row],[Total Cost of Good Sold]]</f>
        <v>10</v>
      </c>
      <c r="AB808" s="6">
        <f>IFERROR(Table1[[#This Row],[Total sold Amount]]-Table1[[#This Row],[Total Cost of Good Sold]]/Table1[[#This Row],[Total sold Amount]],0)</f>
        <v>59.166666666666664</v>
      </c>
      <c r="AC808" s="9">
        <f>IFERROR((Table1[[#This Row],[Total sold Amount]]-Table1[[#This Row],[Total Cost of Good Sold]])/Table1[[#This Row],[Total sold Amount]],0)</f>
        <v>0.16666666666666666</v>
      </c>
    </row>
    <row r="809" spans="1:29" x14ac:dyDescent="0.3">
      <c r="A809">
        <v>1183</v>
      </c>
      <c r="B809" t="s">
        <v>288</v>
      </c>
      <c r="C809" t="s">
        <v>48</v>
      </c>
      <c r="D809" t="s">
        <v>633</v>
      </c>
      <c r="E809" t="s">
        <v>624</v>
      </c>
      <c r="F809" s="4">
        <v>45334</v>
      </c>
      <c r="G809" s="6">
        <v>20</v>
      </c>
      <c r="H809">
        <v>5</v>
      </c>
      <c r="I809" t="s">
        <v>450</v>
      </c>
      <c r="J809" t="s">
        <v>500</v>
      </c>
      <c r="K809" t="s">
        <v>18</v>
      </c>
      <c r="L809" t="s">
        <v>18</v>
      </c>
      <c r="M809" t="s">
        <v>603</v>
      </c>
      <c r="N809" s="2">
        <v>0.1</v>
      </c>
      <c r="O809" s="1">
        <v>15</v>
      </c>
      <c r="P809" s="1">
        <v>5</v>
      </c>
      <c r="Q809" t="s">
        <v>457</v>
      </c>
      <c r="R809" t="s">
        <v>641</v>
      </c>
      <c r="S809" t="s">
        <v>456</v>
      </c>
      <c r="T809" t="s">
        <v>460</v>
      </c>
      <c r="U809" t="s">
        <v>460</v>
      </c>
      <c r="V809" t="s">
        <v>477</v>
      </c>
      <c r="W809" t="s">
        <v>606</v>
      </c>
      <c r="X809" t="s">
        <v>610</v>
      </c>
      <c r="Y809" s="6">
        <v>100</v>
      </c>
      <c r="Z809" s="1">
        <f>Table1[[#This Row],[Cost Of Goods Sold]]*Table1[[#This Row],[Quantity Sold]]</f>
        <v>75</v>
      </c>
      <c r="AA809" s="1">
        <f>Table1[[#This Row],[Total sold Amount]]-Table1[[#This Row],[Total Cost of Good Sold]]</f>
        <v>25</v>
      </c>
      <c r="AB809" s="6">
        <f>IFERROR(Table1[[#This Row],[Total sold Amount]]-Table1[[#This Row],[Total Cost of Good Sold]]/Table1[[#This Row],[Total sold Amount]],0)</f>
        <v>99.25</v>
      </c>
      <c r="AC809" s="9">
        <f>IFERROR((Table1[[#This Row],[Total sold Amount]]-Table1[[#This Row],[Total Cost of Good Sold]])/Table1[[#This Row],[Total sold Amount]],0)</f>
        <v>0.25</v>
      </c>
    </row>
    <row r="810" spans="1:29" x14ac:dyDescent="0.3">
      <c r="A810">
        <v>33</v>
      </c>
      <c r="B810" t="s">
        <v>63</v>
      </c>
      <c r="C810" t="s">
        <v>19</v>
      </c>
      <c r="D810" t="s">
        <v>630</v>
      </c>
      <c r="E810" t="s">
        <v>623</v>
      </c>
      <c r="F810" s="4">
        <v>45460</v>
      </c>
      <c r="G810" s="6">
        <v>20</v>
      </c>
      <c r="H810">
        <v>2</v>
      </c>
      <c r="I810" t="s">
        <v>452</v>
      </c>
      <c r="J810" t="s">
        <v>500</v>
      </c>
      <c r="K810" t="s">
        <v>18</v>
      </c>
      <c r="L810" t="s">
        <v>18</v>
      </c>
      <c r="M810" t="s">
        <v>439</v>
      </c>
      <c r="N810" s="2">
        <v>0.05</v>
      </c>
      <c r="O810" s="1">
        <v>15</v>
      </c>
      <c r="P810" s="1">
        <v>5</v>
      </c>
      <c r="Q810" t="s">
        <v>32</v>
      </c>
      <c r="R810" t="s">
        <v>640</v>
      </c>
      <c r="S810" t="s">
        <v>455</v>
      </c>
      <c r="T810" t="s">
        <v>458</v>
      </c>
      <c r="U810" t="s">
        <v>644</v>
      </c>
      <c r="V810" t="s">
        <v>466</v>
      </c>
      <c r="W810" t="s">
        <v>607</v>
      </c>
      <c r="X810" t="s">
        <v>611</v>
      </c>
      <c r="Y810" s="6">
        <v>40</v>
      </c>
      <c r="Z810" s="1">
        <f>Table1[[#This Row],[Cost Of Goods Sold]]*Table1[[#This Row],[Quantity Sold]]</f>
        <v>30</v>
      </c>
      <c r="AA810" s="1">
        <f>Table1[[#This Row],[Total sold Amount]]-Table1[[#This Row],[Total Cost of Good Sold]]</f>
        <v>10</v>
      </c>
      <c r="AB810" s="6">
        <f>IFERROR(Table1[[#This Row],[Total sold Amount]]-Table1[[#This Row],[Total Cost of Good Sold]]/Table1[[#This Row],[Total sold Amount]],0)</f>
        <v>39.25</v>
      </c>
      <c r="AC810" s="9">
        <f>IFERROR((Table1[[#This Row],[Total sold Amount]]-Table1[[#This Row],[Total Cost of Good Sold]])/Table1[[#This Row],[Total sold Amount]],0)</f>
        <v>0.25</v>
      </c>
    </row>
    <row r="811" spans="1:29" x14ac:dyDescent="0.3">
      <c r="A811">
        <v>167</v>
      </c>
      <c r="B811" t="s">
        <v>41</v>
      </c>
      <c r="C811" t="s">
        <v>16</v>
      </c>
      <c r="D811" t="s">
        <v>629</v>
      </c>
      <c r="E811" t="s">
        <v>16</v>
      </c>
      <c r="F811" s="4">
        <v>45117</v>
      </c>
      <c r="G811" s="6">
        <v>100</v>
      </c>
      <c r="H811">
        <v>5</v>
      </c>
      <c r="I811" t="s">
        <v>452</v>
      </c>
      <c r="J811" t="s">
        <v>500</v>
      </c>
      <c r="K811" t="s">
        <v>32</v>
      </c>
      <c r="L811" t="s">
        <v>32</v>
      </c>
      <c r="M811" t="s">
        <v>442</v>
      </c>
      <c r="N811" s="2">
        <v>0</v>
      </c>
      <c r="O811" s="1">
        <v>80</v>
      </c>
      <c r="P811" s="1">
        <v>20</v>
      </c>
      <c r="Q811" t="s">
        <v>32</v>
      </c>
      <c r="R811" t="s">
        <v>640</v>
      </c>
      <c r="S811" t="s">
        <v>454</v>
      </c>
      <c r="T811" t="s">
        <v>459</v>
      </c>
      <c r="U811" t="s">
        <v>644</v>
      </c>
      <c r="V811" t="s">
        <v>466</v>
      </c>
      <c r="W811" t="s">
        <v>607</v>
      </c>
      <c r="X811" t="s">
        <v>611</v>
      </c>
      <c r="Y811" s="6">
        <v>500</v>
      </c>
      <c r="Z811" s="1">
        <f>Table1[[#This Row],[Cost Of Goods Sold]]*Table1[[#This Row],[Quantity Sold]]</f>
        <v>400</v>
      </c>
      <c r="AA811" s="1">
        <f>Table1[[#This Row],[Total sold Amount]]-Table1[[#This Row],[Total Cost of Good Sold]]</f>
        <v>100</v>
      </c>
      <c r="AB811" s="6">
        <f>IFERROR(Table1[[#This Row],[Total sold Amount]]-Table1[[#This Row],[Total Cost of Good Sold]]/Table1[[#This Row],[Total sold Amount]],0)</f>
        <v>499.2</v>
      </c>
      <c r="AC811" s="9">
        <f>IFERROR((Table1[[#This Row],[Total sold Amount]]-Table1[[#This Row],[Total Cost of Good Sold]])/Table1[[#This Row],[Total sold Amount]],0)</f>
        <v>0.2</v>
      </c>
    </row>
    <row r="812" spans="1:29" x14ac:dyDescent="0.3">
      <c r="A812">
        <v>563</v>
      </c>
      <c r="B812" t="s">
        <v>347</v>
      </c>
      <c r="C812" t="s">
        <v>19</v>
      </c>
      <c r="D812" t="s">
        <v>630</v>
      </c>
      <c r="E812" t="s">
        <v>623</v>
      </c>
      <c r="F812" s="4">
        <v>45481</v>
      </c>
      <c r="G812" s="6">
        <v>40</v>
      </c>
      <c r="H812">
        <v>1</v>
      </c>
      <c r="I812" t="s">
        <v>452</v>
      </c>
      <c r="J812" t="s">
        <v>500</v>
      </c>
      <c r="K812" t="s">
        <v>32</v>
      </c>
      <c r="L812" t="s">
        <v>32</v>
      </c>
      <c r="M812" t="s">
        <v>439</v>
      </c>
      <c r="N812" s="2">
        <v>0.05</v>
      </c>
      <c r="O812" s="1">
        <v>30</v>
      </c>
      <c r="P812" s="1">
        <v>10</v>
      </c>
      <c r="Q812" t="s">
        <v>457</v>
      </c>
      <c r="R812" t="s">
        <v>641</v>
      </c>
      <c r="S812" t="s">
        <v>456</v>
      </c>
      <c r="T812" t="s">
        <v>460</v>
      </c>
      <c r="U812" t="s">
        <v>460</v>
      </c>
      <c r="V812" t="s">
        <v>484</v>
      </c>
      <c r="W812" t="s">
        <v>607</v>
      </c>
      <c r="X812" t="s">
        <v>615</v>
      </c>
      <c r="Y812" s="6">
        <v>40</v>
      </c>
      <c r="Z812" s="1">
        <f>Table1[[#This Row],[Cost Of Goods Sold]]*Table1[[#This Row],[Quantity Sold]]</f>
        <v>30</v>
      </c>
      <c r="AA812" s="1">
        <f>Table1[[#This Row],[Total sold Amount]]-Table1[[#This Row],[Total Cost of Good Sold]]</f>
        <v>10</v>
      </c>
      <c r="AB812" s="6">
        <f>IFERROR(Table1[[#This Row],[Total sold Amount]]-Table1[[#This Row],[Total Cost of Good Sold]]/Table1[[#This Row],[Total sold Amount]],0)</f>
        <v>39.25</v>
      </c>
      <c r="AC812" s="9">
        <f>IFERROR((Table1[[#This Row],[Total sold Amount]]-Table1[[#This Row],[Total Cost of Good Sold]])/Table1[[#This Row],[Total sold Amount]],0)</f>
        <v>0.25</v>
      </c>
    </row>
    <row r="813" spans="1:29" x14ac:dyDescent="0.3">
      <c r="A813">
        <v>1321</v>
      </c>
      <c r="B813" t="s">
        <v>288</v>
      </c>
      <c r="C813" t="s">
        <v>48</v>
      </c>
      <c r="D813" t="s">
        <v>633</v>
      </c>
      <c r="E813" t="s">
        <v>624</v>
      </c>
      <c r="F813" s="4">
        <v>45275</v>
      </c>
      <c r="G813" s="6">
        <v>40</v>
      </c>
      <c r="H813">
        <v>5</v>
      </c>
      <c r="I813" t="s">
        <v>452</v>
      </c>
      <c r="J813" t="s">
        <v>500</v>
      </c>
      <c r="K813" t="s">
        <v>23</v>
      </c>
      <c r="L813" t="s">
        <v>23</v>
      </c>
      <c r="M813" t="s">
        <v>602</v>
      </c>
      <c r="N813" s="2">
        <v>0</v>
      </c>
      <c r="O813" s="1">
        <v>15</v>
      </c>
      <c r="P813" s="1">
        <v>25</v>
      </c>
      <c r="Q813" t="s">
        <v>32</v>
      </c>
      <c r="R813" t="s">
        <v>640</v>
      </c>
      <c r="S813" t="s">
        <v>456</v>
      </c>
      <c r="T813" t="s">
        <v>460</v>
      </c>
      <c r="U813" t="s">
        <v>460</v>
      </c>
      <c r="V813" t="s">
        <v>468</v>
      </c>
      <c r="W813" t="s">
        <v>606</v>
      </c>
      <c r="X813" t="s">
        <v>614</v>
      </c>
      <c r="Y813" s="6">
        <v>200</v>
      </c>
      <c r="Z813" s="1">
        <f>Table1[[#This Row],[Cost Of Goods Sold]]*Table1[[#This Row],[Quantity Sold]]</f>
        <v>75</v>
      </c>
      <c r="AA813" s="1">
        <f>Table1[[#This Row],[Total sold Amount]]-Table1[[#This Row],[Total Cost of Good Sold]]</f>
        <v>125</v>
      </c>
      <c r="AB813" s="6">
        <f>IFERROR(Table1[[#This Row],[Total sold Amount]]-Table1[[#This Row],[Total Cost of Good Sold]]/Table1[[#This Row],[Total sold Amount]],0)</f>
        <v>199.625</v>
      </c>
      <c r="AC813" s="9">
        <f>IFERROR((Table1[[#This Row],[Total sold Amount]]-Table1[[#This Row],[Total Cost of Good Sold]])/Table1[[#This Row],[Total sold Amount]],0)</f>
        <v>0.625</v>
      </c>
    </row>
    <row r="814" spans="1:29" x14ac:dyDescent="0.3">
      <c r="A814">
        <v>97</v>
      </c>
      <c r="B814" t="s">
        <v>50</v>
      </c>
      <c r="C814" t="s">
        <v>30</v>
      </c>
      <c r="D814" t="s">
        <v>630</v>
      </c>
      <c r="E814" t="s">
        <v>623</v>
      </c>
      <c r="F814" s="4">
        <v>45242</v>
      </c>
      <c r="G814" s="6">
        <v>260</v>
      </c>
      <c r="H814">
        <v>1</v>
      </c>
      <c r="I814" t="s">
        <v>449</v>
      </c>
      <c r="J814" t="s">
        <v>500</v>
      </c>
      <c r="K814" t="s">
        <v>18</v>
      </c>
      <c r="L814" t="s">
        <v>18</v>
      </c>
      <c r="M814" t="s">
        <v>442</v>
      </c>
      <c r="N814" s="2">
        <v>0.1</v>
      </c>
      <c r="O814" s="1">
        <v>200</v>
      </c>
      <c r="P814" s="1">
        <v>60</v>
      </c>
      <c r="Q814" t="s">
        <v>18</v>
      </c>
      <c r="R814" t="s">
        <v>642</v>
      </c>
      <c r="S814" t="s">
        <v>455</v>
      </c>
      <c r="T814" t="s">
        <v>459</v>
      </c>
      <c r="U814" t="s">
        <v>644</v>
      </c>
      <c r="V814" t="s">
        <v>467</v>
      </c>
      <c r="W814" t="s">
        <v>607</v>
      </c>
      <c r="X814" t="s">
        <v>612</v>
      </c>
      <c r="Y814" s="6">
        <v>260</v>
      </c>
      <c r="Z814" s="1">
        <f>Table1[[#This Row],[Cost Of Goods Sold]]*Table1[[#This Row],[Quantity Sold]]</f>
        <v>200</v>
      </c>
      <c r="AA814" s="1">
        <f>Table1[[#This Row],[Total sold Amount]]-Table1[[#This Row],[Total Cost of Good Sold]]</f>
        <v>60</v>
      </c>
      <c r="AB814" s="6">
        <f>IFERROR(Table1[[#This Row],[Total sold Amount]]-Table1[[#This Row],[Total Cost of Good Sold]]/Table1[[#This Row],[Total sold Amount]],0)</f>
        <v>259.23076923076923</v>
      </c>
      <c r="AC814" s="9">
        <f>IFERROR((Table1[[#This Row],[Total sold Amount]]-Table1[[#This Row],[Total Cost of Good Sold]])/Table1[[#This Row],[Total sold Amount]],0)</f>
        <v>0.23076923076923078</v>
      </c>
    </row>
    <row r="815" spans="1:29" x14ac:dyDescent="0.3">
      <c r="A815">
        <v>1137</v>
      </c>
      <c r="B815" t="s">
        <v>288</v>
      </c>
      <c r="C815" t="s">
        <v>48</v>
      </c>
      <c r="D815" t="s">
        <v>633</v>
      </c>
      <c r="E815" t="s">
        <v>624</v>
      </c>
      <c r="F815" s="4">
        <v>45088</v>
      </c>
      <c r="G815" s="6">
        <v>20</v>
      </c>
      <c r="I815" t="s">
        <v>449</v>
      </c>
      <c r="J815" t="s">
        <v>500</v>
      </c>
      <c r="K815" t="s">
        <v>437</v>
      </c>
      <c r="L815" t="s">
        <v>18</v>
      </c>
      <c r="M815" t="s">
        <v>447</v>
      </c>
      <c r="N815" s="2">
        <v>0</v>
      </c>
      <c r="O815" s="1">
        <v>15</v>
      </c>
      <c r="P815" s="1">
        <v>5</v>
      </c>
      <c r="Q815" t="s">
        <v>457</v>
      </c>
      <c r="R815" t="s">
        <v>641</v>
      </c>
      <c r="S815" t="s">
        <v>456</v>
      </c>
      <c r="T815" t="s">
        <v>459</v>
      </c>
      <c r="U815" t="s">
        <v>644</v>
      </c>
      <c r="V815" t="s">
        <v>473</v>
      </c>
      <c r="W815" t="s">
        <v>608</v>
      </c>
      <c r="X815" t="s">
        <v>614</v>
      </c>
      <c r="Y815" s="6">
        <v>0</v>
      </c>
      <c r="Z815" s="1">
        <f>Table1[[#This Row],[Cost Of Goods Sold]]*Table1[[#This Row],[Quantity Sold]]</f>
        <v>0</v>
      </c>
      <c r="AA815" s="1">
        <f>Table1[[#This Row],[Total sold Amount]]-Table1[[#This Row],[Total Cost of Good Sold]]</f>
        <v>0</v>
      </c>
      <c r="AB815" s="6">
        <f>IFERROR(Table1[[#This Row],[Total sold Amount]]-Table1[[#This Row],[Total Cost of Good Sold]]/Table1[[#This Row],[Total sold Amount]],0)</f>
        <v>0</v>
      </c>
      <c r="AC815" s="9">
        <f>IFERROR((Table1[[#This Row],[Total sold Amount]]-Table1[[#This Row],[Total Cost of Good Sold]])/Table1[[#This Row],[Total sold Amount]],0)</f>
        <v>0</v>
      </c>
    </row>
    <row r="816" spans="1:29" x14ac:dyDescent="0.3">
      <c r="A816">
        <v>419</v>
      </c>
      <c r="B816" t="s">
        <v>276</v>
      </c>
      <c r="C816" t="s">
        <v>48</v>
      </c>
      <c r="D816" t="s">
        <v>633</v>
      </c>
      <c r="E816" t="s">
        <v>624</v>
      </c>
      <c r="F816" s="4">
        <v>45205</v>
      </c>
      <c r="G816" s="6">
        <v>195</v>
      </c>
      <c r="H816">
        <v>4</v>
      </c>
      <c r="I816" t="s">
        <v>449</v>
      </c>
      <c r="J816" t="s">
        <v>500</v>
      </c>
      <c r="K816" t="s">
        <v>18</v>
      </c>
      <c r="L816" t="s">
        <v>18</v>
      </c>
      <c r="M816" t="s">
        <v>446</v>
      </c>
      <c r="N816" s="2">
        <v>0</v>
      </c>
      <c r="O816" s="1">
        <v>150</v>
      </c>
      <c r="P816" s="1">
        <v>45</v>
      </c>
      <c r="Q816" t="s">
        <v>18</v>
      </c>
      <c r="R816" t="s">
        <v>642</v>
      </c>
      <c r="S816" t="s">
        <v>456</v>
      </c>
      <c r="T816" t="s">
        <v>458</v>
      </c>
      <c r="U816" t="s">
        <v>644</v>
      </c>
      <c r="V816" t="s">
        <v>477</v>
      </c>
      <c r="W816" t="s">
        <v>606</v>
      </c>
      <c r="X816" t="s">
        <v>610</v>
      </c>
      <c r="Y816" s="6">
        <v>780</v>
      </c>
      <c r="Z816" s="1">
        <f>Table1[[#This Row],[Cost Of Goods Sold]]*Table1[[#This Row],[Quantity Sold]]</f>
        <v>600</v>
      </c>
      <c r="AA816" s="1">
        <f>Table1[[#This Row],[Total sold Amount]]-Table1[[#This Row],[Total Cost of Good Sold]]</f>
        <v>180</v>
      </c>
      <c r="AB816" s="6">
        <f>IFERROR(Table1[[#This Row],[Total sold Amount]]-Table1[[#This Row],[Total Cost of Good Sold]]/Table1[[#This Row],[Total sold Amount]],0)</f>
        <v>779.23076923076928</v>
      </c>
      <c r="AC816" s="9">
        <f>IFERROR((Table1[[#This Row],[Total sold Amount]]-Table1[[#This Row],[Total Cost of Good Sold]])/Table1[[#This Row],[Total sold Amount]],0)</f>
        <v>0.23076923076923078</v>
      </c>
    </row>
    <row r="817" spans="1:29" x14ac:dyDescent="0.3">
      <c r="A817">
        <v>1229</v>
      </c>
      <c r="B817" t="s">
        <v>407</v>
      </c>
      <c r="C817" t="s">
        <v>21</v>
      </c>
      <c r="D817" t="s">
        <v>634</v>
      </c>
      <c r="E817" t="s">
        <v>624</v>
      </c>
      <c r="F817" s="4">
        <v>45124</v>
      </c>
      <c r="G817" s="6">
        <v>120</v>
      </c>
      <c r="H817">
        <v>3</v>
      </c>
      <c r="I817" t="s">
        <v>449</v>
      </c>
      <c r="J817" t="s">
        <v>500</v>
      </c>
      <c r="K817" t="s">
        <v>18</v>
      </c>
      <c r="L817" t="s">
        <v>18</v>
      </c>
      <c r="M817" t="s">
        <v>595</v>
      </c>
      <c r="N817" s="2">
        <v>0</v>
      </c>
      <c r="O817" s="1">
        <v>15</v>
      </c>
      <c r="P817" s="1">
        <v>105</v>
      </c>
      <c r="Q817" t="s">
        <v>18</v>
      </c>
      <c r="R817" t="s">
        <v>642</v>
      </c>
      <c r="S817" t="s">
        <v>456</v>
      </c>
      <c r="T817" t="s">
        <v>459</v>
      </c>
      <c r="U817" t="s">
        <v>644</v>
      </c>
      <c r="V817" t="s">
        <v>471</v>
      </c>
      <c r="W817" t="s">
        <v>608</v>
      </c>
      <c r="X817" t="s">
        <v>613</v>
      </c>
      <c r="Y817" s="6">
        <v>360</v>
      </c>
      <c r="Z817" s="1">
        <f>Table1[[#This Row],[Cost Of Goods Sold]]*Table1[[#This Row],[Quantity Sold]]</f>
        <v>45</v>
      </c>
      <c r="AA817" s="1">
        <f>Table1[[#This Row],[Total sold Amount]]-Table1[[#This Row],[Total Cost of Good Sold]]</f>
        <v>315</v>
      </c>
      <c r="AB817" s="6">
        <f>IFERROR(Table1[[#This Row],[Total sold Amount]]-Table1[[#This Row],[Total Cost of Good Sold]]/Table1[[#This Row],[Total sold Amount]],0)</f>
        <v>359.875</v>
      </c>
      <c r="AC817" s="9">
        <f>IFERROR((Table1[[#This Row],[Total sold Amount]]-Table1[[#This Row],[Total Cost of Good Sold]])/Table1[[#This Row],[Total sold Amount]],0)</f>
        <v>0.875</v>
      </c>
    </row>
    <row r="818" spans="1:29" x14ac:dyDescent="0.3">
      <c r="A818">
        <v>1091</v>
      </c>
      <c r="B818" t="s">
        <v>80</v>
      </c>
      <c r="C818" t="s">
        <v>16</v>
      </c>
      <c r="D818" t="s">
        <v>629</v>
      </c>
      <c r="E818" t="s">
        <v>16</v>
      </c>
      <c r="F818" s="4">
        <v>45283</v>
      </c>
      <c r="G818" s="6">
        <v>250</v>
      </c>
      <c r="I818" t="s">
        <v>453</v>
      </c>
      <c r="J818" t="s">
        <v>500</v>
      </c>
      <c r="K818" t="s">
        <v>32</v>
      </c>
      <c r="L818" t="s">
        <v>32</v>
      </c>
      <c r="M818" t="s">
        <v>439</v>
      </c>
      <c r="N818" s="2">
        <v>0</v>
      </c>
      <c r="O818" s="1">
        <v>200</v>
      </c>
      <c r="P818" s="1">
        <v>50</v>
      </c>
      <c r="Q818" t="s">
        <v>18</v>
      </c>
      <c r="R818" t="s">
        <v>642</v>
      </c>
      <c r="S818" t="s">
        <v>456</v>
      </c>
      <c r="T818" t="s">
        <v>458</v>
      </c>
      <c r="U818" t="s">
        <v>644</v>
      </c>
      <c r="V818" t="s">
        <v>493</v>
      </c>
      <c r="W818" t="s">
        <v>607</v>
      </c>
      <c r="X818" t="s">
        <v>613</v>
      </c>
      <c r="Y818" s="6">
        <v>0</v>
      </c>
      <c r="Z818" s="1">
        <f>Table1[[#This Row],[Cost Of Goods Sold]]*Table1[[#This Row],[Quantity Sold]]</f>
        <v>0</v>
      </c>
      <c r="AA818" s="1">
        <f>Table1[[#This Row],[Total sold Amount]]-Table1[[#This Row],[Total Cost of Good Sold]]</f>
        <v>0</v>
      </c>
      <c r="AB818" s="6">
        <f>IFERROR(Table1[[#This Row],[Total sold Amount]]-Table1[[#This Row],[Total Cost of Good Sold]]/Table1[[#This Row],[Total sold Amount]],0)</f>
        <v>0</v>
      </c>
      <c r="AC818" s="9">
        <f>IFERROR((Table1[[#This Row],[Total sold Amount]]-Table1[[#This Row],[Total Cost of Good Sold]])/Table1[[#This Row],[Total sold Amount]],0)</f>
        <v>0</v>
      </c>
    </row>
    <row r="819" spans="1:29" x14ac:dyDescent="0.3">
      <c r="A819">
        <v>972</v>
      </c>
      <c r="B819" t="s">
        <v>185</v>
      </c>
      <c r="C819" t="s">
        <v>34</v>
      </c>
      <c r="D819" t="s">
        <v>632</v>
      </c>
      <c r="E819" t="s">
        <v>625</v>
      </c>
      <c r="F819" s="4">
        <v>45374</v>
      </c>
      <c r="G819" s="6">
        <v>50</v>
      </c>
      <c r="H819">
        <v>2</v>
      </c>
      <c r="I819" t="s">
        <v>453</v>
      </c>
      <c r="J819" t="s">
        <v>500</v>
      </c>
      <c r="K819" t="s">
        <v>32</v>
      </c>
      <c r="L819" t="s">
        <v>32</v>
      </c>
      <c r="M819" t="s">
        <v>445</v>
      </c>
      <c r="N819" s="2">
        <v>0</v>
      </c>
      <c r="O819" s="1">
        <v>40</v>
      </c>
      <c r="P819" s="1">
        <v>10</v>
      </c>
      <c r="Q819" t="s">
        <v>18</v>
      </c>
      <c r="R819" t="s">
        <v>642</v>
      </c>
      <c r="S819" t="s">
        <v>454</v>
      </c>
      <c r="T819" t="s">
        <v>459</v>
      </c>
      <c r="U819" t="s">
        <v>644</v>
      </c>
      <c r="V819" t="s">
        <v>488</v>
      </c>
      <c r="W819" t="s">
        <v>608</v>
      </c>
      <c r="X819" t="s">
        <v>613</v>
      </c>
      <c r="Y819" s="6">
        <v>100</v>
      </c>
      <c r="Z819" s="1">
        <f>Table1[[#This Row],[Cost Of Goods Sold]]*Table1[[#This Row],[Quantity Sold]]</f>
        <v>80</v>
      </c>
      <c r="AA819" s="1">
        <f>Table1[[#This Row],[Total sold Amount]]-Table1[[#This Row],[Total Cost of Good Sold]]</f>
        <v>20</v>
      </c>
      <c r="AB819" s="6">
        <f>IFERROR(Table1[[#This Row],[Total sold Amount]]-Table1[[#This Row],[Total Cost of Good Sold]]/Table1[[#This Row],[Total sold Amount]],0)</f>
        <v>99.2</v>
      </c>
      <c r="AC819" s="9">
        <f>IFERROR((Table1[[#This Row],[Total sold Amount]]-Table1[[#This Row],[Total Cost of Good Sold]])/Table1[[#This Row],[Total sold Amount]],0)</f>
        <v>0.2</v>
      </c>
    </row>
    <row r="820" spans="1:29" x14ac:dyDescent="0.3">
      <c r="A820">
        <v>1275</v>
      </c>
      <c r="B820" t="s">
        <v>338</v>
      </c>
      <c r="C820" t="s">
        <v>48</v>
      </c>
      <c r="D820" t="s">
        <v>633</v>
      </c>
      <c r="E820" t="s">
        <v>624</v>
      </c>
      <c r="F820" s="4">
        <v>45229</v>
      </c>
      <c r="G820" s="6">
        <v>5</v>
      </c>
      <c r="H820">
        <v>5</v>
      </c>
      <c r="I820" t="s">
        <v>453</v>
      </c>
      <c r="J820" t="s">
        <v>500</v>
      </c>
      <c r="K820" t="s">
        <v>23</v>
      </c>
      <c r="L820" t="s">
        <v>23</v>
      </c>
      <c r="M820" t="s">
        <v>601</v>
      </c>
      <c r="N820" s="2">
        <v>0.05</v>
      </c>
      <c r="O820" s="1">
        <v>15</v>
      </c>
      <c r="P820" s="1">
        <v>-10</v>
      </c>
      <c r="Q820" t="s">
        <v>32</v>
      </c>
      <c r="R820" t="s">
        <v>640</v>
      </c>
      <c r="S820" t="s">
        <v>456</v>
      </c>
      <c r="T820" t="s">
        <v>458</v>
      </c>
      <c r="U820" t="s">
        <v>644</v>
      </c>
      <c r="V820" t="s">
        <v>485</v>
      </c>
      <c r="W820" t="s">
        <v>606</v>
      </c>
      <c r="X820" t="s">
        <v>611</v>
      </c>
      <c r="Y820" s="6">
        <v>25</v>
      </c>
      <c r="Z820" s="1">
        <f>Table1[[#This Row],[Cost Of Goods Sold]]*Table1[[#This Row],[Quantity Sold]]</f>
        <v>75</v>
      </c>
      <c r="AA820" s="1">
        <f>Table1[[#This Row],[Total sold Amount]]-Table1[[#This Row],[Total Cost of Good Sold]]</f>
        <v>-50</v>
      </c>
      <c r="AB820" s="6">
        <f>IFERROR(Table1[[#This Row],[Total sold Amount]]-Table1[[#This Row],[Total Cost of Good Sold]]/Table1[[#This Row],[Total sold Amount]],0)</f>
        <v>22</v>
      </c>
      <c r="AC820" s="9">
        <f>IFERROR((Table1[[#This Row],[Total sold Amount]]-Table1[[#This Row],[Total Cost of Good Sold]])/Table1[[#This Row],[Total sold Amount]],0)</f>
        <v>-2</v>
      </c>
    </row>
    <row r="821" spans="1:29" x14ac:dyDescent="0.3">
      <c r="A821">
        <v>766</v>
      </c>
      <c r="B821" t="s">
        <v>314</v>
      </c>
      <c r="C821" t="s">
        <v>34</v>
      </c>
      <c r="D821" t="s">
        <v>632</v>
      </c>
      <c r="E821" t="s">
        <v>625</v>
      </c>
      <c r="F821" s="4">
        <v>45178</v>
      </c>
      <c r="G821" s="6">
        <v>15</v>
      </c>
      <c r="H821">
        <v>4</v>
      </c>
      <c r="I821" t="s">
        <v>453</v>
      </c>
      <c r="J821" t="s">
        <v>500</v>
      </c>
      <c r="K821" t="s">
        <v>32</v>
      </c>
      <c r="L821" t="s">
        <v>32</v>
      </c>
      <c r="M821" t="s">
        <v>446</v>
      </c>
      <c r="N821" s="2">
        <v>0</v>
      </c>
      <c r="O821" s="1">
        <v>10</v>
      </c>
      <c r="P821" s="1">
        <v>5</v>
      </c>
      <c r="Q821" t="s">
        <v>18</v>
      </c>
      <c r="R821" t="s">
        <v>642</v>
      </c>
      <c r="S821" t="s">
        <v>454</v>
      </c>
      <c r="T821" t="s">
        <v>458</v>
      </c>
      <c r="U821" t="s">
        <v>644</v>
      </c>
      <c r="V821" t="s">
        <v>484</v>
      </c>
      <c r="W821" t="s">
        <v>608</v>
      </c>
      <c r="X821" t="s">
        <v>615</v>
      </c>
      <c r="Y821" s="6">
        <v>60</v>
      </c>
      <c r="Z821" s="1">
        <f>Table1[[#This Row],[Cost Of Goods Sold]]*Table1[[#This Row],[Quantity Sold]]</f>
        <v>40</v>
      </c>
      <c r="AA821" s="1">
        <f>Table1[[#This Row],[Total sold Amount]]-Table1[[#This Row],[Total Cost of Good Sold]]</f>
        <v>20</v>
      </c>
      <c r="AB821" s="6">
        <f>IFERROR(Table1[[#This Row],[Total sold Amount]]-Table1[[#This Row],[Total Cost of Good Sold]]/Table1[[#This Row],[Total sold Amount]],0)</f>
        <v>59.333333333333336</v>
      </c>
      <c r="AC821" s="9">
        <f>IFERROR((Table1[[#This Row],[Total sold Amount]]-Table1[[#This Row],[Total Cost of Good Sold]])/Table1[[#This Row],[Total sold Amount]],0)</f>
        <v>0.33333333333333331</v>
      </c>
    </row>
    <row r="822" spans="1:29" x14ac:dyDescent="0.3">
      <c r="A822">
        <v>384</v>
      </c>
      <c r="B822" t="s">
        <v>252</v>
      </c>
      <c r="C822" t="s">
        <v>19</v>
      </c>
      <c r="D822" t="s">
        <v>630</v>
      </c>
      <c r="E822" t="s">
        <v>623</v>
      </c>
      <c r="F822" s="4">
        <v>45514</v>
      </c>
      <c r="G822" s="6">
        <v>195</v>
      </c>
      <c r="H822">
        <v>2</v>
      </c>
      <c r="J822" t="s">
        <v>500</v>
      </c>
      <c r="K822" t="s">
        <v>23</v>
      </c>
      <c r="L822" t="s">
        <v>23</v>
      </c>
      <c r="M822" t="s">
        <v>448</v>
      </c>
      <c r="N822" s="2">
        <v>0</v>
      </c>
      <c r="O822" s="1">
        <v>150</v>
      </c>
      <c r="P822" s="1">
        <v>45</v>
      </c>
      <c r="Q822" t="s">
        <v>23</v>
      </c>
      <c r="R822" t="s">
        <v>23</v>
      </c>
      <c r="S822" t="s">
        <v>455</v>
      </c>
      <c r="T822" t="s">
        <v>460</v>
      </c>
      <c r="U822" t="s">
        <v>460</v>
      </c>
      <c r="V822" t="s">
        <v>487</v>
      </c>
      <c r="W822" t="s">
        <v>606</v>
      </c>
      <c r="X822" t="s">
        <v>612</v>
      </c>
      <c r="Y822" s="6">
        <v>390</v>
      </c>
      <c r="Z822" s="1">
        <f>Table1[[#This Row],[Cost Of Goods Sold]]*Table1[[#This Row],[Quantity Sold]]</f>
        <v>300</v>
      </c>
      <c r="AA822" s="1">
        <f>Table1[[#This Row],[Total sold Amount]]-Table1[[#This Row],[Total Cost of Good Sold]]</f>
        <v>90</v>
      </c>
      <c r="AB822" s="6">
        <f>IFERROR(Table1[[#This Row],[Total sold Amount]]-Table1[[#This Row],[Total Cost of Good Sold]]/Table1[[#This Row],[Total sold Amount]],0)</f>
        <v>389.23076923076923</v>
      </c>
      <c r="AC822" s="9">
        <f>IFERROR((Table1[[#This Row],[Total sold Amount]]-Table1[[#This Row],[Total Cost of Good Sold]])/Table1[[#This Row],[Total sold Amount]],0)</f>
        <v>0.23076923076923078</v>
      </c>
    </row>
    <row r="823" spans="1:29" x14ac:dyDescent="0.3">
      <c r="A823">
        <v>362</v>
      </c>
      <c r="B823" t="s">
        <v>236</v>
      </c>
      <c r="C823" t="s">
        <v>19</v>
      </c>
      <c r="D823" t="s">
        <v>630</v>
      </c>
      <c r="E823" t="s">
        <v>623</v>
      </c>
      <c r="F823" s="4">
        <v>45469</v>
      </c>
      <c r="G823" s="6">
        <v>65</v>
      </c>
      <c r="H823">
        <v>4</v>
      </c>
      <c r="J823" t="s">
        <v>500</v>
      </c>
      <c r="K823" t="s">
        <v>18</v>
      </c>
      <c r="L823" t="s">
        <v>18</v>
      </c>
      <c r="M823" t="s">
        <v>445</v>
      </c>
      <c r="N823" s="2">
        <v>0</v>
      </c>
      <c r="O823" s="1">
        <v>50</v>
      </c>
      <c r="P823" s="1">
        <v>15</v>
      </c>
      <c r="Q823" t="s">
        <v>18</v>
      </c>
      <c r="R823" t="s">
        <v>642</v>
      </c>
      <c r="S823" t="s">
        <v>455</v>
      </c>
      <c r="T823" t="s">
        <v>459</v>
      </c>
      <c r="U823" t="s">
        <v>644</v>
      </c>
      <c r="V823" t="s">
        <v>483</v>
      </c>
      <c r="W823" t="s">
        <v>606</v>
      </c>
      <c r="X823" t="s">
        <v>611</v>
      </c>
      <c r="Y823" s="6">
        <v>260</v>
      </c>
      <c r="Z823" s="1">
        <f>Table1[[#This Row],[Cost Of Goods Sold]]*Table1[[#This Row],[Quantity Sold]]</f>
        <v>200</v>
      </c>
      <c r="AA823" s="1">
        <f>Table1[[#This Row],[Total sold Amount]]-Table1[[#This Row],[Total Cost of Good Sold]]</f>
        <v>60</v>
      </c>
      <c r="AB823" s="6">
        <f>IFERROR(Table1[[#This Row],[Total sold Amount]]-Table1[[#This Row],[Total Cost of Good Sold]]/Table1[[#This Row],[Total sold Amount]],0)</f>
        <v>259.23076923076923</v>
      </c>
      <c r="AC823" s="9">
        <f>IFERROR((Table1[[#This Row],[Total sold Amount]]-Table1[[#This Row],[Total Cost of Good Sold]])/Table1[[#This Row],[Total sold Amount]],0)</f>
        <v>0.23076923076923078</v>
      </c>
    </row>
    <row r="824" spans="1:29" x14ac:dyDescent="0.3">
      <c r="A824">
        <v>703</v>
      </c>
      <c r="B824" t="s">
        <v>177</v>
      </c>
      <c r="C824" t="s">
        <v>34</v>
      </c>
      <c r="D824" t="s">
        <v>632</v>
      </c>
      <c r="E824" t="s">
        <v>625</v>
      </c>
      <c r="F824" s="4">
        <v>45012</v>
      </c>
      <c r="G824" s="6">
        <v>30</v>
      </c>
      <c r="H824">
        <v>2</v>
      </c>
      <c r="I824" t="s">
        <v>451</v>
      </c>
      <c r="J824" t="s">
        <v>515</v>
      </c>
      <c r="K824" t="s">
        <v>32</v>
      </c>
      <c r="L824" t="s">
        <v>32</v>
      </c>
      <c r="M824" t="s">
        <v>444</v>
      </c>
      <c r="N824" s="2">
        <v>0.05</v>
      </c>
      <c r="O824" s="1">
        <v>20</v>
      </c>
      <c r="P824" s="1">
        <v>10</v>
      </c>
      <c r="Q824" t="s">
        <v>457</v>
      </c>
      <c r="R824" t="s">
        <v>641</v>
      </c>
      <c r="S824" t="s">
        <v>456</v>
      </c>
      <c r="T824" t="s">
        <v>460</v>
      </c>
      <c r="U824" t="s">
        <v>460</v>
      </c>
      <c r="V824" t="s">
        <v>472</v>
      </c>
      <c r="W824" t="s">
        <v>606</v>
      </c>
      <c r="X824" t="s">
        <v>611</v>
      </c>
      <c r="Y824" s="6">
        <v>60</v>
      </c>
      <c r="Z824" s="1">
        <f>Table1[[#This Row],[Cost Of Goods Sold]]*Table1[[#This Row],[Quantity Sold]]</f>
        <v>40</v>
      </c>
      <c r="AA824" s="1">
        <f>Table1[[#This Row],[Total sold Amount]]-Table1[[#This Row],[Total Cost of Good Sold]]</f>
        <v>20</v>
      </c>
      <c r="AB824" s="6">
        <f>IFERROR(Table1[[#This Row],[Total sold Amount]]-Table1[[#This Row],[Total Cost of Good Sold]]/Table1[[#This Row],[Total sold Amount]],0)</f>
        <v>59.333333333333336</v>
      </c>
      <c r="AC824" s="9">
        <f>IFERROR((Table1[[#This Row],[Total sold Amount]]-Table1[[#This Row],[Total Cost of Good Sold]])/Table1[[#This Row],[Total sold Amount]],0)</f>
        <v>0.33333333333333331</v>
      </c>
    </row>
    <row r="825" spans="1:29" x14ac:dyDescent="0.3">
      <c r="A825">
        <v>786</v>
      </c>
      <c r="B825" t="s">
        <v>414</v>
      </c>
      <c r="C825" t="s">
        <v>16</v>
      </c>
      <c r="D825" t="s">
        <v>629</v>
      </c>
      <c r="E825" t="s">
        <v>16</v>
      </c>
      <c r="F825" s="4">
        <v>45021</v>
      </c>
      <c r="G825" s="6">
        <v>30</v>
      </c>
      <c r="H825">
        <v>5</v>
      </c>
      <c r="I825" t="s">
        <v>451</v>
      </c>
      <c r="J825" t="s">
        <v>515</v>
      </c>
      <c r="K825" t="s">
        <v>18</v>
      </c>
      <c r="L825" t="s">
        <v>18</v>
      </c>
      <c r="M825" t="s">
        <v>440</v>
      </c>
      <c r="N825" s="2">
        <v>0.1</v>
      </c>
      <c r="O825" s="1">
        <v>25</v>
      </c>
      <c r="P825" s="1">
        <v>5</v>
      </c>
      <c r="Q825" t="s">
        <v>457</v>
      </c>
      <c r="R825" t="s">
        <v>641</v>
      </c>
      <c r="S825" t="s">
        <v>456</v>
      </c>
      <c r="T825" t="s">
        <v>460</v>
      </c>
      <c r="U825" t="s">
        <v>460</v>
      </c>
      <c r="V825" t="s">
        <v>486</v>
      </c>
      <c r="W825" t="s">
        <v>607</v>
      </c>
      <c r="X825" t="s">
        <v>614</v>
      </c>
      <c r="Y825" s="6">
        <v>150</v>
      </c>
      <c r="Z825" s="1">
        <f>Table1[[#This Row],[Cost Of Goods Sold]]*Table1[[#This Row],[Quantity Sold]]</f>
        <v>125</v>
      </c>
      <c r="AA825" s="1">
        <f>Table1[[#This Row],[Total sold Amount]]-Table1[[#This Row],[Total Cost of Good Sold]]</f>
        <v>25</v>
      </c>
      <c r="AB825" s="6">
        <f>IFERROR(Table1[[#This Row],[Total sold Amount]]-Table1[[#This Row],[Total Cost of Good Sold]]/Table1[[#This Row],[Total sold Amount]],0)</f>
        <v>149.16666666666666</v>
      </c>
      <c r="AC825" s="9">
        <f>IFERROR((Table1[[#This Row],[Total sold Amount]]-Table1[[#This Row],[Total Cost of Good Sold]])/Table1[[#This Row],[Total sold Amount]],0)</f>
        <v>0.16666666666666666</v>
      </c>
    </row>
    <row r="826" spans="1:29" x14ac:dyDescent="0.3">
      <c r="A826">
        <v>1122</v>
      </c>
      <c r="B826" t="s">
        <v>371</v>
      </c>
      <c r="C826" t="s">
        <v>48</v>
      </c>
      <c r="D826" t="s">
        <v>633</v>
      </c>
      <c r="E826" t="s">
        <v>624</v>
      </c>
      <c r="F826" s="4">
        <v>44996</v>
      </c>
      <c r="G826" s="6">
        <v>20</v>
      </c>
      <c r="I826" t="s">
        <v>450</v>
      </c>
      <c r="J826" t="s">
        <v>515</v>
      </c>
      <c r="K826" t="s">
        <v>434</v>
      </c>
      <c r="L826" t="s">
        <v>18</v>
      </c>
      <c r="M826" t="s">
        <v>448</v>
      </c>
      <c r="N826" s="2">
        <v>0</v>
      </c>
      <c r="O826" s="1">
        <v>15</v>
      </c>
      <c r="P826" s="1">
        <v>5</v>
      </c>
      <c r="Q826" t="s">
        <v>457</v>
      </c>
      <c r="R826" t="s">
        <v>641</v>
      </c>
      <c r="S826" t="s">
        <v>454</v>
      </c>
      <c r="T826" t="s">
        <v>459</v>
      </c>
      <c r="U826" t="s">
        <v>644</v>
      </c>
      <c r="V826" t="s">
        <v>479</v>
      </c>
      <c r="W826" t="s">
        <v>607</v>
      </c>
      <c r="X826" t="s">
        <v>611</v>
      </c>
      <c r="Y826" s="6">
        <v>0</v>
      </c>
      <c r="Z826" s="1">
        <f>Table1[[#This Row],[Cost Of Goods Sold]]*Table1[[#This Row],[Quantity Sold]]</f>
        <v>0</v>
      </c>
      <c r="AA826" s="1">
        <f>Table1[[#This Row],[Total sold Amount]]-Table1[[#This Row],[Total Cost of Good Sold]]</f>
        <v>0</v>
      </c>
      <c r="AB826" s="6">
        <f>IFERROR(Table1[[#This Row],[Total sold Amount]]-Table1[[#This Row],[Total Cost of Good Sold]]/Table1[[#This Row],[Total sold Amount]],0)</f>
        <v>0</v>
      </c>
      <c r="AC826" s="9">
        <f>IFERROR((Table1[[#This Row],[Total sold Amount]]-Table1[[#This Row],[Total Cost of Good Sold]])/Table1[[#This Row],[Total sold Amount]],0)</f>
        <v>0</v>
      </c>
    </row>
    <row r="827" spans="1:29" x14ac:dyDescent="0.3">
      <c r="A827">
        <v>1306</v>
      </c>
      <c r="B827" t="s">
        <v>421</v>
      </c>
      <c r="C827" t="s">
        <v>19</v>
      </c>
      <c r="D827" t="s">
        <v>630</v>
      </c>
      <c r="E827" t="s">
        <v>623</v>
      </c>
      <c r="F827" s="4">
        <v>45260</v>
      </c>
      <c r="G827" s="7">
        <v>25</v>
      </c>
      <c r="H827">
        <v>2</v>
      </c>
      <c r="I827" t="s">
        <v>450</v>
      </c>
      <c r="J827" t="s">
        <v>515</v>
      </c>
      <c r="K827" t="s">
        <v>32</v>
      </c>
      <c r="L827" t="s">
        <v>32</v>
      </c>
      <c r="M827" t="s">
        <v>596</v>
      </c>
      <c r="N827" s="2">
        <v>0</v>
      </c>
      <c r="O827" s="1">
        <v>15</v>
      </c>
      <c r="P827" s="1">
        <v>10</v>
      </c>
      <c r="Q827" t="s">
        <v>457</v>
      </c>
      <c r="R827" t="s">
        <v>641</v>
      </c>
      <c r="S827" t="s">
        <v>454</v>
      </c>
      <c r="T827" t="s">
        <v>458</v>
      </c>
      <c r="U827" t="s">
        <v>644</v>
      </c>
      <c r="V827" t="s">
        <v>474</v>
      </c>
      <c r="W827" t="s">
        <v>608</v>
      </c>
      <c r="X827" t="s">
        <v>611</v>
      </c>
      <c r="Y827" s="6">
        <v>50</v>
      </c>
      <c r="Z827" s="1">
        <f>Table1[[#This Row],[Cost Of Goods Sold]]*Table1[[#This Row],[Quantity Sold]]</f>
        <v>30</v>
      </c>
      <c r="AA827" s="1">
        <f>Table1[[#This Row],[Total sold Amount]]-Table1[[#This Row],[Total Cost of Good Sold]]</f>
        <v>20</v>
      </c>
      <c r="AB827" s="6">
        <f>IFERROR(Table1[[#This Row],[Total sold Amount]]-Table1[[#This Row],[Total Cost of Good Sold]]/Table1[[#This Row],[Total sold Amount]],0)</f>
        <v>49.4</v>
      </c>
      <c r="AC827" s="9">
        <f>IFERROR((Table1[[#This Row],[Total sold Amount]]-Table1[[#This Row],[Total Cost of Good Sold]])/Table1[[#This Row],[Total sold Amount]],0)</f>
        <v>0.4</v>
      </c>
    </row>
    <row r="828" spans="1:29" x14ac:dyDescent="0.3">
      <c r="A828">
        <v>417</v>
      </c>
      <c r="B828" t="s">
        <v>274</v>
      </c>
      <c r="C828" t="s">
        <v>21</v>
      </c>
      <c r="D828" t="s">
        <v>634</v>
      </c>
      <c r="E828" t="s">
        <v>624</v>
      </c>
      <c r="F828" s="4">
        <v>45083</v>
      </c>
      <c r="G828" s="6">
        <v>520</v>
      </c>
      <c r="H828">
        <v>5</v>
      </c>
      <c r="I828" t="s">
        <v>450</v>
      </c>
      <c r="J828" t="s">
        <v>515</v>
      </c>
      <c r="K828" t="s">
        <v>18</v>
      </c>
      <c r="L828" t="s">
        <v>18</v>
      </c>
      <c r="M828" t="s">
        <v>443</v>
      </c>
      <c r="N828" s="2">
        <v>0</v>
      </c>
      <c r="O828" s="1">
        <v>400</v>
      </c>
      <c r="P828" s="1">
        <v>120</v>
      </c>
      <c r="Q828" t="s">
        <v>457</v>
      </c>
      <c r="R828" t="s">
        <v>641</v>
      </c>
      <c r="S828" t="s">
        <v>454</v>
      </c>
      <c r="T828" t="s">
        <v>458</v>
      </c>
      <c r="U828" t="s">
        <v>644</v>
      </c>
      <c r="V828" t="s">
        <v>490</v>
      </c>
      <c r="W828" t="s">
        <v>606</v>
      </c>
      <c r="X828" t="s">
        <v>610</v>
      </c>
      <c r="Y828" s="6">
        <v>2600</v>
      </c>
      <c r="Z828" s="1">
        <f>Table1[[#This Row],[Cost Of Goods Sold]]*Table1[[#This Row],[Quantity Sold]]</f>
        <v>2000</v>
      </c>
      <c r="AA828" s="1">
        <f>Table1[[#This Row],[Total sold Amount]]-Table1[[#This Row],[Total Cost of Good Sold]]</f>
        <v>600</v>
      </c>
      <c r="AB828" s="6">
        <f>IFERROR(Table1[[#This Row],[Total sold Amount]]-Table1[[#This Row],[Total Cost of Good Sold]]/Table1[[#This Row],[Total sold Amount]],0)</f>
        <v>2599.2307692307691</v>
      </c>
      <c r="AC828" s="9">
        <f>IFERROR((Table1[[#This Row],[Total sold Amount]]-Table1[[#This Row],[Total Cost of Good Sold]])/Table1[[#This Row],[Total sold Amount]],0)</f>
        <v>0.23076923076923078</v>
      </c>
    </row>
    <row r="829" spans="1:29" x14ac:dyDescent="0.3">
      <c r="A829">
        <v>399</v>
      </c>
      <c r="B829" t="s">
        <v>61</v>
      </c>
      <c r="C829" t="s">
        <v>21</v>
      </c>
      <c r="D829" t="s">
        <v>634</v>
      </c>
      <c r="E829" t="s">
        <v>624</v>
      </c>
      <c r="F829" s="4">
        <v>45251</v>
      </c>
      <c r="G829" s="6">
        <v>650</v>
      </c>
      <c r="H829">
        <v>3</v>
      </c>
      <c r="I829" t="s">
        <v>452</v>
      </c>
      <c r="J829" t="s">
        <v>515</v>
      </c>
      <c r="K829" t="s">
        <v>18</v>
      </c>
      <c r="L829" t="s">
        <v>18</v>
      </c>
      <c r="M829" t="s">
        <v>440</v>
      </c>
      <c r="N829" s="2">
        <v>0</v>
      </c>
      <c r="O829" s="1">
        <v>500</v>
      </c>
      <c r="P829" s="1">
        <v>150</v>
      </c>
      <c r="Q829" t="s">
        <v>457</v>
      </c>
      <c r="R829" t="s">
        <v>641</v>
      </c>
      <c r="S829" t="s">
        <v>455</v>
      </c>
      <c r="T829" t="s">
        <v>459</v>
      </c>
      <c r="U829" t="s">
        <v>644</v>
      </c>
      <c r="V829" t="s">
        <v>488</v>
      </c>
      <c r="W829" t="s">
        <v>607</v>
      </c>
      <c r="X829" t="s">
        <v>613</v>
      </c>
      <c r="Y829" s="6">
        <v>1950</v>
      </c>
      <c r="Z829" s="1">
        <f>Table1[[#This Row],[Cost Of Goods Sold]]*Table1[[#This Row],[Quantity Sold]]</f>
        <v>1500</v>
      </c>
      <c r="AA829" s="1">
        <f>Table1[[#This Row],[Total sold Amount]]-Table1[[#This Row],[Total Cost of Good Sold]]</f>
        <v>450</v>
      </c>
      <c r="AB829" s="6">
        <f>IFERROR(Table1[[#This Row],[Total sold Amount]]-Table1[[#This Row],[Total Cost of Good Sold]]/Table1[[#This Row],[Total sold Amount]],0)</f>
        <v>1949.2307692307693</v>
      </c>
      <c r="AC829" s="9">
        <f>IFERROR((Table1[[#This Row],[Total sold Amount]]-Table1[[#This Row],[Total Cost of Good Sold]])/Table1[[#This Row],[Total sold Amount]],0)</f>
        <v>0.23076923076923078</v>
      </c>
    </row>
    <row r="830" spans="1:29" x14ac:dyDescent="0.3">
      <c r="A830">
        <v>1023</v>
      </c>
      <c r="B830" t="s">
        <v>423</v>
      </c>
      <c r="C830" t="s">
        <v>24</v>
      </c>
      <c r="D830" t="s">
        <v>631</v>
      </c>
      <c r="E830" t="s">
        <v>626</v>
      </c>
      <c r="F830" s="4">
        <v>45316</v>
      </c>
      <c r="G830" s="6">
        <v>130</v>
      </c>
      <c r="I830" t="s">
        <v>452</v>
      </c>
      <c r="J830" t="s">
        <v>515</v>
      </c>
      <c r="K830" t="s">
        <v>432</v>
      </c>
      <c r="L830" t="s">
        <v>620</v>
      </c>
      <c r="M830" t="s">
        <v>446</v>
      </c>
      <c r="N830" s="2">
        <v>0</v>
      </c>
      <c r="O830" s="1">
        <v>100</v>
      </c>
      <c r="P830" s="1">
        <v>30</v>
      </c>
      <c r="Q830" t="s">
        <v>32</v>
      </c>
      <c r="R830" t="s">
        <v>640</v>
      </c>
      <c r="S830" t="s">
        <v>456</v>
      </c>
      <c r="T830" t="s">
        <v>458</v>
      </c>
      <c r="U830" t="s">
        <v>644</v>
      </c>
      <c r="V830" t="s">
        <v>488</v>
      </c>
      <c r="W830" t="s">
        <v>607</v>
      </c>
      <c r="X830" t="s">
        <v>613</v>
      </c>
      <c r="Y830" s="6">
        <v>0</v>
      </c>
      <c r="Z830" s="1">
        <f>Table1[[#This Row],[Cost Of Goods Sold]]*Table1[[#This Row],[Quantity Sold]]</f>
        <v>0</v>
      </c>
      <c r="AA830" s="1">
        <f>Table1[[#This Row],[Total sold Amount]]-Table1[[#This Row],[Total Cost of Good Sold]]</f>
        <v>0</v>
      </c>
      <c r="AB830" s="6">
        <f>IFERROR(Table1[[#This Row],[Total sold Amount]]-Table1[[#This Row],[Total Cost of Good Sold]]/Table1[[#This Row],[Total sold Amount]],0)</f>
        <v>0</v>
      </c>
      <c r="AC830" s="9">
        <f>IFERROR((Table1[[#This Row],[Total sold Amount]]-Table1[[#This Row],[Total Cost of Good Sold]])/Table1[[#This Row],[Total sold Amount]],0)</f>
        <v>0</v>
      </c>
    </row>
    <row r="831" spans="1:29" x14ac:dyDescent="0.3">
      <c r="A831">
        <v>284</v>
      </c>
      <c r="B831" t="s">
        <v>160</v>
      </c>
      <c r="C831" t="s">
        <v>24</v>
      </c>
      <c r="D831" t="s">
        <v>631</v>
      </c>
      <c r="E831" t="s">
        <v>626</v>
      </c>
      <c r="F831" s="4">
        <v>45487</v>
      </c>
      <c r="G831" s="6">
        <v>195</v>
      </c>
      <c r="H831">
        <v>4</v>
      </c>
      <c r="I831" t="s">
        <v>452</v>
      </c>
      <c r="J831" t="s">
        <v>515</v>
      </c>
      <c r="K831" t="s">
        <v>23</v>
      </c>
      <c r="L831" t="s">
        <v>23</v>
      </c>
      <c r="M831" t="s">
        <v>446</v>
      </c>
      <c r="N831" s="2">
        <v>0</v>
      </c>
      <c r="O831" s="1">
        <v>150</v>
      </c>
      <c r="P831" s="1">
        <v>45</v>
      </c>
      <c r="Q831" t="s">
        <v>32</v>
      </c>
      <c r="R831" t="s">
        <v>640</v>
      </c>
      <c r="S831" t="s">
        <v>456</v>
      </c>
      <c r="T831" t="s">
        <v>459</v>
      </c>
      <c r="U831" t="s">
        <v>644</v>
      </c>
      <c r="V831" t="s">
        <v>472</v>
      </c>
      <c r="W831" t="s">
        <v>607</v>
      </c>
      <c r="X831" t="s">
        <v>611</v>
      </c>
      <c r="Y831" s="6">
        <v>780</v>
      </c>
      <c r="Z831" s="1">
        <f>Table1[[#This Row],[Cost Of Goods Sold]]*Table1[[#This Row],[Quantity Sold]]</f>
        <v>600</v>
      </c>
      <c r="AA831" s="1">
        <f>Table1[[#This Row],[Total sold Amount]]-Table1[[#This Row],[Total Cost of Good Sold]]</f>
        <v>180</v>
      </c>
      <c r="AB831" s="6">
        <f>IFERROR(Table1[[#This Row],[Total sold Amount]]-Table1[[#This Row],[Total Cost of Good Sold]]/Table1[[#This Row],[Total sold Amount]],0)</f>
        <v>779.23076923076928</v>
      </c>
      <c r="AC831" s="9">
        <f>IFERROR((Table1[[#This Row],[Total sold Amount]]-Table1[[#This Row],[Total Cost of Good Sold]])/Table1[[#This Row],[Total sold Amount]],0)</f>
        <v>0.23076923076923078</v>
      </c>
    </row>
    <row r="832" spans="1:29" x14ac:dyDescent="0.3">
      <c r="A832">
        <v>1352</v>
      </c>
      <c r="B832" t="s">
        <v>178</v>
      </c>
      <c r="C832" t="s">
        <v>24</v>
      </c>
      <c r="D832" t="s">
        <v>631</v>
      </c>
      <c r="E832" t="s">
        <v>626</v>
      </c>
      <c r="F832" s="4">
        <v>45306</v>
      </c>
      <c r="G832" s="6">
        <v>120</v>
      </c>
      <c r="H832">
        <v>3</v>
      </c>
      <c r="I832" t="s">
        <v>452</v>
      </c>
      <c r="J832" t="s">
        <v>515</v>
      </c>
      <c r="K832" t="s">
        <v>32</v>
      </c>
      <c r="L832" t="s">
        <v>32</v>
      </c>
      <c r="M832" t="s">
        <v>601</v>
      </c>
      <c r="N832" s="2">
        <v>0.05</v>
      </c>
      <c r="O832" s="1">
        <v>15</v>
      </c>
      <c r="P832" s="1">
        <v>105</v>
      </c>
      <c r="Q832" t="s">
        <v>32</v>
      </c>
      <c r="R832" t="s">
        <v>640</v>
      </c>
      <c r="S832" t="s">
        <v>455</v>
      </c>
      <c r="T832" t="s">
        <v>460</v>
      </c>
      <c r="U832" t="s">
        <v>460</v>
      </c>
      <c r="V832" t="s">
        <v>468</v>
      </c>
      <c r="W832" t="s">
        <v>606</v>
      </c>
      <c r="X832" t="s">
        <v>614</v>
      </c>
      <c r="Y832" s="6">
        <v>360</v>
      </c>
      <c r="Z832" s="1">
        <f>Table1[[#This Row],[Cost Of Goods Sold]]*Table1[[#This Row],[Quantity Sold]]</f>
        <v>45</v>
      </c>
      <c r="AA832" s="1">
        <f>Table1[[#This Row],[Total sold Amount]]-Table1[[#This Row],[Total Cost of Good Sold]]</f>
        <v>315</v>
      </c>
      <c r="AB832" s="6">
        <f>IFERROR(Table1[[#This Row],[Total sold Amount]]-Table1[[#This Row],[Total Cost of Good Sold]]/Table1[[#This Row],[Total sold Amount]],0)</f>
        <v>359.875</v>
      </c>
      <c r="AC832" s="9">
        <f>IFERROR((Table1[[#This Row],[Total sold Amount]]-Table1[[#This Row],[Total Cost of Good Sold]])/Table1[[#This Row],[Total sold Amount]],0)</f>
        <v>0.875</v>
      </c>
    </row>
    <row r="833" spans="1:29" x14ac:dyDescent="0.3">
      <c r="A833">
        <v>832</v>
      </c>
      <c r="B833" t="s">
        <v>266</v>
      </c>
      <c r="C833" t="s">
        <v>36</v>
      </c>
      <c r="D833" t="s">
        <v>634</v>
      </c>
      <c r="E833" t="s">
        <v>624</v>
      </c>
      <c r="F833" s="4">
        <v>44996</v>
      </c>
      <c r="G833" s="6">
        <v>25</v>
      </c>
      <c r="H833">
        <v>3</v>
      </c>
      <c r="I833" t="s">
        <v>452</v>
      </c>
      <c r="J833" t="s">
        <v>515</v>
      </c>
      <c r="K833" t="s">
        <v>23</v>
      </c>
      <c r="L833" t="s">
        <v>23</v>
      </c>
      <c r="M833" t="s">
        <v>442</v>
      </c>
      <c r="N833" s="2">
        <v>0</v>
      </c>
      <c r="O833" s="1">
        <v>20</v>
      </c>
      <c r="P833" s="1">
        <v>5</v>
      </c>
      <c r="Q833" t="s">
        <v>457</v>
      </c>
      <c r="R833" t="s">
        <v>641</v>
      </c>
      <c r="S833" t="s">
        <v>454</v>
      </c>
      <c r="T833" t="s">
        <v>459</v>
      </c>
      <c r="U833" t="s">
        <v>644</v>
      </c>
      <c r="V833" t="s">
        <v>477</v>
      </c>
      <c r="W833" t="s">
        <v>608</v>
      </c>
      <c r="X833" t="s">
        <v>610</v>
      </c>
      <c r="Y833" s="6">
        <v>75</v>
      </c>
      <c r="Z833" s="1">
        <f>Table1[[#This Row],[Cost Of Goods Sold]]*Table1[[#This Row],[Quantity Sold]]</f>
        <v>60</v>
      </c>
      <c r="AA833" s="1">
        <f>Table1[[#This Row],[Total sold Amount]]-Table1[[#This Row],[Total Cost of Good Sold]]</f>
        <v>15</v>
      </c>
      <c r="AB833" s="6">
        <f>IFERROR(Table1[[#This Row],[Total sold Amount]]-Table1[[#This Row],[Total Cost of Good Sold]]/Table1[[#This Row],[Total sold Amount]],0)</f>
        <v>74.2</v>
      </c>
      <c r="AC833" s="9">
        <f>IFERROR((Table1[[#This Row],[Total sold Amount]]-Table1[[#This Row],[Total Cost of Good Sold]])/Table1[[#This Row],[Total sold Amount]],0)</f>
        <v>0.2</v>
      </c>
    </row>
    <row r="834" spans="1:29" x14ac:dyDescent="0.3">
      <c r="A834">
        <v>1168</v>
      </c>
      <c r="B834" t="s">
        <v>421</v>
      </c>
      <c r="C834" t="s">
        <v>19</v>
      </c>
      <c r="D834" t="s">
        <v>630</v>
      </c>
      <c r="E834" t="s">
        <v>623</v>
      </c>
      <c r="F834" s="4">
        <v>45458</v>
      </c>
      <c r="G834" s="6">
        <v>70</v>
      </c>
      <c r="H834">
        <v>2</v>
      </c>
      <c r="I834" t="s">
        <v>449</v>
      </c>
      <c r="J834" t="s">
        <v>515</v>
      </c>
      <c r="K834" t="s">
        <v>18</v>
      </c>
      <c r="L834" t="s">
        <v>18</v>
      </c>
      <c r="M834" t="s">
        <v>601</v>
      </c>
      <c r="N834" s="2">
        <v>0.1</v>
      </c>
      <c r="O834" s="1">
        <v>20</v>
      </c>
      <c r="P834" s="1">
        <v>50</v>
      </c>
      <c r="Q834" t="s">
        <v>23</v>
      </c>
      <c r="R834" t="s">
        <v>23</v>
      </c>
      <c r="S834" t="s">
        <v>455</v>
      </c>
      <c r="T834" t="s">
        <v>459</v>
      </c>
      <c r="U834" t="s">
        <v>644</v>
      </c>
      <c r="V834" t="s">
        <v>473</v>
      </c>
      <c r="W834" t="s">
        <v>607</v>
      </c>
      <c r="X834" t="s">
        <v>614</v>
      </c>
      <c r="Y834" s="6">
        <v>140</v>
      </c>
      <c r="Z834" s="1">
        <f>Table1[[#This Row],[Cost Of Goods Sold]]*Table1[[#This Row],[Quantity Sold]]</f>
        <v>40</v>
      </c>
      <c r="AA834" s="1">
        <f>Table1[[#This Row],[Total sold Amount]]-Table1[[#This Row],[Total Cost of Good Sold]]</f>
        <v>100</v>
      </c>
      <c r="AB834" s="6">
        <f>IFERROR(Table1[[#This Row],[Total sold Amount]]-Table1[[#This Row],[Total Cost of Good Sold]]/Table1[[#This Row],[Total sold Amount]],0)</f>
        <v>139.71428571428572</v>
      </c>
      <c r="AC834" s="9">
        <f>IFERROR((Table1[[#This Row],[Total sold Amount]]-Table1[[#This Row],[Total Cost of Good Sold]])/Table1[[#This Row],[Total sold Amount]],0)</f>
        <v>0.7142857142857143</v>
      </c>
    </row>
    <row r="835" spans="1:29" x14ac:dyDescent="0.3">
      <c r="A835">
        <v>1076</v>
      </c>
      <c r="B835" t="s">
        <v>406</v>
      </c>
      <c r="C835" t="s">
        <v>19</v>
      </c>
      <c r="D835" t="s">
        <v>630</v>
      </c>
      <c r="E835" t="s">
        <v>623</v>
      </c>
      <c r="F835" s="4">
        <v>45232</v>
      </c>
      <c r="G835" s="6">
        <v>70</v>
      </c>
      <c r="I835" t="s">
        <v>449</v>
      </c>
      <c r="J835" t="s">
        <v>515</v>
      </c>
      <c r="K835" t="s">
        <v>431</v>
      </c>
      <c r="L835" t="s">
        <v>23</v>
      </c>
      <c r="M835" t="s">
        <v>445</v>
      </c>
      <c r="N835" s="2">
        <v>0</v>
      </c>
      <c r="O835" s="1">
        <v>50</v>
      </c>
      <c r="P835" s="1">
        <v>20</v>
      </c>
      <c r="Q835" t="s">
        <v>457</v>
      </c>
      <c r="R835" t="s">
        <v>641</v>
      </c>
      <c r="S835" t="s">
        <v>456</v>
      </c>
      <c r="T835" t="s">
        <v>459</v>
      </c>
      <c r="U835" t="s">
        <v>644</v>
      </c>
      <c r="V835" t="s">
        <v>475</v>
      </c>
      <c r="W835" t="s">
        <v>607</v>
      </c>
      <c r="X835" t="s">
        <v>614</v>
      </c>
      <c r="Y835" s="6">
        <v>0</v>
      </c>
      <c r="Z835" s="1">
        <f>Table1[[#This Row],[Cost Of Goods Sold]]*Table1[[#This Row],[Quantity Sold]]</f>
        <v>0</v>
      </c>
      <c r="AA835" s="1">
        <f>Table1[[#This Row],[Total sold Amount]]-Table1[[#This Row],[Total Cost of Good Sold]]</f>
        <v>0</v>
      </c>
      <c r="AB835" s="6">
        <f>IFERROR(Table1[[#This Row],[Total sold Amount]]-Table1[[#This Row],[Total Cost of Good Sold]]/Table1[[#This Row],[Total sold Amount]],0)</f>
        <v>0</v>
      </c>
      <c r="AC835" s="9">
        <f>IFERROR((Table1[[#This Row],[Total sold Amount]]-Table1[[#This Row],[Total Cost of Good Sold]])/Table1[[#This Row],[Total sold Amount]],0)</f>
        <v>0</v>
      </c>
    </row>
    <row r="836" spans="1:29" x14ac:dyDescent="0.3">
      <c r="A836">
        <v>474</v>
      </c>
      <c r="B836" t="s">
        <v>312</v>
      </c>
      <c r="C836" t="s">
        <v>24</v>
      </c>
      <c r="D836" t="s">
        <v>631</v>
      </c>
      <c r="E836" t="s">
        <v>626</v>
      </c>
      <c r="F836" s="4">
        <v>45481</v>
      </c>
      <c r="G836" s="6">
        <v>35</v>
      </c>
      <c r="H836">
        <v>5</v>
      </c>
      <c r="I836" t="s">
        <v>449</v>
      </c>
      <c r="J836" t="s">
        <v>515</v>
      </c>
      <c r="K836" t="s">
        <v>26</v>
      </c>
      <c r="L836" t="s">
        <v>32</v>
      </c>
      <c r="M836" t="s">
        <v>443</v>
      </c>
      <c r="N836" s="2">
        <v>0</v>
      </c>
      <c r="O836" s="1">
        <v>25</v>
      </c>
      <c r="P836" s="1">
        <v>10</v>
      </c>
      <c r="Q836" t="s">
        <v>32</v>
      </c>
      <c r="R836" t="s">
        <v>640</v>
      </c>
      <c r="S836" t="s">
        <v>456</v>
      </c>
      <c r="T836" t="s">
        <v>459</v>
      </c>
      <c r="U836" t="s">
        <v>644</v>
      </c>
      <c r="V836" t="s">
        <v>471</v>
      </c>
      <c r="W836" t="s">
        <v>606</v>
      </c>
      <c r="X836" t="s">
        <v>613</v>
      </c>
      <c r="Y836" s="6">
        <v>175</v>
      </c>
      <c r="Z836" s="1">
        <f>Table1[[#This Row],[Cost Of Goods Sold]]*Table1[[#This Row],[Quantity Sold]]</f>
        <v>125</v>
      </c>
      <c r="AA836" s="1">
        <f>Table1[[#This Row],[Total sold Amount]]-Table1[[#This Row],[Total Cost of Good Sold]]</f>
        <v>50</v>
      </c>
      <c r="AB836" s="6">
        <f>IFERROR(Table1[[#This Row],[Total sold Amount]]-Table1[[#This Row],[Total Cost of Good Sold]]/Table1[[#This Row],[Total sold Amount]],0)</f>
        <v>174.28571428571428</v>
      </c>
      <c r="AC836" s="9">
        <f>IFERROR((Table1[[#This Row],[Total sold Amount]]-Table1[[#This Row],[Total Cost of Good Sold]])/Table1[[#This Row],[Total sold Amount]],0)</f>
        <v>0.2857142857142857</v>
      </c>
    </row>
    <row r="837" spans="1:29" x14ac:dyDescent="0.3">
      <c r="A837">
        <v>1214</v>
      </c>
      <c r="B837" t="s">
        <v>178</v>
      </c>
      <c r="C837" t="s">
        <v>24</v>
      </c>
      <c r="D837" t="s">
        <v>631</v>
      </c>
      <c r="E837" t="s">
        <v>626</v>
      </c>
      <c r="F837" s="4">
        <v>45014</v>
      </c>
      <c r="G837" s="6">
        <v>30</v>
      </c>
      <c r="H837">
        <v>3</v>
      </c>
      <c r="I837" t="s">
        <v>453</v>
      </c>
      <c r="J837" t="s">
        <v>515</v>
      </c>
      <c r="K837" t="s">
        <v>18</v>
      </c>
      <c r="L837" t="s">
        <v>18</v>
      </c>
      <c r="M837" t="s">
        <v>603</v>
      </c>
      <c r="N837" s="2">
        <v>0</v>
      </c>
      <c r="O837" s="1">
        <v>15</v>
      </c>
      <c r="P837" s="1">
        <v>15</v>
      </c>
      <c r="Q837" t="s">
        <v>32</v>
      </c>
      <c r="R837" t="s">
        <v>640</v>
      </c>
      <c r="S837" t="s">
        <v>456</v>
      </c>
      <c r="T837" t="s">
        <v>460</v>
      </c>
      <c r="U837" t="s">
        <v>460</v>
      </c>
      <c r="V837" t="s">
        <v>487</v>
      </c>
      <c r="W837" t="s">
        <v>608</v>
      </c>
      <c r="X837" t="s">
        <v>612</v>
      </c>
      <c r="Y837" s="6">
        <v>90</v>
      </c>
      <c r="Z837" s="1">
        <f>Table1[[#This Row],[Cost Of Goods Sold]]*Table1[[#This Row],[Quantity Sold]]</f>
        <v>45</v>
      </c>
      <c r="AA837" s="1">
        <f>Table1[[#This Row],[Total sold Amount]]-Table1[[#This Row],[Total Cost of Good Sold]]</f>
        <v>45</v>
      </c>
      <c r="AB837" s="6">
        <f>IFERROR(Table1[[#This Row],[Total sold Amount]]-Table1[[#This Row],[Total Cost of Good Sold]]/Table1[[#This Row],[Total sold Amount]],0)</f>
        <v>89.5</v>
      </c>
      <c r="AC837" s="9">
        <f>IFERROR((Table1[[#This Row],[Total sold Amount]]-Table1[[#This Row],[Total Cost of Good Sold]])/Table1[[#This Row],[Total sold Amount]],0)</f>
        <v>0.5</v>
      </c>
    </row>
    <row r="838" spans="1:29" x14ac:dyDescent="0.3">
      <c r="A838">
        <v>339</v>
      </c>
      <c r="B838" t="s">
        <v>214</v>
      </c>
      <c r="C838" t="s">
        <v>19</v>
      </c>
      <c r="D838" t="s">
        <v>630</v>
      </c>
      <c r="E838" t="s">
        <v>623</v>
      </c>
      <c r="F838" s="4">
        <v>45132</v>
      </c>
      <c r="G838" s="6">
        <v>26</v>
      </c>
      <c r="H838">
        <v>4</v>
      </c>
      <c r="I838" t="s">
        <v>453</v>
      </c>
      <c r="J838" t="s">
        <v>515</v>
      </c>
      <c r="K838" t="s">
        <v>23</v>
      </c>
      <c r="L838" t="s">
        <v>23</v>
      </c>
      <c r="M838" t="s">
        <v>439</v>
      </c>
      <c r="N838" s="2">
        <v>0</v>
      </c>
      <c r="O838" s="1">
        <v>20</v>
      </c>
      <c r="P838" s="1">
        <v>6</v>
      </c>
      <c r="Q838" t="s">
        <v>457</v>
      </c>
      <c r="R838" t="s">
        <v>641</v>
      </c>
      <c r="S838" t="s">
        <v>456</v>
      </c>
      <c r="T838" t="s">
        <v>460</v>
      </c>
      <c r="U838" t="s">
        <v>460</v>
      </c>
      <c r="V838" t="s">
        <v>478</v>
      </c>
      <c r="W838" t="s">
        <v>607</v>
      </c>
      <c r="X838" t="s">
        <v>614</v>
      </c>
      <c r="Y838" s="6">
        <v>104</v>
      </c>
      <c r="Z838" s="1">
        <f>Table1[[#This Row],[Cost Of Goods Sold]]*Table1[[#This Row],[Quantity Sold]]</f>
        <v>80</v>
      </c>
      <c r="AA838" s="1">
        <f>Table1[[#This Row],[Total sold Amount]]-Table1[[#This Row],[Total Cost of Good Sold]]</f>
        <v>24</v>
      </c>
      <c r="AB838" s="6">
        <f>IFERROR(Table1[[#This Row],[Total sold Amount]]-Table1[[#This Row],[Total Cost of Good Sold]]/Table1[[#This Row],[Total sold Amount]],0)</f>
        <v>103.23076923076923</v>
      </c>
      <c r="AC838" s="9">
        <f>IFERROR((Table1[[#This Row],[Total sold Amount]]-Table1[[#This Row],[Total Cost of Good Sold]])/Table1[[#This Row],[Total sold Amount]],0)</f>
        <v>0.23076923076923078</v>
      </c>
    </row>
    <row r="839" spans="1:29" x14ac:dyDescent="0.3">
      <c r="A839">
        <v>541</v>
      </c>
      <c r="B839" t="s">
        <v>290</v>
      </c>
      <c r="C839" t="s">
        <v>24</v>
      </c>
      <c r="D839" t="s">
        <v>631</v>
      </c>
      <c r="E839" t="s">
        <v>626</v>
      </c>
      <c r="F839" s="4">
        <v>45298</v>
      </c>
      <c r="G839" s="6">
        <v>35</v>
      </c>
      <c r="H839">
        <v>4</v>
      </c>
      <c r="I839" t="s">
        <v>453</v>
      </c>
      <c r="J839" t="s">
        <v>515</v>
      </c>
      <c r="K839" t="s">
        <v>23</v>
      </c>
      <c r="L839" t="s">
        <v>23</v>
      </c>
      <c r="M839" t="s">
        <v>439</v>
      </c>
      <c r="N839" s="2">
        <v>0.05</v>
      </c>
      <c r="O839" s="1">
        <v>30</v>
      </c>
      <c r="P839" s="1">
        <v>5</v>
      </c>
      <c r="Q839" t="s">
        <v>32</v>
      </c>
      <c r="R839" t="s">
        <v>640</v>
      </c>
      <c r="S839" t="s">
        <v>456</v>
      </c>
      <c r="T839" t="s">
        <v>460</v>
      </c>
      <c r="U839" t="s">
        <v>460</v>
      </c>
      <c r="V839" t="s">
        <v>483</v>
      </c>
      <c r="W839" t="s">
        <v>607</v>
      </c>
      <c r="X839" t="s">
        <v>611</v>
      </c>
      <c r="Y839" s="6">
        <v>140</v>
      </c>
      <c r="Z839" s="1">
        <f>Table1[[#This Row],[Cost Of Goods Sold]]*Table1[[#This Row],[Quantity Sold]]</f>
        <v>120</v>
      </c>
      <c r="AA839" s="1">
        <f>Table1[[#This Row],[Total sold Amount]]-Table1[[#This Row],[Total Cost of Good Sold]]</f>
        <v>20</v>
      </c>
      <c r="AB839" s="6">
        <f>IFERROR(Table1[[#This Row],[Total sold Amount]]-Table1[[#This Row],[Total Cost of Good Sold]]/Table1[[#This Row],[Total sold Amount]],0)</f>
        <v>139.14285714285714</v>
      </c>
      <c r="AC839" s="9">
        <f>IFERROR((Table1[[#This Row],[Total sold Amount]]-Table1[[#This Row],[Total Cost of Good Sold]])/Table1[[#This Row],[Total sold Amount]],0)</f>
        <v>0.14285714285714285</v>
      </c>
    </row>
    <row r="840" spans="1:29" x14ac:dyDescent="0.3">
      <c r="A840">
        <v>140</v>
      </c>
      <c r="B840" t="s">
        <v>96</v>
      </c>
      <c r="C840" t="s">
        <v>46</v>
      </c>
      <c r="D840" t="s">
        <v>634</v>
      </c>
      <c r="E840" t="s">
        <v>624</v>
      </c>
      <c r="F840" s="4">
        <v>45374</v>
      </c>
      <c r="G840" s="6">
        <v>260</v>
      </c>
      <c r="H840">
        <v>3</v>
      </c>
      <c r="I840" t="s">
        <v>453</v>
      </c>
      <c r="J840" t="s">
        <v>515</v>
      </c>
      <c r="K840" t="s">
        <v>18</v>
      </c>
      <c r="L840" t="s">
        <v>18</v>
      </c>
      <c r="M840" t="s">
        <v>448</v>
      </c>
      <c r="N840" s="2">
        <v>7.0000000000000007E-2</v>
      </c>
      <c r="O840" s="1">
        <v>200</v>
      </c>
      <c r="P840" s="1">
        <v>60</v>
      </c>
      <c r="Q840" t="s">
        <v>457</v>
      </c>
      <c r="R840" t="s">
        <v>641</v>
      </c>
      <c r="S840" t="s">
        <v>455</v>
      </c>
      <c r="T840" t="s">
        <v>459</v>
      </c>
      <c r="U840" t="s">
        <v>644</v>
      </c>
      <c r="V840" t="s">
        <v>482</v>
      </c>
      <c r="W840" t="s">
        <v>608</v>
      </c>
      <c r="X840" t="s">
        <v>610</v>
      </c>
      <c r="Y840" s="6">
        <v>780</v>
      </c>
      <c r="Z840" s="1">
        <f>Table1[[#This Row],[Cost Of Goods Sold]]*Table1[[#This Row],[Quantity Sold]]</f>
        <v>600</v>
      </c>
      <c r="AA840" s="1">
        <f>Table1[[#This Row],[Total sold Amount]]-Table1[[#This Row],[Total Cost of Good Sold]]</f>
        <v>180</v>
      </c>
      <c r="AB840" s="6">
        <f>IFERROR(Table1[[#This Row],[Total sold Amount]]-Table1[[#This Row],[Total Cost of Good Sold]]/Table1[[#This Row],[Total sold Amount]],0)</f>
        <v>779.23076923076928</v>
      </c>
      <c r="AC840" s="9">
        <f>IFERROR((Table1[[#This Row],[Total sold Amount]]-Table1[[#This Row],[Total Cost of Good Sold]])/Table1[[#This Row],[Total sold Amount]],0)</f>
        <v>0.23076923076923078</v>
      </c>
    </row>
    <row r="841" spans="1:29" x14ac:dyDescent="0.3">
      <c r="A841">
        <v>1260</v>
      </c>
      <c r="B841" t="s">
        <v>423</v>
      </c>
      <c r="C841" t="s">
        <v>24</v>
      </c>
      <c r="D841" t="s">
        <v>631</v>
      </c>
      <c r="E841" t="s">
        <v>626</v>
      </c>
      <c r="F841" s="4">
        <v>44957</v>
      </c>
      <c r="G841" s="6">
        <v>120</v>
      </c>
      <c r="H841">
        <v>3</v>
      </c>
      <c r="J841" t="s">
        <v>515</v>
      </c>
      <c r="K841" t="s">
        <v>23</v>
      </c>
      <c r="L841" t="s">
        <v>23</v>
      </c>
      <c r="M841" t="s">
        <v>604</v>
      </c>
      <c r="N841" s="2">
        <v>0.05</v>
      </c>
      <c r="O841" s="1">
        <v>15</v>
      </c>
      <c r="P841" s="1">
        <v>105</v>
      </c>
      <c r="Q841" t="s">
        <v>23</v>
      </c>
      <c r="R841" t="s">
        <v>23</v>
      </c>
      <c r="S841" t="s">
        <v>454</v>
      </c>
      <c r="T841" t="s">
        <v>459</v>
      </c>
      <c r="U841" t="s">
        <v>644</v>
      </c>
      <c r="V841" t="s">
        <v>470</v>
      </c>
      <c r="W841" t="s">
        <v>606</v>
      </c>
      <c r="X841" t="s">
        <v>613</v>
      </c>
      <c r="Y841" s="6">
        <v>360</v>
      </c>
      <c r="Z841" s="1">
        <f>Table1[[#This Row],[Cost Of Goods Sold]]*Table1[[#This Row],[Quantity Sold]]</f>
        <v>45</v>
      </c>
      <c r="AA841" s="1">
        <f>Table1[[#This Row],[Total sold Amount]]-Table1[[#This Row],[Total Cost of Good Sold]]</f>
        <v>315</v>
      </c>
      <c r="AB841" s="6">
        <f>IFERROR(Table1[[#This Row],[Total sold Amount]]-Table1[[#This Row],[Total Cost of Good Sold]]/Table1[[#This Row],[Total sold Amount]],0)</f>
        <v>359.875</v>
      </c>
      <c r="AC841" s="9">
        <f>IFERROR((Table1[[#This Row],[Total sold Amount]]-Table1[[#This Row],[Total Cost of Good Sold]])/Table1[[#This Row],[Total sold Amount]],0)</f>
        <v>0.875</v>
      </c>
    </row>
    <row r="842" spans="1:29" x14ac:dyDescent="0.3">
      <c r="A842">
        <v>690</v>
      </c>
      <c r="B842" t="s">
        <v>408</v>
      </c>
      <c r="C842" t="s">
        <v>24</v>
      </c>
      <c r="D842" t="s">
        <v>631</v>
      </c>
      <c r="E842" t="s">
        <v>626</v>
      </c>
      <c r="F842" s="4">
        <v>44952</v>
      </c>
      <c r="G842" s="6">
        <v>90</v>
      </c>
      <c r="H842">
        <v>2</v>
      </c>
      <c r="I842" t="s">
        <v>451</v>
      </c>
      <c r="J842" t="s">
        <v>563</v>
      </c>
      <c r="K842" t="s">
        <v>23</v>
      </c>
      <c r="L842" t="s">
        <v>23</v>
      </c>
      <c r="M842" t="s">
        <v>443</v>
      </c>
      <c r="N842" s="2">
        <v>0</v>
      </c>
      <c r="O842" s="1">
        <v>70</v>
      </c>
      <c r="P842" s="1">
        <v>20</v>
      </c>
      <c r="Q842" t="s">
        <v>18</v>
      </c>
      <c r="R842" t="s">
        <v>642</v>
      </c>
      <c r="S842" t="s">
        <v>455</v>
      </c>
      <c r="T842" t="s">
        <v>458</v>
      </c>
      <c r="U842" t="s">
        <v>644</v>
      </c>
      <c r="V842" t="s">
        <v>476</v>
      </c>
      <c r="W842" t="s">
        <v>608</v>
      </c>
      <c r="X842" t="s">
        <v>610</v>
      </c>
      <c r="Y842" s="6">
        <v>180</v>
      </c>
      <c r="Z842" s="1">
        <f>Table1[[#This Row],[Cost Of Goods Sold]]*Table1[[#This Row],[Quantity Sold]]</f>
        <v>140</v>
      </c>
      <c r="AA842" s="1">
        <f>Table1[[#This Row],[Total sold Amount]]-Table1[[#This Row],[Total Cost of Good Sold]]</f>
        <v>40</v>
      </c>
      <c r="AB842" s="6">
        <f>IFERROR(Table1[[#This Row],[Total sold Amount]]-Table1[[#This Row],[Total Cost of Good Sold]]/Table1[[#This Row],[Total sold Amount]],0)</f>
        <v>179.22222222222223</v>
      </c>
      <c r="AC842" s="9">
        <f>IFERROR((Table1[[#This Row],[Total sold Amount]]-Table1[[#This Row],[Total Cost of Good Sold]])/Table1[[#This Row],[Total sold Amount]],0)</f>
        <v>0.22222222222222221</v>
      </c>
    </row>
    <row r="843" spans="1:29" x14ac:dyDescent="0.3">
      <c r="A843">
        <v>1303</v>
      </c>
      <c r="B843" t="s">
        <v>292</v>
      </c>
      <c r="C843" t="s">
        <v>16</v>
      </c>
      <c r="D843" t="s">
        <v>629</v>
      </c>
      <c r="E843" t="s">
        <v>16</v>
      </c>
      <c r="F843" s="4">
        <v>45257</v>
      </c>
      <c r="G843" s="7">
        <v>25</v>
      </c>
      <c r="H843">
        <v>4</v>
      </c>
      <c r="I843" t="s">
        <v>450</v>
      </c>
      <c r="J843" t="s">
        <v>563</v>
      </c>
      <c r="K843" t="s">
        <v>18</v>
      </c>
      <c r="L843" t="s">
        <v>18</v>
      </c>
      <c r="M843" t="s">
        <v>603</v>
      </c>
      <c r="N843" s="2">
        <v>0.1</v>
      </c>
      <c r="O843" s="1">
        <v>15</v>
      </c>
      <c r="P843" s="1">
        <v>10</v>
      </c>
      <c r="Q843" t="s">
        <v>32</v>
      </c>
      <c r="R843" t="s">
        <v>640</v>
      </c>
      <c r="S843" t="s">
        <v>455</v>
      </c>
      <c r="T843" t="s">
        <v>460</v>
      </c>
      <c r="U843" t="s">
        <v>460</v>
      </c>
      <c r="V843" t="s">
        <v>482</v>
      </c>
      <c r="W843" t="s">
        <v>607</v>
      </c>
      <c r="X843" t="s">
        <v>610</v>
      </c>
      <c r="Y843" s="6">
        <v>100</v>
      </c>
      <c r="Z843" s="1">
        <f>Table1[[#This Row],[Cost Of Goods Sold]]*Table1[[#This Row],[Quantity Sold]]</f>
        <v>60</v>
      </c>
      <c r="AA843" s="1">
        <f>Table1[[#This Row],[Total sold Amount]]-Table1[[#This Row],[Total Cost of Good Sold]]</f>
        <v>40</v>
      </c>
      <c r="AB843" s="6">
        <f>IFERROR(Table1[[#This Row],[Total sold Amount]]-Table1[[#This Row],[Total Cost of Good Sold]]/Table1[[#This Row],[Total sold Amount]],0)</f>
        <v>99.4</v>
      </c>
      <c r="AC843" s="9">
        <f>IFERROR((Table1[[#This Row],[Total sold Amount]]-Table1[[#This Row],[Total Cost of Good Sold]])/Table1[[#This Row],[Total sold Amount]],0)</f>
        <v>0.4</v>
      </c>
    </row>
    <row r="844" spans="1:29" x14ac:dyDescent="0.3">
      <c r="A844">
        <v>1119</v>
      </c>
      <c r="B844" t="s">
        <v>371</v>
      </c>
      <c r="C844" t="s">
        <v>48</v>
      </c>
      <c r="D844" t="s">
        <v>633</v>
      </c>
      <c r="E844" t="s">
        <v>624</v>
      </c>
      <c r="F844" s="4">
        <v>45113</v>
      </c>
      <c r="G844" s="6">
        <v>20</v>
      </c>
      <c r="I844" t="s">
        <v>450</v>
      </c>
      <c r="J844" t="s">
        <v>563</v>
      </c>
      <c r="K844" t="s">
        <v>434</v>
      </c>
      <c r="L844" t="s">
        <v>18</v>
      </c>
      <c r="M844" t="s">
        <v>446</v>
      </c>
      <c r="N844" s="2">
        <v>0.1</v>
      </c>
      <c r="O844" s="1">
        <v>15</v>
      </c>
      <c r="P844" s="1">
        <v>5</v>
      </c>
      <c r="Q844" t="s">
        <v>457</v>
      </c>
      <c r="R844" t="s">
        <v>641</v>
      </c>
      <c r="S844" t="s">
        <v>454</v>
      </c>
      <c r="T844" t="s">
        <v>460</v>
      </c>
      <c r="U844" t="s">
        <v>460</v>
      </c>
      <c r="V844" t="s">
        <v>476</v>
      </c>
      <c r="W844" t="s">
        <v>608</v>
      </c>
      <c r="X844" t="s">
        <v>610</v>
      </c>
      <c r="Y844" s="6">
        <v>0</v>
      </c>
      <c r="Z844" s="1">
        <f>Table1[[#This Row],[Cost Of Goods Sold]]*Table1[[#This Row],[Quantity Sold]]</f>
        <v>0</v>
      </c>
      <c r="AA844" s="1">
        <f>Table1[[#This Row],[Total sold Amount]]-Table1[[#This Row],[Total Cost of Good Sold]]</f>
        <v>0</v>
      </c>
      <c r="AB844" s="6">
        <f>IFERROR(Table1[[#This Row],[Total sold Amount]]-Table1[[#This Row],[Total Cost of Good Sold]]/Table1[[#This Row],[Total sold Amount]],0)</f>
        <v>0</v>
      </c>
      <c r="AC844" s="9">
        <f>IFERROR((Table1[[#This Row],[Total sold Amount]]-Table1[[#This Row],[Total Cost of Good Sold]])/Table1[[#This Row],[Total sold Amount]],0)</f>
        <v>0</v>
      </c>
    </row>
    <row r="845" spans="1:29" x14ac:dyDescent="0.3">
      <c r="A845">
        <v>1093</v>
      </c>
      <c r="B845" t="s">
        <v>209</v>
      </c>
      <c r="C845" t="s">
        <v>16</v>
      </c>
      <c r="D845" t="s">
        <v>629</v>
      </c>
      <c r="E845" t="s">
        <v>16</v>
      </c>
      <c r="F845" s="4">
        <v>45464</v>
      </c>
      <c r="G845" s="6">
        <v>30</v>
      </c>
      <c r="I845" t="s">
        <v>450</v>
      </c>
      <c r="J845" t="s">
        <v>563</v>
      </c>
      <c r="K845" t="s">
        <v>434</v>
      </c>
      <c r="L845" t="s">
        <v>18</v>
      </c>
      <c r="M845" t="s">
        <v>445</v>
      </c>
      <c r="N845" s="2">
        <v>0</v>
      </c>
      <c r="O845" s="1">
        <v>20</v>
      </c>
      <c r="P845" s="1">
        <v>10</v>
      </c>
      <c r="Q845" t="s">
        <v>457</v>
      </c>
      <c r="R845" t="s">
        <v>641</v>
      </c>
      <c r="S845" t="s">
        <v>456</v>
      </c>
      <c r="T845" t="s">
        <v>460</v>
      </c>
      <c r="U845" t="s">
        <v>460</v>
      </c>
      <c r="V845" t="s">
        <v>461</v>
      </c>
      <c r="W845" t="s">
        <v>608</v>
      </c>
      <c r="X845" t="s">
        <v>610</v>
      </c>
      <c r="Y845" s="6">
        <v>0</v>
      </c>
      <c r="Z845" s="1">
        <f>Table1[[#This Row],[Cost Of Goods Sold]]*Table1[[#This Row],[Quantity Sold]]</f>
        <v>0</v>
      </c>
      <c r="AA845" s="1">
        <f>Table1[[#This Row],[Total sold Amount]]-Table1[[#This Row],[Total Cost of Good Sold]]</f>
        <v>0</v>
      </c>
      <c r="AB845" s="6">
        <f>IFERROR(Table1[[#This Row],[Total sold Amount]]-Table1[[#This Row],[Total Cost of Good Sold]]/Table1[[#This Row],[Total sold Amount]],0)</f>
        <v>0</v>
      </c>
      <c r="AC845" s="9">
        <f>IFERROR((Table1[[#This Row],[Total sold Amount]]-Table1[[#This Row],[Total Cost of Good Sold]])/Table1[[#This Row],[Total sold Amount]],0)</f>
        <v>0</v>
      </c>
    </row>
    <row r="846" spans="1:29" x14ac:dyDescent="0.3">
      <c r="A846">
        <v>110</v>
      </c>
      <c r="B846" t="s">
        <v>65</v>
      </c>
      <c r="C846" t="s">
        <v>64</v>
      </c>
      <c r="D846" t="s">
        <v>629</v>
      </c>
      <c r="E846" t="s">
        <v>16</v>
      </c>
      <c r="F846" s="4">
        <v>45012</v>
      </c>
      <c r="G846" s="6">
        <v>195</v>
      </c>
      <c r="H846">
        <v>5</v>
      </c>
      <c r="I846" t="s">
        <v>450</v>
      </c>
      <c r="J846" t="s">
        <v>563</v>
      </c>
      <c r="K846" t="s">
        <v>32</v>
      </c>
      <c r="L846" t="s">
        <v>32</v>
      </c>
      <c r="M846" t="s">
        <v>447</v>
      </c>
      <c r="N846" s="2">
        <v>0.08</v>
      </c>
      <c r="O846" s="1">
        <v>150</v>
      </c>
      <c r="P846" s="1">
        <v>45</v>
      </c>
      <c r="Q846" t="s">
        <v>457</v>
      </c>
      <c r="R846" t="s">
        <v>641</v>
      </c>
      <c r="S846" t="s">
        <v>454</v>
      </c>
      <c r="T846" t="s">
        <v>460</v>
      </c>
      <c r="U846" t="s">
        <v>460</v>
      </c>
      <c r="V846" t="s">
        <v>468</v>
      </c>
      <c r="W846" t="s">
        <v>607</v>
      </c>
      <c r="X846" t="s">
        <v>614</v>
      </c>
      <c r="Y846" s="6">
        <v>975</v>
      </c>
      <c r="Z846" s="1">
        <f>Table1[[#This Row],[Cost Of Goods Sold]]*Table1[[#This Row],[Quantity Sold]]</f>
        <v>750</v>
      </c>
      <c r="AA846" s="1">
        <f>Table1[[#This Row],[Total sold Amount]]-Table1[[#This Row],[Total Cost of Good Sold]]</f>
        <v>225</v>
      </c>
      <c r="AB846" s="6">
        <f>IFERROR(Table1[[#This Row],[Total sold Amount]]-Table1[[#This Row],[Total Cost of Good Sold]]/Table1[[#This Row],[Total sold Amount]],0)</f>
        <v>974.23076923076928</v>
      </c>
      <c r="AC846" s="9">
        <f>IFERROR((Table1[[#This Row],[Total sold Amount]]-Table1[[#This Row],[Total Cost of Good Sold]])/Table1[[#This Row],[Total sold Amount]],0)</f>
        <v>0.23076923076923078</v>
      </c>
    </row>
    <row r="847" spans="1:29" x14ac:dyDescent="0.3">
      <c r="A847">
        <v>183</v>
      </c>
      <c r="B847" t="s">
        <v>60</v>
      </c>
      <c r="C847" t="s">
        <v>19</v>
      </c>
      <c r="D847" t="s">
        <v>630</v>
      </c>
      <c r="E847" t="s">
        <v>623</v>
      </c>
      <c r="F847" s="4">
        <v>45483</v>
      </c>
      <c r="G847" s="6">
        <v>50</v>
      </c>
      <c r="H847">
        <v>1</v>
      </c>
      <c r="I847" t="s">
        <v>452</v>
      </c>
      <c r="J847" t="s">
        <v>563</v>
      </c>
      <c r="K847" t="s">
        <v>18</v>
      </c>
      <c r="L847" t="s">
        <v>18</v>
      </c>
      <c r="M847" t="s">
        <v>439</v>
      </c>
      <c r="N847" s="2">
        <v>0</v>
      </c>
      <c r="O847" s="1">
        <v>40</v>
      </c>
      <c r="P847" s="1">
        <v>10</v>
      </c>
      <c r="Q847" t="s">
        <v>18</v>
      </c>
      <c r="R847" t="s">
        <v>642</v>
      </c>
      <c r="S847" t="s">
        <v>455</v>
      </c>
      <c r="T847" t="s">
        <v>460</v>
      </c>
      <c r="U847" t="s">
        <v>460</v>
      </c>
      <c r="V847" t="s">
        <v>485</v>
      </c>
      <c r="W847" t="s">
        <v>608</v>
      </c>
      <c r="X847" t="s">
        <v>611</v>
      </c>
      <c r="Y847" s="6">
        <v>50</v>
      </c>
      <c r="Z847" s="1">
        <f>Table1[[#This Row],[Cost Of Goods Sold]]*Table1[[#This Row],[Quantity Sold]]</f>
        <v>40</v>
      </c>
      <c r="AA847" s="1">
        <f>Table1[[#This Row],[Total sold Amount]]-Table1[[#This Row],[Total Cost of Good Sold]]</f>
        <v>10</v>
      </c>
      <c r="AB847" s="6">
        <f>IFERROR(Table1[[#This Row],[Total sold Amount]]-Table1[[#This Row],[Total Cost of Good Sold]]/Table1[[#This Row],[Total sold Amount]],0)</f>
        <v>49.2</v>
      </c>
      <c r="AC847" s="9">
        <f>IFERROR((Table1[[#This Row],[Total sold Amount]]-Table1[[#This Row],[Total Cost of Good Sold]])/Table1[[#This Row],[Total sold Amount]],0)</f>
        <v>0.2</v>
      </c>
    </row>
    <row r="848" spans="1:29" x14ac:dyDescent="0.3">
      <c r="A848">
        <v>1073</v>
      </c>
      <c r="B848" t="s">
        <v>421</v>
      </c>
      <c r="C848" t="s">
        <v>19</v>
      </c>
      <c r="D848" t="s">
        <v>630</v>
      </c>
      <c r="E848" t="s">
        <v>623</v>
      </c>
      <c r="F848" s="4">
        <v>44941</v>
      </c>
      <c r="G848" s="6">
        <v>70</v>
      </c>
      <c r="I848" t="s">
        <v>452</v>
      </c>
      <c r="J848" t="s">
        <v>563</v>
      </c>
      <c r="K848" t="s">
        <v>431</v>
      </c>
      <c r="L848" t="s">
        <v>23</v>
      </c>
      <c r="M848" t="s">
        <v>447</v>
      </c>
      <c r="N848" s="2">
        <v>0.1</v>
      </c>
      <c r="O848" s="1">
        <v>50</v>
      </c>
      <c r="P848" s="1">
        <v>20</v>
      </c>
      <c r="Q848" t="s">
        <v>23</v>
      </c>
      <c r="R848" t="s">
        <v>23</v>
      </c>
      <c r="S848" t="s">
        <v>456</v>
      </c>
      <c r="T848" t="s">
        <v>460</v>
      </c>
      <c r="U848" t="s">
        <v>460</v>
      </c>
      <c r="V848" t="s">
        <v>472</v>
      </c>
      <c r="W848" t="s">
        <v>606</v>
      </c>
      <c r="X848" t="s">
        <v>611</v>
      </c>
      <c r="Y848" s="6">
        <v>0</v>
      </c>
      <c r="Z848" s="1">
        <f>Table1[[#This Row],[Cost Of Goods Sold]]*Table1[[#This Row],[Quantity Sold]]</f>
        <v>0</v>
      </c>
      <c r="AA848" s="1">
        <f>Table1[[#This Row],[Total sold Amount]]-Table1[[#This Row],[Total Cost of Good Sold]]</f>
        <v>0</v>
      </c>
      <c r="AB848" s="6">
        <f>IFERROR(Table1[[#This Row],[Total sold Amount]]-Table1[[#This Row],[Total Cost of Good Sold]]/Table1[[#This Row],[Total sold Amount]],0)</f>
        <v>0</v>
      </c>
      <c r="AC848" s="9">
        <f>IFERROR((Table1[[#This Row],[Total sold Amount]]-Table1[[#This Row],[Total Cost of Good Sold]])/Table1[[#This Row],[Total sold Amount]],0)</f>
        <v>0</v>
      </c>
    </row>
    <row r="849" spans="1:29" x14ac:dyDescent="0.3">
      <c r="A849">
        <v>1231</v>
      </c>
      <c r="B849" t="s">
        <v>292</v>
      </c>
      <c r="C849" t="s">
        <v>16</v>
      </c>
      <c r="D849" t="s">
        <v>629</v>
      </c>
      <c r="E849" t="s">
        <v>16</v>
      </c>
      <c r="F849" s="4">
        <v>45053</v>
      </c>
      <c r="G849" s="6">
        <v>40</v>
      </c>
      <c r="H849">
        <v>3</v>
      </c>
      <c r="I849" t="s">
        <v>452</v>
      </c>
      <c r="J849" t="s">
        <v>563</v>
      </c>
      <c r="K849" t="s">
        <v>32</v>
      </c>
      <c r="L849" t="s">
        <v>32</v>
      </c>
      <c r="M849" t="s">
        <v>601</v>
      </c>
      <c r="N849" s="2">
        <v>0.1</v>
      </c>
      <c r="O849" s="1">
        <v>20</v>
      </c>
      <c r="P849" s="1">
        <v>20</v>
      </c>
      <c r="Q849" t="s">
        <v>23</v>
      </c>
      <c r="R849" t="s">
        <v>23</v>
      </c>
      <c r="S849" t="s">
        <v>455</v>
      </c>
      <c r="T849" t="s">
        <v>459</v>
      </c>
      <c r="U849" t="s">
        <v>644</v>
      </c>
      <c r="V849" t="s">
        <v>473</v>
      </c>
      <c r="W849" t="s">
        <v>606</v>
      </c>
      <c r="X849" t="s">
        <v>614</v>
      </c>
      <c r="Y849" s="6">
        <v>120</v>
      </c>
      <c r="Z849" s="1">
        <f>Table1[[#This Row],[Cost Of Goods Sold]]*Table1[[#This Row],[Quantity Sold]]</f>
        <v>60</v>
      </c>
      <c r="AA849" s="1">
        <f>Table1[[#This Row],[Total sold Amount]]-Table1[[#This Row],[Total Cost of Good Sold]]</f>
        <v>60</v>
      </c>
      <c r="AB849" s="6">
        <f>IFERROR(Table1[[#This Row],[Total sold Amount]]-Table1[[#This Row],[Total Cost of Good Sold]]/Table1[[#This Row],[Total sold Amount]],0)</f>
        <v>119.5</v>
      </c>
      <c r="AC849" s="9">
        <f>IFERROR((Table1[[#This Row],[Total sold Amount]]-Table1[[#This Row],[Total Cost of Good Sold]])/Table1[[#This Row],[Total sold Amount]],0)</f>
        <v>0.5</v>
      </c>
    </row>
    <row r="850" spans="1:29" x14ac:dyDescent="0.3">
      <c r="A850">
        <v>1257</v>
      </c>
      <c r="B850" t="s">
        <v>185</v>
      </c>
      <c r="C850" t="s">
        <v>34</v>
      </c>
      <c r="D850" t="s">
        <v>632</v>
      </c>
      <c r="E850" t="s">
        <v>625</v>
      </c>
      <c r="F850" s="4">
        <v>44954</v>
      </c>
      <c r="G850" s="6">
        <v>120</v>
      </c>
      <c r="H850">
        <v>5</v>
      </c>
      <c r="I850" t="s">
        <v>449</v>
      </c>
      <c r="J850" t="s">
        <v>563</v>
      </c>
      <c r="K850" t="s">
        <v>23</v>
      </c>
      <c r="L850" t="s">
        <v>23</v>
      </c>
      <c r="M850" t="s">
        <v>601</v>
      </c>
      <c r="N850" s="2">
        <v>0.1</v>
      </c>
      <c r="O850" s="1">
        <v>20</v>
      </c>
      <c r="P850" s="1">
        <v>100</v>
      </c>
      <c r="Q850" t="s">
        <v>457</v>
      </c>
      <c r="R850" t="s">
        <v>641</v>
      </c>
      <c r="S850" t="s">
        <v>456</v>
      </c>
      <c r="T850" t="s">
        <v>460</v>
      </c>
      <c r="U850" t="s">
        <v>460</v>
      </c>
      <c r="V850" t="s">
        <v>467</v>
      </c>
      <c r="W850" t="s">
        <v>607</v>
      </c>
      <c r="X850" t="s">
        <v>612</v>
      </c>
      <c r="Y850" s="6">
        <v>600</v>
      </c>
      <c r="Z850" s="1">
        <f>Table1[[#This Row],[Cost Of Goods Sold]]*Table1[[#This Row],[Quantity Sold]]</f>
        <v>100</v>
      </c>
      <c r="AA850" s="1">
        <f>Table1[[#This Row],[Total sold Amount]]-Table1[[#This Row],[Total Cost of Good Sold]]</f>
        <v>500</v>
      </c>
      <c r="AB850" s="6">
        <f>IFERROR(Table1[[#This Row],[Total sold Amount]]-Table1[[#This Row],[Total Cost of Good Sold]]/Table1[[#This Row],[Total sold Amount]],0)</f>
        <v>599.83333333333337</v>
      </c>
      <c r="AC850" s="9">
        <f>IFERROR((Table1[[#This Row],[Total sold Amount]]-Table1[[#This Row],[Total Cost of Good Sold]])/Table1[[#This Row],[Total sold Amount]],0)</f>
        <v>0.83333333333333337</v>
      </c>
    </row>
    <row r="851" spans="1:29" x14ac:dyDescent="0.3">
      <c r="A851">
        <v>1277</v>
      </c>
      <c r="B851" t="s">
        <v>25</v>
      </c>
      <c r="C851" t="s">
        <v>24</v>
      </c>
      <c r="D851" t="s">
        <v>631</v>
      </c>
      <c r="E851" t="s">
        <v>626</v>
      </c>
      <c r="F851" s="4">
        <v>45231</v>
      </c>
      <c r="G851" s="6">
        <v>10</v>
      </c>
      <c r="H851">
        <v>2</v>
      </c>
      <c r="I851" t="s">
        <v>449</v>
      </c>
      <c r="J851" t="s">
        <v>563</v>
      </c>
      <c r="K851" t="s">
        <v>18</v>
      </c>
      <c r="L851" t="s">
        <v>18</v>
      </c>
      <c r="M851" t="s">
        <v>602</v>
      </c>
      <c r="N851" s="2">
        <v>0</v>
      </c>
      <c r="O851" s="1">
        <v>15</v>
      </c>
      <c r="P851" s="1">
        <v>-5</v>
      </c>
      <c r="Q851" t="s">
        <v>32</v>
      </c>
      <c r="R851" t="s">
        <v>640</v>
      </c>
      <c r="S851" t="s">
        <v>456</v>
      </c>
      <c r="T851" t="s">
        <v>460</v>
      </c>
      <c r="U851" t="s">
        <v>460</v>
      </c>
      <c r="V851" t="s">
        <v>487</v>
      </c>
      <c r="W851" t="s">
        <v>606</v>
      </c>
      <c r="X851" t="s">
        <v>612</v>
      </c>
      <c r="Y851" s="6">
        <v>20</v>
      </c>
      <c r="Z851" s="1">
        <f>Table1[[#This Row],[Cost Of Goods Sold]]*Table1[[#This Row],[Quantity Sold]]</f>
        <v>30</v>
      </c>
      <c r="AA851" s="1">
        <f>Table1[[#This Row],[Total sold Amount]]-Table1[[#This Row],[Total Cost of Good Sold]]</f>
        <v>-10</v>
      </c>
      <c r="AB851" s="6">
        <f>IFERROR(Table1[[#This Row],[Total sold Amount]]-Table1[[#This Row],[Total Cost of Good Sold]]/Table1[[#This Row],[Total sold Amount]],0)</f>
        <v>18.5</v>
      </c>
      <c r="AC851" s="9">
        <f>IFERROR((Table1[[#This Row],[Total sold Amount]]-Table1[[#This Row],[Total Cost of Good Sold]])/Table1[[#This Row],[Total sold Amount]],0)</f>
        <v>-0.5</v>
      </c>
    </row>
    <row r="852" spans="1:29" x14ac:dyDescent="0.3">
      <c r="A852">
        <v>1349</v>
      </c>
      <c r="B852" t="s">
        <v>371</v>
      </c>
      <c r="C852" t="s">
        <v>48</v>
      </c>
      <c r="D852" t="s">
        <v>633</v>
      </c>
      <c r="E852" t="s">
        <v>624</v>
      </c>
      <c r="F852" s="4">
        <v>45303</v>
      </c>
      <c r="G852" s="6">
        <v>90</v>
      </c>
      <c r="H852">
        <v>4</v>
      </c>
      <c r="I852" t="s">
        <v>449</v>
      </c>
      <c r="J852" t="s">
        <v>563</v>
      </c>
      <c r="K852" t="s">
        <v>18</v>
      </c>
      <c r="L852" t="s">
        <v>18</v>
      </c>
      <c r="M852" t="s">
        <v>595</v>
      </c>
      <c r="N852" s="2">
        <v>0.1</v>
      </c>
      <c r="O852" s="1">
        <v>20</v>
      </c>
      <c r="P852" s="1">
        <v>70</v>
      </c>
      <c r="Q852" t="s">
        <v>457</v>
      </c>
      <c r="R852" t="s">
        <v>641</v>
      </c>
      <c r="S852" t="s">
        <v>456</v>
      </c>
      <c r="T852" t="s">
        <v>459</v>
      </c>
      <c r="U852" t="s">
        <v>644</v>
      </c>
      <c r="V852" t="s">
        <v>465</v>
      </c>
      <c r="W852" t="s">
        <v>608</v>
      </c>
      <c r="X852" t="s">
        <v>614</v>
      </c>
      <c r="Y852" s="6">
        <v>360</v>
      </c>
      <c r="Z852" s="1">
        <f>Table1[[#This Row],[Cost Of Goods Sold]]*Table1[[#This Row],[Quantity Sold]]</f>
        <v>80</v>
      </c>
      <c r="AA852" s="1">
        <f>Table1[[#This Row],[Total sold Amount]]-Table1[[#This Row],[Total Cost of Good Sold]]</f>
        <v>280</v>
      </c>
      <c r="AB852" s="6">
        <f>IFERROR(Table1[[#This Row],[Total sold Amount]]-Table1[[#This Row],[Total Cost of Good Sold]]/Table1[[#This Row],[Total sold Amount]],0)</f>
        <v>359.77777777777777</v>
      </c>
      <c r="AC852" s="9">
        <f>IFERROR((Table1[[#This Row],[Total sold Amount]]-Table1[[#This Row],[Total Cost of Good Sold]])/Table1[[#This Row],[Total sold Amount]],0)</f>
        <v>0.77777777777777779</v>
      </c>
    </row>
    <row r="853" spans="1:29" x14ac:dyDescent="0.3">
      <c r="A853">
        <v>549</v>
      </c>
      <c r="B853" t="s">
        <v>181</v>
      </c>
      <c r="C853" t="s">
        <v>34</v>
      </c>
      <c r="D853" t="s">
        <v>632</v>
      </c>
      <c r="E853" t="s">
        <v>625</v>
      </c>
      <c r="F853" s="4">
        <v>45152</v>
      </c>
      <c r="G853" s="6">
        <v>7</v>
      </c>
      <c r="H853">
        <v>1</v>
      </c>
      <c r="I853" t="s">
        <v>449</v>
      </c>
      <c r="J853" t="s">
        <v>563</v>
      </c>
      <c r="K853" t="s">
        <v>23</v>
      </c>
      <c r="L853" t="s">
        <v>23</v>
      </c>
      <c r="M853" t="s">
        <v>444</v>
      </c>
      <c r="N853" s="2">
        <v>0</v>
      </c>
      <c r="O853" s="1">
        <v>5</v>
      </c>
      <c r="P853" s="1">
        <v>2</v>
      </c>
      <c r="Q853" t="s">
        <v>18</v>
      </c>
      <c r="R853" t="s">
        <v>642</v>
      </c>
      <c r="S853" t="s">
        <v>455</v>
      </c>
      <c r="T853" t="s">
        <v>459</v>
      </c>
      <c r="U853" t="s">
        <v>644</v>
      </c>
      <c r="V853" t="s">
        <v>478</v>
      </c>
      <c r="W853" t="s">
        <v>606</v>
      </c>
      <c r="X853" t="s">
        <v>614</v>
      </c>
      <c r="Y853" s="6">
        <v>7</v>
      </c>
      <c r="Z853" s="1">
        <f>Table1[[#This Row],[Cost Of Goods Sold]]*Table1[[#This Row],[Quantity Sold]]</f>
        <v>5</v>
      </c>
      <c r="AA853" s="1">
        <f>Table1[[#This Row],[Total sold Amount]]-Table1[[#This Row],[Total Cost of Good Sold]]</f>
        <v>2</v>
      </c>
      <c r="AB853" s="6">
        <f>IFERROR(Table1[[#This Row],[Total sold Amount]]-Table1[[#This Row],[Total Cost of Good Sold]]/Table1[[#This Row],[Total sold Amount]],0)</f>
        <v>6.2857142857142856</v>
      </c>
      <c r="AC853" s="9">
        <f>IFERROR((Table1[[#This Row],[Total sold Amount]]-Table1[[#This Row],[Total Cost of Good Sold]])/Table1[[#This Row],[Total sold Amount]],0)</f>
        <v>0.2857142857142857</v>
      </c>
    </row>
    <row r="854" spans="1:29" x14ac:dyDescent="0.3">
      <c r="A854">
        <v>1139</v>
      </c>
      <c r="B854" t="s">
        <v>288</v>
      </c>
      <c r="C854" t="s">
        <v>48</v>
      </c>
      <c r="D854" t="s">
        <v>633</v>
      </c>
      <c r="E854" t="s">
        <v>624</v>
      </c>
      <c r="F854" s="4">
        <v>45472</v>
      </c>
      <c r="G854" s="6">
        <v>20</v>
      </c>
      <c r="H854">
        <v>1</v>
      </c>
      <c r="I854" t="s">
        <v>449</v>
      </c>
      <c r="J854" t="s">
        <v>563</v>
      </c>
      <c r="K854" t="s">
        <v>23</v>
      </c>
      <c r="L854" t="s">
        <v>23</v>
      </c>
      <c r="M854" t="s">
        <v>439</v>
      </c>
      <c r="N854" s="2">
        <v>0.1</v>
      </c>
      <c r="O854" s="1">
        <v>15</v>
      </c>
      <c r="P854" s="1">
        <v>5</v>
      </c>
      <c r="Q854" t="s">
        <v>457</v>
      </c>
      <c r="R854" t="s">
        <v>641</v>
      </c>
      <c r="S854" t="s">
        <v>456</v>
      </c>
      <c r="T854" t="s">
        <v>459</v>
      </c>
      <c r="U854" t="s">
        <v>644</v>
      </c>
      <c r="V854" t="s">
        <v>475</v>
      </c>
      <c r="W854" t="s">
        <v>606</v>
      </c>
      <c r="X854" t="s">
        <v>614</v>
      </c>
      <c r="Y854" s="6">
        <v>20</v>
      </c>
      <c r="Z854" s="1">
        <f>Table1[[#This Row],[Cost Of Goods Sold]]*Table1[[#This Row],[Quantity Sold]]</f>
        <v>15</v>
      </c>
      <c r="AA854" s="1">
        <f>Table1[[#This Row],[Total sold Amount]]-Table1[[#This Row],[Total Cost of Good Sold]]</f>
        <v>5</v>
      </c>
      <c r="AB854" s="6">
        <f>IFERROR(Table1[[#This Row],[Total sold Amount]]-Table1[[#This Row],[Total Cost of Good Sold]]/Table1[[#This Row],[Total sold Amount]],0)</f>
        <v>19.25</v>
      </c>
      <c r="AC854" s="9">
        <f>IFERROR((Table1[[#This Row],[Total sold Amount]]-Table1[[#This Row],[Total Cost of Good Sold]])/Table1[[#This Row],[Total sold Amount]],0)</f>
        <v>0.25</v>
      </c>
    </row>
    <row r="855" spans="1:29" x14ac:dyDescent="0.3">
      <c r="A855">
        <v>1165</v>
      </c>
      <c r="B855" t="s">
        <v>292</v>
      </c>
      <c r="C855" t="s">
        <v>16</v>
      </c>
      <c r="D855" t="s">
        <v>629</v>
      </c>
      <c r="E855" t="s">
        <v>16</v>
      </c>
      <c r="F855" s="4">
        <v>45533</v>
      </c>
      <c r="G855" s="6">
        <v>40</v>
      </c>
      <c r="H855">
        <v>4</v>
      </c>
      <c r="I855" t="s">
        <v>449</v>
      </c>
      <c r="J855" t="s">
        <v>563</v>
      </c>
      <c r="K855" t="s">
        <v>23</v>
      </c>
      <c r="L855" t="s">
        <v>23</v>
      </c>
      <c r="M855" t="s">
        <v>604</v>
      </c>
      <c r="N855" s="2">
        <v>0</v>
      </c>
      <c r="O855" s="1">
        <v>15</v>
      </c>
      <c r="P855" s="1">
        <v>25</v>
      </c>
      <c r="Q855" t="s">
        <v>457</v>
      </c>
      <c r="R855" t="s">
        <v>641</v>
      </c>
      <c r="S855" t="s">
        <v>454</v>
      </c>
      <c r="T855" t="s">
        <v>458</v>
      </c>
      <c r="U855" t="s">
        <v>644</v>
      </c>
      <c r="V855" t="s">
        <v>470</v>
      </c>
      <c r="W855" t="s">
        <v>606</v>
      </c>
      <c r="X855" t="s">
        <v>613</v>
      </c>
      <c r="Y855" s="6">
        <v>160</v>
      </c>
      <c r="Z855" s="1">
        <f>Table1[[#This Row],[Cost Of Goods Sold]]*Table1[[#This Row],[Quantity Sold]]</f>
        <v>60</v>
      </c>
      <c r="AA855" s="1">
        <f>Table1[[#This Row],[Total sold Amount]]-Table1[[#This Row],[Total Cost of Good Sold]]</f>
        <v>100</v>
      </c>
      <c r="AB855" s="6">
        <f>IFERROR(Table1[[#This Row],[Total sold Amount]]-Table1[[#This Row],[Total Cost of Good Sold]]/Table1[[#This Row],[Total sold Amount]],0)</f>
        <v>159.625</v>
      </c>
      <c r="AC855" s="9">
        <f>IFERROR((Table1[[#This Row],[Total sold Amount]]-Table1[[#This Row],[Total Cost of Good Sold]])/Table1[[#This Row],[Total sold Amount]],0)</f>
        <v>0.625</v>
      </c>
    </row>
    <row r="856" spans="1:29" x14ac:dyDescent="0.3">
      <c r="A856">
        <v>1185</v>
      </c>
      <c r="B856" t="s">
        <v>407</v>
      </c>
      <c r="C856" t="s">
        <v>21</v>
      </c>
      <c r="D856" t="s">
        <v>634</v>
      </c>
      <c r="E856" t="s">
        <v>624</v>
      </c>
      <c r="F856" s="4">
        <v>45530</v>
      </c>
      <c r="G856" s="6">
        <v>120</v>
      </c>
      <c r="H856">
        <v>4</v>
      </c>
      <c r="I856" t="s">
        <v>453</v>
      </c>
      <c r="J856" t="s">
        <v>563</v>
      </c>
      <c r="K856" t="s">
        <v>32</v>
      </c>
      <c r="L856" t="s">
        <v>32</v>
      </c>
      <c r="M856" t="s">
        <v>595</v>
      </c>
      <c r="N856" s="2">
        <v>0.1</v>
      </c>
      <c r="O856" s="1">
        <v>15</v>
      </c>
      <c r="P856" s="1">
        <v>105</v>
      </c>
      <c r="Q856" t="s">
        <v>457</v>
      </c>
      <c r="R856" t="s">
        <v>641</v>
      </c>
      <c r="S856" t="s">
        <v>454</v>
      </c>
      <c r="T856" t="s">
        <v>459</v>
      </c>
      <c r="U856" t="s">
        <v>644</v>
      </c>
      <c r="V856" t="s">
        <v>479</v>
      </c>
      <c r="W856" t="s">
        <v>608</v>
      </c>
      <c r="X856" t="s">
        <v>611</v>
      </c>
      <c r="Y856" s="6">
        <v>480</v>
      </c>
      <c r="Z856" s="1">
        <f>Table1[[#This Row],[Cost Of Goods Sold]]*Table1[[#This Row],[Quantity Sold]]</f>
        <v>60</v>
      </c>
      <c r="AA856" s="1">
        <f>Table1[[#This Row],[Total sold Amount]]-Table1[[#This Row],[Total Cost of Good Sold]]</f>
        <v>420</v>
      </c>
      <c r="AB856" s="6">
        <f>IFERROR(Table1[[#This Row],[Total sold Amount]]-Table1[[#This Row],[Total Cost of Good Sold]]/Table1[[#This Row],[Total sold Amount]],0)</f>
        <v>479.875</v>
      </c>
      <c r="AC856" s="9">
        <f>IFERROR((Table1[[#This Row],[Total sold Amount]]-Table1[[#This Row],[Total Cost of Good Sold]])/Table1[[#This Row],[Total sold Amount]],0)</f>
        <v>0.875</v>
      </c>
    </row>
    <row r="857" spans="1:29" x14ac:dyDescent="0.3">
      <c r="A857">
        <v>1211</v>
      </c>
      <c r="B857" t="s">
        <v>371</v>
      </c>
      <c r="C857" t="s">
        <v>48</v>
      </c>
      <c r="D857" t="s">
        <v>633</v>
      </c>
      <c r="E857" t="s">
        <v>624</v>
      </c>
      <c r="F857" s="4">
        <v>44954</v>
      </c>
      <c r="G857" s="6">
        <v>20</v>
      </c>
      <c r="H857">
        <v>2</v>
      </c>
      <c r="I857" t="s">
        <v>453</v>
      </c>
      <c r="J857" t="s">
        <v>563</v>
      </c>
      <c r="K857" t="s">
        <v>18</v>
      </c>
      <c r="L857" t="s">
        <v>18</v>
      </c>
      <c r="M857" t="s">
        <v>596</v>
      </c>
      <c r="N857" s="2">
        <v>0</v>
      </c>
      <c r="O857" s="1">
        <v>15</v>
      </c>
      <c r="P857" s="1">
        <v>5</v>
      </c>
      <c r="Q857" t="s">
        <v>23</v>
      </c>
      <c r="R857" t="s">
        <v>23</v>
      </c>
      <c r="S857" t="s">
        <v>455</v>
      </c>
      <c r="T857" t="s">
        <v>460</v>
      </c>
      <c r="U857" t="s">
        <v>460</v>
      </c>
      <c r="V857" t="s">
        <v>484</v>
      </c>
      <c r="W857" t="s">
        <v>606</v>
      </c>
      <c r="X857" t="s">
        <v>615</v>
      </c>
      <c r="Y857" s="6">
        <v>40</v>
      </c>
      <c r="Z857" s="1">
        <f>Table1[[#This Row],[Cost Of Goods Sold]]*Table1[[#This Row],[Quantity Sold]]</f>
        <v>30</v>
      </c>
      <c r="AA857" s="1">
        <f>Table1[[#This Row],[Total sold Amount]]-Table1[[#This Row],[Total Cost of Good Sold]]</f>
        <v>10</v>
      </c>
      <c r="AB857" s="6">
        <f>IFERROR(Table1[[#This Row],[Total sold Amount]]-Table1[[#This Row],[Total Cost of Good Sold]]/Table1[[#This Row],[Total sold Amount]],0)</f>
        <v>39.25</v>
      </c>
      <c r="AC857" s="9">
        <f>IFERROR((Table1[[#This Row],[Total sold Amount]]-Table1[[#This Row],[Total Cost of Good Sold]])/Table1[[#This Row],[Total sold Amount]],0)</f>
        <v>0.25</v>
      </c>
    </row>
    <row r="858" spans="1:29" x14ac:dyDescent="0.3">
      <c r="A858">
        <v>913</v>
      </c>
      <c r="B858" t="s">
        <v>406</v>
      </c>
      <c r="C858" t="s">
        <v>19</v>
      </c>
      <c r="D858" t="s">
        <v>630</v>
      </c>
      <c r="E858" t="s">
        <v>623</v>
      </c>
      <c r="F858" s="4">
        <v>45008</v>
      </c>
      <c r="G858" s="6">
        <v>70</v>
      </c>
      <c r="H858">
        <v>2</v>
      </c>
      <c r="I858" t="s">
        <v>453</v>
      </c>
      <c r="J858" t="s">
        <v>563</v>
      </c>
      <c r="K858" t="s">
        <v>23</v>
      </c>
      <c r="L858" t="s">
        <v>23</v>
      </c>
      <c r="M858" t="s">
        <v>441</v>
      </c>
      <c r="N858" s="2">
        <v>0</v>
      </c>
      <c r="O858" s="1">
        <v>50</v>
      </c>
      <c r="P858" s="1">
        <v>20</v>
      </c>
      <c r="Q858" t="s">
        <v>457</v>
      </c>
      <c r="R858" t="s">
        <v>641</v>
      </c>
      <c r="S858" t="s">
        <v>455</v>
      </c>
      <c r="T858" t="s">
        <v>459</v>
      </c>
      <c r="U858" t="s">
        <v>644</v>
      </c>
      <c r="V858" t="s">
        <v>481</v>
      </c>
      <c r="W858" t="s">
        <v>607</v>
      </c>
      <c r="X858" t="s">
        <v>610</v>
      </c>
      <c r="Y858" s="6">
        <v>140</v>
      </c>
      <c r="Z858" s="1">
        <f>Table1[[#This Row],[Cost Of Goods Sold]]*Table1[[#This Row],[Quantity Sold]]</f>
        <v>100</v>
      </c>
      <c r="AA858" s="1">
        <f>Table1[[#This Row],[Total sold Amount]]-Table1[[#This Row],[Total Cost of Good Sold]]</f>
        <v>40</v>
      </c>
      <c r="AB858" s="6">
        <f>IFERROR(Table1[[#This Row],[Total sold Amount]]-Table1[[#This Row],[Total Cost of Good Sold]]/Table1[[#This Row],[Total sold Amount]],0)</f>
        <v>139.28571428571428</v>
      </c>
      <c r="AC858" s="9">
        <f>IFERROR((Table1[[#This Row],[Total sold Amount]]-Table1[[#This Row],[Total Cost of Good Sold]])/Table1[[#This Row],[Total sold Amount]],0)</f>
        <v>0.2857142857142857</v>
      </c>
    </row>
    <row r="859" spans="1:29" x14ac:dyDescent="0.3">
      <c r="A859">
        <v>1323</v>
      </c>
      <c r="B859" t="s">
        <v>407</v>
      </c>
      <c r="C859" t="s">
        <v>21</v>
      </c>
      <c r="D859" t="s">
        <v>634</v>
      </c>
      <c r="E859" t="s">
        <v>624</v>
      </c>
      <c r="F859" s="4">
        <v>45277</v>
      </c>
      <c r="G859" s="6">
        <v>20</v>
      </c>
      <c r="H859">
        <v>4</v>
      </c>
      <c r="I859" t="s">
        <v>453</v>
      </c>
      <c r="J859" t="s">
        <v>563</v>
      </c>
      <c r="K859" t="s">
        <v>32</v>
      </c>
      <c r="L859" t="s">
        <v>32</v>
      </c>
      <c r="M859" t="s">
        <v>604</v>
      </c>
      <c r="N859" s="2">
        <v>0.1</v>
      </c>
      <c r="O859" s="1">
        <v>20</v>
      </c>
      <c r="P859" s="1">
        <v>0</v>
      </c>
      <c r="Q859" t="s">
        <v>23</v>
      </c>
      <c r="R859" t="s">
        <v>23</v>
      </c>
      <c r="S859" t="s">
        <v>454</v>
      </c>
      <c r="T859" t="s">
        <v>459</v>
      </c>
      <c r="U859" t="s">
        <v>644</v>
      </c>
      <c r="V859" t="s">
        <v>470</v>
      </c>
      <c r="W859" t="s">
        <v>607</v>
      </c>
      <c r="X859" t="s">
        <v>613</v>
      </c>
      <c r="Y859" s="6">
        <v>80</v>
      </c>
      <c r="Z859" s="1">
        <f>Table1[[#This Row],[Cost Of Goods Sold]]*Table1[[#This Row],[Quantity Sold]]</f>
        <v>80</v>
      </c>
      <c r="AA859" s="1">
        <f>Table1[[#This Row],[Total sold Amount]]-Table1[[#This Row],[Total Cost of Good Sold]]</f>
        <v>0</v>
      </c>
      <c r="AB859" s="6">
        <f>IFERROR(Table1[[#This Row],[Total sold Amount]]-Table1[[#This Row],[Total Cost of Good Sold]]/Table1[[#This Row],[Total sold Amount]],0)</f>
        <v>79</v>
      </c>
      <c r="AC859" s="9">
        <f>IFERROR((Table1[[#This Row],[Total sold Amount]]-Table1[[#This Row],[Total Cost of Good Sold]])/Table1[[#This Row],[Total sold Amount]],0)</f>
        <v>0</v>
      </c>
    </row>
    <row r="860" spans="1:29" x14ac:dyDescent="0.3">
      <c r="A860">
        <v>285</v>
      </c>
      <c r="B860" t="s">
        <v>161</v>
      </c>
      <c r="C860" t="s">
        <v>36</v>
      </c>
      <c r="D860" t="s">
        <v>634</v>
      </c>
      <c r="E860" t="s">
        <v>624</v>
      </c>
      <c r="F860" s="4">
        <v>45113</v>
      </c>
      <c r="G860" s="6">
        <v>50</v>
      </c>
      <c r="H860">
        <v>4</v>
      </c>
      <c r="I860" t="s">
        <v>451</v>
      </c>
      <c r="J860" t="s">
        <v>503</v>
      </c>
      <c r="K860" t="s">
        <v>32</v>
      </c>
      <c r="L860" t="s">
        <v>32</v>
      </c>
      <c r="M860" t="s">
        <v>448</v>
      </c>
      <c r="N860" s="2">
        <v>0</v>
      </c>
      <c r="O860" s="1">
        <v>40</v>
      </c>
      <c r="P860" s="1">
        <v>10</v>
      </c>
      <c r="Q860" t="s">
        <v>23</v>
      </c>
      <c r="R860" t="s">
        <v>23</v>
      </c>
      <c r="S860" t="s">
        <v>454</v>
      </c>
      <c r="T860" t="s">
        <v>460</v>
      </c>
      <c r="U860" t="s">
        <v>460</v>
      </c>
      <c r="V860" t="s">
        <v>485</v>
      </c>
      <c r="W860" t="s">
        <v>606</v>
      </c>
      <c r="X860" t="s">
        <v>611</v>
      </c>
      <c r="Y860" s="6">
        <v>200</v>
      </c>
      <c r="Z860" s="1">
        <f>Table1[[#This Row],[Cost Of Goods Sold]]*Table1[[#This Row],[Quantity Sold]]</f>
        <v>160</v>
      </c>
      <c r="AA860" s="1">
        <f>Table1[[#This Row],[Total sold Amount]]-Table1[[#This Row],[Total Cost of Good Sold]]</f>
        <v>40</v>
      </c>
      <c r="AB860" s="6">
        <f>IFERROR(Table1[[#This Row],[Total sold Amount]]-Table1[[#This Row],[Total Cost of Good Sold]]/Table1[[#This Row],[Total sold Amount]],0)</f>
        <v>199.2</v>
      </c>
      <c r="AC860" s="9">
        <f>IFERROR((Table1[[#This Row],[Total sold Amount]]-Table1[[#This Row],[Total Cost of Good Sold]])/Table1[[#This Row],[Total sold Amount]],0)</f>
        <v>0.2</v>
      </c>
    </row>
    <row r="861" spans="1:29" x14ac:dyDescent="0.3">
      <c r="A861">
        <v>974</v>
      </c>
      <c r="B861" t="s">
        <v>108</v>
      </c>
      <c r="C861" t="s">
        <v>19</v>
      </c>
      <c r="D861" t="s">
        <v>630</v>
      </c>
      <c r="E861" t="s">
        <v>623</v>
      </c>
      <c r="F861" s="4">
        <v>44997</v>
      </c>
      <c r="G861" s="6">
        <v>80</v>
      </c>
      <c r="H861">
        <v>3</v>
      </c>
      <c r="I861" t="s">
        <v>451</v>
      </c>
      <c r="J861" t="s">
        <v>503</v>
      </c>
      <c r="K861" t="s">
        <v>26</v>
      </c>
      <c r="L861" t="s">
        <v>32</v>
      </c>
      <c r="M861" t="s">
        <v>447</v>
      </c>
      <c r="N861" s="2">
        <v>0.05</v>
      </c>
      <c r="O861" s="1">
        <v>60</v>
      </c>
      <c r="P861" s="1">
        <v>20</v>
      </c>
      <c r="Q861" t="s">
        <v>23</v>
      </c>
      <c r="R861" t="s">
        <v>23</v>
      </c>
      <c r="S861" t="s">
        <v>456</v>
      </c>
      <c r="T861" t="s">
        <v>458</v>
      </c>
      <c r="U861" t="s">
        <v>644</v>
      </c>
      <c r="V861" t="s">
        <v>492</v>
      </c>
      <c r="W861" t="s">
        <v>606</v>
      </c>
      <c r="X861" t="s">
        <v>614</v>
      </c>
      <c r="Y861" s="6">
        <v>240</v>
      </c>
      <c r="Z861" s="1">
        <f>Table1[[#This Row],[Cost Of Goods Sold]]*Table1[[#This Row],[Quantity Sold]]</f>
        <v>180</v>
      </c>
      <c r="AA861" s="1">
        <f>Table1[[#This Row],[Total sold Amount]]-Table1[[#This Row],[Total Cost of Good Sold]]</f>
        <v>60</v>
      </c>
      <c r="AB861" s="6">
        <f>IFERROR(Table1[[#This Row],[Total sold Amount]]-Table1[[#This Row],[Total Cost of Good Sold]]/Table1[[#This Row],[Total sold Amount]],0)</f>
        <v>239.25</v>
      </c>
      <c r="AC861" s="9">
        <f>IFERROR((Table1[[#This Row],[Total sold Amount]]-Table1[[#This Row],[Total Cost of Good Sold]])/Table1[[#This Row],[Total sold Amount]],0)</f>
        <v>0.25</v>
      </c>
    </row>
    <row r="862" spans="1:29" x14ac:dyDescent="0.3">
      <c r="A862">
        <v>270</v>
      </c>
      <c r="B862" t="s">
        <v>146</v>
      </c>
      <c r="C862" t="s">
        <v>16</v>
      </c>
      <c r="D862" t="s">
        <v>629</v>
      </c>
      <c r="E862" t="s">
        <v>16</v>
      </c>
      <c r="F862" s="4">
        <v>45508</v>
      </c>
      <c r="G862" s="6">
        <v>20</v>
      </c>
      <c r="H862">
        <v>2</v>
      </c>
      <c r="I862" t="s">
        <v>451</v>
      </c>
      <c r="J862" t="s">
        <v>503</v>
      </c>
      <c r="K862" t="s">
        <v>18</v>
      </c>
      <c r="L862" t="s">
        <v>18</v>
      </c>
      <c r="M862" t="s">
        <v>448</v>
      </c>
      <c r="N862" s="2">
        <v>0</v>
      </c>
      <c r="O862" s="1">
        <v>15</v>
      </c>
      <c r="P862" s="1">
        <v>5</v>
      </c>
      <c r="Q862" t="s">
        <v>457</v>
      </c>
      <c r="R862" t="s">
        <v>641</v>
      </c>
      <c r="S862" t="s">
        <v>456</v>
      </c>
      <c r="T862" t="s">
        <v>459</v>
      </c>
      <c r="U862" t="s">
        <v>644</v>
      </c>
      <c r="V862" t="s">
        <v>491</v>
      </c>
      <c r="W862" t="s">
        <v>606</v>
      </c>
      <c r="X862" t="s">
        <v>610</v>
      </c>
      <c r="Y862" s="6">
        <v>40</v>
      </c>
      <c r="Z862" s="1">
        <f>Table1[[#This Row],[Cost Of Goods Sold]]*Table1[[#This Row],[Quantity Sold]]</f>
        <v>30</v>
      </c>
      <c r="AA862" s="1">
        <f>Table1[[#This Row],[Total sold Amount]]-Table1[[#This Row],[Total Cost of Good Sold]]</f>
        <v>10</v>
      </c>
      <c r="AB862" s="6">
        <f>IFERROR(Table1[[#This Row],[Total sold Amount]]-Table1[[#This Row],[Total Cost of Good Sold]]/Table1[[#This Row],[Total sold Amount]],0)</f>
        <v>39.25</v>
      </c>
      <c r="AC862" s="9">
        <f>IFERROR((Table1[[#This Row],[Total sold Amount]]-Table1[[#This Row],[Total Cost of Good Sold]])/Table1[[#This Row],[Total sold Amount]],0)</f>
        <v>0.25</v>
      </c>
    </row>
    <row r="863" spans="1:29" x14ac:dyDescent="0.3">
      <c r="A863">
        <v>538</v>
      </c>
      <c r="B863" t="s">
        <v>335</v>
      </c>
      <c r="C863" t="s">
        <v>34</v>
      </c>
      <c r="D863" t="s">
        <v>632</v>
      </c>
      <c r="E863" t="s">
        <v>625</v>
      </c>
      <c r="F863" s="4">
        <v>45222</v>
      </c>
      <c r="G863" s="6">
        <v>10</v>
      </c>
      <c r="H863">
        <v>1</v>
      </c>
      <c r="I863" t="s">
        <v>451</v>
      </c>
      <c r="J863" t="s">
        <v>503</v>
      </c>
      <c r="K863" t="s">
        <v>32</v>
      </c>
      <c r="L863" t="s">
        <v>32</v>
      </c>
      <c r="M863" t="s">
        <v>447</v>
      </c>
      <c r="N863" s="2">
        <v>0</v>
      </c>
      <c r="O863" s="1">
        <v>7</v>
      </c>
      <c r="P863" s="1">
        <v>3</v>
      </c>
      <c r="Q863" t="s">
        <v>18</v>
      </c>
      <c r="R863" t="s">
        <v>642</v>
      </c>
      <c r="S863" t="s">
        <v>454</v>
      </c>
      <c r="T863" t="s">
        <v>459</v>
      </c>
      <c r="U863" t="s">
        <v>644</v>
      </c>
      <c r="V863" t="s">
        <v>476</v>
      </c>
      <c r="W863" t="s">
        <v>606</v>
      </c>
      <c r="X863" t="s">
        <v>610</v>
      </c>
      <c r="Y863" s="6">
        <v>10</v>
      </c>
      <c r="Z863" s="1">
        <f>Table1[[#This Row],[Cost Of Goods Sold]]*Table1[[#This Row],[Quantity Sold]]</f>
        <v>7</v>
      </c>
      <c r="AA863" s="1">
        <f>Table1[[#This Row],[Total sold Amount]]-Table1[[#This Row],[Total Cost of Good Sold]]</f>
        <v>3</v>
      </c>
      <c r="AB863" s="6">
        <f>IFERROR(Table1[[#This Row],[Total sold Amount]]-Table1[[#This Row],[Total Cost of Good Sold]]/Table1[[#This Row],[Total sold Amount]],0)</f>
        <v>9.3000000000000007</v>
      </c>
      <c r="AC863" s="9">
        <f>IFERROR((Table1[[#This Row],[Total sold Amount]]-Table1[[#This Row],[Total Cost of Good Sold]])/Table1[[#This Row],[Total sold Amount]],0)</f>
        <v>0.3</v>
      </c>
    </row>
    <row r="864" spans="1:29" x14ac:dyDescent="0.3">
      <c r="A864">
        <v>684</v>
      </c>
      <c r="B864" t="s">
        <v>160</v>
      </c>
      <c r="C864" t="s">
        <v>24</v>
      </c>
      <c r="D864" t="s">
        <v>631</v>
      </c>
      <c r="E864" t="s">
        <v>626</v>
      </c>
      <c r="F864" s="4">
        <v>45097</v>
      </c>
      <c r="G864" s="6">
        <v>150</v>
      </c>
      <c r="H864">
        <v>5</v>
      </c>
      <c r="I864" t="s">
        <v>451</v>
      </c>
      <c r="J864" t="s">
        <v>503</v>
      </c>
      <c r="K864" t="s">
        <v>32</v>
      </c>
      <c r="L864" t="s">
        <v>32</v>
      </c>
      <c r="M864" t="s">
        <v>441</v>
      </c>
      <c r="N864" s="2">
        <v>0</v>
      </c>
      <c r="O864" s="1">
        <v>100</v>
      </c>
      <c r="P864" s="1">
        <v>50</v>
      </c>
      <c r="Q864" t="s">
        <v>18</v>
      </c>
      <c r="R864" t="s">
        <v>642</v>
      </c>
      <c r="S864" t="s">
        <v>455</v>
      </c>
      <c r="T864" t="s">
        <v>458</v>
      </c>
      <c r="U864" t="s">
        <v>644</v>
      </c>
      <c r="V864" t="s">
        <v>475</v>
      </c>
      <c r="W864" t="s">
        <v>607</v>
      </c>
      <c r="X864" t="s">
        <v>614</v>
      </c>
      <c r="Y864" s="6">
        <v>750</v>
      </c>
      <c r="Z864" s="1">
        <f>Table1[[#This Row],[Cost Of Goods Sold]]*Table1[[#This Row],[Quantity Sold]]</f>
        <v>500</v>
      </c>
      <c r="AA864" s="1">
        <f>Table1[[#This Row],[Total sold Amount]]-Table1[[#This Row],[Total Cost of Good Sold]]</f>
        <v>250</v>
      </c>
      <c r="AB864" s="6">
        <f>IFERROR(Table1[[#This Row],[Total sold Amount]]-Table1[[#This Row],[Total Cost of Good Sold]]/Table1[[#This Row],[Total sold Amount]],0)</f>
        <v>749.33333333333337</v>
      </c>
      <c r="AC864" s="9">
        <f>IFERROR((Table1[[#This Row],[Total sold Amount]]-Table1[[#This Row],[Total Cost of Good Sold]])/Table1[[#This Row],[Total sold Amount]],0)</f>
        <v>0.33333333333333331</v>
      </c>
    </row>
    <row r="865" spans="1:29" x14ac:dyDescent="0.3">
      <c r="A865">
        <v>692</v>
      </c>
      <c r="B865" t="s">
        <v>237</v>
      </c>
      <c r="C865" t="s">
        <v>34</v>
      </c>
      <c r="D865" t="s">
        <v>632</v>
      </c>
      <c r="E865" t="s">
        <v>625</v>
      </c>
      <c r="F865" s="4">
        <v>45000</v>
      </c>
      <c r="G865" s="6">
        <v>15</v>
      </c>
      <c r="H865">
        <v>1</v>
      </c>
      <c r="I865" t="s">
        <v>451</v>
      </c>
      <c r="J865" t="s">
        <v>503</v>
      </c>
      <c r="K865" t="s">
        <v>26</v>
      </c>
      <c r="L865" t="s">
        <v>32</v>
      </c>
      <c r="M865" t="s">
        <v>447</v>
      </c>
      <c r="N865" s="2">
        <v>0</v>
      </c>
      <c r="O865" s="1">
        <v>10</v>
      </c>
      <c r="P865" s="1">
        <v>5</v>
      </c>
      <c r="Q865" t="s">
        <v>23</v>
      </c>
      <c r="R865" t="s">
        <v>23</v>
      </c>
      <c r="S865" t="s">
        <v>454</v>
      </c>
      <c r="T865" t="s">
        <v>458</v>
      </c>
      <c r="U865" t="s">
        <v>644</v>
      </c>
      <c r="V865" t="s">
        <v>470</v>
      </c>
      <c r="W865" t="s">
        <v>606</v>
      </c>
      <c r="X865" t="s">
        <v>613</v>
      </c>
      <c r="Y865" s="6">
        <v>15</v>
      </c>
      <c r="Z865" s="1">
        <f>Table1[[#This Row],[Cost Of Goods Sold]]*Table1[[#This Row],[Quantity Sold]]</f>
        <v>10</v>
      </c>
      <c r="AA865" s="1">
        <f>Table1[[#This Row],[Total sold Amount]]-Table1[[#This Row],[Total Cost of Good Sold]]</f>
        <v>5</v>
      </c>
      <c r="AB865" s="6">
        <f>IFERROR(Table1[[#This Row],[Total sold Amount]]-Table1[[#This Row],[Total Cost of Good Sold]]/Table1[[#This Row],[Total sold Amount]],0)</f>
        <v>14.333333333333334</v>
      </c>
      <c r="AC865" s="9">
        <f>IFERROR((Table1[[#This Row],[Total sold Amount]]-Table1[[#This Row],[Total Cost of Good Sold]])/Table1[[#This Row],[Total sold Amount]],0)</f>
        <v>0.33333333333333331</v>
      </c>
    </row>
    <row r="866" spans="1:29" x14ac:dyDescent="0.3">
      <c r="A866">
        <v>630</v>
      </c>
      <c r="B866" t="s">
        <v>193</v>
      </c>
      <c r="C866" t="s">
        <v>24</v>
      </c>
      <c r="D866" t="s">
        <v>631</v>
      </c>
      <c r="E866" t="s">
        <v>626</v>
      </c>
      <c r="F866" s="4">
        <v>45011</v>
      </c>
      <c r="G866" s="6">
        <v>40</v>
      </c>
      <c r="H866">
        <v>4</v>
      </c>
      <c r="I866" t="s">
        <v>450</v>
      </c>
      <c r="J866" t="s">
        <v>503</v>
      </c>
      <c r="K866" t="s">
        <v>32</v>
      </c>
      <c r="L866" t="s">
        <v>32</v>
      </c>
      <c r="M866" t="s">
        <v>442</v>
      </c>
      <c r="N866" s="2">
        <v>0</v>
      </c>
      <c r="O866" s="1">
        <v>30</v>
      </c>
      <c r="P866" s="1">
        <v>10</v>
      </c>
      <c r="Q866" t="s">
        <v>32</v>
      </c>
      <c r="R866" t="s">
        <v>640</v>
      </c>
      <c r="S866" t="s">
        <v>454</v>
      </c>
      <c r="T866" t="s">
        <v>459</v>
      </c>
      <c r="U866" t="s">
        <v>644</v>
      </c>
      <c r="V866" t="s">
        <v>465</v>
      </c>
      <c r="W866" t="s">
        <v>607</v>
      </c>
      <c r="X866" t="s">
        <v>614</v>
      </c>
      <c r="Y866" s="6">
        <v>160</v>
      </c>
      <c r="Z866" s="1">
        <f>Table1[[#This Row],[Cost Of Goods Sold]]*Table1[[#This Row],[Quantity Sold]]</f>
        <v>120</v>
      </c>
      <c r="AA866" s="1">
        <f>Table1[[#This Row],[Total sold Amount]]-Table1[[#This Row],[Total Cost of Good Sold]]</f>
        <v>40</v>
      </c>
      <c r="AB866" s="6">
        <f>IFERROR(Table1[[#This Row],[Total sold Amount]]-Table1[[#This Row],[Total Cost of Good Sold]]/Table1[[#This Row],[Total sold Amount]],0)</f>
        <v>159.25</v>
      </c>
      <c r="AC866" s="9">
        <f>IFERROR((Table1[[#This Row],[Total sold Amount]]-Table1[[#This Row],[Total Cost of Good Sold]])/Table1[[#This Row],[Total sold Amount]],0)</f>
        <v>0.25</v>
      </c>
    </row>
    <row r="867" spans="1:29" x14ac:dyDescent="0.3">
      <c r="A867">
        <v>587</v>
      </c>
      <c r="B867" t="s">
        <v>61</v>
      </c>
      <c r="C867" t="s">
        <v>21</v>
      </c>
      <c r="D867" t="s">
        <v>634</v>
      </c>
      <c r="E867" t="s">
        <v>624</v>
      </c>
      <c r="F867" s="4">
        <v>45477</v>
      </c>
      <c r="G867" s="6">
        <v>350</v>
      </c>
      <c r="H867">
        <v>3</v>
      </c>
      <c r="I867" t="s">
        <v>450</v>
      </c>
      <c r="J867" t="s">
        <v>503</v>
      </c>
      <c r="K867" t="s">
        <v>18</v>
      </c>
      <c r="L867" t="s">
        <v>18</v>
      </c>
      <c r="M867" t="s">
        <v>440</v>
      </c>
      <c r="N867" s="2">
        <v>0.05</v>
      </c>
      <c r="O867" s="1">
        <v>300</v>
      </c>
      <c r="P867" s="1">
        <v>50</v>
      </c>
      <c r="Q867" t="s">
        <v>18</v>
      </c>
      <c r="R867" t="s">
        <v>642</v>
      </c>
      <c r="S867" t="s">
        <v>456</v>
      </c>
      <c r="T867" t="s">
        <v>458</v>
      </c>
      <c r="U867" t="s">
        <v>644</v>
      </c>
      <c r="V867" t="s">
        <v>469</v>
      </c>
      <c r="W867" t="s">
        <v>608</v>
      </c>
      <c r="X867" t="s">
        <v>613</v>
      </c>
      <c r="Y867" s="6">
        <v>1050</v>
      </c>
      <c r="Z867" s="1">
        <f>Table1[[#This Row],[Cost Of Goods Sold]]*Table1[[#This Row],[Quantity Sold]]</f>
        <v>900</v>
      </c>
      <c r="AA867" s="1">
        <f>Table1[[#This Row],[Total sold Amount]]-Table1[[#This Row],[Total Cost of Good Sold]]</f>
        <v>150</v>
      </c>
      <c r="AB867" s="6">
        <f>IFERROR(Table1[[#This Row],[Total sold Amount]]-Table1[[#This Row],[Total Cost of Good Sold]]/Table1[[#This Row],[Total sold Amount]],0)</f>
        <v>1049.1428571428571</v>
      </c>
      <c r="AC867" s="9">
        <f>IFERROR((Table1[[#This Row],[Total sold Amount]]-Table1[[#This Row],[Total Cost of Good Sold]])/Table1[[#This Row],[Total sold Amount]],0)</f>
        <v>0.14285714285714285</v>
      </c>
    </row>
    <row r="868" spans="1:29" x14ac:dyDescent="0.3">
      <c r="A868">
        <v>409</v>
      </c>
      <c r="B868" t="s">
        <v>267</v>
      </c>
      <c r="C868" t="s">
        <v>48</v>
      </c>
      <c r="D868" t="s">
        <v>633</v>
      </c>
      <c r="E868" t="s">
        <v>624</v>
      </c>
      <c r="F868" s="4">
        <v>44943</v>
      </c>
      <c r="G868" s="6">
        <v>65</v>
      </c>
      <c r="H868">
        <v>1</v>
      </c>
      <c r="I868" t="s">
        <v>450</v>
      </c>
      <c r="J868" t="s">
        <v>503</v>
      </c>
      <c r="K868" t="s">
        <v>23</v>
      </c>
      <c r="L868" t="s">
        <v>23</v>
      </c>
      <c r="M868" t="s">
        <v>442</v>
      </c>
      <c r="N868" s="2">
        <v>0</v>
      </c>
      <c r="O868" s="1">
        <v>50</v>
      </c>
      <c r="P868" s="1">
        <v>15</v>
      </c>
      <c r="Q868" t="s">
        <v>32</v>
      </c>
      <c r="R868" t="s">
        <v>640</v>
      </c>
      <c r="S868" t="s">
        <v>454</v>
      </c>
      <c r="T868" t="s">
        <v>460</v>
      </c>
      <c r="U868" t="s">
        <v>460</v>
      </c>
      <c r="V868" t="s">
        <v>476</v>
      </c>
      <c r="W868" t="s">
        <v>607</v>
      </c>
      <c r="X868" t="s">
        <v>610</v>
      </c>
      <c r="Y868" s="6">
        <v>65</v>
      </c>
      <c r="Z868" s="1">
        <f>Table1[[#This Row],[Cost Of Goods Sold]]*Table1[[#This Row],[Quantity Sold]]</f>
        <v>50</v>
      </c>
      <c r="AA868" s="1">
        <f>Table1[[#This Row],[Total sold Amount]]-Table1[[#This Row],[Total Cost of Good Sold]]</f>
        <v>15</v>
      </c>
      <c r="AB868" s="6">
        <f>IFERROR(Table1[[#This Row],[Total sold Amount]]-Table1[[#This Row],[Total Cost of Good Sold]]/Table1[[#This Row],[Total sold Amount]],0)</f>
        <v>64.230769230769226</v>
      </c>
      <c r="AC868" s="9">
        <f>IFERROR((Table1[[#This Row],[Total sold Amount]]-Table1[[#This Row],[Total Cost of Good Sold]])/Table1[[#This Row],[Total sold Amount]],0)</f>
        <v>0.23076923076923078</v>
      </c>
    </row>
    <row r="869" spans="1:29" x14ac:dyDescent="0.3">
      <c r="A869">
        <v>508</v>
      </c>
      <c r="B869" t="s">
        <v>326</v>
      </c>
      <c r="C869" t="s">
        <v>19</v>
      </c>
      <c r="D869" t="s">
        <v>630</v>
      </c>
      <c r="E869" t="s">
        <v>623</v>
      </c>
      <c r="F869" s="4">
        <v>45222</v>
      </c>
      <c r="G869" s="6">
        <v>60</v>
      </c>
      <c r="H869">
        <v>4</v>
      </c>
      <c r="I869" t="s">
        <v>450</v>
      </c>
      <c r="J869" t="s">
        <v>503</v>
      </c>
      <c r="K869" t="s">
        <v>18</v>
      </c>
      <c r="L869" t="s">
        <v>18</v>
      </c>
      <c r="M869" t="s">
        <v>447</v>
      </c>
      <c r="N869" s="2">
        <v>0</v>
      </c>
      <c r="O869" s="1">
        <v>30</v>
      </c>
      <c r="P869" s="1">
        <v>30</v>
      </c>
      <c r="Q869" t="s">
        <v>457</v>
      </c>
      <c r="R869" t="s">
        <v>641</v>
      </c>
      <c r="S869" t="s">
        <v>456</v>
      </c>
      <c r="T869" t="s">
        <v>459</v>
      </c>
      <c r="U869" t="s">
        <v>644</v>
      </c>
      <c r="V869" t="s">
        <v>476</v>
      </c>
      <c r="W869" t="s">
        <v>607</v>
      </c>
      <c r="X869" t="s">
        <v>610</v>
      </c>
      <c r="Y869" s="6">
        <v>240</v>
      </c>
      <c r="Z869" s="1">
        <f>Table1[[#This Row],[Cost Of Goods Sold]]*Table1[[#This Row],[Quantity Sold]]</f>
        <v>120</v>
      </c>
      <c r="AA869" s="1">
        <f>Table1[[#This Row],[Total sold Amount]]-Table1[[#This Row],[Total Cost of Good Sold]]</f>
        <v>120</v>
      </c>
      <c r="AB869" s="6">
        <f>IFERROR(Table1[[#This Row],[Total sold Amount]]-Table1[[#This Row],[Total Cost of Good Sold]]/Table1[[#This Row],[Total sold Amount]],0)</f>
        <v>239.5</v>
      </c>
      <c r="AC869" s="9">
        <f>IFERROR((Table1[[#This Row],[Total sold Amount]]-Table1[[#This Row],[Total Cost of Good Sold]])/Table1[[#This Row],[Total sold Amount]],0)</f>
        <v>0.5</v>
      </c>
    </row>
    <row r="870" spans="1:29" x14ac:dyDescent="0.3">
      <c r="A870">
        <v>153</v>
      </c>
      <c r="B870" t="s">
        <v>109</v>
      </c>
      <c r="C870" t="s">
        <v>30</v>
      </c>
      <c r="D870" t="s">
        <v>630</v>
      </c>
      <c r="E870" t="s">
        <v>623</v>
      </c>
      <c r="F870" s="4">
        <v>45450</v>
      </c>
      <c r="G870" s="6">
        <v>100</v>
      </c>
      <c r="H870">
        <v>3</v>
      </c>
      <c r="I870" t="s">
        <v>450</v>
      </c>
      <c r="J870" t="s">
        <v>503</v>
      </c>
      <c r="K870" t="s">
        <v>32</v>
      </c>
      <c r="L870" t="s">
        <v>32</v>
      </c>
      <c r="M870" t="s">
        <v>445</v>
      </c>
      <c r="N870" s="2">
        <v>0</v>
      </c>
      <c r="O870" s="1">
        <v>80</v>
      </c>
      <c r="P870" s="1">
        <v>20</v>
      </c>
      <c r="Q870" t="s">
        <v>23</v>
      </c>
      <c r="R870" t="s">
        <v>23</v>
      </c>
      <c r="S870" t="s">
        <v>455</v>
      </c>
      <c r="T870" t="s">
        <v>458</v>
      </c>
      <c r="U870" t="s">
        <v>644</v>
      </c>
      <c r="V870" t="s">
        <v>470</v>
      </c>
      <c r="W870" t="s">
        <v>606</v>
      </c>
      <c r="X870" t="s">
        <v>613</v>
      </c>
      <c r="Y870" s="6">
        <v>300</v>
      </c>
      <c r="Z870" s="1">
        <f>Table1[[#This Row],[Cost Of Goods Sold]]*Table1[[#This Row],[Quantity Sold]]</f>
        <v>240</v>
      </c>
      <c r="AA870" s="1">
        <f>Table1[[#This Row],[Total sold Amount]]-Table1[[#This Row],[Total Cost of Good Sold]]</f>
        <v>60</v>
      </c>
      <c r="AB870" s="6">
        <f>IFERROR(Table1[[#This Row],[Total sold Amount]]-Table1[[#This Row],[Total Cost of Good Sold]]/Table1[[#This Row],[Total sold Amount]],0)</f>
        <v>299.2</v>
      </c>
      <c r="AC870" s="9">
        <f>IFERROR((Table1[[#This Row],[Total sold Amount]]-Table1[[#This Row],[Total Cost of Good Sold]])/Table1[[#This Row],[Total sold Amount]],0)</f>
        <v>0.2</v>
      </c>
    </row>
    <row r="871" spans="1:29" x14ac:dyDescent="0.3">
      <c r="A871">
        <v>1031</v>
      </c>
      <c r="B871" t="s">
        <v>266</v>
      </c>
      <c r="C871" t="s">
        <v>36</v>
      </c>
      <c r="D871" t="s">
        <v>634</v>
      </c>
      <c r="E871" t="s">
        <v>624</v>
      </c>
      <c r="F871" s="4">
        <v>45373</v>
      </c>
      <c r="G871" s="6">
        <v>25</v>
      </c>
      <c r="I871" t="s">
        <v>453</v>
      </c>
      <c r="J871" t="s">
        <v>503</v>
      </c>
      <c r="K871" t="s">
        <v>438</v>
      </c>
      <c r="L871" t="s">
        <v>18</v>
      </c>
      <c r="M871" t="s">
        <v>446</v>
      </c>
      <c r="N871" s="2">
        <v>0</v>
      </c>
      <c r="O871" s="1">
        <v>20</v>
      </c>
      <c r="P871" s="1">
        <v>5</v>
      </c>
      <c r="Q871" t="s">
        <v>32</v>
      </c>
      <c r="R871" t="s">
        <v>640</v>
      </c>
      <c r="S871" t="s">
        <v>454</v>
      </c>
      <c r="T871" t="s">
        <v>460</v>
      </c>
      <c r="U871" t="s">
        <v>460</v>
      </c>
      <c r="V871" t="s">
        <v>490</v>
      </c>
      <c r="W871" t="s">
        <v>608</v>
      </c>
      <c r="X871" t="s">
        <v>610</v>
      </c>
      <c r="Y871" s="6">
        <v>0</v>
      </c>
      <c r="Z871" s="1">
        <f>Table1[[#This Row],[Cost Of Goods Sold]]*Table1[[#This Row],[Quantity Sold]]</f>
        <v>0</v>
      </c>
      <c r="AA871" s="1">
        <f>Table1[[#This Row],[Total sold Amount]]-Table1[[#This Row],[Total Cost of Good Sold]]</f>
        <v>0</v>
      </c>
      <c r="AB871" s="6">
        <f>IFERROR(Table1[[#This Row],[Total sold Amount]]-Table1[[#This Row],[Total Cost of Good Sold]]/Table1[[#This Row],[Total sold Amount]],0)</f>
        <v>0</v>
      </c>
      <c r="AC871" s="9">
        <f>IFERROR((Table1[[#This Row],[Total sold Amount]]-Table1[[#This Row],[Total Cost of Good Sold]])/Table1[[#This Row],[Total sold Amount]],0)</f>
        <v>0</v>
      </c>
    </row>
    <row r="872" spans="1:29" x14ac:dyDescent="0.3">
      <c r="A872">
        <v>457</v>
      </c>
      <c r="B872" t="s">
        <v>303</v>
      </c>
      <c r="C872" t="s">
        <v>24</v>
      </c>
      <c r="D872" t="s">
        <v>631</v>
      </c>
      <c r="E872" t="s">
        <v>626</v>
      </c>
      <c r="F872" s="4">
        <v>45094</v>
      </c>
      <c r="G872" s="6">
        <v>65</v>
      </c>
      <c r="H872">
        <v>5</v>
      </c>
      <c r="I872" t="s">
        <v>451</v>
      </c>
      <c r="J872" t="s">
        <v>547</v>
      </c>
      <c r="K872" t="s">
        <v>23</v>
      </c>
      <c r="L872" t="s">
        <v>23</v>
      </c>
      <c r="M872" t="s">
        <v>441</v>
      </c>
      <c r="N872" s="2">
        <v>0</v>
      </c>
      <c r="O872" s="1">
        <v>50</v>
      </c>
      <c r="P872" s="1">
        <v>15</v>
      </c>
      <c r="Q872" t="s">
        <v>23</v>
      </c>
      <c r="R872" t="s">
        <v>23</v>
      </c>
      <c r="S872" t="s">
        <v>456</v>
      </c>
      <c r="T872" t="s">
        <v>458</v>
      </c>
      <c r="U872" t="s">
        <v>644</v>
      </c>
      <c r="V872" t="s">
        <v>467</v>
      </c>
      <c r="W872" t="s">
        <v>606</v>
      </c>
      <c r="X872" t="s">
        <v>612</v>
      </c>
      <c r="Y872" s="6">
        <v>325</v>
      </c>
      <c r="Z872" s="1">
        <f>Table1[[#This Row],[Cost Of Goods Sold]]*Table1[[#This Row],[Quantity Sold]]</f>
        <v>250</v>
      </c>
      <c r="AA872" s="1">
        <f>Table1[[#This Row],[Total sold Amount]]-Table1[[#This Row],[Total Cost of Good Sold]]</f>
        <v>75</v>
      </c>
      <c r="AB872" s="6">
        <f>IFERROR(Table1[[#This Row],[Total sold Amount]]-Table1[[#This Row],[Total Cost of Good Sold]]/Table1[[#This Row],[Total sold Amount]],0)</f>
        <v>324.23076923076923</v>
      </c>
      <c r="AC872" s="9">
        <f>IFERROR((Table1[[#This Row],[Total sold Amount]]-Table1[[#This Row],[Total Cost of Good Sold]])/Table1[[#This Row],[Total sold Amount]],0)</f>
        <v>0.23076923076923078</v>
      </c>
    </row>
    <row r="873" spans="1:29" x14ac:dyDescent="0.3">
      <c r="A873">
        <v>932</v>
      </c>
      <c r="B873" t="s">
        <v>209</v>
      </c>
      <c r="C873" t="s">
        <v>16</v>
      </c>
      <c r="D873" t="s">
        <v>629</v>
      </c>
      <c r="E873" t="s">
        <v>16</v>
      </c>
      <c r="F873" s="4">
        <v>45408</v>
      </c>
      <c r="G873" s="6">
        <v>30</v>
      </c>
      <c r="H873">
        <v>5</v>
      </c>
      <c r="I873" t="s">
        <v>451</v>
      </c>
      <c r="J873" t="s">
        <v>547</v>
      </c>
      <c r="K873" t="s">
        <v>32</v>
      </c>
      <c r="L873" t="s">
        <v>32</v>
      </c>
      <c r="M873" t="s">
        <v>440</v>
      </c>
      <c r="N873" s="2">
        <v>0</v>
      </c>
      <c r="O873" s="1">
        <v>20</v>
      </c>
      <c r="P873" s="1">
        <v>10</v>
      </c>
      <c r="Q873" t="s">
        <v>18</v>
      </c>
      <c r="R873" t="s">
        <v>642</v>
      </c>
      <c r="S873" t="s">
        <v>455</v>
      </c>
      <c r="T873" t="s">
        <v>458</v>
      </c>
      <c r="U873" t="s">
        <v>644</v>
      </c>
      <c r="V873" t="s">
        <v>479</v>
      </c>
      <c r="W873" t="s">
        <v>608</v>
      </c>
      <c r="X873" t="s">
        <v>611</v>
      </c>
      <c r="Y873" s="6">
        <v>150</v>
      </c>
      <c r="Z873" s="1">
        <f>Table1[[#This Row],[Cost Of Goods Sold]]*Table1[[#This Row],[Quantity Sold]]</f>
        <v>100</v>
      </c>
      <c r="AA873" s="1">
        <f>Table1[[#This Row],[Total sold Amount]]-Table1[[#This Row],[Total Cost of Good Sold]]</f>
        <v>50</v>
      </c>
      <c r="AB873" s="6">
        <f>IFERROR(Table1[[#This Row],[Total sold Amount]]-Table1[[#This Row],[Total Cost of Good Sold]]/Table1[[#This Row],[Total sold Amount]],0)</f>
        <v>149.33333333333334</v>
      </c>
      <c r="AC873" s="9">
        <f>IFERROR((Table1[[#This Row],[Total sold Amount]]-Table1[[#This Row],[Total Cost of Good Sold]])/Table1[[#This Row],[Total sold Amount]],0)</f>
        <v>0.33333333333333331</v>
      </c>
    </row>
    <row r="874" spans="1:29" x14ac:dyDescent="0.3">
      <c r="A874">
        <v>439</v>
      </c>
      <c r="B874" t="s">
        <v>288</v>
      </c>
      <c r="C874" t="s">
        <v>48</v>
      </c>
      <c r="D874" t="s">
        <v>633</v>
      </c>
      <c r="E874" t="s">
        <v>624</v>
      </c>
      <c r="F874" s="4">
        <v>45076</v>
      </c>
      <c r="G874" s="6">
        <v>32</v>
      </c>
      <c r="H874">
        <v>3</v>
      </c>
      <c r="I874" t="s">
        <v>451</v>
      </c>
      <c r="J874" t="s">
        <v>547</v>
      </c>
      <c r="K874" t="s">
        <v>32</v>
      </c>
      <c r="L874" t="s">
        <v>32</v>
      </c>
      <c r="M874" t="s">
        <v>443</v>
      </c>
      <c r="N874" s="2">
        <v>0</v>
      </c>
      <c r="O874" s="1">
        <v>25</v>
      </c>
      <c r="P874" s="1">
        <v>7</v>
      </c>
      <c r="Q874" t="s">
        <v>23</v>
      </c>
      <c r="R874" t="s">
        <v>23</v>
      </c>
      <c r="S874" t="s">
        <v>454</v>
      </c>
      <c r="T874" t="s">
        <v>458</v>
      </c>
      <c r="U874" t="s">
        <v>644</v>
      </c>
      <c r="V874" t="s">
        <v>482</v>
      </c>
      <c r="W874" t="s">
        <v>606</v>
      </c>
      <c r="X874" t="s">
        <v>610</v>
      </c>
      <c r="Y874" s="6">
        <v>96</v>
      </c>
      <c r="Z874" s="1">
        <f>Table1[[#This Row],[Cost Of Goods Sold]]*Table1[[#This Row],[Quantity Sold]]</f>
        <v>75</v>
      </c>
      <c r="AA874" s="1">
        <f>Table1[[#This Row],[Total sold Amount]]-Table1[[#This Row],[Total Cost of Good Sold]]</f>
        <v>21</v>
      </c>
      <c r="AB874" s="6">
        <f>IFERROR(Table1[[#This Row],[Total sold Amount]]-Table1[[#This Row],[Total Cost of Good Sold]]/Table1[[#This Row],[Total sold Amount]],0)</f>
        <v>95.21875</v>
      </c>
      <c r="AC874" s="9">
        <f>IFERROR((Table1[[#This Row],[Total sold Amount]]-Table1[[#This Row],[Total Cost of Good Sold]])/Table1[[#This Row],[Total sold Amount]],0)</f>
        <v>0.21875</v>
      </c>
    </row>
    <row r="875" spans="1:29" x14ac:dyDescent="0.3">
      <c r="A875">
        <v>1156</v>
      </c>
      <c r="B875" t="s">
        <v>422</v>
      </c>
      <c r="C875" t="s">
        <v>48</v>
      </c>
      <c r="D875" t="s">
        <v>633</v>
      </c>
      <c r="E875" t="s">
        <v>624</v>
      </c>
      <c r="F875" s="4">
        <v>45497</v>
      </c>
      <c r="G875" s="6">
        <v>30</v>
      </c>
      <c r="H875">
        <v>3</v>
      </c>
      <c r="I875" t="s">
        <v>450</v>
      </c>
      <c r="J875" t="s">
        <v>547</v>
      </c>
      <c r="K875" t="s">
        <v>23</v>
      </c>
      <c r="L875" t="s">
        <v>23</v>
      </c>
      <c r="M875" t="s">
        <v>599</v>
      </c>
      <c r="N875" s="2">
        <v>0</v>
      </c>
      <c r="O875" s="1">
        <v>15</v>
      </c>
      <c r="P875" s="1">
        <v>15</v>
      </c>
      <c r="Q875" t="s">
        <v>457</v>
      </c>
      <c r="R875" t="s">
        <v>641</v>
      </c>
      <c r="S875" t="s">
        <v>456</v>
      </c>
      <c r="T875" t="s">
        <v>460</v>
      </c>
      <c r="U875" t="s">
        <v>460</v>
      </c>
      <c r="V875" t="s">
        <v>461</v>
      </c>
      <c r="W875" t="s">
        <v>606</v>
      </c>
      <c r="X875" t="s">
        <v>610</v>
      </c>
      <c r="Y875" s="6">
        <v>90</v>
      </c>
      <c r="Z875" s="1">
        <f>Table1[[#This Row],[Cost Of Goods Sold]]*Table1[[#This Row],[Quantity Sold]]</f>
        <v>45</v>
      </c>
      <c r="AA875" s="1">
        <f>Table1[[#This Row],[Total sold Amount]]-Table1[[#This Row],[Total Cost of Good Sold]]</f>
        <v>45</v>
      </c>
      <c r="AB875" s="6">
        <f>IFERROR(Table1[[#This Row],[Total sold Amount]]-Table1[[#This Row],[Total Cost of Good Sold]]/Table1[[#This Row],[Total sold Amount]],0)</f>
        <v>89.5</v>
      </c>
      <c r="AC875" s="9">
        <f>IFERROR((Table1[[#This Row],[Total sold Amount]]-Table1[[#This Row],[Total Cost of Good Sold]])/Table1[[#This Row],[Total sold Amount]],0)</f>
        <v>0.5</v>
      </c>
    </row>
    <row r="876" spans="1:29" x14ac:dyDescent="0.3">
      <c r="A876">
        <v>1340</v>
      </c>
      <c r="B876" t="s">
        <v>423</v>
      </c>
      <c r="C876" t="s">
        <v>24</v>
      </c>
      <c r="D876" t="s">
        <v>631</v>
      </c>
      <c r="E876" t="s">
        <v>626</v>
      </c>
      <c r="F876" s="4">
        <v>45294</v>
      </c>
      <c r="G876" s="6">
        <v>40</v>
      </c>
      <c r="H876">
        <v>2</v>
      </c>
      <c r="I876" t="s">
        <v>452</v>
      </c>
      <c r="J876" t="s">
        <v>547</v>
      </c>
      <c r="K876" t="s">
        <v>23</v>
      </c>
      <c r="L876" t="s">
        <v>23</v>
      </c>
      <c r="M876" t="s">
        <v>602</v>
      </c>
      <c r="N876" s="2">
        <v>0.1</v>
      </c>
      <c r="O876" s="1">
        <v>15</v>
      </c>
      <c r="P876" s="1">
        <v>25</v>
      </c>
      <c r="Q876" t="s">
        <v>32</v>
      </c>
      <c r="R876" t="s">
        <v>640</v>
      </c>
      <c r="S876" t="s">
        <v>456</v>
      </c>
      <c r="T876" t="s">
        <v>460</v>
      </c>
      <c r="U876" t="s">
        <v>460</v>
      </c>
      <c r="V876" t="s">
        <v>487</v>
      </c>
      <c r="W876" t="s">
        <v>607</v>
      </c>
      <c r="X876" t="s">
        <v>612</v>
      </c>
      <c r="Y876" s="6">
        <v>80</v>
      </c>
      <c r="Z876" s="1">
        <f>Table1[[#This Row],[Cost Of Goods Sold]]*Table1[[#This Row],[Quantity Sold]]</f>
        <v>30</v>
      </c>
      <c r="AA876" s="1">
        <f>Table1[[#This Row],[Total sold Amount]]-Table1[[#This Row],[Total Cost of Good Sold]]</f>
        <v>50</v>
      </c>
      <c r="AB876" s="6">
        <f>IFERROR(Table1[[#This Row],[Total sold Amount]]-Table1[[#This Row],[Total Cost of Good Sold]]/Table1[[#This Row],[Total sold Amount]],0)</f>
        <v>79.625</v>
      </c>
      <c r="AC876" s="9">
        <f>IFERROR((Table1[[#This Row],[Total sold Amount]]-Table1[[#This Row],[Total Cost of Good Sold]])/Table1[[#This Row],[Total sold Amount]],0)</f>
        <v>0.625</v>
      </c>
    </row>
    <row r="877" spans="1:29" x14ac:dyDescent="0.3">
      <c r="A877">
        <v>1248</v>
      </c>
      <c r="B877" t="s">
        <v>421</v>
      </c>
      <c r="C877" t="s">
        <v>19</v>
      </c>
      <c r="D877" t="s">
        <v>630</v>
      </c>
      <c r="E877" t="s">
        <v>623</v>
      </c>
      <c r="F877" s="4">
        <v>45362</v>
      </c>
      <c r="G877" s="6">
        <v>25</v>
      </c>
      <c r="H877">
        <v>2</v>
      </c>
      <c r="I877" t="s">
        <v>452</v>
      </c>
      <c r="J877" t="s">
        <v>547</v>
      </c>
      <c r="K877" t="s">
        <v>23</v>
      </c>
      <c r="L877" t="s">
        <v>23</v>
      </c>
      <c r="M877" t="s">
        <v>595</v>
      </c>
      <c r="N877" s="2">
        <v>0.05</v>
      </c>
      <c r="O877" s="1">
        <v>15</v>
      </c>
      <c r="P877" s="1">
        <v>10</v>
      </c>
      <c r="Q877" t="s">
        <v>457</v>
      </c>
      <c r="R877" t="s">
        <v>641</v>
      </c>
      <c r="S877" t="s">
        <v>454</v>
      </c>
      <c r="T877" t="s">
        <v>459</v>
      </c>
      <c r="U877" t="s">
        <v>644</v>
      </c>
      <c r="V877" t="s">
        <v>479</v>
      </c>
      <c r="W877" t="s">
        <v>607</v>
      </c>
      <c r="X877" t="s">
        <v>611</v>
      </c>
      <c r="Y877" s="6">
        <v>50</v>
      </c>
      <c r="Z877" s="1">
        <f>Table1[[#This Row],[Cost Of Goods Sold]]*Table1[[#This Row],[Quantity Sold]]</f>
        <v>30</v>
      </c>
      <c r="AA877" s="1">
        <f>Table1[[#This Row],[Total sold Amount]]-Table1[[#This Row],[Total Cost of Good Sold]]</f>
        <v>20</v>
      </c>
      <c r="AB877" s="6">
        <f>IFERROR(Table1[[#This Row],[Total sold Amount]]-Table1[[#This Row],[Total Cost of Good Sold]]/Table1[[#This Row],[Total sold Amount]],0)</f>
        <v>49.4</v>
      </c>
      <c r="AC877" s="9">
        <f>IFERROR((Table1[[#This Row],[Total sold Amount]]-Table1[[#This Row],[Total Cost of Good Sold]])/Table1[[#This Row],[Total sold Amount]],0)</f>
        <v>0.4</v>
      </c>
    </row>
    <row r="878" spans="1:29" x14ac:dyDescent="0.3">
      <c r="A878">
        <v>1202</v>
      </c>
      <c r="B878" t="s">
        <v>423</v>
      </c>
      <c r="C878" t="s">
        <v>24</v>
      </c>
      <c r="D878" t="s">
        <v>631</v>
      </c>
      <c r="E878" t="s">
        <v>626</v>
      </c>
      <c r="G878" s="6">
        <v>130</v>
      </c>
      <c r="H878">
        <v>2</v>
      </c>
      <c r="I878" t="s">
        <v>452</v>
      </c>
      <c r="J878" t="s">
        <v>547</v>
      </c>
      <c r="K878" t="s">
        <v>18</v>
      </c>
      <c r="L878" t="s">
        <v>18</v>
      </c>
      <c r="M878" t="s">
        <v>603</v>
      </c>
      <c r="N878" s="2">
        <v>0.1</v>
      </c>
      <c r="O878" s="1">
        <v>20</v>
      </c>
      <c r="P878" s="1">
        <v>110</v>
      </c>
      <c r="Q878" t="s">
        <v>457</v>
      </c>
      <c r="R878" t="s">
        <v>641</v>
      </c>
      <c r="S878" t="s">
        <v>456</v>
      </c>
      <c r="T878" t="s">
        <v>459</v>
      </c>
      <c r="U878" t="s">
        <v>644</v>
      </c>
      <c r="V878" t="s">
        <v>475</v>
      </c>
      <c r="W878" t="s">
        <v>607</v>
      </c>
      <c r="X878" t="s">
        <v>614</v>
      </c>
      <c r="Y878" s="6">
        <v>260</v>
      </c>
      <c r="Z878" s="1">
        <f>Table1[[#This Row],[Cost Of Goods Sold]]*Table1[[#This Row],[Quantity Sold]]</f>
        <v>40</v>
      </c>
      <c r="AA878" s="1">
        <f>Table1[[#This Row],[Total sold Amount]]-Table1[[#This Row],[Total Cost of Good Sold]]</f>
        <v>220</v>
      </c>
      <c r="AB878" s="6">
        <f>IFERROR(Table1[[#This Row],[Total sold Amount]]-Table1[[#This Row],[Total Cost of Good Sold]]/Table1[[#This Row],[Total sold Amount]],0)</f>
        <v>259.84615384615387</v>
      </c>
      <c r="AC878" s="9">
        <f>IFERROR((Table1[[#This Row],[Total sold Amount]]-Table1[[#This Row],[Total Cost of Good Sold]])/Table1[[#This Row],[Total sold Amount]],0)</f>
        <v>0.84615384615384615</v>
      </c>
    </row>
    <row r="879" spans="1:29" x14ac:dyDescent="0.3">
      <c r="A879">
        <v>301</v>
      </c>
      <c r="B879" t="s">
        <v>177</v>
      </c>
      <c r="C879" t="s">
        <v>34</v>
      </c>
      <c r="D879" t="s">
        <v>632</v>
      </c>
      <c r="E879" t="s">
        <v>625</v>
      </c>
      <c r="F879" s="4">
        <v>45526</v>
      </c>
      <c r="G879" s="6">
        <v>26</v>
      </c>
      <c r="H879">
        <v>2</v>
      </c>
      <c r="I879" t="s">
        <v>452</v>
      </c>
      <c r="J879" t="s">
        <v>547</v>
      </c>
      <c r="K879" t="s">
        <v>18</v>
      </c>
      <c r="L879" t="s">
        <v>18</v>
      </c>
      <c r="M879" t="s">
        <v>439</v>
      </c>
      <c r="N879" s="2">
        <v>0</v>
      </c>
      <c r="O879" s="1">
        <v>20</v>
      </c>
      <c r="P879" s="1">
        <v>6</v>
      </c>
      <c r="Q879" t="s">
        <v>32</v>
      </c>
      <c r="R879" t="s">
        <v>640</v>
      </c>
      <c r="S879" t="s">
        <v>456</v>
      </c>
      <c r="T879" t="s">
        <v>458</v>
      </c>
      <c r="U879" t="s">
        <v>644</v>
      </c>
      <c r="V879" t="s">
        <v>481</v>
      </c>
      <c r="W879" t="s">
        <v>608</v>
      </c>
      <c r="X879" t="s">
        <v>610</v>
      </c>
      <c r="Y879" s="6">
        <v>52</v>
      </c>
      <c r="Z879" s="1">
        <f>Table1[[#This Row],[Cost Of Goods Sold]]*Table1[[#This Row],[Quantity Sold]]</f>
        <v>40</v>
      </c>
      <c r="AA879" s="1">
        <f>Table1[[#This Row],[Total sold Amount]]-Table1[[#This Row],[Total Cost of Good Sold]]</f>
        <v>12</v>
      </c>
      <c r="AB879" s="6">
        <f>IFERROR(Table1[[#This Row],[Total sold Amount]]-Table1[[#This Row],[Total Cost of Good Sold]]/Table1[[#This Row],[Total sold Amount]],0)</f>
        <v>51.230769230769234</v>
      </c>
      <c r="AC879" s="9">
        <f>IFERROR((Table1[[#This Row],[Total sold Amount]]-Table1[[#This Row],[Total Cost of Good Sold]])/Table1[[#This Row],[Total sold Amount]],0)</f>
        <v>0.23076923076923078</v>
      </c>
    </row>
    <row r="880" spans="1:29" x14ac:dyDescent="0.3">
      <c r="A880">
        <v>877</v>
      </c>
      <c r="B880" t="s">
        <v>178</v>
      </c>
      <c r="C880" t="s">
        <v>24</v>
      </c>
      <c r="D880" t="s">
        <v>631</v>
      </c>
      <c r="E880" t="s">
        <v>626</v>
      </c>
      <c r="F880" s="4">
        <v>44962</v>
      </c>
      <c r="G880" s="6">
        <v>30</v>
      </c>
      <c r="H880">
        <v>2</v>
      </c>
      <c r="I880" t="s">
        <v>452</v>
      </c>
      <c r="J880" t="s">
        <v>547</v>
      </c>
      <c r="K880" t="s">
        <v>32</v>
      </c>
      <c r="L880" t="s">
        <v>32</v>
      </c>
      <c r="M880" t="s">
        <v>447</v>
      </c>
      <c r="N880" s="2">
        <v>0</v>
      </c>
      <c r="O880" s="1">
        <v>25</v>
      </c>
      <c r="P880" s="1">
        <v>5</v>
      </c>
      <c r="Q880" t="s">
        <v>23</v>
      </c>
      <c r="R880" t="s">
        <v>23</v>
      </c>
      <c r="S880" t="s">
        <v>455</v>
      </c>
      <c r="T880" t="s">
        <v>460</v>
      </c>
      <c r="U880" t="s">
        <v>460</v>
      </c>
      <c r="V880" t="s">
        <v>477</v>
      </c>
      <c r="W880" t="s">
        <v>608</v>
      </c>
      <c r="X880" t="s">
        <v>610</v>
      </c>
      <c r="Y880" s="6">
        <v>60</v>
      </c>
      <c r="Z880" s="1">
        <f>Table1[[#This Row],[Cost Of Goods Sold]]*Table1[[#This Row],[Quantity Sold]]</f>
        <v>50</v>
      </c>
      <c r="AA880" s="1">
        <f>Table1[[#This Row],[Total sold Amount]]-Table1[[#This Row],[Total Cost of Good Sold]]</f>
        <v>10</v>
      </c>
      <c r="AB880" s="6">
        <f>IFERROR(Table1[[#This Row],[Total sold Amount]]-Table1[[#This Row],[Total Cost of Good Sold]]/Table1[[#This Row],[Total sold Amount]],0)</f>
        <v>59.166666666666664</v>
      </c>
      <c r="AC880" s="9">
        <f>IFERROR((Table1[[#This Row],[Total sold Amount]]-Table1[[#This Row],[Total Cost of Good Sold]])/Table1[[#This Row],[Total sold Amount]],0)</f>
        <v>0.16666666666666666</v>
      </c>
    </row>
    <row r="881" spans="1:29" x14ac:dyDescent="0.3">
      <c r="A881">
        <v>1294</v>
      </c>
      <c r="B881" t="s">
        <v>178</v>
      </c>
      <c r="C881" t="s">
        <v>24</v>
      </c>
      <c r="D881" t="s">
        <v>631</v>
      </c>
      <c r="E881" t="s">
        <v>626</v>
      </c>
      <c r="F881" s="4">
        <v>45248</v>
      </c>
      <c r="G881" s="8">
        <v>25</v>
      </c>
      <c r="H881">
        <v>4</v>
      </c>
      <c r="I881" t="s">
        <v>449</v>
      </c>
      <c r="J881" t="s">
        <v>547</v>
      </c>
      <c r="K881" t="s">
        <v>23</v>
      </c>
      <c r="L881" t="s">
        <v>23</v>
      </c>
      <c r="M881" t="s">
        <v>601</v>
      </c>
      <c r="N881" s="2">
        <v>0.1</v>
      </c>
      <c r="O881" s="1">
        <v>20</v>
      </c>
      <c r="P881" s="1">
        <v>5</v>
      </c>
      <c r="Q881" t="s">
        <v>23</v>
      </c>
      <c r="R881" t="s">
        <v>23</v>
      </c>
      <c r="S881" t="s">
        <v>455</v>
      </c>
      <c r="T881" t="s">
        <v>459</v>
      </c>
      <c r="U881" t="s">
        <v>644</v>
      </c>
      <c r="V881" t="s">
        <v>473</v>
      </c>
      <c r="W881" t="s">
        <v>608</v>
      </c>
      <c r="X881" t="s">
        <v>614</v>
      </c>
      <c r="Y881" s="6">
        <v>100</v>
      </c>
      <c r="Z881" s="1">
        <f>Table1[[#This Row],[Cost Of Goods Sold]]*Table1[[#This Row],[Quantity Sold]]</f>
        <v>80</v>
      </c>
      <c r="AA881" s="1">
        <f>Table1[[#This Row],[Total sold Amount]]-Table1[[#This Row],[Total Cost of Good Sold]]</f>
        <v>20</v>
      </c>
      <c r="AB881" s="6">
        <f>IFERROR(Table1[[#This Row],[Total sold Amount]]-Table1[[#This Row],[Total Cost of Good Sold]]/Table1[[#This Row],[Total sold Amount]],0)</f>
        <v>99.2</v>
      </c>
      <c r="AC881" s="9">
        <f>IFERROR((Table1[[#This Row],[Total sold Amount]]-Table1[[#This Row],[Total Cost of Good Sold]])/Table1[[#This Row],[Total sold Amount]],0)</f>
        <v>0.2</v>
      </c>
    </row>
    <row r="882" spans="1:29" x14ac:dyDescent="0.3">
      <c r="A882">
        <v>870</v>
      </c>
      <c r="B882" t="s">
        <v>407</v>
      </c>
      <c r="C882" t="s">
        <v>21</v>
      </c>
      <c r="D882" t="s">
        <v>634</v>
      </c>
      <c r="E882" t="s">
        <v>624</v>
      </c>
      <c r="F882" s="4">
        <v>45249</v>
      </c>
      <c r="G882" s="6">
        <v>120</v>
      </c>
      <c r="H882">
        <v>4</v>
      </c>
      <c r="I882" t="s">
        <v>449</v>
      </c>
      <c r="J882" t="s">
        <v>547</v>
      </c>
      <c r="K882" t="s">
        <v>32</v>
      </c>
      <c r="L882" t="s">
        <v>32</v>
      </c>
      <c r="M882" t="s">
        <v>440</v>
      </c>
      <c r="N882" s="2">
        <v>0</v>
      </c>
      <c r="O882" s="1">
        <v>100</v>
      </c>
      <c r="P882" s="1">
        <v>20</v>
      </c>
      <c r="Q882" t="s">
        <v>32</v>
      </c>
      <c r="R882" t="s">
        <v>640</v>
      </c>
      <c r="S882" t="s">
        <v>455</v>
      </c>
      <c r="T882" t="s">
        <v>459</v>
      </c>
      <c r="U882" t="s">
        <v>644</v>
      </c>
      <c r="V882" t="s">
        <v>477</v>
      </c>
      <c r="W882" t="s">
        <v>606</v>
      </c>
      <c r="X882" t="s">
        <v>610</v>
      </c>
      <c r="Y882" s="6">
        <v>480</v>
      </c>
      <c r="Z882" s="1">
        <f>Table1[[#This Row],[Cost Of Goods Sold]]*Table1[[#This Row],[Quantity Sold]]</f>
        <v>400</v>
      </c>
      <c r="AA882" s="1">
        <f>Table1[[#This Row],[Total sold Amount]]-Table1[[#This Row],[Total Cost of Good Sold]]</f>
        <v>80</v>
      </c>
      <c r="AB882" s="6">
        <f>IFERROR(Table1[[#This Row],[Total sold Amount]]-Table1[[#This Row],[Total Cost of Good Sold]]/Table1[[#This Row],[Total sold Amount]],0)</f>
        <v>479.16666666666669</v>
      </c>
      <c r="AC882" s="9">
        <f>IFERROR((Table1[[#This Row],[Total sold Amount]]-Table1[[#This Row],[Total Cost of Good Sold]])/Table1[[#This Row],[Total sold Amount]],0)</f>
        <v>0.16666666666666666</v>
      </c>
    </row>
    <row r="883" spans="1:29" x14ac:dyDescent="0.3">
      <c r="A883">
        <v>438</v>
      </c>
      <c r="B883" t="s">
        <v>251</v>
      </c>
      <c r="C883" t="s">
        <v>21</v>
      </c>
      <c r="D883" t="s">
        <v>634</v>
      </c>
      <c r="E883" t="s">
        <v>624</v>
      </c>
      <c r="F883" s="4">
        <v>45240</v>
      </c>
      <c r="G883" s="6">
        <v>520</v>
      </c>
      <c r="H883">
        <v>4</v>
      </c>
      <c r="I883" t="s">
        <v>453</v>
      </c>
      <c r="J883" t="s">
        <v>547</v>
      </c>
      <c r="K883" t="s">
        <v>23</v>
      </c>
      <c r="L883" t="s">
        <v>23</v>
      </c>
      <c r="M883" t="s">
        <v>445</v>
      </c>
      <c r="N883" s="2">
        <v>0</v>
      </c>
      <c r="O883" s="1">
        <v>400</v>
      </c>
      <c r="P883" s="1">
        <v>120</v>
      </c>
      <c r="Q883" t="s">
        <v>18</v>
      </c>
      <c r="R883" t="s">
        <v>642</v>
      </c>
      <c r="S883" t="s">
        <v>456</v>
      </c>
      <c r="T883" t="s">
        <v>458</v>
      </c>
      <c r="U883" t="s">
        <v>644</v>
      </c>
      <c r="V883" t="s">
        <v>493</v>
      </c>
      <c r="W883" t="s">
        <v>607</v>
      </c>
      <c r="X883" t="s">
        <v>613</v>
      </c>
      <c r="Y883" s="6">
        <v>2080</v>
      </c>
      <c r="Z883" s="1">
        <f>Table1[[#This Row],[Cost Of Goods Sold]]*Table1[[#This Row],[Quantity Sold]]</f>
        <v>1600</v>
      </c>
      <c r="AA883" s="1">
        <f>Table1[[#This Row],[Total sold Amount]]-Table1[[#This Row],[Total Cost of Good Sold]]</f>
        <v>480</v>
      </c>
      <c r="AB883" s="6">
        <f>IFERROR(Table1[[#This Row],[Total sold Amount]]-Table1[[#This Row],[Total Cost of Good Sold]]/Table1[[#This Row],[Total sold Amount]],0)</f>
        <v>2079.2307692307691</v>
      </c>
      <c r="AC883" s="9">
        <f>IFERROR((Table1[[#This Row],[Total sold Amount]]-Table1[[#This Row],[Total Cost of Good Sold]])/Table1[[#This Row],[Total sold Amount]],0)</f>
        <v>0.23076923076923078</v>
      </c>
    </row>
    <row r="884" spans="1:29" x14ac:dyDescent="0.3">
      <c r="A884">
        <v>467</v>
      </c>
      <c r="B884" t="s">
        <v>309</v>
      </c>
      <c r="C884" t="s">
        <v>48</v>
      </c>
      <c r="D884" t="s">
        <v>633</v>
      </c>
      <c r="E884" t="s">
        <v>624</v>
      </c>
      <c r="F884" s="4">
        <v>45170</v>
      </c>
      <c r="G884" s="6">
        <v>32</v>
      </c>
      <c r="H884">
        <v>4</v>
      </c>
      <c r="I884" t="s">
        <v>453</v>
      </c>
      <c r="J884" t="s">
        <v>547</v>
      </c>
      <c r="K884" t="s">
        <v>23</v>
      </c>
      <c r="L884" t="s">
        <v>23</v>
      </c>
      <c r="M884" t="s">
        <v>445</v>
      </c>
      <c r="N884" s="2">
        <v>0</v>
      </c>
      <c r="O884" s="1">
        <v>25</v>
      </c>
      <c r="P884" s="1">
        <v>7</v>
      </c>
      <c r="Q884" t="s">
        <v>23</v>
      </c>
      <c r="R884" t="s">
        <v>23</v>
      </c>
      <c r="S884" t="s">
        <v>456</v>
      </c>
      <c r="T884" t="s">
        <v>458</v>
      </c>
      <c r="U884" t="s">
        <v>644</v>
      </c>
      <c r="V884" t="s">
        <v>487</v>
      </c>
      <c r="W884" t="s">
        <v>607</v>
      </c>
      <c r="X884" t="s">
        <v>612</v>
      </c>
      <c r="Y884" s="6">
        <v>128</v>
      </c>
      <c r="Z884" s="1">
        <f>Table1[[#This Row],[Cost Of Goods Sold]]*Table1[[#This Row],[Quantity Sold]]</f>
        <v>100</v>
      </c>
      <c r="AA884" s="1">
        <f>Table1[[#This Row],[Total sold Amount]]-Table1[[#This Row],[Total Cost of Good Sold]]</f>
        <v>28</v>
      </c>
      <c r="AB884" s="6">
        <f>IFERROR(Table1[[#This Row],[Total sold Amount]]-Table1[[#This Row],[Total Cost of Good Sold]]/Table1[[#This Row],[Total sold Amount]],0)</f>
        <v>127.21875</v>
      </c>
      <c r="AC884" s="9">
        <f>IFERROR((Table1[[#This Row],[Total sold Amount]]-Table1[[#This Row],[Total Cost of Good Sold]])/Table1[[#This Row],[Total sold Amount]],0)</f>
        <v>0.21875</v>
      </c>
    </row>
    <row r="885" spans="1:29" x14ac:dyDescent="0.3">
      <c r="A885">
        <v>36</v>
      </c>
      <c r="B885" t="s">
        <v>68</v>
      </c>
      <c r="C885" t="s">
        <v>67</v>
      </c>
      <c r="D885" t="s">
        <v>634</v>
      </c>
      <c r="E885" t="s">
        <v>626</v>
      </c>
      <c r="F885" s="4">
        <v>44983</v>
      </c>
      <c r="G885" s="6">
        <v>325</v>
      </c>
      <c r="H885">
        <v>2</v>
      </c>
      <c r="I885" t="s">
        <v>453</v>
      </c>
      <c r="J885" t="s">
        <v>547</v>
      </c>
      <c r="K885" t="s">
        <v>26</v>
      </c>
      <c r="L885" t="s">
        <v>32</v>
      </c>
      <c r="M885" t="s">
        <v>444</v>
      </c>
      <c r="N885" s="2">
        <v>0.1</v>
      </c>
      <c r="O885" s="1">
        <v>250</v>
      </c>
      <c r="P885" s="1">
        <v>75</v>
      </c>
      <c r="Q885" t="s">
        <v>457</v>
      </c>
      <c r="R885" t="s">
        <v>641</v>
      </c>
      <c r="S885" t="s">
        <v>454</v>
      </c>
      <c r="T885" t="s">
        <v>458</v>
      </c>
      <c r="U885" t="s">
        <v>644</v>
      </c>
      <c r="V885" t="s">
        <v>494</v>
      </c>
      <c r="W885" t="s">
        <v>607</v>
      </c>
      <c r="X885" t="s">
        <v>614</v>
      </c>
      <c r="Y885" s="6">
        <v>650</v>
      </c>
      <c r="Z885" s="1">
        <f>Table1[[#This Row],[Cost Of Goods Sold]]*Table1[[#This Row],[Quantity Sold]]</f>
        <v>500</v>
      </c>
      <c r="AA885" s="1">
        <f>Table1[[#This Row],[Total sold Amount]]-Table1[[#This Row],[Total Cost of Good Sold]]</f>
        <v>150</v>
      </c>
      <c r="AB885" s="6">
        <f>IFERROR(Table1[[#This Row],[Total sold Amount]]-Table1[[#This Row],[Total Cost of Good Sold]]/Table1[[#This Row],[Total sold Amount]],0)</f>
        <v>649.23076923076928</v>
      </c>
      <c r="AC885" s="9">
        <f>IFERROR((Table1[[#This Row],[Total sold Amount]]-Table1[[#This Row],[Total Cost of Good Sold]])/Table1[[#This Row],[Total sold Amount]],0)</f>
        <v>0.23076923076923078</v>
      </c>
    </row>
    <row r="886" spans="1:29" x14ac:dyDescent="0.3">
      <c r="A886">
        <v>1110</v>
      </c>
      <c r="B886" t="s">
        <v>292</v>
      </c>
      <c r="C886" t="s">
        <v>16</v>
      </c>
      <c r="D886" t="s">
        <v>629</v>
      </c>
      <c r="E886" t="s">
        <v>16</v>
      </c>
      <c r="F886" s="4">
        <v>45005</v>
      </c>
      <c r="G886" s="6">
        <v>40</v>
      </c>
      <c r="J886" t="s">
        <v>547</v>
      </c>
      <c r="K886" t="s">
        <v>434</v>
      </c>
      <c r="L886" t="s">
        <v>18</v>
      </c>
      <c r="M886" t="s">
        <v>442</v>
      </c>
      <c r="N886" s="2">
        <v>0</v>
      </c>
      <c r="O886" s="1">
        <v>30</v>
      </c>
      <c r="P886" s="1">
        <v>10</v>
      </c>
      <c r="Q886" t="s">
        <v>18</v>
      </c>
      <c r="R886" t="s">
        <v>642</v>
      </c>
      <c r="S886" t="s">
        <v>454</v>
      </c>
      <c r="T886" t="s">
        <v>460</v>
      </c>
      <c r="U886" t="s">
        <v>460</v>
      </c>
      <c r="V886" t="s">
        <v>478</v>
      </c>
      <c r="W886" t="s">
        <v>606</v>
      </c>
      <c r="X886" t="s">
        <v>614</v>
      </c>
      <c r="Y886" s="6">
        <v>0</v>
      </c>
      <c r="Z886" s="1">
        <f>Table1[[#This Row],[Cost Of Goods Sold]]*Table1[[#This Row],[Quantity Sold]]</f>
        <v>0</v>
      </c>
      <c r="AA886" s="1">
        <f>Table1[[#This Row],[Total sold Amount]]-Table1[[#This Row],[Total Cost of Good Sold]]</f>
        <v>0</v>
      </c>
      <c r="AB886" s="6">
        <f>IFERROR(Table1[[#This Row],[Total sold Amount]]-Table1[[#This Row],[Total Cost of Good Sold]]/Table1[[#This Row],[Total sold Amount]],0)</f>
        <v>0</v>
      </c>
      <c r="AC886" s="9">
        <f>IFERROR((Table1[[#This Row],[Total sold Amount]]-Table1[[#This Row],[Total Cost of Good Sold]])/Table1[[#This Row],[Total sold Amount]],0)</f>
        <v>0</v>
      </c>
    </row>
    <row r="887" spans="1:29" x14ac:dyDescent="0.3">
      <c r="A887">
        <v>343</v>
      </c>
      <c r="B887" t="s">
        <v>218</v>
      </c>
      <c r="C887" t="s">
        <v>48</v>
      </c>
      <c r="D887" t="s">
        <v>633</v>
      </c>
      <c r="E887" t="s">
        <v>624</v>
      </c>
      <c r="F887" s="4">
        <v>45389</v>
      </c>
      <c r="G887" s="6">
        <v>26</v>
      </c>
      <c r="H887">
        <v>2</v>
      </c>
      <c r="J887" t="s">
        <v>547</v>
      </c>
      <c r="K887" t="s">
        <v>32</v>
      </c>
      <c r="L887" t="s">
        <v>32</v>
      </c>
      <c r="M887" t="s">
        <v>440</v>
      </c>
      <c r="N887" s="2">
        <v>0</v>
      </c>
      <c r="O887" s="1">
        <v>20</v>
      </c>
      <c r="P887" s="1">
        <v>6</v>
      </c>
      <c r="Q887" t="s">
        <v>23</v>
      </c>
      <c r="R887" t="s">
        <v>23</v>
      </c>
      <c r="S887" t="s">
        <v>455</v>
      </c>
      <c r="T887" t="s">
        <v>460</v>
      </c>
      <c r="U887" t="s">
        <v>460</v>
      </c>
      <c r="V887" t="s">
        <v>468</v>
      </c>
      <c r="W887" t="s">
        <v>607</v>
      </c>
      <c r="X887" t="s">
        <v>614</v>
      </c>
      <c r="Y887" s="6">
        <v>52</v>
      </c>
      <c r="Z887" s="1">
        <f>Table1[[#This Row],[Cost Of Goods Sold]]*Table1[[#This Row],[Quantity Sold]]</f>
        <v>40</v>
      </c>
      <c r="AA887" s="1">
        <f>Table1[[#This Row],[Total sold Amount]]-Table1[[#This Row],[Total Cost of Good Sold]]</f>
        <v>12</v>
      </c>
      <c r="AB887" s="6">
        <f>IFERROR(Table1[[#This Row],[Total sold Amount]]-Table1[[#This Row],[Total Cost of Good Sold]]/Table1[[#This Row],[Total sold Amount]],0)</f>
        <v>51.230769230769234</v>
      </c>
      <c r="AC887" s="9">
        <f>IFERROR((Table1[[#This Row],[Total sold Amount]]-Table1[[#This Row],[Total Cost of Good Sold]])/Table1[[#This Row],[Total sold Amount]],0)</f>
        <v>0.23076923076923078</v>
      </c>
    </row>
    <row r="888" spans="1:29" x14ac:dyDescent="0.3">
      <c r="A888">
        <v>964</v>
      </c>
      <c r="B888" t="s">
        <v>266</v>
      </c>
      <c r="C888" t="s">
        <v>36</v>
      </c>
      <c r="D888" t="s">
        <v>634</v>
      </c>
      <c r="E888" t="s">
        <v>624</v>
      </c>
      <c r="F888" s="4">
        <v>44937</v>
      </c>
      <c r="G888" s="6">
        <v>25</v>
      </c>
      <c r="H888">
        <v>2</v>
      </c>
      <c r="I888" t="s">
        <v>451</v>
      </c>
      <c r="J888" t="s">
        <v>571</v>
      </c>
      <c r="K888" t="s">
        <v>23</v>
      </c>
      <c r="L888" t="s">
        <v>23</v>
      </c>
      <c r="M888" t="s">
        <v>448</v>
      </c>
      <c r="N888" s="2">
        <v>0</v>
      </c>
      <c r="O888" s="1">
        <v>20</v>
      </c>
      <c r="P888" s="1">
        <v>5</v>
      </c>
      <c r="Q888" t="s">
        <v>457</v>
      </c>
      <c r="R888" t="s">
        <v>641</v>
      </c>
      <c r="S888" t="s">
        <v>454</v>
      </c>
      <c r="T888" t="s">
        <v>458</v>
      </c>
      <c r="U888" t="s">
        <v>644</v>
      </c>
      <c r="V888" t="s">
        <v>483</v>
      </c>
      <c r="W888" t="s">
        <v>608</v>
      </c>
      <c r="X888" t="s">
        <v>611</v>
      </c>
      <c r="Y888" s="6">
        <v>50</v>
      </c>
      <c r="Z888" s="1">
        <f>Table1[[#This Row],[Cost Of Goods Sold]]*Table1[[#This Row],[Quantity Sold]]</f>
        <v>40</v>
      </c>
      <c r="AA888" s="1">
        <f>Table1[[#This Row],[Total sold Amount]]-Table1[[#This Row],[Total Cost of Good Sold]]</f>
        <v>10</v>
      </c>
      <c r="AB888" s="6">
        <f>IFERROR(Table1[[#This Row],[Total sold Amount]]-Table1[[#This Row],[Total Cost of Good Sold]]/Table1[[#This Row],[Total sold Amount]],0)</f>
        <v>49.2</v>
      </c>
      <c r="AC888" s="9">
        <f>IFERROR((Table1[[#This Row],[Total sold Amount]]-Table1[[#This Row],[Total Cost of Good Sold]])/Table1[[#This Row],[Total sold Amount]],0)</f>
        <v>0.2</v>
      </c>
    </row>
    <row r="889" spans="1:29" x14ac:dyDescent="0.3">
      <c r="A889">
        <v>312</v>
      </c>
      <c r="B889" t="s">
        <v>187</v>
      </c>
      <c r="C889" t="s">
        <v>48</v>
      </c>
      <c r="D889" t="s">
        <v>633</v>
      </c>
      <c r="E889" t="s">
        <v>624</v>
      </c>
      <c r="F889" s="4">
        <v>45109</v>
      </c>
      <c r="G889" s="6">
        <v>26</v>
      </c>
      <c r="H889">
        <v>4</v>
      </c>
      <c r="I889" t="s">
        <v>450</v>
      </c>
      <c r="J889" t="s">
        <v>571</v>
      </c>
      <c r="K889" t="s">
        <v>18</v>
      </c>
      <c r="L889" t="s">
        <v>18</v>
      </c>
      <c r="M889" t="s">
        <v>447</v>
      </c>
      <c r="N889" s="2">
        <v>0</v>
      </c>
      <c r="O889" s="1">
        <v>20</v>
      </c>
      <c r="P889" s="1">
        <v>6</v>
      </c>
      <c r="Q889" t="s">
        <v>457</v>
      </c>
      <c r="R889" t="s">
        <v>641</v>
      </c>
      <c r="S889" t="s">
        <v>456</v>
      </c>
      <c r="T889" t="s">
        <v>460</v>
      </c>
      <c r="U889" t="s">
        <v>460</v>
      </c>
      <c r="V889" t="s">
        <v>465</v>
      </c>
      <c r="W889" t="s">
        <v>608</v>
      </c>
      <c r="X889" t="s">
        <v>614</v>
      </c>
      <c r="Y889" s="6">
        <v>104</v>
      </c>
      <c r="Z889" s="1">
        <f>Table1[[#This Row],[Cost Of Goods Sold]]*Table1[[#This Row],[Quantity Sold]]</f>
        <v>80</v>
      </c>
      <c r="AA889" s="1">
        <f>Table1[[#This Row],[Total sold Amount]]-Table1[[#This Row],[Total Cost of Good Sold]]</f>
        <v>24</v>
      </c>
      <c r="AB889" s="6">
        <f>IFERROR(Table1[[#This Row],[Total sold Amount]]-Table1[[#This Row],[Total Cost of Good Sold]]/Table1[[#This Row],[Total sold Amount]],0)</f>
        <v>103.23076923076923</v>
      </c>
      <c r="AC889" s="9">
        <f>IFERROR((Table1[[#This Row],[Total sold Amount]]-Table1[[#This Row],[Total Cost of Good Sold]])/Table1[[#This Row],[Total sold Amount]],0)</f>
        <v>0.23076923076923078</v>
      </c>
    </row>
    <row r="890" spans="1:29" x14ac:dyDescent="0.3">
      <c r="A890">
        <v>469</v>
      </c>
      <c r="B890" t="s">
        <v>162</v>
      </c>
      <c r="C890" t="s">
        <v>16</v>
      </c>
      <c r="D890" t="s">
        <v>629</v>
      </c>
      <c r="E890" t="s">
        <v>16</v>
      </c>
      <c r="F890" s="4">
        <v>45264</v>
      </c>
      <c r="G890" s="6">
        <v>50</v>
      </c>
      <c r="H890">
        <v>4</v>
      </c>
      <c r="I890" t="s">
        <v>450</v>
      </c>
      <c r="J890" t="s">
        <v>571</v>
      </c>
      <c r="K890" t="s">
        <v>23</v>
      </c>
      <c r="L890" t="s">
        <v>23</v>
      </c>
      <c r="M890" t="s">
        <v>446</v>
      </c>
      <c r="N890" s="2">
        <v>0.1</v>
      </c>
      <c r="O890" s="1">
        <v>40</v>
      </c>
      <c r="P890" s="1">
        <v>10</v>
      </c>
      <c r="Q890" t="s">
        <v>23</v>
      </c>
      <c r="R890" t="s">
        <v>23</v>
      </c>
      <c r="S890" t="s">
        <v>455</v>
      </c>
      <c r="T890" t="s">
        <v>458</v>
      </c>
      <c r="U890" t="s">
        <v>644</v>
      </c>
      <c r="V890" t="s">
        <v>494</v>
      </c>
      <c r="W890" t="s">
        <v>608</v>
      </c>
      <c r="X890" t="s">
        <v>614</v>
      </c>
      <c r="Y890" s="6">
        <v>200</v>
      </c>
      <c r="Z890" s="1">
        <f>Table1[[#This Row],[Cost Of Goods Sold]]*Table1[[#This Row],[Quantity Sold]]</f>
        <v>160</v>
      </c>
      <c r="AA890" s="1">
        <f>Table1[[#This Row],[Total sold Amount]]-Table1[[#This Row],[Total Cost of Good Sold]]</f>
        <v>40</v>
      </c>
      <c r="AB890" s="6">
        <f>IFERROR(Table1[[#This Row],[Total sold Amount]]-Table1[[#This Row],[Total Cost of Good Sold]]/Table1[[#This Row],[Total sold Amount]],0)</f>
        <v>199.2</v>
      </c>
      <c r="AC890" s="9">
        <f>IFERROR((Table1[[#This Row],[Total sold Amount]]-Table1[[#This Row],[Total Cost of Good Sold]])/Table1[[#This Row],[Total sold Amount]],0)</f>
        <v>0.2</v>
      </c>
    </row>
    <row r="891" spans="1:29" x14ac:dyDescent="0.3">
      <c r="A891">
        <v>648</v>
      </c>
      <c r="B891" t="s">
        <v>382</v>
      </c>
      <c r="C891" t="s">
        <v>34</v>
      </c>
      <c r="D891" t="s">
        <v>632</v>
      </c>
      <c r="E891" t="s">
        <v>625</v>
      </c>
      <c r="F891" s="4">
        <v>45393</v>
      </c>
      <c r="G891" s="6">
        <v>25</v>
      </c>
      <c r="H891">
        <v>5</v>
      </c>
      <c r="I891" t="s">
        <v>450</v>
      </c>
      <c r="J891" t="s">
        <v>571</v>
      </c>
      <c r="K891" t="s">
        <v>32</v>
      </c>
      <c r="L891" t="s">
        <v>32</v>
      </c>
      <c r="M891" t="s">
        <v>439</v>
      </c>
      <c r="N891" s="2">
        <v>0.1</v>
      </c>
      <c r="O891" s="1">
        <v>15</v>
      </c>
      <c r="P891" s="1">
        <v>10</v>
      </c>
      <c r="Q891" t="s">
        <v>457</v>
      </c>
      <c r="R891" t="s">
        <v>641</v>
      </c>
      <c r="S891" t="s">
        <v>454</v>
      </c>
      <c r="T891" t="s">
        <v>458</v>
      </c>
      <c r="U891" t="s">
        <v>644</v>
      </c>
      <c r="V891" t="s">
        <v>462</v>
      </c>
      <c r="W891" t="s">
        <v>606</v>
      </c>
      <c r="X891" t="s">
        <v>614</v>
      </c>
      <c r="Y891" s="6">
        <v>125</v>
      </c>
      <c r="Z891" s="1">
        <f>Table1[[#This Row],[Cost Of Goods Sold]]*Table1[[#This Row],[Quantity Sold]]</f>
        <v>75</v>
      </c>
      <c r="AA891" s="1">
        <f>Table1[[#This Row],[Total sold Amount]]-Table1[[#This Row],[Total Cost of Good Sold]]</f>
        <v>50</v>
      </c>
      <c r="AB891" s="6">
        <f>IFERROR(Table1[[#This Row],[Total sold Amount]]-Table1[[#This Row],[Total Cost of Good Sold]]/Table1[[#This Row],[Total sold Amount]],0)</f>
        <v>124.4</v>
      </c>
      <c r="AC891" s="9">
        <f>IFERROR((Table1[[#This Row],[Total sold Amount]]-Table1[[#This Row],[Total Cost of Good Sold]])/Table1[[#This Row],[Total sold Amount]],0)</f>
        <v>0.4</v>
      </c>
    </row>
    <row r="892" spans="1:29" x14ac:dyDescent="0.3">
      <c r="A892">
        <v>805</v>
      </c>
      <c r="B892" t="s">
        <v>37</v>
      </c>
      <c r="C892" t="s">
        <v>36</v>
      </c>
      <c r="D892" t="s">
        <v>634</v>
      </c>
      <c r="E892" t="s">
        <v>624</v>
      </c>
      <c r="F892" s="4">
        <v>45453</v>
      </c>
      <c r="G892" s="6">
        <v>40</v>
      </c>
      <c r="H892">
        <v>5</v>
      </c>
      <c r="I892" t="s">
        <v>450</v>
      </c>
      <c r="J892" t="s">
        <v>571</v>
      </c>
      <c r="K892" t="s">
        <v>23</v>
      </c>
      <c r="L892" t="s">
        <v>23</v>
      </c>
      <c r="M892" t="s">
        <v>447</v>
      </c>
      <c r="N892" s="2">
        <v>0</v>
      </c>
      <c r="O892" s="1">
        <v>30</v>
      </c>
      <c r="P892" s="1">
        <v>10</v>
      </c>
      <c r="Q892" t="s">
        <v>457</v>
      </c>
      <c r="R892" t="s">
        <v>641</v>
      </c>
      <c r="S892" t="s">
        <v>454</v>
      </c>
      <c r="T892" t="s">
        <v>458</v>
      </c>
      <c r="U892" t="s">
        <v>644</v>
      </c>
      <c r="V892" t="s">
        <v>476</v>
      </c>
      <c r="W892" t="s">
        <v>607</v>
      </c>
      <c r="X892" t="s">
        <v>610</v>
      </c>
      <c r="Y892" s="6">
        <v>200</v>
      </c>
      <c r="Z892" s="1">
        <f>Table1[[#This Row],[Cost Of Goods Sold]]*Table1[[#This Row],[Quantity Sold]]</f>
        <v>150</v>
      </c>
      <c r="AA892" s="1">
        <f>Table1[[#This Row],[Total sold Amount]]-Table1[[#This Row],[Total Cost of Good Sold]]</f>
        <v>50</v>
      </c>
      <c r="AB892" s="6">
        <f>IFERROR(Table1[[#This Row],[Total sold Amount]]-Table1[[#This Row],[Total Cost of Good Sold]]/Table1[[#This Row],[Total sold Amount]],0)</f>
        <v>199.25</v>
      </c>
      <c r="AC892" s="9">
        <f>IFERROR((Table1[[#This Row],[Total sold Amount]]-Table1[[#This Row],[Total Cost of Good Sold]])/Table1[[#This Row],[Total sold Amount]],0)</f>
        <v>0.25</v>
      </c>
    </row>
    <row r="893" spans="1:29" x14ac:dyDescent="0.3">
      <c r="A893">
        <v>977</v>
      </c>
      <c r="B893" t="s">
        <v>231</v>
      </c>
      <c r="C893" t="s">
        <v>34</v>
      </c>
      <c r="D893" t="s">
        <v>632</v>
      </c>
      <c r="E893" t="s">
        <v>625</v>
      </c>
      <c r="F893" s="4">
        <v>45175</v>
      </c>
      <c r="G893" s="6">
        <v>30</v>
      </c>
      <c r="H893">
        <v>4</v>
      </c>
      <c r="I893" t="s">
        <v>450</v>
      </c>
      <c r="J893" t="s">
        <v>571</v>
      </c>
      <c r="K893" t="s">
        <v>18</v>
      </c>
      <c r="L893" t="s">
        <v>18</v>
      </c>
      <c r="M893" t="s">
        <v>443</v>
      </c>
      <c r="N893" s="2">
        <v>0.05</v>
      </c>
      <c r="O893" s="1">
        <v>25</v>
      </c>
      <c r="P893" s="1">
        <v>5</v>
      </c>
      <c r="Q893" t="s">
        <v>23</v>
      </c>
      <c r="R893" t="s">
        <v>23</v>
      </c>
      <c r="S893" t="s">
        <v>454</v>
      </c>
      <c r="T893" t="s">
        <v>460</v>
      </c>
      <c r="U893" t="s">
        <v>460</v>
      </c>
      <c r="V893" t="s">
        <v>489</v>
      </c>
      <c r="W893" t="s">
        <v>607</v>
      </c>
      <c r="X893" t="s">
        <v>612</v>
      </c>
      <c r="Y893" s="6">
        <v>120</v>
      </c>
      <c r="Z893" s="1">
        <f>Table1[[#This Row],[Cost Of Goods Sold]]*Table1[[#This Row],[Quantity Sold]]</f>
        <v>100</v>
      </c>
      <c r="AA893" s="1">
        <f>Table1[[#This Row],[Total sold Amount]]-Table1[[#This Row],[Total Cost of Good Sold]]</f>
        <v>20</v>
      </c>
      <c r="AB893" s="6">
        <f>IFERROR(Table1[[#This Row],[Total sold Amount]]-Table1[[#This Row],[Total Cost of Good Sold]]/Table1[[#This Row],[Total sold Amount]],0)</f>
        <v>119.16666666666667</v>
      </c>
      <c r="AC893" s="9">
        <f>IFERROR((Table1[[#This Row],[Total sold Amount]]-Table1[[#This Row],[Total Cost of Good Sold]])/Table1[[#This Row],[Total sold Amount]],0)</f>
        <v>0.16666666666666666</v>
      </c>
    </row>
    <row r="894" spans="1:29" x14ac:dyDescent="0.3">
      <c r="A894">
        <v>260</v>
      </c>
      <c r="B894" t="s">
        <v>136</v>
      </c>
      <c r="C894" t="s">
        <v>19</v>
      </c>
      <c r="D894" t="s">
        <v>630</v>
      </c>
      <c r="E894" t="s">
        <v>623</v>
      </c>
      <c r="F894" s="4">
        <v>44997</v>
      </c>
      <c r="G894" s="6">
        <v>65</v>
      </c>
      <c r="H894">
        <v>2</v>
      </c>
      <c r="I894" t="s">
        <v>450</v>
      </c>
      <c r="J894" t="s">
        <v>571</v>
      </c>
      <c r="K894" t="s">
        <v>18</v>
      </c>
      <c r="L894" t="s">
        <v>18</v>
      </c>
      <c r="M894" t="s">
        <v>447</v>
      </c>
      <c r="N894" s="2">
        <v>0</v>
      </c>
      <c r="O894" s="1">
        <v>50</v>
      </c>
      <c r="P894" s="1">
        <v>15</v>
      </c>
      <c r="Q894" t="s">
        <v>457</v>
      </c>
      <c r="R894" t="s">
        <v>641</v>
      </c>
      <c r="S894" t="s">
        <v>455</v>
      </c>
      <c r="T894" t="s">
        <v>460</v>
      </c>
      <c r="U894" t="s">
        <v>460</v>
      </c>
      <c r="V894" t="s">
        <v>463</v>
      </c>
      <c r="W894" t="s">
        <v>608</v>
      </c>
      <c r="X894" t="s">
        <v>610</v>
      </c>
      <c r="Y894" s="6">
        <v>130</v>
      </c>
      <c r="Z894" s="1">
        <f>Table1[[#This Row],[Cost Of Goods Sold]]*Table1[[#This Row],[Quantity Sold]]</f>
        <v>100</v>
      </c>
      <c r="AA894" s="1">
        <f>Table1[[#This Row],[Total sold Amount]]-Table1[[#This Row],[Total Cost of Good Sold]]</f>
        <v>30</v>
      </c>
      <c r="AB894" s="6">
        <f>IFERROR(Table1[[#This Row],[Total sold Amount]]-Table1[[#This Row],[Total Cost of Good Sold]]/Table1[[#This Row],[Total sold Amount]],0)</f>
        <v>129.23076923076923</v>
      </c>
      <c r="AC894" s="9">
        <f>IFERROR((Table1[[#This Row],[Total sold Amount]]-Table1[[#This Row],[Total Cost of Good Sold]])/Table1[[#This Row],[Total sold Amount]],0)</f>
        <v>0.23076923076923078</v>
      </c>
    </row>
    <row r="895" spans="1:29" x14ac:dyDescent="0.3">
      <c r="A895">
        <v>522</v>
      </c>
      <c r="B895" t="s">
        <v>329</v>
      </c>
      <c r="C895" t="s">
        <v>19</v>
      </c>
      <c r="D895" t="s">
        <v>630</v>
      </c>
      <c r="E895" t="s">
        <v>623</v>
      </c>
      <c r="F895" s="4">
        <v>45208</v>
      </c>
      <c r="G895" s="6">
        <v>150</v>
      </c>
      <c r="H895">
        <v>1</v>
      </c>
      <c r="I895" t="s">
        <v>452</v>
      </c>
      <c r="J895" t="s">
        <v>571</v>
      </c>
      <c r="K895" t="s">
        <v>32</v>
      </c>
      <c r="L895" t="s">
        <v>32</v>
      </c>
      <c r="M895" t="s">
        <v>444</v>
      </c>
      <c r="N895" s="2">
        <v>0.1</v>
      </c>
      <c r="O895" s="1">
        <v>100</v>
      </c>
      <c r="P895" s="1">
        <v>50</v>
      </c>
      <c r="Q895" t="s">
        <v>23</v>
      </c>
      <c r="R895" t="s">
        <v>23</v>
      </c>
      <c r="S895" t="s">
        <v>455</v>
      </c>
      <c r="T895" t="s">
        <v>459</v>
      </c>
      <c r="U895" t="s">
        <v>644</v>
      </c>
      <c r="V895" t="s">
        <v>478</v>
      </c>
      <c r="W895" t="s">
        <v>607</v>
      </c>
      <c r="X895" t="s">
        <v>614</v>
      </c>
      <c r="Y895" s="6">
        <v>150</v>
      </c>
      <c r="Z895" s="1">
        <f>Table1[[#This Row],[Cost Of Goods Sold]]*Table1[[#This Row],[Quantity Sold]]</f>
        <v>100</v>
      </c>
      <c r="AA895" s="1">
        <f>Table1[[#This Row],[Total sold Amount]]-Table1[[#This Row],[Total Cost of Good Sold]]</f>
        <v>50</v>
      </c>
      <c r="AB895" s="6">
        <f>IFERROR(Table1[[#This Row],[Total sold Amount]]-Table1[[#This Row],[Total Cost of Good Sold]]/Table1[[#This Row],[Total sold Amount]],0)</f>
        <v>149.33333333333334</v>
      </c>
      <c r="AC895" s="9">
        <f>IFERROR((Table1[[#This Row],[Total sold Amount]]-Table1[[#This Row],[Total Cost of Good Sold]])/Table1[[#This Row],[Total sold Amount]],0)</f>
        <v>0.33333333333333331</v>
      </c>
    </row>
    <row r="896" spans="1:29" x14ac:dyDescent="0.3">
      <c r="A896">
        <v>436</v>
      </c>
      <c r="B896" t="s">
        <v>106</v>
      </c>
      <c r="C896" t="s">
        <v>48</v>
      </c>
      <c r="D896" t="s">
        <v>633</v>
      </c>
      <c r="E896" t="s">
        <v>624</v>
      </c>
      <c r="F896" s="4">
        <v>45073</v>
      </c>
      <c r="G896" s="6">
        <v>13</v>
      </c>
      <c r="H896">
        <v>3</v>
      </c>
      <c r="I896" t="s">
        <v>452</v>
      </c>
      <c r="J896" t="s">
        <v>571</v>
      </c>
      <c r="K896" t="s">
        <v>23</v>
      </c>
      <c r="L896" t="s">
        <v>23</v>
      </c>
      <c r="M896" t="s">
        <v>444</v>
      </c>
      <c r="N896" s="2">
        <v>0</v>
      </c>
      <c r="O896" s="1">
        <v>10</v>
      </c>
      <c r="P896" s="1">
        <v>3</v>
      </c>
      <c r="Q896" t="s">
        <v>32</v>
      </c>
      <c r="R896" t="s">
        <v>640</v>
      </c>
      <c r="S896" t="s">
        <v>455</v>
      </c>
      <c r="T896" t="s">
        <v>458</v>
      </c>
      <c r="U896" t="s">
        <v>644</v>
      </c>
      <c r="V896" t="s">
        <v>481</v>
      </c>
      <c r="W896" t="s">
        <v>608</v>
      </c>
      <c r="X896" t="s">
        <v>610</v>
      </c>
      <c r="Y896" s="6">
        <v>39</v>
      </c>
      <c r="Z896" s="1">
        <f>Table1[[#This Row],[Cost Of Goods Sold]]*Table1[[#This Row],[Quantity Sold]]</f>
        <v>30</v>
      </c>
      <c r="AA896" s="1">
        <f>Table1[[#This Row],[Total sold Amount]]-Table1[[#This Row],[Total Cost of Good Sold]]</f>
        <v>9</v>
      </c>
      <c r="AB896" s="6">
        <f>IFERROR(Table1[[#This Row],[Total sold Amount]]-Table1[[#This Row],[Total Cost of Good Sold]]/Table1[[#This Row],[Total sold Amount]],0)</f>
        <v>38.230769230769234</v>
      </c>
      <c r="AC896" s="9">
        <f>IFERROR((Table1[[#This Row],[Total sold Amount]]-Table1[[#This Row],[Total Cost of Good Sold]])/Table1[[#This Row],[Total sold Amount]],0)</f>
        <v>0.23076923076923078</v>
      </c>
    </row>
    <row r="897" spans="1:29" x14ac:dyDescent="0.3">
      <c r="A897">
        <v>958</v>
      </c>
      <c r="B897" t="s">
        <v>407</v>
      </c>
      <c r="C897" t="s">
        <v>21</v>
      </c>
      <c r="D897" t="s">
        <v>634</v>
      </c>
      <c r="E897" t="s">
        <v>624</v>
      </c>
      <c r="F897" s="4">
        <v>45382</v>
      </c>
      <c r="G897" s="6">
        <v>120</v>
      </c>
      <c r="H897">
        <v>2</v>
      </c>
      <c r="I897" t="s">
        <v>452</v>
      </c>
      <c r="J897" t="s">
        <v>571</v>
      </c>
      <c r="K897" t="s">
        <v>26</v>
      </c>
      <c r="L897" t="s">
        <v>32</v>
      </c>
      <c r="M897" t="s">
        <v>440</v>
      </c>
      <c r="N897" s="2">
        <v>0</v>
      </c>
      <c r="O897" s="1">
        <v>100</v>
      </c>
      <c r="P897" s="1">
        <v>20</v>
      </c>
      <c r="Q897" t="s">
        <v>23</v>
      </c>
      <c r="R897" t="s">
        <v>23</v>
      </c>
      <c r="S897" t="s">
        <v>455</v>
      </c>
      <c r="T897" t="s">
        <v>458</v>
      </c>
      <c r="U897" t="s">
        <v>644</v>
      </c>
      <c r="V897" t="s">
        <v>481</v>
      </c>
      <c r="W897" t="s">
        <v>606</v>
      </c>
      <c r="X897" t="s">
        <v>610</v>
      </c>
      <c r="Y897" s="6">
        <v>240</v>
      </c>
      <c r="Z897" s="1">
        <f>Table1[[#This Row],[Cost Of Goods Sold]]*Table1[[#This Row],[Quantity Sold]]</f>
        <v>200</v>
      </c>
      <c r="AA897" s="1">
        <f>Table1[[#This Row],[Total sold Amount]]-Table1[[#This Row],[Total Cost of Good Sold]]</f>
        <v>40</v>
      </c>
      <c r="AB897" s="6">
        <f>IFERROR(Table1[[#This Row],[Total sold Amount]]-Table1[[#This Row],[Total Cost of Good Sold]]/Table1[[#This Row],[Total sold Amount]],0)</f>
        <v>239.16666666666666</v>
      </c>
      <c r="AC897" s="9">
        <f>IFERROR((Table1[[#This Row],[Total sold Amount]]-Table1[[#This Row],[Total Cost of Good Sold]])/Table1[[#This Row],[Total sold Amount]],0)</f>
        <v>0.16666666666666666</v>
      </c>
    </row>
    <row r="898" spans="1:29" x14ac:dyDescent="0.3">
      <c r="A898">
        <v>1066</v>
      </c>
      <c r="B898" t="s">
        <v>406</v>
      </c>
      <c r="C898" t="s">
        <v>19</v>
      </c>
      <c r="D898" t="s">
        <v>630</v>
      </c>
      <c r="E898" t="s">
        <v>623</v>
      </c>
      <c r="F898" s="4">
        <v>45153</v>
      </c>
      <c r="G898" s="6">
        <v>70</v>
      </c>
      <c r="I898" t="s">
        <v>449</v>
      </c>
      <c r="J898" t="s">
        <v>571</v>
      </c>
      <c r="K898" t="s">
        <v>26</v>
      </c>
      <c r="L898" t="s">
        <v>32</v>
      </c>
      <c r="M898" t="s">
        <v>448</v>
      </c>
      <c r="N898" s="2">
        <v>0</v>
      </c>
      <c r="O898" s="1">
        <v>50</v>
      </c>
      <c r="P898" s="1">
        <v>20</v>
      </c>
      <c r="Q898" t="s">
        <v>457</v>
      </c>
      <c r="R898" t="s">
        <v>641</v>
      </c>
      <c r="S898" t="s">
        <v>455</v>
      </c>
      <c r="T898" t="s">
        <v>460</v>
      </c>
      <c r="U898" t="s">
        <v>460</v>
      </c>
      <c r="V898" t="s">
        <v>465</v>
      </c>
      <c r="W898" t="s">
        <v>606</v>
      </c>
      <c r="X898" t="s">
        <v>614</v>
      </c>
      <c r="Y898" s="6">
        <v>0</v>
      </c>
      <c r="Z898" s="1">
        <f>Table1[[#This Row],[Cost Of Goods Sold]]*Table1[[#This Row],[Quantity Sold]]</f>
        <v>0</v>
      </c>
      <c r="AA898" s="1">
        <f>Table1[[#This Row],[Total sold Amount]]-Table1[[#This Row],[Total Cost of Good Sold]]</f>
        <v>0</v>
      </c>
      <c r="AB898" s="6">
        <f>IFERROR(Table1[[#This Row],[Total sold Amount]]-Table1[[#This Row],[Total Cost of Good Sold]]/Table1[[#This Row],[Total sold Amount]],0)</f>
        <v>0</v>
      </c>
      <c r="AC898" s="9">
        <f>IFERROR((Table1[[#This Row],[Total sold Amount]]-Table1[[#This Row],[Total Cost of Good Sold]])/Table1[[#This Row],[Total sold Amount]],0)</f>
        <v>0</v>
      </c>
    </row>
    <row r="899" spans="1:29" x14ac:dyDescent="0.3">
      <c r="A899">
        <v>122</v>
      </c>
      <c r="B899" t="s">
        <v>80</v>
      </c>
      <c r="C899" t="s">
        <v>16</v>
      </c>
      <c r="D899" t="s">
        <v>629</v>
      </c>
      <c r="E899" t="s">
        <v>16</v>
      </c>
      <c r="F899" s="4">
        <v>45343</v>
      </c>
      <c r="G899" s="6">
        <v>520</v>
      </c>
      <c r="H899">
        <v>3</v>
      </c>
      <c r="I899" t="s">
        <v>449</v>
      </c>
      <c r="J899" t="s">
        <v>571</v>
      </c>
      <c r="K899" t="s">
        <v>32</v>
      </c>
      <c r="L899" t="s">
        <v>32</v>
      </c>
      <c r="M899" t="s">
        <v>441</v>
      </c>
      <c r="N899" s="2">
        <v>0.08</v>
      </c>
      <c r="O899" s="1">
        <v>400</v>
      </c>
      <c r="P899" s="1">
        <v>120</v>
      </c>
      <c r="Q899" t="s">
        <v>32</v>
      </c>
      <c r="R899" t="s">
        <v>640</v>
      </c>
      <c r="S899" t="s">
        <v>455</v>
      </c>
      <c r="T899" t="s">
        <v>458</v>
      </c>
      <c r="U899" t="s">
        <v>644</v>
      </c>
      <c r="V899" t="s">
        <v>486</v>
      </c>
      <c r="W899" t="s">
        <v>606</v>
      </c>
      <c r="X899" t="s">
        <v>614</v>
      </c>
      <c r="Y899" s="6">
        <v>1560</v>
      </c>
      <c r="Z899" s="1">
        <f>Table1[[#This Row],[Cost Of Goods Sold]]*Table1[[#This Row],[Quantity Sold]]</f>
        <v>1200</v>
      </c>
      <c r="AA899" s="1">
        <f>Table1[[#This Row],[Total sold Amount]]-Table1[[#This Row],[Total Cost of Good Sold]]</f>
        <v>360</v>
      </c>
      <c r="AB899" s="6">
        <f>IFERROR(Table1[[#This Row],[Total sold Amount]]-Table1[[#This Row],[Total Cost of Good Sold]]/Table1[[#This Row],[Total sold Amount]],0)</f>
        <v>1559.2307692307693</v>
      </c>
      <c r="AC899" s="9">
        <f>IFERROR((Table1[[#This Row],[Total sold Amount]]-Table1[[#This Row],[Total Cost of Good Sold]])/Table1[[#This Row],[Total sold Amount]],0)</f>
        <v>0.23076923076923078</v>
      </c>
    </row>
    <row r="900" spans="1:29" x14ac:dyDescent="0.3">
      <c r="A900">
        <v>833</v>
      </c>
      <c r="B900" t="s">
        <v>178</v>
      </c>
      <c r="C900" t="s">
        <v>24</v>
      </c>
      <c r="D900" t="s">
        <v>631</v>
      </c>
      <c r="E900" t="s">
        <v>626</v>
      </c>
      <c r="F900" s="4">
        <v>45260</v>
      </c>
      <c r="G900" s="6">
        <v>30</v>
      </c>
      <c r="H900">
        <v>4</v>
      </c>
      <c r="I900" t="s">
        <v>449</v>
      </c>
      <c r="J900" t="s">
        <v>571</v>
      </c>
      <c r="K900" t="s">
        <v>32</v>
      </c>
      <c r="L900" t="s">
        <v>32</v>
      </c>
      <c r="M900" t="s">
        <v>442</v>
      </c>
      <c r="N900" s="2">
        <v>0</v>
      </c>
      <c r="O900" s="1">
        <v>25</v>
      </c>
      <c r="P900" s="1">
        <v>5</v>
      </c>
      <c r="Q900" t="s">
        <v>457</v>
      </c>
      <c r="R900" t="s">
        <v>641</v>
      </c>
      <c r="S900" t="s">
        <v>456</v>
      </c>
      <c r="T900" t="s">
        <v>459</v>
      </c>
      <c r="U900" t="s">
        <v>644</v>
      </c>
      <c r="V900" t="s">
        <v>469</v>
      </c>
      <c r="W900" t="s">
        <v>608</v>
      </c>
      <c r="X900" t="s">
        <v>613</v>
      </c>
      <c r="Y900" s="6">
        <v>120</v>
      </c>
      <c r="Z900" s="1">
        <f>Table1[[#This Row],[Cost Of Goods Sold]]*Table1[[#This Row],[Quantity Sold]]</f>
        <v>100</v>
      </c>
      <c r="AA900" s="1">
        <f>Table1[[#This Row],[Total sold Amount]]-Table1[[#This Row],[Total Cost of Good Sold]]</f>
        <v>20</v>
      </c>
      <c r="AB900" s="6">
        <f>IFERROR(Table1[[#This Row],[Total sold Amount]]-Table1[[#This Row],[Total Cost of Good Sold]]/Table1[[#This Row],[Total sold Amount]],0)</f>
        <v>119.16666666666667</v>
      </c>
      <c r="AC900" s="9">
        <f>IFERROR((Table1[[#This Row],[Total sold Amount]]-Table1[[#This Row],[Total Cost of Good Sold]])/Table1[[#This Row],[Total sold Amount]],0)</f>
        <v>0.16666666666666666</v>
      </c>
    </row>
    <row r="901" spans="1:29" x14ac:dyDescent="0.3">
      <c r="A901">
        <v>82</v>
      </c>
      <c r="B901" t="s">
        <v>27</v>
      </c>
      <c r="C901" t="s">
        <v>16</v>
      </c>
      <c r="D901" t="s">
        <v>629</v>
      </c>
      <c r="E901" t="s">
        <v>16</v>
      </c>
      <c r="F901" s="4">
        <v>45016</v>
      </c>
      <c r="G901" s="6">
        <v>32</v>
      </c>
      <c r="H901">
        <v>4</v>
      </c>
      <c r="I901" t="s">
        <v>449</v>
      </c>
      <c r="J901" t="s">
        <v>571</v>
      </c>
      <c r="K901" t="s">
        <v>18</v>
      </c>
      <c r="L901" t="s">
        <v>18</v>
      </c>
      <c r="M901" t="s">
        <v>442</v>
      </c>
      <c r="N901" s="2">
        <v>7.0000000000000007E-2</v>
      </c>
      <c r="O901" s="1">
        <v>25</v>
      </c>
      <c r="P901" s="1">
        <v>7</v>
      </c>
      <c r="Q901" t="s">
        <v>457</v>
      </c>
      <c r="R901" t="s">
        <v>641</v>
      </c>
      <c r="S901" t="s">
        <v>456</v>
      </c>
      <c r="T901" t="s">
        <v>458</v>
      </c>
      <c r="U901" t="s">
        <v>644</v>
      </c>
      <c r="V901" t="s">
        <v>476</v>
      </c>
      <c r="W901" t="s">
        <v>607</v>
      </c>
      <c r="X901" t="s">
        <v>610</v>
      </c>
      <c r="Y901" s="6">
        <v>128</v>
      </c>
      <c r="Z901" s="1">
        <f>Table1[[#This Row],[Cost Of Goods Sold]]*Table1[[#This Row],[Quantity Sold]]</f>
        <v>100</v>
      </c>
      <c r="AA901" s="1">
        <f>Table1[[#This Row],[Total sold Amount]]-Table1[[#This Row],[Total Cost of Good Sold]]</f>
        <v>28</v>
      </c>
      <c r="AB901" s="6">
        <f>IFERROR(Table1[[#This Row],[Total sold Amount]]-Table1[[#This Row],[Total Cost of Good Sold]]/Table1[[#This Row],[Total sold Amount]],0)</f>
        <v>127.21875</v>
      </c>
      <c r="AC901" s="9">
        <f>IFERROR((Table1[[#This Row],[Total sold Amount]]-Table1[[#This Row],[Total Cost of Good Sold]])/Table1[[#This Row],[Total sold Amount]],0)</f>
        <v>0.21875</v>
      </c>
    </row>
    <row r="902" spans="1:29" x14ac:dyDescent="0.3">
      <c r="A902">
        <v>861</v>
      </c>
      <c r="B902" t="s">
        <v>17</v>
      </c>
      <c r="C902" t="s">
        <v>16</v>
      </c>
      <c r="D902" t="s">
        <v>629</v>
      </c>
      <c r="E902" t="s">
        <v>16</v>
      </c>
      <c r="F902" s="4">
        <v>44998</v>
      </c>
      <c r="G902" s="6">
        <v>70</v>
      </c>
      <c r="H902">
        <v>4</v>
      </c>
      <c r="I902" t="s">
        <v>453</v>
      </c>
      <c r="J902" t="s">
        <v>571</v>
      </c>
      <c r="K902" t="s">
        <v>18</v>
      </c>
      <c r="L902" t="s">
        <v>18</v>
      </c>
      <c r="M902" t="s">
        <v>445</v>
      </c>
      <c r="N902" s="2">
        <v>0</v>
      </c>
      <c r="O902" s="1">
        <v>50</v>
      </c>
      <c r="P902" s="1">
        <v>20</v>
      </c>
      <c r="Q902" t="s">
        <v>18</v>
      </c>
      <c r="R902" t="s">
        <v>642</v>
      </c>
      <c r="S902" t="s">
        <v>456</v>
      </c>
      <c r="T902" t="s">
        <v>460</v>
      </c>
      <c r="U902" t="s">
        <v>460</v>
      </c>
      <c r="V902" t="s">
        <v>466</v>
      </c>
      <c r="W902" t="s">
        <v>607</v>
      </c>
      <c r="X902" t="s">
        <v>611</v>
      </c>
      <c r="Y902" s="6">
        <v>280</v>
      </c>
      <c r="Z902" s="1">
        <f>Table1[[#This Row],[Cost Of Goods Sold]]*Table1[[#This Row],[Quantity Sold]]</f>
        <v>200</v>
      </c>
      <c r="AA902" s="1">
        <f>Table1[[#This Row],[Total sold Amount]]-Table1[[#This Row],[Total Cost of Good Sold]]</f>
        <v>80</v>
      </c>
      <c r="AB902" s="6">
        <f>IFERROR(Table1[[#This Row],[Total sold Amount]]-Table1[[#This Row],[Total Cost of Good Sold]]/Table1[[#This Row],[Total sold Amount]],0)</f>
        <v>279.28571428571428</v>
      </c>
      <c r="AC902" s="9">
        <f>IFERROR((Table1[[#This Row],[Total sold Amount]]-Table1[[#This Row],[Total Cost of Good Sold]])/Table1[[#This Row],[Total sold Amount]],0)</f>
        <v>0.2857142857142857</v>
      </c>
    </row>
    <row r="903" spans="1:29" x14ac:dyDescent="0.3">
      <c r="A903">
        <v>313</v>
      </c>
      <c r="B903" t="s">
        <v>188</v>
      </c>
      <c r="C903" t="s">
        <v>21</v>
      </c>
      <c r="D903" t="s">
        <v>634</v>
      </c>
      <c r="E903" t="s">
        <v>624</v>
      </c>
      <c r="F903" s="4">
        <v>45511</v>
      </c>
      <c r="G903" s="6">
        <v>130</v>
      </c>
      <c r="H903">
        <v>5</v>
      </c>
      <c r="I903" t="s">
        <v>453</v>
      </c>
      <c r="J903" t="s">
        <v>571</v>
      </c>
      <c r="K903" t="s">
        <v>32</v>
      </c>
      <c r="L903" t="s">
        <v>32</v>
      </c>
      <c r="M903" t="s">
        <v>448</v>
      </c>
      <c r="N903" s="2">
        <v>0</v>
      </c>
      <c r="O903" s="1">
        <v>100</v>
      </c>
      <c r="P903" s="1">
        <v>30</v>
      </c>
      <c r="Q903" t="s">
        <v>457</v>
      </c>
      <c r="R903" t="s">
        <v>641</v>
      </c>
      <c r="S903" t="s">
        <v>455</v>
      </c>
      <c r="T903" t="s">
        <v>458</v>
      </c>
      <c r="U903" t="s">
        <v>644</v>
      </c>
      <c r="V903" t="s">
        <v>481</v>
      </c>
      <c r="W903" t="s">
        <v>607</v>
      </c>
      <c r="X903" t="s">
        <v>610</v>
      </c>
      <c r="Y903" s="6">
        <v>650</v>
      </c>
      <c r="Z903" s="1">
        <f>Table1[[#This Row],[Cost Of Goods Sold]]*Table1[[#This Row],[Quantity Sold]]</f>
        <v>500</v>
      </c>
      <c r="AA903" s="1">
        <f>Table1[[#This Row],[Total sold Amount]]-Table1[[#This Row],[Total Cost of Good Sold]]</f>
        <v>150</v>
      </c>
      <c r="AB903" s="6">
        <f>IFERROR(Table1[[#This Row],[Total sold Amount]]-Table1[[#This Row],[Total Cost of Good Sold]]/Table1[[#This Row],[Total sold Amount]],0)</f>
        <v>649.23076923076928</v>
      </c>
      <c r="AC903" s="9">
        <f>IFERROR((Table1[[#This Row],[Total sold Amount]]-Table1[[#This Row],[Total Cost of Good Sold]])/Table1[[#This Row],[Total sold Amount]],0)</f>
        <v>0.23076923076923078</v>
      </c>
    </row>
    <row r="904" spans="1:29" x14ac:dyDescent="0.3">
      <c r="A904">
        <v>835</v>
      </c>
      <c r="B904" t="s">
        <v>419</v>
      </c>
      <c r="C904" t="s">
        <v>34</v>
      </c>
      <c r="D904" t="s">
        <v>632</v>
      </c>
      <c r="E904" t="s">
        <v>625</v>
      </c>
      <c r="F904" s="4">
        <v>45107</v>
      </c>
      <c r="G904" s="6">
        <v>30</v>
      </c>
      <c r="H904">
        <v>3</v>
      </c>
      <c r="I904" t="s">
        <v>453</v>
      </c>
      <c r="J904" t="s">
        <v>571</v>
      </c>
      <c r="K904" t="s">
        <v>23</v>
      </c>
      <c r="L904" t="s">
        <v>23</v>
      </c>
      <c r="M904" t="s">
        <v>448</v>
      </c>
      <c r="N904" s="2">
        <v>0.05</v>
      </c>
      <c r="O904" s="1">
        <v>20</v>
      </c>
      <c r="P904" s="1">
        <v>10</v>
      </c>
      <c r="Q904" t="s">
        <v>23</v>
      </c>
      <c r="R904" t="s">
        <v>23</v>
      </c>
      <c r="S904" t="s">
        <v>455</v>
      </c>
      <c r="T904" t="s">
        <v>460</v>
      </c>
      <c r="U904" t="s">
        <v>460</v>
      </c>
      <c r="V904" t="s">
        <v>463</v>
      </c>
      <c r="W904" t="s">
        <v>606</v>
      </c>
      <c r="X904" t="s">
        <v>610</v>
      </c>
      <c r="Y904" s="6">
        <v>90</v>
      </c>
      <c r="Z904" s="1">
        <f>Table1[[#This Row],[Cost Of Goods Sold]]*Table1[[#This Row],[Quantity Sold]]</f>
        <v>60</v>
      </c>
      <c r="AA904" s="1">
        <f>Table1[[#This Row],[Total sold Amount]]-Table1[[#This Row],[Total Cost of Good Sold]]</f>
        <v>30</v>
      </c>
      <c r="AB904" s="6">
        <f>IFERROR(Table1[[#This Row],[Total sold Amount]]-Table1[[#This Row],[Total Cost of Good Sold]]/Table1[[#This Row],[Total sold Amount]],0)</f>
        <v>89.333333333333329</v>
      </c>
      <c r="AC904" s="9">
        <f>IFERROR((Table1[[#This Row],[Total sold Amount]]-Table1[[#This Row],[Total Cost of Good Sold]])/Table1[[#This Row],[Total sold Amount]],0)</f>
        <v>0.33333333333333331</v>
      </c>
    </row>
    <row r="905" spans="1:29" x14ac:dyDescent="0.3">
      <c r="A905">
        <v>464</v>
      </c>
      <c r="B905" t="s">
        <v>309</v>
      </c>
      <c r="C905" t="s">
        <v>48</v>
      </c>
      <c r="D905" t="s">
        <v>633</v>
      </c>
      <c r="E905" t="s">
        <v>624</v>
      </c>
      <c r="F905" s="4">
        <v>45413</v>
      </c>
      <c r="G905" s="6">
        <v>32</v>
      </c>
      <c r="H905">
        <v>1</v>
      </c>
      <c r="I905" t="s">
        <v>451</v>
      </c>
      <c r="J905" t="s">
        <v>560</v>
      </c>
      <c r="K905" t="s">
        <v>32</v>
      </c>
      <c r="L905" t="s">
        <v>32</v>
      </c>
      <c r="M905" t="s">
        <v>440</v>
      </c>
      <c r="N905" s="2">
        <v>0</v>
      </c>
      <c r="O905" s="1">
        <v>25</v>
      </c>
      <c r="P905" s="1">
        <v>7</v>
      </c>
      <c r="Q905" t="s">
        <v>457</v>
      </c>
      <c r="R905" t="s">
        <v>641</v>
      </c>
      <c r="S905" t="s">
        <v>455</v>
      </c>
      <c r="T905" t="s">
        <v>458</v>
      </c>
      <c r="U905" t="s">
        <v>644</v>
      </c>
      <c r="V905" t="s">
        <v>486</v>
      </c>
      <c r="W905" t="s">
        <v>607</v>
      </c>
      <c r="X905" t="s">
        <v>614</v>
      </c>
      <c r="Y905" s="6">
        <v>32</v>
      </c>
      <c r="Z905" s="1">
        <f>Table1[[#This Row],[Cost Of Goods Sold]]*Table1[[#This Row],[Quantity Sold]]</f>
        <v>25</v>
      </c>
      <c r="AA905" s="1">
        <f>Table1[[#This Row],[Total sold Amount]]-Table1[[#This Row],[Total Cost of Good Sold]]</f>
        <v>7</v>
      </c>
      <c r="AB905" s="6">
        <f>IFERROR(Table1[[#This Row],[Total sold Amount]]-Table1[[#This Row],[Total Cost of Good Sold]]/Table1[[#This Row],[Total sold Amount]],0)</f>
        <v>31.21875</v>
      </c>
      <c r="AC905" s="9">
        <f>IFERROR((Table1[[#This Row],[Total sold Amount]]-Table1[[#This Row],[Total Cost of Good Sold]])/Table1[[#This Row],[Total sold Amount]],0)</f>
        <v>0.21875</v>
      </c>
    </row>
    <row r="906" spans="1:29" x14ac:dyDescent="0.3">
      <c r="A906">
        <v>142</v>
      </c>
      <c r="B906" t="s">
        <v>98</v>
      </c>
      <c r="C906" t="s">
        <v>19</v>
      </c>
      <c r="D906" t="s">
        <v>630</v>
      </c>
      <c r="E906" t="s">
        <v>623</v>
      </c>
      <c r="F906" s="4">
        <v>45182</v>
      </c>
      <c r="G906" s="6">
        <v>65</v>
      </c>
      <c r="H906">
        <v>5</v>
      </c>
      <c r="I906" t="s">
        <v>451</v>
      </c>
      <c r="J906" t="s">
        <v>560</v>
      </c>
      <c r="K906" t="s">
        <v>32</v>
      </c>
      <c r="L906" t="s">
        <v>32</v>
      </c>
      <c r="M906" t="s">
        <v>439</v>
      </c>
      <c r="N906" s="2">
        <v>0.12</v>
      </c>
      <c r="O906" s="1">
        <v>50</v>
      </c>
      <c r="P906" s="1">
        <v>15</v>
      </c>
      <c r="Q906" t="s">
        <v>457</v>
      </c>
      <c r="R906" t="s">
        <v>641</v>
      </c>
      <c r="S906" t="s">
        <v>454</v>
      </c>
      <c r="T906" t="s">
        <v>459</v>
      </c>
      <c r="U906" t="s">
        <v>644</v>
      </c>
      <c r="V906" t="s">
        <v>480</v>
      </c>
      <c r="W906" t="s">
        <v>606</v>
      </c>
      <c r="X906" t="s">
        <v>613</v>
      </c>
      <c r="Y906" s="6">
        <v>325</v>
      </c>
      <c r="Z906" s="1">
        <f>Table1[[#This Row],[Cost Of Goods Sold]]*Table1[[#This Row],[Quantity Sold]]</f>
        <v>250</v>
      </c>
      <c r="AA906" s="1">
        <f>Table1[[#This Row],[Total sold Amount]]-Table1[[#This Row],[Total Cost of Good Sold]]</f>
        <v>75</v>
      </c>
      <c r="AB906" s="6">
        <f>IFERROR(Table1[[#This Row],[Total sold Amount]]-Table1[[#This Row],[Total Cost of Good Sold]]/Table1[[#This Row],[Total sold Amount]],0)</f>
        <v>324.23076923076923</v>
      </c>
      <c r="AC906" s="9">
        <f>IFERROR((Table1[[#This Row],[Total sold Amount]]-Table1[[#This Row],[Total Cost of Good Sold]])/Table1[[#This Row],[Total sold Amount]],0)</f>
        <v>0.23076923076923078</v>
      </c>
    </row>
    <row r="907" spans="1:29" x14ac:dyDescent="0.3">
      <c r="A907">
        <v>746</v>
      </c>
      <c r="B907" t="s">
        <v>237</v>
      </c>
      <c r="C907" t="s">
        <v>34</v>
      </c>
      <c r="D907" t="s">
        <v>632</v>
      </c>
      <c r="E907" t="s">
        <v>625</v>
      </c>
      <c r="F907" s="4">
        <v>45353</v>
      </c>
      <c r="G907" s="6">
        <v>15</v>
      </c>
      <c r="H907">
        <v>5</v>
      </c>
      <c r="I907" t="s">
        <v>450</v>
      </c>
      <c r="J907" t="s">
        <v>560</v>
      </c>
      <c r="K907" t="s">
        <v>23</v>
      </c>
      <c r="L907" t="s">
        <v>23</v>
      </c>
      <c r="M907" t="s">
        <v>441</v>
      </c>
      <c r="N907" s="2">
        <v>0</v>
      </c>
      <c r="O907" s="1">
        <v>10</v>
      </c>
      <c r="P907" s="1">
        <v>5</v>
      </c>
      <c r="Q907" t="s">
        <v>18</v>
      </c>
      <c r="R907" t="s">
        <v>642</v>
      </c>
      <c r="S907" t="s">
        <v>455</v>
      </c>
      <c r="T907" t="s">
        <v>458</v>
      </c>
      <c r="U907" t="s">
        <v>644</v>
      </c>
      <c r="V907" t="s">
        <v>480</v>
      </c>
      <c r="W907" t="s">
        <v>607</v>
      </c>
      <c r="X907" t="s">
        <v>613</v>
      </c>
      <c r="Y907" s="6">
        <v>75</v>
      </c>
      <c r="Z907" s="1">
        <f>Table1[[#This Row],[Cost Of Goods Sold]]*Table1[[#This Row],[Quantity Sold]]</f>
        <v>50</v>
      </c>
      <c r="AA907" s="1">
        <f>Table1[[#This Row],[Total sold Amount]]-Table1[[#This Row],[Total Cost of Good Sold]]</f>
        <v>25</v>
      </c>
      <c r="AB907" s="6">
        <f>IFERROR(Table1[[#This Row],[Total sold Amount]]-Table1[[#This Row],[Total Cost of Good Sold]]/Table1[[#This Row],[Total sold Amount]],0)</f>
        <v>74.333333333333329</v>
      </c>
      <c r="AC907" s="9">
        <f>IFERROR((Table1[[#This Row],[Total sold Amount]]-Table1[[#This Row],[Total Cost of Good Sold]])/Table1[[#This Row],[Total sold Amount]],0)</f>
        <v>0.33333333333333331</v>
      </c>
    </row>
    <row r="908" spans="1:29" x14ac:dyDescent="0.3">
      <c r="A908">
        <v>373</v>
      </c>
      <c r="B908" t="s">
        <v>243</v>
      </c>
      <c r="C908" t="s">
        <v>19</v>
      </c>
      <c r="D908" t="s">
        <v>630</v>
      </c>
      <c r="E908" t="s">
        <v>623</v>
      </c>
      <c r="F908" s="4">
        <v>45222</v>
      </c>
      <c r="G908" s="6">
        <v>38</v>
      </c>
      <c r="H908">
        <v>2</v>
      </c>
      <c r="I908" t="s">
        <v>452</v>
      </c>
      <c r="J908" t="s">
        <v>560</v>
      </c>
      <c r="K908" t="s">
        <v>32</v>
      </c>
      <c r="L908" t="s">
        <v>32</v>
      </c>
      <c r="M908" t="s">
        <v>441</v>
      </c>
      <c r="N908" s="2">
        <v>0</v>
      </c>
      <c r="O908" s="1">
        <v>30</v>
      </c>
      <c r="P908" s="1">
        <v>8</v>
      </c>
      <c r="Q908" t="s">
        <v>457</v>
      </c>
      <c r="R908" t="s">
        <v>641</v>
      </c>
      <c r="S908" t="s">
        <v>456</v>
      </c>
      <c r="T908" t="s">
        <v>458</v>
      </c>
      <c r="U908" t="s">
        <v>644</v>
      </c>
      <c r="V908" t="s">
        <v>485</v>
      </c>
      <c r="W908" t="s">
        <v>606</v>
      </c>
      <c r="X908" t="s">
        <v>611</v>
      </c>
      <c r="Y908" s="6">
        <v>76</v>
      </c>
      <c r="Z908" s="1">
        <f>Table1[[#This Row],[Cost Of Goods Sold]]*Table1[[#This Row],[Quantity Sold]]</f>
        <v>60</v>
      </c>
      <c r="AA908" s="1">
        <f>Table1[[#This Row],[Total sold Amount]]-Table1[[#This Row],[Total Cost of Good Sold]]</f>
        <v>16</v>
      </c>
      <c r="AB908" s="6">
        <f>IFERROR(Table1[[#This Row],[Total sold Amount]]-Table1[[#This Row],[Total Cost of Good Sold]]/Table1[[#This Row],[Total sold Amount]],0)</f>
        <v>75.21052631578948</v>
      </c>
      <c r="AC908" s="9">
        <f>IFERROR((Table1[[#This Row],[Total sold Amount]]-Table1[[#This Row],[Total Cost of Good Sold]])/Table1[[#This Row],[Total sold Amount]],0)</f>
        <v>0.21052631578947367</v>
      </c>
    </row>
    <row r="909" spans="1:29" x14ac:dyDescent="0.3">
      <c r="A909">
        <v>259</v>
      </c>
      <c r="B909" t="s">
        <v>135</v>
      </c>
      <c r="C909" t="s">
        <v>48</v>
      </c>
      <c r="D909" t="s">
        <v>633</v>
      </c>
      <c r="E909" t="s">
        <v>624</v>
      </c>
      <c r="F909" s="4">
        <v>44966</v>
      </c>
      <c r="G909" s="6">
        <v>32</v>
      </c>
      <c r="H909">
        <v>3</v>
      </c>
      <c r="I909" t="s">
        <v>452</v>
      </c>
      <c r="J909" t="s">
        <v>560</v>
      </c>
      <c r="K909" t="s">
        <v>23</v>
      </c>
      <c r="L909" t="s">
        <v>23</v>
      </c>
      <c r="M909" t="s">
        <v>444</v>
      </c>
      <c r="N909" s="2">
        <v>0</v>
      </c>
      <c r="O909" s="1">
        <v>25</v>
      </c>
      <c r="P909" s="1">
        <v>7</v>
      </c>
      <c r="Q909" t="s">
        <v>23</v>
      </c>
      <c r="R909" t="s">
        <v>23</v>
      </c>
      <c r="S909" t="s">
        <v>455</v>
      </c>
      <c r="T909" t="s">
        <v>458</v>
      </c>
      <c r="U909" t="s">
        <v>644</v>
      </c>
      <c r="V909" t="s">
        <v>494</v>
      </c>
      <c r="W909" t="s">
        <v>606</v>
      </c>
      <c r="X909" t="s">
        <v>614</v>
      </c>
      <c r="Y909" s="6">
        <v>96</v>
      </c>
      <c r="Z909" s="1">
        <f>Table1[[#This Row],[Cost Of Goods Sold]]*Table1[[#This Row],[Quantity Sold]]</f>
        <v>75</v>
      </c>
      <c r="AA909" s="1">
        <f>Table1[[#This Row],[Total sold Amount]]-Table1[[#This Row],[Total Cost of Good Sold]]</f>
        <v>21</v>
      </c>
      <c r="AB909" s="6">
        <f>IFERROR(Table1[[#This Row],[Total sold Amount]]-Table1[[#This Row],[Total Cost of Good Sold]]/Table1[[#This Row],[Total sold Amount]],0)</f>
        <v>95.21875</v>
      </c>
      <c r="AC909" s="9">
        <f>IFERROR((Table1[[#This Row],[Total sold Amount]]-Table1[[#This Row],[Total Cost of Good Sold]])/Table1[[#This Row],[Total sold Amount]],0)</f>
        <v>0.21875</v>
      </c>
    </row>
    <row r="910" spans="1:29" x14ac:dyDescent="0.3">
      <c r="A910">
        <v>154</v>
      </c>
      <c r="B910" t="s">
        <v>17</v>
      </c>
      <c r="C910" t="s">
        <v>16</v>
      </c>
      <c r="D910" t="s">
        <v>629</v>
      </c>
      <c r="E910" t="s">
        <v>16</v>
      </c>
      <c r="F910" s="4">
        <v>45451</v>
      </c>
      <c r="G910" s="6">
        <v>30</v>
      </c>
      <c r="H910">
        <v>1</v>
      </c>
      <c r="I910" t="s">
        <v>452</v>
      </c>
      <c r="J910" t="s">
        <v>560</v>
      </c>
      <c r="K910" t="s">
        <v>18</v>
      </c>
      <c r="L910" t="s">
        <v>18</v>
      </c>
      <c r="M910" t="s">
        <v>446</v>
      </c>
      <c r="N910" s="2">
        <v>0</v>
      </c>
      <c r="O910" s="1">
        <v>22</v>
      </c>
      <c r="P910" s="1">
        <v>8</v>
      </c>
      <c r="Q910" t="s">
        <v>32</v>
      </c>
      <c r="R910" t="s">
        <v>640</v>
      </c>
      <c r="S910" t="s">
        <v>455</v>
      </c>
      <c r="T910" t="s">
        <v>459</v>
      </c>
      <c r="U910" t="s">
        <v>644</v>
      </c>
      <c r="V910" t="s">
        <v>462</v>
      </c>
      <c r="W910" t="s">
        <v>607</v>
      </c>
      <c r="X910" t="s">
        <v>614</v>
      </c>
      <c r="Y910" s="6">
        <v>30</v>
      </c>
      <c r="Z910" s="1">
        <f>Table1[[#This Row],[Cost Of Goods Sold]]*Table1[[#This Row],[Quantity Sold]]</f>
        <v>22</v>
      </c>
      <c r="AA910" s="1">
        <f>Table1[[#This Row],[Total sold Amount]]-Table1[[#This Row],[Total Cost of Good Sold]]</f>
        <v>8</v>
      </c>
      <c r="AB910" s="6">
        <f>IFERROR(Table1[[#This Row],[Total sold Amount]]-Table1[[#This Row],[Total Cost of Good Sold]]/Table1[[#This Row],[Total sold Amount]],0)</f>
        <v>29.266666666666666</v>
      </c>
      <c r="AC910" s="9">
        <f>IFERROR((Table1[[#This Row],[Total sold Amount]]-Table1[[#This Row],[Total Cost of Good Sold]])/Table1[[#This Row],[Total sold Amount]],0)</f>
        <v>0.26666666666666666</v>
      </c>
    </row>
    <row r="911" spans="1:29" x14ac:dyDescent="0.3">
      <c r="A911">
        <v>477</v>
      </c>
      <c r="B911" t="s">
        <v>71</v>
      </c>
      <c r="C911" t="s">
        <v>16</v>
      </c>
      <c r="D911" t="s">
        <v>629</v>
      </c>
      <c r="E911" t="s">
        <v>16</v>
      </c>
      <c r="F911" s="4">
        <v>45090</v>
      </c>
      <c r="G911" s="6">
        <v>60</v>
      </c>
      <c r="H911">
        <v>4</v>
      </c>
      <c r="I911" t="s">
        <v>452</v>
      </c>
      <c r="J911" t="s">
        <v>560</v>
      </c>
      <c r="K911" t="s">
        <v>32</v>
      </c>
      <c r="L911" t="s">
        <v>32</v>
      </c>
      <c r="M911" t="s">
        <v>439</v>
      </c>
      <c r="N911" s="2">
        <v>0</v>
      </c>
      <c r="O911" s="1">
        <v>50</v>
      </c>
      <c r="P911" s="1">
        <v>10</v>
      </c>
      <c r="Q911" t="s">
        <v>18</v>
      </c>
      <c r="R911" t="s">
        <v>642</v>
      </c>
      <c r="S911" t="s">
        <v>454</v>
      </c>
      <c r="T911" t="s">
        <v>460</v>
      </c>
      <c r="U911" t="s">
        <v>460</v>
      </c>
      <c r="V911" t="s">
        <v>462</v>
      </c>
      <c r="W911" t="s">
        <v>608</v>
      </c>
      <c r="X911" t="s">
        <v>614</v>
      </c>
      <c r="Y911" s="6">
        <v>240</v>
      </c>
      <c r="Z911" s="1">
        <f>Table1[[#This Row],[Cost Of Goods Sold]]*Table1[[#This Row],[Quantity Sold]]</f>
        <v>200</v>
      </c>
      <c r="AA911" s="1">
        <f>Table1[[#This Row],[Total sold Amount]]-Table1[[#This Row],[Total Cost of Good Sold]]</f>
        <v>40</v>
      </c>
      <c r="AB911" s="6">
        <f>IFERROR(Table1[[#This Row],[Total sold Amount]]-Table1[[#This Row],[Total Cost of Good Sold]]/Table1[[#This Row],[Total sold Amount]],0)</f>
        <v>239.16666666666666</v>
      </c>
      <c r="AC911" s="9">
        <f>IFERROR((Table1[[#This Row],[Total sold Amount]]-Table1[[#This Row],[Total Cost of Good Sold]])/Table1[[#This Row],[Total sold Amount]],0)</f>
        <v>0.16666666666666666</v>
      </c>
    </row>
    <row r="912" spans="1:29" x14ac:dyDescent="0.3">
      <c r="A912">
        <v>1062</v>
      </c>
      <c r="B912" t="s">
        <v>231</v>
      </c>
      <c r="C912" t="s">
        <v>34</v>
      </c>
      <c r="D912" t="s">
        <v>632</v>
      </c>
      <c r="E912" t="s">
        <v>625</v>
      </c>
      <c r="F912" s="4">
        <v>44985</v>
      </c>
      <c r="G912" s="6">
        <v>30</v>
      </c>
      <c r="I912" t="s">
        <v>452</v>
      </c>
      <c r="J912" t="s">
        <v>560</v>
      </c>
      <c r="K912" t="s">
        <v>435</v>
      </c>
      <c r="L912" t="s">
        <v>23</v>
      </c>
      <c r="M912" t="s">
        <v>442</v>
      </c>
      <c r="N912" s="2">
        <v>0.05</v>
      </c>
      <c r="O912" s="1">
        <v>25</v>
      </c>
      <c r="P912" s="1">
        <v>5</v>
      </c>
      <c r="Q912" t="s">
        <v>18</v>
      </c>
      <c r="R912" t="s">
        <v>642</v>
      </c>
      <c r="S912" t="s">
        <v>455</v>
      </c>
      <c r="T912" t="s">
        <v>459</v>
      </c>
      <c r="U912" t="s">
        <v>644</v>
      </c>
      <c r="V912" t="s">
        <v>482</v>
      </c>
      <c r="W912" t="s">
        <v>606</v>
      </c>
      <c r="X912" t="s">
        <v>610</v>
      </c>
      <c r="Y912" s="6">
        <v>0</v>
      </c>
      <c r="Z912" s="1">
        <f>Table1[[#This Row],[Cost Of Goods Sold]]*Table1[[#This Row],[Quantity Sold]]</f>
        <v>0</v>
      </c>
      <c r="AA912" s="1">
        <f>Table1[[#This Row],[Total sold Amount]]-Table1[[#This Row],[Total Cost of Good Sold]]</f>
        <v>0</v>
      </c>
      <c r="AB912" s="6">
        <f>IFERROR(Table1[[#This Row],[Total sold Amount]]-Table1[[#This Row],[Total Cost of Good Sold]]/Table1[[#This Row],[Total sold Amount]],0)</f>
        <v>0</v>
      </c>
      <c r="AC912" s="9">
        <f>IFERROR((Table1[[#This Row],[Total sold Amount]]-Table1[[#This Row],[Total Cost of Good Sold]])/Table1[[#This Row],[Total sold Amount]],0)</f>
        <v>0</v>
      </c>
    </row>
    <row r="913" spans="1:29" x14ac:dyDescent="0.3">
      <c r="A913">
        <v>729</v>
      </c>
      <c r="B913" t="s">
        <v>314</v>
      </c>
      <c r="C913" t="s">
        <v>34</v>
      </c>
      <c r="D913" t="s">
        <v>632</v>
      </c>
      <c r="E913" t="s">
        <v>625</v>
      </c>
      <c r="F913" s="4">
        <v>44957</v>
      </c>
      <c r="G913" s="6">
        <v>15</v>
      </c>
      <c r="H913">
        <v>4</v>
      </c>
      <c r="I913" t="s">
        <v>452</v>
      </c>
      <c r="J913" t="s">
        <v>560</v>
      </c>
      <c r="K913" t="s">
        <v>18</v>
      </c>
      <c r="L913" t="s">
        <v>18</v>
      </c>
      <c r="M913" t="s">
        <v>444</v>
      </c>
      <c r="N913" s="2">
        <v>0.05</v>
      </c>
      <c r="O913" s="1">
        <v>10</v>
      </c>
      <c r="P913" s="1">
        <v>5</v>
      </c>
      <c r="Q913" t="s">
        <v>23</v>
      </c>
      <c r="R913" t="s">
        <v>23</v>
      </c>
      <c r="S913" t="s">
        <v>456</v>
      </c>
      <c r="T913" t="s">
        <v>460</v>
      </c>
      <c r="U913" t="s">
        <v>460</v>
      </c>
      <c r="V913" t="s">
        <v>477</v>
      </c>
      <c r="W913" t="s">
        <v>607</v>
      </c>
      <c r="X913" t="s">
        <v>610</v>
      </c>
      <c r="Y913" s="6">
        <v>60</v>
      </c>
      <c r="Z913" s="1">
        <f>Table1[[#This Row],[Cost Of Goods Sold]]*Table1[[#This Row],[Quantity Sold]]</f>
        <v>40</v>
      </c>
      <c r="AA913" s="1">
        <f>Table1[[#This Row],[Total sold Amount]]-Table1[[#This Row],[Total Cost of Good Sold]]</f>
        <v>20</v>
      </c>
      <c r="AB913" s="6">
        <f>IFERROR(Table1[[#This Row],[Total sold Amount]]-Table1[[#This Row],[Total Cost of Good Sold]]/Table1[[#This Row],[Total sold Amount]],0)</f>
        <v>59.333333333333336</v>
      </c>
      <c r="AC913" s="9">
        <f>IFERROR((Table1[[#This Row],[Total sold Amount]]-Table1[[#This Row],[Total Cost of Good Sold]])/Table1[[#This Row],[Total sold Amount]],0)</f>
        <v>0.33333333333333331</v>
      </c>
    </row>
    <row r="914" spans="1:29" x14ac:dyDescent="0.3">
      <c r="A914">
        <v>1067</v>
      </c>
      <c r="B914" t="s">
        <v>406</v>
      </c>
      <c r="C914" t="s">
        <v>19</v>
      </c>
      <c r="D914" t="s">
        <v>630</v>
      </c>
      <c r="E914" t="s">
        <v>623</v>
      </c>
      <c r="F914" s="4">
        <v>45255</v>
      </c>
      <c r="G914" s="6">
        <v>70</v>
      </c>
      <c r="I914" t="s">
        <v>449</v>
      </c>
      <c r="J914" t="s">
        <v>560</v>
      </c>
      <c r="K914" t="s">
        <v>431</v>
      </c>
      <c r="L914" t="s">
        <v>23</v>
      </c>
      <c r="M914" t="s">
        <v>439</v>
      </c>
      <c r="N914" s="2">
        <v>0.05</v>
      </c>
      <c r="O914" s="1">
        <v>50</v>
      </c>
      <c r="P914" s="1">
        <v>20</v>
      </c>
      <c r="Q914" t="s">
        <v>23</v>
      </c>
      <c r="R914" t="s">
        <v>23</v>
      </c>
      <c r="S914" t="s">
        <v>456</v>
      </c>
      <c r="T914" t="s">
        <v>458</v>
      </c>
      <c r="U914" t="s">
        <v>644</v>
      </c>
      <c r="V914" t="s">
        <v>466</v>
      </c>
      <c r="W914" t="s">
        <v>607</v>
      </c>
      <c r="X914" t="s">
        <v>611</v>
      </c>
      <c r="Y914" s="6">
        <v>0</v>
      </c>
      <c r="Z914" s="1">
        <f>Table1[[#This Row],[Cost Of Goods Sold]]*Table1[[#This Row],[Quantity Sold]]</f>
        <v>0</v>
      </c>
      <c r="AA914" s="1">
        <f>Table1[[#This Row],[Total sold Amount]]-Table1[[#This Row],[Total Cost of Good Sold]]</f>
        <v>0</v>
      </c>
      <c r="AB914" s="6">
        <f>IFERROR(Table1[[#This Row],[Total sold Amount]]-Table1[[#This Row],[Total Cost of Good Sold]]/Table1[[#This Row],[Total sold Amount]],0)</f>
        <v>0</v>
      </c>
      <c r="AC914" s="9">
        <f>IFERROR((Table1[[#This Row],[Total sold Amount]]-Table1[[#This Row],[Total Cost of Good Sold]])/Table1[[#This Row],[Total sold Amount]],0)</f>
        <v>0</v>
      </c>
    </row>
    <row r="915" spans="1:29" x14ac:dyDescent="0.3">
      <c r="A915">
        <v>790</v>
      </c>
      <c r="B915" t="s">
        <v>160</v>
      </c>
      <c r="C915" t="s">
        <v>24</v>
      </c>
      <c r="D915" t="s">
        <v>631</v>
      </c>
      <c r="E915" t="s">
        <v>626</v>
      </c>
      <c r="F915" s="4">
        <v>45495</v>
      </c>
      <c r="G915" s="6">
        <v>130</v>
      </c>
      <c r="H915">
        <v>5</v>
      </c>
      <c r="I915" t="s">
        <v>449</v>
      </c>
      <c r="J915" t="s">
        <v>560</v>
      </c>
      <c r="K915" t="s">
        <v>23</v>
      </c>
      <c r="L915" t="s">
        <v>23</v>
      </c>
      <c r="M915" t="s">
        <v>440</v>
      </c>
      <c r="N915" s="2">
        <v>0.05</v>
      </c>
      <c r="O915" s="1">
        <v>100</v>
      </c>
      <c r="P915" s="1">
        <v>30</v>
      </c>
      <c r="Q915" t="s">
        <v>18</v>
      </c>
      <c r="R915" t="s">
        <v>642</v>
      </c>
      <c r="S915" t="s">
        <v>454</v>
      </c>
      <c r="T915" t="s">
        <v>460</v>
      </c>
      <c r="U915" t="s">
        <v>460</v>
      </c>
      <c r="V915" t="s">
        <v>461</v>
      </c>
      <c r="W915" t="s">
        <v>607</v>
      </c>
      <c r="X915" t="s">
        <v>610</v>
      </c>
      <c r="Y915" s="6">
        <v>650</v>
      </c>
      <c r="Z915" s="1">
        <f>Table1[[#This Row],[Cost Of Goods Sold]]*Table1[[#This Row],[Quantity Sold]]</f>
        <v>500</v>
      </c>
      <c r="AA915" s="1">
        <f>Table1[[#This Row],[Total sold Amount]]-Table1[[#This Row],[Total Cost of Good Sold]]</f>
        <v>150</v>
      </c>
      <c r="AB915" s="6">
        <f>IFERROR(Table1[[#This Row],[Total sold Amount]]-Table1[[#This Row],[Total Cost of Good Sold]]/Table1[[#This Row],[Total sold Amount]],0)</f>
        <v>649.23076923076928</v>
      </c>
      <c r="AC915" s="9">
        <f>IFERROR((Table1[[#This Row],[Total sold Amount]]-Table1[[#This Row],[Total Cost of Good Sold]])/Table1[[#This Row],[Total sold Amount]],0)</f>
        <v>0.23076923076923078</v>
      </c>
    </row>
    <row r="916" spans="1:29" x14ac:dyDescent="0.3">
      <c r="A916">
        <v>910</v>
      </c>
      <c r="B916" t="s">
        <v>209</v>
      </c>
      <c r="C916" t="s">
        <v>16</v>
      </c>
      <c r="D916" t="s">
        <v>629</v>
      </c>
      <c r="E916" t="s">
        <v>16</v>
      </c>
      <c r="F916" s="4">
        <v>44966</v>
      </c>
      <c r="G916" s="6">
        <v>30</v>
      </c>
      <c r="H916">
        <v>4</v>
      </c>
      <c r="I916" t="s">
        <v>453</v>
      </c>
      <c r="J916" t="s">
        <v>560</v>
      </c>
      <c r="K916" t="s">
        <v>32</v>
      </c>
      <c r="L916" t="s">
        <v>32</v>
      </c>
      <c r="M916" t="s">
        <v>445</v>
      </c>
      <c r="N916" s="2">
        <v>0</v>
      </c>
      <c r="O916" s="1">
        <v>20</v>
      </c>
      <c r="P916" s="1">
        <v>10</v>
      </c>
      <c r="Q916" t="s">
        <v>32</v>
      </c>
      <c r="R916" t="s">
        <v>640</v>
      </c>
      <c r="S916" t="s">
        <v>455</v>
      </c>
      <c r="T916" t="s">
        <v>458</v>
      </c>
      <c r="U916" t="s">
        <v>644</v>
      </c>
      <c r="V916" t="s">
        <v>475</v>
      </c>
      <c r="W916" t="s">
        <v>608</v>
      </c>
      <c r="X916" t="s">
        <v>614</v>
      </c>
      <c r="Y916" s="6">
        <v>120</v>
      </c>
      <c r="Z916" s="1">
        <f>Table1[[#This Row],[Cost Of Goods Sold]]*Table1[[#This Row],[Quantity Sold]]</f>
        <v>80</v>
      </c>
      <c r="AA916" s="1">
        <f>Table1[[#This Row],[Total sold Amount]]-Table1[[#This Row],[Total Cost of Good Sold]]</f>
        <v>40</v>
      </c>
      <c r="AB916" s="6">
        <f>IFERROR(Table1[[#This Row],[Total sold Amount]]-Table1[[#This Row],[Total Cost of Good Sold]]/Table1[[#This Row],[Total sold Amount]],0)</f>
        <v>119.33333333333333</v>
      </c>
      <c r="AC916" s="9">
        <f>IFERROR((Table1[[#This Row],[Total sold Amount]]-Table1[[#This Row],[Total Cost of Good Sold]])/Table1[[#This Row],[Total sold Amount]],0)</f>
        <v>0.33333333333333331</v>
      </c>
    </row>
    <row r="917" spans="1:29" x14ac:dyDescent="0.3">
      <c r="A917">
        <v>823</v>
      </c>
      <c r="B917" t="s">
        <v>231</v>
      </c>
      <c r="C917" t="s">
        <v>34</v>
      </c>
      <c r="D917" t="s">
        <v>632</v>
      </c>
      <c r="E917" t="s">
        <v>625</v>
      </c>
      <c r="F917" s="4">
        <v>45406</v>
      </c>
      <c r="G917" s="6">
        <v>30</v>
      </c>
      <c r="H917">
        <v>3</v>
      </c>
      <c r="I917" t="s">
        <v>453</v>
      </c>
      <c r="J917" t="s">
        <v>560</v>
      </c>
      <c r="K917" t="s">
        <v>23</v>
      </c>
      <c r="L917" t="s">
        <v>23</v>
      </c>
      <c r="M917" t="s">
        <v>444</v>
      </c>
      <c r="N917" s="2">
        <v>0.05</v>
      </c>
      <c r="O917" s="1">
        <v>25</v>
      </c>
      <c r="P917" s="1">
        <v>5</v>
      </c>
      <c r="Q917" t="s">
        <v>23</v>
      </c>
      <c r="R917" t="s">
        <v>23</v>
      </c>
      <c r="S917" t="s">
        <v>454</v>
      </c>
      <c r="T917" t="s">
        <v>458</v>
      </c>
      <c r="U917" t="s">
        <v>644</v>
      </c>
      <c r="V917" t="s">
        <v>461</v>
      </c>
      <c r="W917" t="s">
        <v>607</v>
      </c>
      <c r="X917" t="s">
        <v>610</v>
      </c>
      <c r="Y917" s="6">
        <v>90</v>
      </c>
      <c r="Z917" s="1">
        <f>Table1[[#This Row],[Cost Of Goods Sold]]*Table1[[#This Row],[Quantity Sold]]</f>
        <v>75</v>
      </c>
      <c r="AA917" s="1">
        <f>Table1[[#This Row],[Total sold Amount]]-Table1[[#This Row],[Total Cost of Good Sold]]</f>
        <v>15</v>
      </c>
      <c r="AB917" s="6">
        <f>IFERROR(Table1[[#This Row],[Total sold Amount]]-Table1[[#This Row],[Total Cost of Good Sold]]/Table1[[#This Row],[Total sold Amount]],0)</f>
        <v>89.166666666666671</v>
      </c>
      <c r="AC917" s="9">
        <f>IFERROR((Table1[[#This Row],[Total sold Amount]]-Table1[[#This Row],[Total Cost of Good Sold]])/Table1[[#This Row],[Total sold Amount]],0)</f>
        <v>0.16666666666666666</v>
      </c>
    </row>
    <row r="918" spans="1:29" x14ac:dyDescent="0.3">
      <c r="A918">
        <v>443</v>
      </c>
      <c r="B918" t="s">
        <v>292</v>
      </c>
      <c r="C918" t="s">
        <v>16</v>
      </c>
      <c r="D918" t="s">
        <v>629</v>
      </c>
      <c r="E918" t="s">
        <v>16</v>
      </c>
      <c r="F918" s="4">
        <v>45360</v>
      </c>
      <c r="G918" s="6">
        <v>65</v>
      </c>
      <c r="H918">
        <v>3</v>
      </c>
      <c r="I918" t="s">
        <v>453</v>
      </c>
      <c r="J918" t="s">
        <v>560</v>
      </c>
      <c r="K918" t="s">
        <v>18</v>
      </c>
      <c r="L918" t="s">
        <v>18</v>
      </c>
      <c r="M918" t="s">
        <v>444</v>
      </c>
      <c r="N918" s="2">
        <v>0</v>
      </c>
      <c r="O918" s="1">
        <v>50</v>
      </c>
      <c r="P918" s="1">
        <v>15</v>
      </c>
      <c r="Q918" t="s">
        <v>23</v>
      </c>
      <c r="R918" t="s">
        <v>23</v>
      </c>
      <c r="S918" t="s">
        <v>454</v>
      </c>
      <c r="T918" t="s">
        <v>459</v>
      </c>
      <c r="U918" t="s">
        <v>644</v>
      </c>
      <c r="V918" t="s">
        <v>489</v>
      </c>
      <c r="W918" t="s">
        <v>607</v>
      </c>
      <c r="X918" t="s">
        <v>612</v>
      </c>
      <c r="Y918" s="6">
        <v>195</v>
      </c>
      <c r="Z918" s="1">
        <f>Table1[[#This Row],[Cost Of Goods Sold]]*Table1[[#This Row],[Quantity Sold]]</f>
        <v>150</v>
      </c>
      <c r="AA918" s="1">
        <f>Table1[[#This Row],[Total sold Amount]]-Table1[[#This Row],[Total Cost of Good Sold]]</f>
        <v>45</v>
      </c>
      <c r="AB918" s="6">
        <f>IFERROR(Table1[[#This Row],[Total sold Amount]]-Table1[[#This Row],[Total Cost of Good Sold]]/Table1[[#This Row],[Total sold Amount]],0)</f>
        <v>194.23076923076923</v>
      </c>
      <c r="AC918" s="9">
        <f>IFERROR((Table1[[#This Row],[Total sold Amount]]-Table1[[#This Row],[Total Cost of Good Sold]])/Table1[[#This Row],[Total sold Amount]],0)</f>
        <v>0.23076923076923078</v>
      </c>
    </row>
    <row r="919" spans="1:29" x14ac:dyDescent="0.3">
      <c r="A919">
        <v>625</v>
      </c>
      <c r="B919" t="s">
        <v>373</v>
      </c>
      <c r="C919" t="s">
        <v>24</v>
      </c>
      <c r="D919" t="s">
        <v>631</v>
      </c>
      <c r="E919" t="s">
        <v>626</v>
      </c>
      <c r="F919" s="4">
        <v>45083</v>
      </c>
      <c r="G919" s="6">
        <v>50</v>
      </c>
      <c r="H919">
        <v>4</v>
      </c>
      <c r="J919" t="s">
        <v>560</v>
      </c>
      <c r="K919" t="s">
        <v>18</v>
      </c>
      <c r="L919" t="s">
        <v>18</v>
      </c>
      <c r="M919" t="s">
        <v>440</v>
      </c>
      <c r="N919" s="2">
        <v>0</v>
      </c>
      <c r="O919" s="1">
        <v>40</v>
      </c>
      <c r="P919" s="1">
        <v>10</v>
      </c>
      <c r="Q919" t="s">
        <v>457</v>
      </c>
      <c r="R919" t="s">
        <v>641</v>
      </c>
      <c r="S919" t="s">
        <v>455</v>
      </c>
      <c r="T919" t="s">
        <v>460</v>
      </c>
      <c r="U919" t="s">
        <v>460</v>
      </c>
      <c r="V919" t="s">
        <v>464</v>
      </c>
      <c r="W919" t="s">
        <v>607</v>
      </c>
      <c r="X919" t="s">
        <v>610</v>
      </c>
      <c r="Y919" s="6">
        <v>200</v>
      </c>
      <c r="Z919" s="1">
        <f>Table1[[#This Row],[Cost Of Goods Sold]]*Table1[[#This Row],[Quantity Sold]]</f>
        <v>160</v>
      </c>
      <c r="AA919" s="1">
        <f>Table1[[#This Row],[Total sold Amount]]-Table1[[#This Row],[Total Cost of Good Sold]]</f>
        <v>40</v>
      </c>
      <c r="AB919" s="6">
        <f>IFERROR(Table1[[#This Row],[Total sold Amount]]-Table1[[#This Row],[Total Cost of Good Sold]]/Table1[[#This Row],[Total sold Amount]],0)</f>
        <v>199.2</v>
      </c>
      <c r="AC919" s="9">
        <f>IFERROR((Table1[[#This Row],[Total sold Amount]]-Table1[[#This Row],[Total Cost of Good Sold]])/Table1[[#This Row],[Total sold Amount]],0)</f>
        <v>0.2</v>
      </c>
    </row>
    <row r="920" spans="1:29" x14ac:dyDescent="0.3">
      <c r="A920">
        <v>595</v>
      </c>
      <c r="B920" t="s">
        <v>139</v>
      </c>
      <c r="C920" t="s">
        <v>34</v>
      </c>
      <c r="D920" t="s">
        <v>632</v>
      </c>
      <c r="E920" t="s">
        <v>625</v>
      </c>
      <c r="F920" s="4">
        <v>45168</v>
      </c>
      <c r="G920" s="6">
        <v>8</v>
      </c>
      <c r="H920">
        <v>5</v>
      </c>
      <c r="I920" t="s">
        <v>451</v>
      </c>
      <c r="J920" t="s">
        <v>544</v>
      </c>
      <c r="K920" t="s">
        <v>32</v>
      </c>
      <c r="L920" t="s">
        <v>32</v>
      </c>
      <c r="M920" t="s">
        <v>445</v>
      </c>
      <c r="N920" s="2">
        <v>0.05</v>
      </c>
      <c r="O920" s="1">
        <v>5</v>
      </c>
      <c r="P920" s="1">
        <v>3</v>
      </c>
      <c r="Q920" t="s">
        <v>457</v>
      </c>
      <c r="R920" t="s">
        <v>641</v>
      </c>
      <c r="S920" t="s">
        <v>456</v>
      </c>
      <c r="T920" t="s">
        <v>458</v>
      </c>
      <c r="U920" t="s">
        <v>644</v>
      </c>
      <c r="V920" t="s">
        <v>486</v>
      </c>
      <c r="W920" t="s">
        <v>606</v>
      </c>
      <c r="X920" t="s">
        <v>614</v>
      </c>
      <c r="Y920" s="6">
        <v>40</v>
      </c>
      <c r="Z920" s="1">
        <f>Table1[[#This Row],[Cost Of Goods Sold]]*Table1[[#This Row],[Quantity Sold]]</f>
        <v>25</v>
      </c>
      <c r="AA920" s="1">
        <f>Table1[[#This Row],[Total sold Amount]]-Table1[[#This Row],[Total Cost of Good Sold]]</f>
        <v>15</v>
      </c>
      <c r="AB920" s="6">
        <f>IFERROR(Table1[[#This Row],[Total sold Amount]]-Table1[[#This Row],[Total Cost of Good Sold]]/Table1[[#This Row],[Total sold Amount]],0)</f>
        <v>39.375</v>
      </c>
      <c r="AC920" s="9">
        <f>IFERROR((Table1[[#This Row],[Total sold Amount]]-Table1[[#This Row],[Total Cost of Good Sold]])/Table1[[#This Row],[Total sold Amount]],0)</f>
        <v>0.375</v>
      </c>
    </row>
    <row r="921" spans="1:29" x14ac:dyDescent="0.3">
      <c r="A921">
        <v>506</v>
      </c>
      <c r="B921" t="s">
        <v>187</v>
      </c>
      <c r="C921" t="s">
        <v>48</v>
      </c>
      <c r="D921" t="s">
        <v>633</v>
      </c>
      <c r="E921" t="s">
        <v>624</v>
      </c>
      <c r="F921" s="4">
        <v>44987</v>
      </c>
      <c r="G921" s="6">
        <v>20</v>
      </c>
      <c r="H921">
        <v>3</v>
      </c>
      <c r="I921" t="s">
        <v>451</v>
      </c>
      <c r="J921" t="s">
        <v>544</v>
      </c>
      <c r="K921" t="s">
        <v>18</v>
      </c>
      <c r="L921" t="s">
        <v>18</v>
      </c>
      <c r="M921" t="s">
        <v>442</v>
      </c>
      <c r="N921" s="2">
        <v>0</v>
      </c>
      <c r="O921" s="1">
        <v>12</v>
      </c>
      <c r="P921" s="1">
        <v>8</v>
      </c>
      <c r="Q921" t="s">
        <v>18</v>
      </c>
      <c r="R921" t="s">
        <v>642</v>
      </c>
      <c r="S921" t="s">
        <v>456</v>
      </c>
      <c r="T921" t="s">
        <v>459</v>
      </c>
      <c r="U921" t="s">
        <v>644</v>
      </c>
      <c r="V921" t="s">
        <v>494</v>
      </c>
      <c r="W921" t="s">
        <v>607</v>
      </c>
      <c r="X921" t="s">
        <v>614</v>
      </c>
      <c r="Y921" s="6">
        <v>60</v>
      </c>
      <c r="Z921" s="1">
        <f>Table1[[#This Row],[Cost Of Goods Sold]]*Table1[[#This Row],[Quantity Sold]]</f>
        <v>36</v>
      </c>
      <c r="AA921" s="1">
        <f>Table1[[#This Row],[Total sold Amount]]-Table1[[#This Row],[Total Cost of Good Sold]]</f>
        <v>24</v>
      </c>
      <c r="AB921" s="6">
        <f>IFERROR(Table1[[#This Row],[Total sold Amount]]-Table1[[#This Row],[Total Cost of Good Sold]]/Table1[[#This Row],[Total sold Amount]],0)</f>
        <v>59.4</v>
      </c>
      <c r="AC921" s="9">
        <f>IFERROR((Table1[[#This Row],[Total sold Amount]]-Table1[[#This Row],[Total Cost of Good Sold]])/Table1[[#This Row],[Total sold Amount]],0)</f>
        <v>0.4</v>
      </c>
    </row>
    <row r="922" spans="1:29" x14ac:dyDescent="0.3">
      <c r="A922">
        <v>1328</v>
      </c>
      <c r="B922" t="s">
        <v>421</v>
      </c>
      <c r="C922" t="s">
        <v>19</v>
      </c>
      <c r="D922" t="s">
        <v>630</v>
      </c>
      <c r="E922" t="s">
        <v>623</v>
      </c>
      <c r="F922" s="4">
        <v>45282</v>
      </c>
      <c r="G922" s="6">
        <v>120</v>
      </c>
      <c r="H922">
        <v>1</v>
      </c>
      <c r="I922" t="s">
        <v>451</v>
      </c>
      <c r="J922" t="s">
        <v>544</v>
      </c>
      <c r="K922" t="s">
        <v>18</v>
      </c>
      <c r="L922" t="s">
        <v>18</v>
      </c>
      <c r="M922" t="s">
        <v>603</v>
      </c>
      <c r="N922" s="2">
        <v>0</v>
      </c>
      <c r="O922" s="1">
        <v>15</v>
      </c>
      <c r="P922" s="1">
        <v>105</v>
      </c>
      <c r="Q922" t="s">
        <v>457</v>
      </c>
      <c r="R922" t="s">
        <v>641</v>
      </c>
      <c r="S922" t="s">
        <v>456</v>
      </c>
      <c r="T922" t="s">
        <v>459</v>
      </c>
      <c r="U922" t="s">
        <v>644</v>
      </c>
      <c r="V922" t="s">
        <v>475</v>
      </c>
      <c r="W922" t="s">
        <v>608</v>
      </c>
      <c r="X922" t="s">
        <v>614</v>
      </c>
      <c r="Y922" s="6">
        <v>120</v>
      </c>
      <c r="Z922" s="1">
        <f>Table1[[#This Row],[Cost Of Goods Sold]]*Table1[[#This Row],[Quantity Sold]]</f>
        <v>15</v>
      </c>
      <c r="AA922" s="1">
        <f>Table1[[#This Row],[Total sold Amount]]-Table1[[#This Row],[Total Cost of Good Sold]]</f>
        <v>105</v>
      </c>
      <c r="AB922" s="6">
        <f>IFERROR(Table1[[#This Row],[Total sold Amount]]-Table1[[#This Row],[Total Cost of Good Sold]]/Table1[[#This Row],[Total sold Amount]],0)</f>
        <v>119.875</v>
      </c>
      <c r="AC922" s="9">
        <f>IFERROR((Table1[[#This Row],[Total sold Amount]]-Table1[[#This Row],[Total Cost of Good Sold]])/Table1[[#This Row],[Total sold Amount]],0)</f>
        <v>0.875</v>
      </c>
    </row>
    <row r="923" spans="1:29" x14ac:dyDescent="0.3">
      <c r="A923">
        <v>991</v>
      </c>
      <c r="B923" t="s">
        <v>406</v>
      </c>
      <c r="C923" t="s">
        <v>19</v>
      </c>
      <c r="D923" t="s">
        <v>630</v>
      </c>
      <c r="E923" t="s">
        <v>623</v>
      </c>
      <c r="F923" s="4">
        <v>44983</v>
      </c>
      <c r="G923" s="6">
        <v>70</v>
      </c>
      <c r="H923">
        <v>2</v>
      </c>
      <c r="I923" t="s">
        <v>451</v>
      </c>
      <c r="J923" t="s">
        <v>544</v>
      </c>
      <c r="K923" t="s">
        <v>18</v>
      </c>
      <c r="L923" t="s">
        <v>18</v>
      </c>
      <c r="M923" t="s">
        <v>440</v>
      </c>
      <c r="N923" s="2">
        <v>0</v>
      </c>
      <c r="O923" s="1">
        <v>50</v>
      </c>
      <c r="P923" s="1">
        <v>20</v>
      </c>
      <c r="Q923" t="s">
        <v>457</v>
      </c>
      <c r="R923" t="s">
        <v>641</v>
      </c>
      <c r="S923" t="s">
        <v>455</v>
      </c>
      <c r="T923" t="s">
        <v>459</v>
      </c>
      <c r="U923" t="s">
        <v>644</v>
      </c>
      <c r="V923" t="s">
        <v>461</v>
      </c>
      <c r="W923" t="s">
        <v>606</v>
      </c>
      <c r="X923" t="s">
        <v>610</v>
      </c>
      <c r="Y923" s="6">
        <v>140</v>
      </c>
      <c r="Z923" s="1">
        <f>Table1[[#This Row],[Cost Of Goods Sold]]*Table1[[#This Row],[Quantity Sold]]</f>
        <v>100</v>
      </c>
      <c r="AA923" s="1">
        <f>Table1[[#This Row],[Total sold Amount]]-Table1[[#This Row],[Total Cost of Good Sold]]</f>
        <v>40</v>
      </c>
      <c r="AB923" s="6">
        <f>IFERROR(Table1[[#This Row],[Total sold Amount]]-Table1[[#This Row],[Total Cost of Good Sold]]/Table1[[#This Row],[Total sold Amount]],0)</f>
        <v>139.28571428571428</v>
      </c>
      <c r="AC923" s="9">
        <f>IFERROR((Table1[[#This Row],[Total sold Amount]]-Table1[[#This Row],[Total Cost of Good Sold]])/Table1[[#This Row],[Total sold Amount]],0)</f>
        <v>0.2857142857142857</v>
      </c>
    </row>
    <row r="924" spans="1:29" x14ac:dyDescent="0.3">
      <c r="A924">
        <v>691</v>
      </c>
      <c r="B924" t="s">
        <v>292</v>
      </c>
      <c r="C924" t="s">
        <v>16</v>
      </c>
      <c r="D924" t="s">
        <v>629</v>
      </c>
      <c r="E924" t="s">
        <v>16</v>
      </c>
      <c r="F924" s="4">
        <v>45219</v>
      </c>
      <c r="G924" s="6">
        <v>40</v>
      </c>
      <c r="H924">
        <v>3</v>
      </c>
      <c r="I924" t="s">
        <v>451</v>
      </c>
      <c r="J924" t="s">
        <v>544</v>
      </c>
      <c r="K924" t="s">
        <v>32</v>
      </c>
      <c r="L924" t="s">
        <v>32</v>
      </c>
      <c r="M924" t="s">
        <v>446</v>
      </c>
      <c r="N924" s="2">
        <v>0.05</v>
      </c>
      <c r="O924" s="1">
        <v>30</v>
      </c>
      <c r="P924" s="1">
        <v>10</v>
      </c>
      <c r="Q924" t="s">
        <v>457</v>
      </c>
      <c r="R924" t="s">
        <v>641</v>
      </c>
      <c r="S924" t="s">
        <v>456</v>
      </c>
      <c r="T924" t="s">
        <v>458</v>
      </c>
      <c r="U924" t="s">
        <v>644</v>
      </c>
      <c r="V924" t="s">
        <v>468</v>
      </c>
      <c r="W924" t="s">
        <v>607</v>
      </c>
      <c r="X924" t="s">
        <v>614</v>
      </c>
      <c r="Y924" s="6">
        <v>120</v>
      </c>
      <c r="Z924" s="1">
        <f>Table1[[#This Row],[Cost Of Goods Sold]]*Table1[[#This Row],[Quantity Sold]]</f>
        <v>90</v>
      </c>
      <c r="AA924" s="1">
        <f>Table1[[#This Row],[Total sold Amount]]-Table1[[#This Row],[Total Cost of Good Sold]]</f>
        <v>30</v>
      </c>
      <c r="AB924" s="6">
        <f>IFERROR(Table1[[#This Row],[Total sold Amount]]-Table1[[#This Row],[Total Cost of Good Sold]]/Table1[[#This Row],[Total sold Amount]],0)</f>
        <v>119.25</v>
      </c>
      <c r="AC924" s="9">
        <f>IFERROR((Table1[[#This Row],[Total sold Amount]]-Table1[[#This Row],[Total Cost of Good Sold]])/Table1[[#This Row],[Total sold Amount]],0)</f>
        <v>0.25</v>
      </c>
    </row>
    <row r="925" spans="1:29" x14ac:dyDescent="0.3">
      <c r="A925">
        <v>360</v>
      </c>
      <c r="B925" t="s">
        <v>234</v>
      </c>
      <c r="C925" t="s">
        <v>16</v>
      </c>
      <c r="D925" t="s">
        <v>629</v>
      </c>
      <c r="E925" t="s">
        <v>16</v>
      </c>
      <c r="F925" s="4">
        <v>45147</v>
      </c>
      <c r="G925" s="6">
        <v>20</v>
      </c>
      <c r="H925">
        <v>1</v>
      </c>
      <c r="I925" t="s">
        <v>451</v>
      </c>
      <c r="J925" t="s">
        <v>544</v>
      </c>
      <c r="K925" t="s">
        <v>23</v>
      </c>
      <c r="L925" t="s">
        <v>23</v>
      </c>
      <c r="M925" t="s">
        <v>440</v>
      </c>
      <c r="N925" s="2">
        <v>0</v>
      </c>
      <c r="O925" s="1">
        <v>15</v>
      </c>
      <c r="P925" s="1">
        <v>5</v>
      </c>
      <c r="Q925" t="s">
        <v>457</v>
      </c>
      <c r="R925" t="s">
        <v>641</v>
      </c>
      <c r="S925" t="s">
        <v>454</v>
      </c>
      <c r="T925" t="s">
        <v>460</v>
      </c>
      <c r="U925" t="s">
        <v>460</v>
      </c>
      <c r="V925" t="s">
        <v>474</v>
      </c>
      <c r="W925" t="s">
        <v>608</v>
      </c>
      <c r="X925" t="s">
        <v>611</v>
      </c>
      <c r="Y925" s="6">
        <v>20</v>
      </c>
      <c r="Z925" s="1">
        <f>Table1[[#This Row],[Cost Of Goods Sold]]*Table1[[#This Row],[Quantity Sold]]</f>
        <v>15</v>
      </c>
      <c r="AA925" s="1">
        <f>Table1[[#This Row],[Total sold Amount]]-Table1[[#This Row],[Total Cost of Good Sold]]</f>
        <v>5</v>
      </c>
      <c r="AB925" s="6">
        <f>IFERROR(Table1[[#This Row],[Total sold Amount]]-Table1[[#This Row],[Total Cost of Good Sold]]/Table1[[#This Row],[Total sold Amount]],0)</f>
        <v>19.25</v>
      </c>
      <c r="AC925" s="9">
        <f>IFERROR((Table1[[#This Row],[Total sold Amount]]-Table1[[#This Row],[Total Cost of Good Sold]])/Table1[[#This Row],[Total sold Amount]],0)</f>
        <v>0.25</v>
      </c>
    </row>
    <row r="926" spans="1:29" x14ac:dyDescent="0.3">
      <c r="A926">
        <v>647</v>
      </c>
      <c r="B926" t="s">
        <v>27</v>
      </c>
      <c r="C926" t="s">
        <v>16</v>
      </c>
      <c r="D926" t="s">
        <v>629</v>
      </c>
      <c r="E926" t="s">
        <v>16</v>
      </c>
      <c r="F926" s="4">
        <v>45338</v>
      </c>
      <c r="G926" s="6">
        <v>60</v>
      </c>
      <c r="H926">
        <v>4</v>
      </c>
      <c r="I926" t="s">
        <v>450</v>
      </c>
      <c r="J926" t="s">
        <v>544</v>
      </c>
      <c r="K926" t="s">
        <v>23</v>
      </c>
      <c r="L926" t="s">
        <v>23</v>
      </c>
      <c r="M926" t="s">
        <v>439</v>
      </c>
      <c r="N926" s="2">
        <v>0</v>
      </c>
      <c r="O926" s="1">
        <v>50</v>
      </c>
      <c r="P926" s="1">
        <v>10</v>
      </c>
      <c r="Q926" t="s">
        <v>18</v>
      </c>
      <c r="R926" t="s">
        <v>642</v>
      </c>
      <c r="S926" t="s">
        <v>456</v>
      </c>
      <c r="T926" t="s">
        <v>458</v>
      </c>
      <c r="U926" t="s">
        <v>644</v>
      </c>
      <c r="V926" t="s">
        <v>494</v>
      </c>
      <c r="W926" t="s">
        <v>607</v>
      </c>
      <c r="X926" t="s">
        <v>614</v>
      </c>
      <c r="Y926" s="6">
        <v>240</v>
      </c>
      <c r="Z926" s="1">
        <f>Table1[[#This Row],[Cost Of Goods Sold]]*Table1[[#This Row],[Quantity Sold]]</f>
        <v>200</v>
      </c>
      <c r="AA926" s="1">
        <f>Table1[[#This Row],[Total sold Amount]]-Table1[[#This Row],[Total Cost of Good Sold]]</f>
        <v>40</v>
      </c>
      <c r="AB926" s="6">
        <f>IFERROR(Table1[[#This Row],[Total sold Amount]]-Table1[[#This Row],[Total Cost of Good Sold]]/Table1[[#This Row],[Total sold Amount]],0)</f>
        <v>239.16666666666666</v>
      </c>
      <c r="AC926" s="9">
        <f>IFERROR((Table1[[#This Row],[Total sold Amount]]-Table1[[#This Row],[Total Cost of Good Sold]])/Table1[[#This Row],[Total sold Amount]],0)</f>
        <v>0.16666666666666666</v>
      </c>
    </row>
    <row r="927" spans="1:29" x14ac:dyDescent="0.3">
      <c r="A927">
        <v>431</v>
      </c>
      <c r="B927" t="s">
        <v>284</v>
      </c>
      <c r="C927" t="s">
        <v>24</v>
      </c>
      <c r="D927" t="s">
        <v>631</v>
      </c>
      <c r="E927" t="s">
        <v>626</v>
      </c>
      <c r="F927" s="4">
        <v>45526</v>
      </c>
      <c r="G927" s="6">
        <v>52</v>
      </c>
      <c r="H927">
        <v>4</v>
      </c>
      <c r="I927" t="s">
        <v>450</v>
      </c>
      <c r="J927" t="s">
        <v>544</v>
      </c>
      <c r="K927" t="s">
        <v>23</v>
      </c>
      <c r="L927" t="s">
        <v>23</v>
      </c>
      <c r="M927" t="s">
        <v>442</v>
      </c>
      <c r="N927" s="2">
        <v>0</v>
      </c>
      <c r="O927" s="1">
        <v>40</v>
      </c>
      <c r="P927" s="1">
        <v>12</v>
      </c>
      <c r="Q927" t="s">
        <v>32</v>
      </c>
      <c r="R927" t="s">
        <v>640</v>
      </c>
      <c r="S927" t="s">
        <v>454</v>
      </c>
      <c r="T927" t="s">
        <v>458</v>
      </c>
      <c r="U927" t="s">
        <v>644</v>
      </c>
      <c r="V927" t="s">
        <v>463</v>
      </c>
      <c r="W927" t="s">
        <v>607</v>
      </c>
      <c r="X927" t="s">
        <v>610</v>
      </c>
      <c r="Y927" s="6">
        <v>208</v>
      </c>
      <c r="Z927" s="1">
        <f>Table1[[#This Row],[Cost Of Goods Sold]]*Table1[[#This Row],[Quantity Sold]]</f>
        <v>160</v>
      </c>
      <c r="AA927" s="1">
        <f>Table1[[#This Row],[Total sold Amount]]-Table1[[#This Row],[Total Cost of Good Sold]]</f>
        <v>48</v>
      </c>
      <c r="AB927" s="6">
        <f>IFERROR(Table1[[#This Row],[Total sold Amount]]-Table1[[#This Row],[Total Cost of Good Sold]]/Table1[[#This Row],[Total sold Amount]],0)</f>
        <v>207.23076923076923</v>
      </c>
      <c r="AC927" s="9">
        <f>IFERROR((Table1[[#This Row],[Total sold Amount]]-Table1[[#This Row],[Total Cost of Good Sold]])/Table1[[#This Row],[Total sold Amount]],0)</f>
        <v>0.23076923076923078</v>
      </c>
    </row>
    <row r="928" spans="1:29" x14ac:dyDescent="0.3">
      <c r="A928">
        <v>1098</v>
      </c>
      <c r="B928" t="s">
        <v>292</v>
      </c>
      <c r="C928" t="s">
        <v>16</v>
      </c>
      <c r="D928" t="s">
        <v>629</v>
      </c>
      <c r="E928" t="s">
        <v>16</v>
      </c>
      <c r="F928" s="4">
        <v>45470</v>
      </c>
      <c r="G928" s="6">
        <v>40</v>
      </c>
      <c r="I928" t="s">
        <v>452</v>
      </c>
      <c r="J928" t="s">
        <v>544</v>
      </c>
      <c r="K928" t="s">
        <v>434</v>
      </c>
      <c r="L928" t="s">
        <v>18</v>
      </c>
      <c r="M928" t="s">
        <v>448</v>
      </c>
      <c r="N928" s="2">
        <v>0</v>
      </c>
      <c r="O928" s="1">
        <v>30</v>
      </c>
      <c r="P928" s="1">
        <v>10</v>
      </c>
      <c r="Q928" t="s">
        <v>457</v>
      </c>
      <c r="R928" t="s">
        <v>641</v>
      </c>
      <c r="S928" t="s">
        <v>455</v>
      </c>
      <c r="T928" t="s">
        <v>458</v>
      </c>
      <c r="U928" t="s">
        <v>644</v>
      </c>
      <c r="V928" t="s">
        <v>466</v>
      </c>
      <c r="W928" t="s">
        <v>607</v>
      </c>
      <c r="X928" t="s">
        <v>611</v>
      </c>
      <c r="Y928" s="6">
        <v>0</v>
      </c>
      <c r="Z928" s="1">
        <f>Table1[[#This Row],[Cost Of Goods Sold]]*Table1[[#This Row],[Quantity Sold]]</f>
        <v>0</v>
      </c>
      <c r="AA928" s="1">
        <f>Table1[[#This Row],[Total sold Amount]]-Table1[[#This Row],[Total Cost of Good Sold]]</f>
        <v>0</v>
      </c>
      <c r="AB928" s="6">
        <f>IFERROR(Table1[[#This Row],[Total sold Amount]]-Table1[[#This Row],[Total Cost of Good Sold]]/Table1[[#This Row],[Total sold Amount]],0)</f>
        <v>0</v>
      </c>
      <c r="AC928" s="9">
        <f>IFERROR((Table1[[#This Row],[Total sold Amount]]-Table1[[#This Row],[Total Cost of Good Sold]])/Table1[[#This Row],[Total sold Amount]],0)</f>
        <v>0</v>
      </c>
    </row>
    <row r="929" spans="1:29" x14ac:dyDescent="0.3">
      <c r="A929">
        <v>1190</v>
      </c>
      <c r="B929" t="s">
        <v>421</v>
      </c>
      <c r="C929" t="s">
        <v>19</v>
      </c>
      <c r="D929" t="s">
        <v>630</v>
      </c>
      <c r="E929" t="s">
        <v>623</v>
      </c>
      <c r="F929" s="4">
        <v>45454</v>
      </c>
      <c r="G929" s="6">
        <v>70</v>
      </c>
      <c r="H929">
        <v>4</v>
      </c>
      <c r="I929" t="s">
        <v>452</v>
      </c>
      <c r="J929" t="s">
        <v>544</v>
      </c>
      <c r="K929" t="s">
        <v>23</v>
      </c>
      <c r="L929" t="s">
        <v>23</v>
      </c>
      <c r="M929" t="s">
        <v>604</v>
      </c>
      <c r="N929" s="2">
        <v>0.1</v>
      </c>
      <c r="O929" s="1">
        <v>20</v>
      </c>
      <c r="P929" s="1">
        <v>50</v>
      </c>
      <c r="Q929" t="s">
        <v>457</v>
      </c>
      <c r="R929" t="s">
        <v>641</v>
      </c>
      <c r="S929" t="s">
        <v>454</v>
      </c>
      <c r="T929" t="s">
        <v>459</v>
      </c>
      <c r="U929" t="s">
        <v>644</v>
      </c>
      <c r="V929" t="s">
        <v>463</v>
      </c>
      <c r="W929" t="s">
        <v>607</v>
      </c>
      <c r="X929" t="s">
        <v>610</v>
      </c>
      <c r="Y929" s="6">
        <v>280</v>
      </c>
      <c r="Z929" s="1">
        <f>Table1[[#This Row],[Cost Of Goods Sold]]*Table1[[#This Row],[Quantity Sold]]</f>
        <v>80</v>
      </c>
      <c r="AA929" s="1">
        <f>Table1[[#This Row],[Total sold Amount]]-Table1[[#This Row],[Total Cost of Good Sold]]</f>
        <v>200</v>
      </c>
      <c r="AB929" s="6">
        <f>IFERROR(Table1[[#This Row],[Total sold Amount]]-Table1[[#This Row],[Total Cost of Good Sold]]/Table1[[#This Row],[Total sold Amount]],0)</f>
        <v>279.71428571428572</v>
      </c>
      <c r="AC929" s="9">
        <f>IFERROR((Table1[[#This Row],[Total sold Amount]]-Table1[[#This Row],[Total Cost of Good Sold]])/Table1[[#This Row],[Total sold Amount]],0)</f>
        <v>0.7142857142857143</v>
      </c>
    </row>
    <row r="930" spans="1:29" x14ac:dyDescent="0.3">
      <c r="A930">
        <v>63</v>
      </c>
      <c r="B930" t="s">
        <v>95</v>
      </c>
      <c r="C930" t="s">
        <v>21</v>
      </c>
      <c r="D930" t="s">
        <v>634</v>
      </c>
      <c r="E930" t="s">
        <v>624</v>
      </c>
      <c r="F930" s="4">
        <v>45038</v>
      </c>
      <c r="G930" s="6">
        <v>325</v>
      </c>
      <c r="H930">
        <v>4</v>
      </c>
      <c r="I930" t="s">
        <v>449</v>
      </c>
      <c r="J930" t="s">
        <v>544</v>
      </c>
      <c r="K930" t="s">
        <v>26</v>
      </c>
      <c r="L930" t="s">
        <v>32</v>
      </c>
      <c r="M930" t="s">
        <v>439</v>
      </c>
      <c r="N930" s="2">
        <v>0.12</v>
      </c>
      <c r="O930" s="1">
        <v>250</v>
      </c>
      <c r="P930" s="1">
        <v>75</v>
      </c>
      <c r="Q930" t="s">
        <v>457</v>
      </c>
      <c r="R930" t="s">
        <v>641</v>
      </c>
      <c r="S930" t="s">
        <v>456</v>
      </c>
      <c r="T930" t="s">
        <v>459</v>
      </c>
      <c r="U930" t="s">
        <v>644</v>
      </c>
      <c r="V930" t="s">
        <v>462</v>
      </c>
      <c r="W930" t="s">
        <v>608</v>
      </c>
      <c r="X930" t="s">
        <v>614</v>
      </c>
      <c r="Y930" s="6">
        <v>1300</v>
      </c>
      <c r="Z930" s="1">
        <f>Table1[[#This Row],[Cost Of Goods Sold]]*Table1[[#This Row],[Quantity Sold]]</f>
        <v>1000</v>
      </c>
      <c r="AA930" s="1">
        <f>Table1[[#This Row],[Total sold Amount]]-Table1[[#This Row],[Total Cost of Good Sold]]</f>
        <v>300</v>
      </c>
      <c r="AB930" s="6">
        <f>IFERROR(Table1[[#This Row],[Total sold Amount]]-Table1[[#This Row],[Total Cost of Good Sold]]/Table1[[#This Row],[Total sold Amount]],0)</f>
        <v>1299.2307692307693</v>
      </c>
      <c r="AC930" s="9">
        <f>IFERROR((Table1[[#This Row],[Total sold Amount]]-Table1[[#This Row],[Total Cost of Good Sold]])/Table1[[#This Row],[Total sold Amount]],0)</f>
        <v>0.23076923076923078</v>
      </c>
    </row>
    <row r="931" spans="1:29" x14ac:dyDescent="0.3">
      <c r="A931">
        <v>1236</v>
      </c>
      <c r="B931" t="s">
        <v>178</v>
      </c>
      <c r="C931" t="s">
        <v>24</v>
      </c>
      <c r="D931" t="s">
        <v>631</v>
      </c>
      <c r="E931" t="s">
        <v>626</v>
      </c>
      <c r="F931" s="4">
        <v>44954</v>
      </c>
      <c r="G931" s="6">
        <v>30</v>
      </c>
      <c r="H931">
        <v>2</v>
      </c>
      <c r="I931" t="s">
        <v>449</v>
      </c>
      <c r="J931" t="s">
        <v>544</v>
      </c>
      <c r="K931" t="s">
        <v>23</v>
      </c>
      <c r="L931" t="s">
        <v>23</v>
      </c>
      <c r="M931" t="s">
        <v>596</v>
      </c>
      <c r="N931" s="2">
        <v>0</v>
      </c>
      <c r="O931" s="1">
        <v>15</v>
      </c>
      <c r="P931" s="1">
        <v>15</v>
      </c>
      <c r="Q931" t="s">
        <v>18</v>
      </c>
      <c r="R931" t="s">
        <v>642</v>
      </c>
      <c r="S931" t="s">
        <v>454</v>
      </c>
      <c r="T931" t="s">
        <v>460</v>
      </c>
      <c r="U931" t="s">
        <v>460</v>
      </c>
      <c r="V931" t="s">
        <v>478</v>
      </c>
      <c r="W931" t="s">
        <v>608</v>
      </c>
      <c r="X931" t="s">
        <v>614</v>
      </c>
      <c r="Y931" s="6">
        <v>60</v>
      </c>
      <c r="Z931" s="1">
        <f>Table1[[#This Row],[Cost Of Goods Sold]]*Table1[[#This Row],[Quantity Sold]]</f>
        <v>30</v>
      </c>
      <c r="AA931" s="1">
        <f>Table1[[#This Row],[Total sold Amount]]-Table1[[#This Row],[Total Cost of Good Sold]]</f>
        <v>30</v>
      </c>
      <c r="AB931" s="6">
        <f>IFERROR(Table1[[#This Row],[Total sold Amount]]-Table1[[#This Row],[Total Cost of Good Sold]]/Table1[[#This Row],[Total sold Amount]],0)</f>
        <v>59.5</v>
      </c>
      <c r="AC931" s="9">
        <f>IFERROR((Table1[[#This Row],[Total sold Amount]]-Table1[[#This Row],[Total Cost of Good Sold]])/Table1[[#This Row],[Total sold Amount]],0)</f>
        <v>0.5</v>
      </c>
    </row>
    <row r="932" spans="1:29" x14ac:dyDescent="0.3">
      <c r="A932">
        <v>1144</v>
      </c>
      <c r="B932" t="s">
        <v>387</v>
      </c>
      <c r="C932" t="s">
        <v>34</v>
      </c>
      <c r="D932" t="s">
        <v>632</v>
      </c>
      <c r="E932" t="s">
        <v>625</v>
      </c>
      <c r="F932" s="4">
        <v>45151</v>
      </c>
      <c r="G932" s="6">
        <v>12</v>
      </c>
      <c r="H932">
        <v>3</v>
      </c>
      <c r="I932" t="s">
        <v>449</v>
      </c>
      <c r="J932" t="s">
        <v>544</v>
      </c>
      <c r="K932" t="s">
        <v>26</v>
      </c>
      <c r="L932" t="s">
        <v>32</v>
      </c>
      <c r="M932" t="s">
        <v>597</v>
      </c>
      <c r="N932" s="2">
        <v>0</v>
      </c>
      <c r="O932" s="1">
        <v>15</v>
      </c>
      <c r="P932" s="1">
        <v>-3</v>
      </c>
      <c r="Q932" t="s">
        <v>32</v>
      </c>
      <c r="R932" t="s">
        <v>640</v>
      </c>
      <c r="S932" t="s">
        <v>454</v>
      </c>
      <c r="T932" t="s">
        <v>458</v>
      </c>
      <c r="U932" t="s">
        <v>644</v>
      </c>
      <c r="V932" t="s">
        <v>480</v>
      </c>
      <c r="W932" t="s">
        <v>607</v>
      </c>
      <c r="X932" t="s">
        <v>613</v>
      </c>
      <c r="Y932" s="6">
        <v>36</v>
      </c>
      <c r="Z932" s="1">
        <f>Table1[[#This Row],[Cost Of Goods Sold]]*Table1[[#This Row],[Quantity Sold]]</f>
        <v>45</v>
      </c>
      <c r="AA932" s="1">
        <f>Table1[[#This Row],[Total sold Amount]]-Table1[[#This Row],[Total Cost of Good Sold]]</f>
        <v>-9</v>
      </c>
      <c r="AB932" s="6">
        <f>IFERROR(Table1[[#This Row],[Total sold Amount]]-Table1[[#This Row],[Total Cost of Good Sold]]/Table1[[#This Row],[Total sold Amount]],0)</f>
        <v>34.75</v>
      </c>
      <c r="AC932" s="9">
        <f>IFERROR((Table1[[#This Row],[Total sold Amount]]-Table1[[#This Row],[Total Cost of Good Sold]])/Table1[[#This Row],[Total sold Amount]],0)</f>
        <v>-0.25</v>
      </c>
    </row>
    <row r="933" spans="1:29" x14ac:dyDescent="0.3">
      <c r="A933">
        <v>68</v>
      </c>
      <c r="B933" t="s">
        <v>100</v>
      </c>
      <c r="C933" t="s">
        <v>34</v>
      </c>
      <c r="D933" t="s">
        <v>632</v>
      </c>
      <c r="E933" t="s">
        <v>625</v>
      </c>
      <c r="F933" s="4">
        <v>45368</v>
      </c>
      <c r="G933" s="6">
        <v>32</v>
      </c>
      <c r="H933">
        <v>1</v>
      </c>
      <c r="I933" t="s">
        <v>449</v>
      </c>
      <c r="J933" t="s">
        <v>544</v>
      </c>
      <c r="K933" t="s">
        <v>23</v>
      </c>
      <c r="L933" t="s">
        <v>23</v>
      </c>
      <c r="M933" t="s">
        <v>447</v>
      </c>
      <c r="N933" s="2">
        <v>0.05</v>
      </c>
      <c r="O933" s="1">
        <v>25</v>
      </c>
      <c r="P933" s="1">
        <v>7</v>
      </c>
      <c r="Q933" t="s">
        <v>23</v>
      </c>
      <c r="R933" t="s">
        <v>23</v>
      </c>
      <c r="S933" t="s">
        <v>454</v>
      </c>
      <c r="T933" t="s">
        <v>460</v>
      </c>
      <c r="U933" t="s">
        <v>460</v>
      </c>
      <c r="V933" t="s">
        <v>461</v>
      </c>
      <c r="W933" t="s">
        <v>607</v>
      </c>
      <c r="X933" t="s">
        <v>610</v>
      </c>
      <c r="Y933" s="6">
        <v>32</v>
      </c>
      <c r="Z933" s="1">
        <f>Table1[[#This Row],[Cost Of Goods Sold]]*Table1[[#This Row],[Quantity Sold]]</f>
        <v>25</v>
      </c>
      <c r="AA933" s="1">
        <f>Table1[[#This Row],[Total sold Amount]]-Table1[[#This Row],[Total Cost of Good Sold]]</f>
        <v>7</v>
      </c>
      <c r="AB933" s="6">
        <f>IFERROR(Table1[[#This Row],[Total sold Amount]]-Table1[[#This Row],[Total Cost of Good Sold]]/Table1[[#This Row],[Total sold Amount]],0)</f>
        <v>31.21875</v>
      </c>
      <c r="AC933" s="9">
        <f>IFERROR((Table1[[#This Row],[Total sold Amount]]-Table1[[#This Row],[Total Cost of Good Sold]])/Table1[[#This Row],[Total sold Amount]],0)</f>
        <v>0.21875</v>
      </c>
    </row>
    <row r="934" spans="1:29" x14ac:dyDescent="0.3">
      <c r="A934">
        <v>346</v>
      </c>
      <c r="B934" t="s">
        <v>221</v>
      </c>
      <c r="C934" t="s">
        <v>34</v>
      </c>
      <c r="D934" t="s">
        <v>632</v>
      </c>
      <c r="E934" t="s">
        <v>625</v>
      </c>
      <c r="F934" s="4">
        <v>45434</v>
      </c>
      <c r="G934" s="6">
        <v>32</v>
      </c>
      <c r="H934">
        <v>4</v>
      </c>
      <c r="I934" t="s">
        <v>453</v>
      </c>
      <c r="J934" t="s">
        <v>544</v>
      </c>
      <c r="K934" t="s">
        <v>32</v>
      </c>
      <c r="L934" t="s">
        <v>32</v>
      </c>
      <c r="M934" t="s">
        <v>446</v>
      </c>
      <c r="N934" s="2">
        <v>0</v>
      </c>
      <c r="O934" s="1">
        <v>25</v>
      </c>
      <c r="P934" s="1">
        <v>7</v>
      </c>
      <c r="Q934" t="s">
        <v>32</v>
      </c>
      <c r="R934" t="s">
        <v>640</v>
      </c>
      <c r="S934" t="s">
        <v>454</v>
      </c>
      <c r="T934" t="s">
        <v>460</v>
      </c>
      <c r="U934" t="s">
        <v>460</v>
      </c>
      <c r="V934" t="s">
        <v>487</v>
      </c>
      <c r="W934" t="s">
        <v>607</v>
      </c>
      <c r="X934" t="s">
        <v>612</v>
      </c>
      <c r="Y934" s="6">
        <v>128</v>
      </c>
      <c r="Z934" s="1">
        <f>Table1[[#This Row],[Cost Of Goods Sold]]*Table1[[#This Row],[Quantity Sold]]</f>
        <v>100</v>
      </c>
      <c r="AA934" s="1">
        <f>Table1[[#This Row],[Total sold Amount]]-Table1[[#This Row],[Total Cost of Good Sold]]</f>
        <v>28</v>
      </c>
      <c r="AB934" s="6">
        <f>IFERROR(Table1[[#This Row],[Total sold Amount]]-Table1[[#This Row],[Total Cost of Good Sold]]/Table1[[#This Row],[Total sold Amount]],0)</f>
        <v>127.21875</v>
      </c>
      <c r="AC934" s="9">
        <f>IFERROR((Table1[[#This Row],[Total sold Amount]]-Table1[[#This Row],[Total Cost of Good Sold]])/Table1[[#This Row],[Total sold Amount]],0)</f>
        <v>0.21875</v>
      </c>
    </row>
    <row r="935" spans="1:29" x14ac:dyDescent="0.3">
      <c r="A935">
        <v>1282</v>
      </c>
      <c r="B935" t="s">
        <v>423</v>
      </c>
      <c r="C935" t="s">
        <v>24</v>
      </c>
      <c r="D935" t="s">
        <v>631</v>
      </c>
      <c r="E935" t="s">
        <v>626</v>
      </c>
      <c r="F935" s="4">
        <v>45236</v>
      </c>
      <c r="G935" s="8">
        <v>400</v>
      </c>
      <c r="H935">
        <v>2</v>
      </c>
      <c r="I935" t="s">
        <v>453</v>
      </c>
      <c r="J935" t="s">
        <v>544</v>
      </c>
      <c r="K935" t="s">
        <v>32</v>
      </c>
      <c r="L935" t="s">
        <v>32</v>
      </c>
      <c r="M935" t="s">
        <v>601</v>
      </c>
      <c r="N935" s="2">
        <v>0.1</v>
      </c>
      <c r="O935" s="1">
        <v>20</v>
      </c>
      <c r="P935" s="1">
        <v>380</v>
      </c>
      <c r="Q935" t="s">
        <v>457</v>
      </c>
      <c r="R935" t="s">
        <v>641</v>
      </c>
      <c r="S935" t="s">
        <v>456</v>
      </c>
      <c r="T935" t="s">
        <v>460</v>
      </c>
      <c r="U935" t="s">
        <v>460</v>
      </c>
      <c r="V935" t="s">
        <v>461</v>
      </c>
      <c r="W935" t="s">
        <v>606</v>
      </c>
      <c r="X935" t="s">
        <v>610</v>
      </c>
      <c r="Y935" s="6">
        <v>800</v>
      </c>
      <c r="Z935" s="1">
        <f>Table1[[#This Row],[Cost Of Goods Sold]]*Table1[[#This Row],[Quantity Sold]]</f>
        <v>40</v>
      </c>
      <c r="AA935" s="1">
        <f>Table1[[#This Row],[Total sold Amount]]-Table1[[#This Row],[Total Cost of Good Sold]]</f>
        <v>760</v>
      </c>
      <c r="AB935" s="6">
        <f>IFERROR(Table1[[#This Row],[Total sold Amount]]-Table1[[#This Row],[Total Cost of Good Sold]]/Table1[[#This Row],[Total sold Amount]],0)</f>
        <v>799.95</v>
      </c>
      <c r="AC935" s="9">
        <f>IFERROR((Table1[[#This Row],[Total sold Amount]]-Table1[[#This Row],[Total Cost of Good Sold]])/Table1[[#This Row],[Total sold Amount]],0)</f>
        <v>0.95</v>
      </c>
    </row>
    <row r="936" spans="1:29" x14ac:dyDescent="0.3">
      <c r="A936">
        <v>169</v>
      </c>
      <c r="B936" t="s">
        <v>44</v>
      </c>
      <c r="C936" t="s">
        <v>16</v>
      </c>
      <c r="D936" t="s">
        <v>629</v>
      </c>
      <c r="E936" t="s">
        <v>16</v>
      </c>
      <c r="F936" s="4">
        <v>45204</v>
      </c>
      <c r="G936" s="6">
        <v>115</v>
      </c>
      <c r="H936">
        <v>3</v>
      </c>
      <c r="J936" t="s">
        <v>544</v>
      </c>
      <c r="K936" t="s">
        <v>23</v>
      </c>
      <c r="L936" t="s">
        <v>23</v>
      </c>
      <c r="M936" t="s">
        <v>441</v>
      </c>
      <c r="N936" s="2">
        <v>0</v>
      </c>
      <c r="O936" s="1">
        <v>90</v>
      </c>
      <c r="P936" s="1">
        <v>25</v>
      </c>
      <c r="Q936" t="s">
        <v>18</v>
      </c>
      <c r="R936" t="s">
        <v>642</v>
      </c>
      <c r="S936" t="s">
        <v>455</v>
      </c>
      <c r="T936" t="s">
        <v>458</v>
      </c>
      <c r="U936" t="s">
        <v>644</v>
      </c>
      <c r="V936" t="s">
        <v>467</v>
      </c>
      <c r="W936" t="s">
        <v>608</v>
      </c>
      <c r="X936" t="s">
        <v>612</v>
      </c>
      <c r="Y936" s="6">
        <v>345</v>
      </c>
      <c r="Z936" s="1">
        <f>Table1[[#This Row],[Cost Of Goods Sold]]*Table1[[#This Row],[Quantity Sold]]</f>
        <v>270</v>
      </c>
      <c r="AA936" s="1">
        <f>Table1[[#This Row],[Total sold Amount]]-Table1[[#This Row],[Total Cost of Good Sold]]</f>
        <v>75</v>
      </c>
      <c r="AB936" s="6">
        <f>IFERROR(Table1[[#This Row],[Total sold Amount]]-Table1[[#This Row],[Total Cost of Good Sold]]/Table1[[#This Row],[Total sold Amount]],0)</f>
        <v>344.21739130434781</v>
      </c>
      <c r="AC936" s="9">
        <f>IFERROR((Table1[[#This Row],[Total sold Amount]]-Table1[[#This Row],[Total Cost of Good Sold]])/Table1[[#This Row],[Total sold Amount]],0)</f>
        <v>0.21739130434782608</v>
      </c>
    </row>
    <row r="937" spans="1:29" x14ac:dyDescent="0.3">
      <c r="A937">
        <v>274</v>
      </c>
      <c r="B937" t="s">
        <v>150</v>
      </c>
      <c r="C937" t="s">
        <v>21</v>
      </c>
      <c r="D937" t="s">
        <v>634</v>
      </c>
      <c r="E937" t="s">
        <v>624</v>
      </c>
      <c r="F937" s="4">
        <v>45215</v>
      </c>
      <c r="G937" s="6">
        <v>26</v>
      </c>
      <c r="H937">
        <v>1</v>
      </c>
      <c r="J937" t="s">
        <v>544</v>
      </c>
      <c r="K937" t="s">
        <v>23</v>
      </c>
      <c r="L937" t="s">
        <v>23</v>
      </c>
      <c r="M937" t="s">
        <v>448</v>
      </c>
      <c r="N937" s="2">
        <v>0</v>
      </c>
      <c r="O937" s="1">
        <v>20</v>
      </c>
      <c r="P937" s="1">
        <v>6</v>
      </c>
      <c r="Q937" t="s">
        <v>32</v>
      </c>
      <c r="R937" t="s">
        <v>640</v>
      </c>
      <c r="S937" t="s">
        <v>456</v>
      </c>
      <c r="T937" t="s">
        <v>459</v>
      </c>
      <c r="U937" t="s">
        <v>644</v>
      </c>
      <c r="V937" t="s">
        <v>478</v>
      </c>
      <c r="W937" t="s">
        <v>606</v>
      </c>
      <c r="X937" t="s">
        <v>614</v>
      </c>
      <c r="Y937" s="6">
        <v>26</v>
      </c>
      <c r="Z937" s="1">
        <f>Table1[[#This Row],[Cost Of Goods Sold]]*Table1[[#This Row],[Quantity Sold]]</f>
        <v>20</v>
      </c>
      <c r="AA937" s="1">
        <f>Table1[[#This Row],[Total sold Amount]]-Table1[[#This Row],[Total Cost of Good Sold]]</f>
        <v>6</v>
      </c>
      <c r="AB937" s="6">
        <f>IFERROR(Table1[[#This Row],[Total sold Amount]]-Table1[[#This Row],[Total Cost of Good Sold]]/Table1[[#This Row],[Total sold Amount]],0)</f>
        <v>25.23076923076923</v>
      </c>
      <c r="AC937" s="9">
        <f>IFERROR((Table1[[#This Row],[Total sold Amount]]-Table1[[#This Row],[Total Cost of Good Sold]])/Table1[[#This Row],[Total sold Amount]],0)</f>
        <v>0.23076923076923078</v>
      </c>
    </row>
    <row r="938" spans="1:29" x14ac:dyDescent="0.3">
      <c r="A938">
        <v>559</v>
      </c>
      <c r="B938" t="s">
        <v>345</v>
      </c>
      <c r="C938" t="s">
        <v>24</v>
      </c>
      <c r="D938" t="s">
        <v>631</v>
      </c>
      <c r="E938" t="s">
        <v>626</v>
      </c>
      <c r="F938" s="4">
        <v>45224</v>
      </c>
      <c r="G938" s="6">
        <v>30</v>
      </c>
      <c r="H938">
        <v>4</v>
      </c>
      <c r="I938" t="s">
        <v>451</v>
      </c>
      <c r="J938" t="s">
        <v>554</v>
      </c>
      <c r="K938" t="s">
        <v>32</v>
      </c>
      <c r="L938" t="s">
        <v>32</v>
      </c>
      <c r="M938" t="s">
        <v>448</v>
      </c>
      <c r="N938" s="2">
        <v>0</v>
      </c>
      <c r="O938" s="1">
        <v>25</v>
      </c>
      <c r="P938" s="1">
        <v>5</v>
      </c>
      <c r="Q938" t="s">
        <v>32</v>
      </c>
      <c r="R938" t="s">
        <v>640</v>
      </c>
      <c r="S938" t="s">
        <v>455</v>
      </c>
      <c r="T938" t="s">
        <v>458</v>
      </c>
      <c r="U938" t="s">
        <v>644</v>
      </c>
      <c r="V938" t="s">
        <v>486</v>
      </c>
      <c r="W938" t="s">
        <v>607</v>
      </c>
      <c r="X938" t="s">
        <v>614</v>
      </c>
      <c r="Y938" s="6">
        <v>120</v>
      </c>
      <c r="Z938" s="1">
        <f>Table1[[#This Row],[Cost Of Goods Sold]]*Table1[[#This Row],[Quantity Sold]]</f>
        <v>100</v>
      </c>
      <c r="AA938" s="1">
        <f>Table1[[#This Row],[Total sold Amount]]-Table1[[#This Row],[Total Cost of Good Sold]]</f>
        <v>20</v>
      </c>
      <c r="AB938" s="6">
        <f>IFERROR(Table1[[#This Row],[Total sold Amount]]-Table1[[#This Row],[Total Cost of Good Sold]]/Table1[[#This Row],[Total sold Amount]],0)</f>
        <v>119.16666666666667</v>
      </c>
      <c r="AC938" s="9">
        <f>IFERROR((Table1[[#This Row],[Total sold Amount]]-Table1[[#This Row],[Total Cost of Good Sold]])/Table1[[#This Row],[Total sold Amount]],0)</f>
        <v>0.16666666666666666</v>
      </c>
    </row>
    <row r="939" spans="1:29" x14ac:dyDescent="0.3">
      <c r="A939">
        <v>415</v>
      </c>
      <c r="B939" t="s">
        <v>272</v>
      </c>
      <c r="C939" t="s">
        <v>34</v>
      </c>
      <c r="D939" t="s">
        <v>632</v>
      </c>
      <c r="E939" t="s">
        <v>625</v>
      </c>
      <c r="F939" s="4">
        <v>45385</v>
      </c>
      <c r="G939" s="6">
        <v>38</v>
      </c>
      <c r="H939">
        <v>2</v>
      </c>
      <c r="I939" t="s">
        <v>451</v>
      </c>
      <c r="J939" t="s">
        <v>554</v>
      </c>
      <c r="K939" t="s">
        <v>18</v>
      </c>
      <c r="L939" t="s">
        <v>18</v>
      </c>
      <c r="M939" t="s">
        <v>444</v>
      </c>
      <c r="N939" s="2">
        <v>0</v>
      </c>
      <c r="O939" s="1">
        <v>30</v>
      </c>
      <c r="P939" s="1">
        <v>8</v>
      </c>
      <c r="Q939" t="s">
        <v>32</v>
      </c>
      <c r="R939" t="s">
        <v>640</v>
      </c>
      <c r="S939" t="s">
        <v>455</v>
      </c>
      <c r="T939" t="s">
        <v>460</v>
      </c>
      <c r="U939" t="s">
        <v>460</v>
      </c>
      <c r="V939" t="s">
        <v>461</v>
      </c>
      <c r="W939" t="s">
        <v>608</v>
      </c>
      <c r="X939" t="s">
        <v>610</v>
      </c>
      <c r="Y939" s="6">
        <v>76</v>
      </c>
      <c r="Z939" s="1">
        <f>Table1[[#This Row],[Cost Of Goods Sold]]*Table1[[#This Row],[Quantity Sold]]</f>
        <v>60</v>
      </c>
      <c r="AA939" s="1">
        <f>Table1[[#This Row],[Total sold Amount]]-Table1[[#This Row],[Total Cost of Good Sold]]</f>
        <v>16</v>
      </c>
      <c r="AB939" s="6">
        <f>IFERROR(Table1[[#This Row],[Total sold Amount]]-Table1[[#This Row],[Total Cost of Good Sold]]/Table1[[#This Row],[Total sold Amount]],0)</f>
        <v>75.21052631578948</v>
      </c>
      <c r="AC939" s="9">
        <f>IFERROR((Table1[[#This Row],[Total sold Amount]]-Table1[[#This Row],[Total Cost of Good Sold]])/Table1[[#This Row],[Total sold Amount]],0)</f>
        <v>0.21052631578947367</v>
      </c>
    </row>
    <row r="940" spans="1:29" x14ac:dyDescent="0.3">
      <c r="A940">
        <v>697</v>
      </c>
      <c r="B940" t="s">
        <v>412</v>
      </c>
      <c r="C940" t="s">
        <v>34</v>
      </c>
      <c r="D940" t="s">
        <v>632</v>
      </c>
      <c r="E940" t="s">
        <v>625</v>
      </c>
      <c r="F940" s="4">
        <v>45341</v>
      </c>
      <c r="G940" s="6">
        <v>15</v>
      </c>
      <c r="H940">
        <v>1</v>
      </c>
      <c r="I940" t="s">
        <v>450</v>
      </c>
      <c r="J940" t="s">
        <v>554</v>
      </c>
      <c r="K940" t="s">
        <v>26</v>
      </c>
      <c r="L940" t="s">
        <v>32</v>
      </c>
      <c r="M940" t="s">
        <v>441</v>
      </c>
      <c r="N940" s="2">
        <v>0</v>
      </c>
      <c r="O940" s="1">
        <v>10</v>
      </c>
      <c r="P940" s="1">
        <v>5</v>
      </c>
      <c r="Q940" t="s">
        <v>18</v>
      </c>
      <c r="R940" t="s">
        <v>642</v>
      </c>
      <c r="S940" t="s">
        <v>456</v>
      </c>
      <c r="T940" t="s">
        <v>458</v>
      </c>
      <c r="U940" t="s">
        <v>644</v>
      </c>
      <c r="V940" t="s">
        <v>471</v>
      </c>
      <c r="W940" t="s">
        <v>608</v>
      </c>
      <c r="X940" t="s">
        <v>613</v>
      </c>
      <c r="Y940" s="6">
        <v>15</v>
      </c>
      <c r="Z940" s="1">
        <f>Table1[[#This Row],[Cost Of Goods Sold]]*Table1[[#This Row],[Quantity Sold]]</f>
        <v>10</v>
      </c>
      <c r="AA940" s="1">
        <f>Table1[[#This Row],[Total sold Amount]]-Table1[[#This Row],[Total Cost of Good Sold]]</f>
        <v>5</v>
      </c>
      <c r="AB940" s="6">
        <f>IFERROR(Table1[[#This Row],[Total sold Amount]]-Table1[[#This Row],[Total Cost of Good Sold]]/Table1[[#This Row],[Total sold Amount]],0)</f>
        <v>14.333333333333334</v>
      </c>
      <c r="AC940" s="9">
        <f>IFERROR((Table1[[#This Row],[Total sold Amount]]-Table1[[#This Row],[Total Cost of Good Sold]])/Table1[[#This Row],[Total sold Amount]],0)</f>
        <v>0.33333333333333331</v>
      </c>
    </row>
    <row r="941" spans="1:29" x14ac:dyDescent="0.3">
      <c r="A941">
        <v>244</v>
      </c>
      <c r="B941" t="s">
        <v>121</v>
      </c>
      <c r="C941" t="s">
        <v>48</v>
      </c>
      <c r="D941" t="s">
        <v>633</v>
      </c>
      <c r="E941" t="s">
        <v>624</v>
      </c>
      <c r="F941" s="4">
        <v>45176</v>
      </c>
      <c r="G941" s="6">
        <v>32</v>
      </c>
      <c r="H941">
        <v>5</v>
      </c>
      <c r="I941" t="s">
        <v>452</v>
      </c>
      <c r="J941" t="s">
        <v>554</v>
      </c>
      <c r="K941" t="s">
        <v>23</v>
      </c>
      <c r="L941" t="s">
        <v>23</v>
      </c>
      <c r="M941" t="s">
        <v>441</v>
      </c>
      <c r="N941" s="2">
        <v>0</v>
      </c>
      <c r="O941" s="1">
        <v>25</v>
      </c>
      <c r="P941" s="1">
        <v>7</v>
      </c>
      <c r="Q941" t="s">
        <v>18</v>
      </c>
      <c r="R941" t="s">
        <v>642</v>
      </c>
      <c r="S941" t="s">
        <v>454</v>
      </c>
      <c r="T941" t="s">
        <v>459</v>
      </c>
      <c r="U941" t="s">
        <v>644</v>
      </c>
      <c r="V941" t="s">
        <v>492</v>
      </c>
      <c r="W941" t="s">
        <v>607</v>
      </c>
      <c r="X941" t="s">
        <v>614</v>
      </c>
      <c r="Y941" s="6">
        <v>160</v>
      </c>
      <c r="Z941" s="1">
        <f>Table1[[#This Row],[Cost Of Goods Sold]]*Table1[[#This Row],[Quantity Sold]]</f>
        <v>125</v>
      </c>
      <c r="AA941" s="1">
        <f>Table1[[#This Row],[Total sold Amount]]-Table1[[#This Row],[Total Cost of Good Sold]]</f>
        <v>35</v>
      </c>
      <c r="AB941" s="6">
        <f>IFERROR(Table1[[#This Row],[Total sold Amount]]-Table1[[#This Row],[Total Cost of Good Sold]]/Table1[[#This Row],[Total sold Amount]],0)</f>
        <v>159.21875</v>
      </c>
      <c r="AC941" s="9">
        <f>IFERROR((Table1[[#This Row],[Total sold Amount]]-Table1[[#This Row],[Total Cost of Good Sold]])/Table1[[#This Row],[Total sold Amount]],0)</f>
        <v>0.21875</v>
      </c>
    </row>
    <row r="942" spans="1:29" x14ac:dyDescent="0.3">
      <c r="A942">
        <v>838</v>
      </c>
      <c r="B942" t="s">
        <v>25</v>
      </c>
      <c r="C942" t="s">
        <v>24</v>
      </c>
      <c r="D942" t="s">
        <v>631</v>
      </c>
      <c r="E942" t="s">
        <v>626</v>
      </c>
      <c r="F942" s="4">
        <v>45474</v>
      </c>
      <c r="G942" s="6">
        <v>400</v>
      </c>
      <c r="H942">
        <v>2</v>
      </c>
      <c r="I942" t="s">
        <v>452</v>
      </c>
      <c r="J942" t="s">
        <v>554</v>
      </c>
      <c r="K942" t="s">
        <v>23</v>
      </c>
      <c r="L942" t="s">
        <v>23</v>
      </c>
      <c r="M942" t="s">
        <v>442</v>
      </c>
      <c r="N942" s="2">
        <v>0.05</v>
      </c>
      <c r="O942" s="1">
        <v>300</v>
      </c>
      <c r="P942" s="1">
        <v>100</v>
      </c>
      <c r="Q942" t="s">
        <v>32</v>
      </c>
      <c r="R942" t="s">
        <v>640</v>
      </c>
      <c r="S942" t="s">
        <v>456</v>
      </c>
      <c r="T942" t="s">
        <v>458</v>
      </c>
      <c r="U942" t="s">
        <v>644</v>
      </c>
      <c r="V942" t="s">
        <v>470</v>
      </c>
      <c r="W942" t="s">
        <v>607</v>
      </c>
      <c r="X942" t="s">
        <v>613</v>
      </c>
      <c r="Y942" s="6">
        <v>800</v>
      </c>
      <c r="Z942" s="1">
        <f>Table1[[#This Row],[Cost Of Goods Sold]]*Table1[[#This Row],[Quantity Sold]]</f>
        <v>600</v>
      </c>
      <c r="AA942" s="1">
        <f>Table1[[#This Row],[Total sold Amount]]-Table1[[#This Row],[Total Cost of Good Sold]]</f>
        <v>200</v>
      </c>
      <c r="AB942" s="6">
        <f>IFERROR(Table1[[#This Row],[Total sold Amount]]-Table1[[#This Row],[Total Cost of Good Sold]]/Table1[[#This Row],[Total sold Amount]],0)</f>
        <v>799.25</v>
      </c>
      <c r="AC942" s="9">
        <f>IFERROR((Table1[[#This Row],[Total sold Amount]]-Table1[[#This Row],[Total Cost of Good Sold]])/Table1[[#This Row],[Total sold Amount]],0)</f>
        <v>0.25</v>
      </c>
    </row>
    <row r="943" spans="1:29" x14ac:dyDescent="0.3">
      <c r="A943">
        <v>708</v>
      </c>
      <c r="B943" t="s">
        <v>100</v>
      </c>
      <c r="C943" t="s">
        <v>34</v>
      </c>
      <c r="D943" t="s">
        <v>632</v>
      </c>
      <c r="E943" t="s">
        <v>625</v>
      </c>
      <c r="F943" s="4">
        <v>45317</v>
      </c>
      <c r="G943" s="6">
        <v>20</v>
      </c>
      <c r="H943">
        <v>5</v>
      </c>
      <c r="I943" t="s">
        <v>449</v>
      </c>
      <c r="J943" t="s">
        <v>554</v>
      </c>
      <c r="K943" t="s">
        <v>32</v>
      </c>
      <c r="L943" t="s">
        <v>32</v>
      </c>
      <c r="M943" t="s">
        <v>448</v>
      </c>
      <c r="N943" s="2">
        <v>0</v>
      </c>
      <c r="O943" s="1">
        <v>15</v>
      </c>
      <c r="P943" s="1">
        <v>5</v>
      </c>
      <c r="Q943" t="s">
        <v>32</v>
      </c>
      <c r="R943" t="s">
        <v>640</v>
      </c>
      <c r="S943" t="s">
        <v>454</v>
      </c>
      <c r="T943" t="s">
        <v>458</v>
      </c>
      <c r="U943" t="s">
        <v>644</v>
      </c>
      <c r="V943" t="s">
        <v>473</v>
      </c>
      <c r="W943" t="s">
        <v>608</v>
      </c>
      <c r="X943" t="s">
        <v>614</v>
      </c>
      <c r="Y943" s="6">
        <v>100</v>
      </c>
      <c r="Z943" s="1">
        <f>Table1[[#This Row],[Cost Of Goods Sold]]*Table1[[#This Row],[Quantity Sold]]</f>
        <v>75</v>
      </c>
      <c r="AA943" s="1">
        <f>Table1[[#This Row],[Total sold Amount]]-Table1[[#This Row],[Total Cost of Good Sold]]</f>
        <v>25</v>
      </c>
      <c r="AB943" s="6">
        <f>IFERROR(Table1[[#This Row],[Total sold Amount]]-Table1[[#This Row],[Total Cost of Good Sold]]/Table1[[#This Row],[Total sold Amount]],0)</f>
        <v>99.25</v>
      </c>
      <c r="AC943" s="9">
        <f>IFERROR((Table1[[#This Row],[Total sold Amount]]-Table1[[#This Row],[Total Cost of Good Sold]])/Table1[[#This Row],[Total sold Amount]],0)</f>
        <v>0.25</v>
      </c>
    </row>
    <row r="944" spans="1:29" x14ac:dyDescent="0.3">
      <c r="A944">
        <v>761</v>
      </c>
      <c r="B944" t="s">
        <v>425</v>
      </c>
      <c r="C944" t="s">
        <v>34</v>
      </c>
      <c r="D944" t="s">
        <v>632</v>
      </c>
      <c r="E944" t="s">
        <v>625</v>
      </c>
      <c r="F944" s="4">
        <v>45310</v>
      </c>
      <c r="G944" s="6">
        <v>20</v>
      </c>
      <c r="H944">
        <v>4</v>
      </c>
      <c r="I944" t="s">
        <v>449</v>
      </c>
      <c r="J944" t="s">
        <v>554</v>
      </c>
      <c r="K944" t="s">
        <v>18</v>
      </c>
      <c r="L944" t="s">
        <v>18</v>
      </c>
      <c r="M944" t="s">
        <v>444</v>
      </c>
      <c r="N944" s="2">
        <v>0.05</v>
      </c>
      <c r="O944" s="1">
        <v>15</v>
      </c>
      <c r="P944" s="1">
        <v>5</v>
      </c>
      <c r="Q944" t="s">
        <v>18</v>
      </c>
      <c r="R944" t="s">
        <v>642</v>
      </c>
      <c r="S944" t="s">
        <v>454</v>
      </c>
      <c r="T944" t="s">
        <v>460</v>
      </c>
      <c r="U944" t="s">
        <v>460</v>
      </c>
      <c r="V944" t="s">
        <v>483</v>
      </c>
      <c r="W944" t="s">
        <v>607</v>
      </c>
      <c r="X944" t="s">
        <v>611</v>
      </c>
      <c r="Y944" s="6">
        <v>80</v>
      </c>
      <c r="Z944" s="1">
        <f>Table1[[#This Row],[Cost Of Goods Sold]]*Table1[[#This Row],[Quantity Sold]]</f>
        <v>60</v>
      </c>
      <c r="AA944" s="1">
        <f>Table1[[#This Row],[Total sold Amount]]-Table1[[#This Row],[Total Cost of Good Sold]]</f>
        <v>20</v>
      </c>
      <c r="AB944" s="6">
        <f>IFERROR(Table1[[#This Row],[Total sold Amount]]-Table1[[#This Row],[Total Cost of Good Sold]]/Table1[[#This Row],[Total sold Amount]],0)</f>
        <v>79.25</v>
      </c>
      <c r="AC944" s="9">
        <f>IFERROR((Table1[[#This Row],[Total sold Amount]]-Table1[[#This Row],[Total Cost of Good Sold]])/Table1[[#This Row],[Total sold Amount]],0)</f>
        <v>0.25</v>
      </c>
    </row>
    <row r="945" spans="1:29" x14ac:dyDescent="0.3">
      <c r="A945">
        <v>818</v>
      </c>
      <c r="B945" t="s">
        <v>412</v>
      </c>
      <c r="C945" t="s">
        <v>34</v>
      </c>
      <c r="D945" t="s">
        <v>632</v>
      </c>
      <c r="E945" t="s">
        <v>625</v>
      </c>
      <c r="F945" s="4">
        <v>44975</v>
      </c>
      <c r="G945" s="6">
        <v>15</v>
      </c>
      <c r="H945">
        <v>1</v>
      </c>
      <c r="I945" t="s">
        <v>453</v>
      </c>
      <c r="J945" t="s">
        <v>554</v>
      </c>
      <c r="K945" t="s">
        <v>32</v>
      </c>
      <c r="L945" t="s">
        <v>32</v>
      </c>
      <c r="M945" t="s">
        <v>440</v>
      </c>
      <c r="N945" s="2">
        <v>0</v>
      </c>
      <c r="O945" s="1">
        <v>10</v>
      </c>
      <c r="P945" s="1">
        <v>5</v>
      </c>
      <c r="Q945" t="s">
        <v>23</v>
      </c>
      <c r="R945" t="s">
        <v>23</v>
      </c>
      <c r="S945" t="s">
        <v>456</v>
      </c>
      <c r="T945" t="s">
        <v>460</v>
      </c>
      <c r="U945" t="s">
        <v>460</v>
      </c>
      <c r="V945" t="s">
        <v>494</v>
      </c>
      <c r="W945" t="s">
        <v>608</v>
      </c>
      <c r="X945" t="s">
        <v>614</v>
      </c>
      <c r="Y945" s="6">
        <v>15</v>
      </c>
      <c r="Z945" s="1">
        <f>Table1[[#This Row],[Cost Of Goods Sold]]*Table1[[#This Row],[Quantity Sold]]</f>
        <v>10</v>
      </c>
      <c r="AA945" s="1">
        <f>Table1[[#This Row],[Total sold Amount]]-Table1[[#This Row],[Total Cost of Good Sold]]</f>
        <v>5</v>
      </c>
      <c r="AB945" s="6">
        <f>IFERROR(Table1[[#This Row],[Total sold Amount]]-Table1[[#This Row],[Total Cost of Good Sold]]/Table1[[#This Row],[Total sold Amount]],0)</f>
        <v>14.333333333333334</v>
      </c>
      <c r="AC945" s="9">
        <f>IFERROR((Table1[[#This Row],[Total sold Amount]]-Table1[[#This Row],[Total Cost of Good Sold]])/Table1[[#This Row],[Total sold Amount]],0)</f>
        <v>0.33333333333333331</v>
      </c>
    </row>
    <row r="946" spans="1:29" x14ac:dyDescent="0.3">
      <c r="A946">
        <v>56</v>
      </c>
      <c r="B946" t="s">
        <v>31</v>
      </c>
      <c r="C946" t="s">
        <v>16</v>
      </c>
      <c r="D946" t="s">
        <v>629</v>
      </c>
      <c r="E946" t="s">
        <v>16</v>
      </c>
      <c r="F946" s="4">
        <v>45354</v>
      </c>
      <c r="G946" s="6">
        <v>145</v>
      </c>
      <c r="H946">
        <v>4</v>
      </c>
      <c r="I946" t="s">
        <v>453</v>
      </c>
      <c r="J946" t="s">
        <v>554</v>
      </c>
      <c r="K946" t="s">
        <v>23</v>
      </c>
      <c r="L946" t="s">
        <v>23</v>
      </c>
      <c r="M946" t="s">
        <v>442</v>
      </c>
      <c r="N946" s="2">
        <v>0.12</v>
      </c>
      <c r="O946" s="1">
        <v>110</v>
      </c>
      <c r="P946" s="1">
        <v>35</v>
      </c>
      <c r="Q946" t="s">
        <v>32</v>
      </c>
      <c r="R946" t="s">
        <v>640</v>
      </c>
      <c r="S946" t="s">
        <v>454</v>
      </c>
      <c r="T946" t="s">
        <v>459</v>
      </c>
      <c r="U946" t="s">
        <v>644</v>
      </c>
      <c r="V946" t="s">
        <v>469</v>
      </c>
      <c r="W946" t="s">
        <v>606</v>
      </c>
      <c r="X946" t="s">
        <v>613</v>
      </c>
      <c r="Y946" s="6">
        <v>580</v>
      </c>
      <c r="Z946" s="1">
        <f>Table1[[#This Row],[Cost Of Goods Sold]]*Table1[[#This Row],[Quantity Sold]]</f>
        <v>440</v>
      </c>
      <c r="AA946" s="1">
        <f>Table1[[#This Row],[Total sold Amount]]-Table1[[#This Row],[Total Cost of Good Sold]]</f>
        <v>140</v>
      </c>
      <c r="AB946" s="6">
        <f>IFERROR(Table1[[#This Row],[Total sold Amount]]-Table1[[#This Row],[Total Cost of Good Sold]]/Table1[[#This Row],[Total sold Amount]],0)</f>
        <v>579.24137931034488</v>
      </c>
      <c r="AC946" s="9">
        <f>IFERROR((Table1[[#This Row],[Total sold Amount]]-Table1[[#This Row],[Total Cost of Good Sold]])/Table1[[#This Row],[Total sold Amount]],0)</f>
        <v>0.2413793103448276</v>
      </c>
    </row>
    <row r="947" spans="1:29" x14ac:dyDescent="0.3">
      <c r="A947">
        <v>453</v>
      </c>
      <c r="B947" t="s">
        <v>300</v>
      </c>
      <c r="C947" t="s">
        <v>19</v>
      </c>
      <c r="D947" t="s">
        <v>630</v>
      </c>
      <c r="E947" t="s">
        <v>623</v>
      </c>
      <c r="F947" s="4">
        <v>45130</v>
      </c>
      <c r="G947" s="6">
        <v>52</v>
      </c>
      <c r="H947">
        <v>4</v>
      </c>
      <c r="I947" t="s">
        <v>451</v>
      </c>
      <c r="J947" t="s">
        <v>589</v>
      </c>
      <c r="K947" t="s">
        <v>18</v>
      </c>
      <c r="L947" t="s">
        <v>18</v>
      </c>
      <c r="M947" t="s">
        <v>444</v>
      </c>
      <c r="N947" s="2">
        <v>0</v>
      </c>
      <c r="O947" s="1">
        <v>40</v>
      </c>
      <c r="P947" s="1">
        <v>12</v>
      </c>
      <c r="Q947" t="s">
        <v>23</v>
      </c>
      <c r="R947" t="s">
        <v>23</v>
      </c>
      <c r="S947" t="s">
        <v>454</v>
      </c>
      <c r="T947" t="s">
        <v>459</v>
      </c>
      <c r="U947" t="s">
        <v>644</v>
      </c>
      <c r="V947" t="s">
        <v>467</v>
      </c>
      <c r="W947" t="s">
        <v>607</v>
      </c>
      <c r="X947" t="s">
        <v>612</v>
      </c>
      <c r="Y947" s="6">
        <v>208</v>
      </c>
      <c r="Z947" s="1">
        <f>Table1[[#This Row],[Cost Of Goods Sold]]*Table1[[#This Row],[Quantity Sold]]</f>
        <v>160</v>
      </c>
      <c r="AA947" s="1">
        <f>Table1[[#This Row],[Total sold Amount]]-Table1[[#This Row],[Total Cost of Good Sold]]</f>
        <v>48</v>
      </c>
      <c r="AB947" s="6">
        <f>IFERROR(Table1[[#This Row],[Total sold Amount]]-Table1[[#This Row],[Total Cost of Good Sold]]/Table1[[#This Row],[Total sold Amount]],0)</f>
        <v>207.23076923076923</v>
      </c>
      <c r="AC947" s="9">
        <f>IFERROR((Table1[[#This Row],[Total sold Amount]]-Table1[[#This Row],[Total Cost of Good Sold]])/Table1[[#This Row],[Total sold Amount]],0)</f>
        <v>0.23076923076923078</v>
      </c>
    </row>
    <row r="948" spans="1:29" x14ac:dyDescent="0.3">
      <c r="A948">
        <v>150</v>
      </c>
      <c r="B948" t="s">
        <v>106</v>
      </c>
      <c r="C948" t="s">
        <v>48</v>
      </c>
      <c r="D948" t="s">
        <v>633</v>
      </c>
      <c r="E948" t="s">
        <v>624</v>
      </c>
      <c r="F948" s="4">
        <v>45347</v>
      </c>
      <c r="G948" s="6">
        <v>19</v>
      </c>
      <c r="H948">
        <v>3</v>
      </c>
      <c r="I948" t="s">
        <v>453</v>
      </c>
      <c r="J948" t="s">
        <v>589</v>
      </c>
      <c r="K948" t="s">
        <v>18</v>
      </c>
      <c r="L948" t="s">
        <v>18</v>
      </c>
      <c r="M948" t="s">
        <v>441</v>
      </c>
      <c r="N948" s="2">
        <v>0.12</v>
      </c>
      <c r="O948" s="1">
        <v>15</v>
      </c>
      <c r="P948" s="1">
        <v>4</v>
      </c>
      <c r="Q948" t="s">
        <v>18</v>
      </c>
      <c r="R948" t="s">
        <v>642</v>
      </c>
      <c r="S948" t="s">
        <v>456</v>
      </c>
      <c r="T948" t="s">
        <v>459</v>
      </c>
      <c r="U948" t="s">
        <v>644</v>
      </c>
      <c r="V948" t="s">
        <v>488</v>
      </c>
      <c r="W948" t="s">
        <v>608</v>
      </c>
      <c r="X948" t="s">
        <v>613</v>
      </c>
      <c r="Y948" s="6">
        <v>57</v>
      </c>
      <c r="Z948" s="1">
        <f>Table1[[#This Row],[Cost Of Goods Sold]]*Table1[[#This Row],[Quantity Sold]]</f>
        <v>45</v>
      </c>
      <c r="AA948" s="1">
        <f>Table1[[#This Row],[Total sold Amount]]-Table1[[#This Row],[Total Cost of Good Sold]]</f>
        <v>12</v>
      </c>
      <c r="AB948" s="6">
        <f>IFERROR(Table1[[#This Row],[Total sold Amount]]-Table1[[#This Row],[Total Cost of Good Sold]]/Table1[[#This Row],[Total sold Amount]],0)</f>
        <v>56.210526315789473</v>
      </c>
      <c r="AC948" s="9">
        <f>IFERROR((Table1[[#This Row],[Total sold Amount]]-Table1[[#This Row],[Total Cost of Good Sold]])/Table1[[#This Row],[Total sold Amount]],0)</f>
        <v>0.21052631578947367</v>
      </c>
    </row>
    <row r="949" spans="1:29" x14ac:dyDescent="0.3">
      <c r="A949">
        <v>4</v>
      </c>
      <c r="B949" t="s">
        <v>22</v>
      </c>
      <c r="C949" t="s">
        <v>21</v>
      </c>
      <c r="D949" t="s">
        <v>634</v>
      </c>
      <c r="E949" t="s">
        <v>624</v>
      </c>
      <c r="F949" s="4">
        <v>45165</v>
      </c>
      <c r="G949" s="6">
        <v>65</v>
      </c>
      <c r="H949">
        <v>5</v>
      </c>
      <c r="I949" t="s">
        <v>453</v>
      </c>
      <c r="J949" t="s">
        <v>589</v>
      </c>
      <c r="K949" t="s">
        <v>23</v>
      </c>
      <c r="L949" t="s">
        <v>23</v>
      </c>
      <c r="M949" t="s">
        <v>441</v>
      </c>
      <c r="N949" s="2">
        <v>0.05</v>
      </c>
      <c r="O949" s="1">
        <v>50</v>
      </c>
      <c r="P949" s="1">
        <v>15</v>
      </c>
      <c r="Q949" t="s">
        <v>32</v>
      </c>
      <c r="R949" t="s">
        <v>640</v>
      </c>
      <c r="S949" t="s">
        <v>454</v>
      </c>
      <c r="T949" t="s">
        <v>459</v>
      </c>
      <c r="U949" t="s">
        <v>644</v>
      </c>
      <c r="V949" t="s">
        <v>492</v>
      </c>
      <c r="W949" t="s">
        <v>608</v>
      </c>
      <c r="X949" t="s">
        <v>614</v>
      </c>
      <c r="Y949" s="6">
        <v>325</v>
      </c>
      <c r="Z949" s="1">
        <f>Table1[[#This Row],[Cost Of Goods Sold]]*Table1[[#This Row],[Quantity Sold]]</f>
        <v>250</v>
      </c>
      <c r="AA949" s="1">
        <f>Table1[[#This Row],[Total sold Amount]]-Table1[[#This Row],[Total Cost of Good Sold]]</f>
        <v>75</v>
      </c>
      <c r="AB949" s="6">
        <f>IFERROR(Table1[[#This Row],[Total sold Amount]]-Table1[[#This Row],[Total Cost of Good Sold]]/Table1[[#This Row],[Total sold Amount]],0)</f>
        <v>324.23076923076923</v>
      </c>
      <c r="AC949" s="9">
        <f>IFERROR((Table1[[#This Row],[Total sold Amount]]-Table1[[#This Row],[Total Cost of Good Sold]])/Table1[[#This Row],[Total sold Amount]],0)</f>
        <v>0.23076923076923078</v>
      </c>
    </row>
    <row r="950" spans="1:29" x14ac:dyDescent="0.3">
      <c r="A950">
        <v>256</v>
      </c>
      <c r="B950" t="s">
        <v>132</v>
      </c>
      <c r="C950" t="s">
        <v>16</v>
      </c>
      <c r="D950" t="s">
        <v>629</v>
      </c>
      <c r="E950" t="s">
        <v>16</v>
      </c>
      <c r="F950" s="4">
        <v>45418</v>
      </c>
      <c r="G950" s="6">
        <v>100</v>
      </c>
      <c r="H950">
        <v>5</v>
      </c>
      <c r="I950" t="s">
        <v>453</v>
      </c>
      <c r="J950" t="s">
        <v>589</v>
      </c>
      <c r="K950" t="s">
        <v>26</v>
      </c>
      <c r="L950" t="s">
        <v>32</v>
      </c>
      <c r="M950" t="s">
        <v>446</v>
      </c>
      <c r="N950" s="2">
        <v>0</v>
      </c>
      <c r="O950" s="1">
        <v>80</v>
      </c>
      <c r="P950" s="1">
        <v>20</v>
      </c>
      <c r="Q950" t="s">
        <v>32</v>
      </c>
      <c r="R950" t="s">
        <v>640</v>
      </c>
      <c r="S950" t="s">
        <v>454</v>
      </c>
      <c r="T950" t="s">
        <v>458</v>
      </c>
      <c r="U950" t="s">
        <v>644</v>
      </c>
      <c r="V950" t="s">
        <v>489</v>
      </c>
      <c r="W950" t="s">
        <v>607</v>
      </c>
      <c r="X950" t="s">
        <v>612</v>
      </c>
      <c r="Y950" s="6">
        <v>500</v>
      </c>
      <c r="Z950" s="1">
        <f>Table1[[#This Row],[Cost Of Goods Sold]]*Table1[[#This Row],[Quantity Sold]]</f>
        <v>400</v>
      </c>
      <c r="AA950" s="1">
        <f>Table1[[#This Row],[Total sold Amount]]-Table1[[#This Row],[Total Cost of Good Sold]]</f>
        <v>100</v>
      </c>
      <c r="AB950" s="6">
        <f>IFERROR(Table1[[#This Row],[Total sold Amount]]-Table1[[#This Row],[Total Cost of Good Sold]]/Table1[[#This Row],[Total sold Amount]],0)</f>
        <v>499.2</v>
      </c>
      <c r="AC950" s="9">
        <f>IFERROR((Table1[[#This Row],[Total sold Amount]]-Table1[[#This Row],[Total Cost of Good Sold]])/Table1[[#This Row],[Total sold Amount]],0)</f>
        <v>0.2</v>
      </c>
    </row>
    <row r="951" spans="1:29" x14ac:dyDescent="0.3">
      <c r="A951">
        <v>85</v>
      </c>
      <c r="B951" t="s">
        <v>33</v>
      </c>
      <c r="C951" t="s">
        <v>16</v>
      </c>
      <c r="D951" t="s">
        <v>629</v>
      </c>
      <c r="E951" t="s">
        <v>16</v>
      </c>
      <c r="F951" s="4">
        <v>45382</v>
      </c>
      <c r="G951" s="6">
        <v>650</v>
      </c>
      <c r="H951">
        <v>1</v>
      </c>
      <c r="I951" t="s">
        <v>453</v>
      </c>
      <c r="J951" t="s">
        <v>589</v>
      </c>
      <c r="K951" t="s">
        <v>23</v>
      </c>
      <c r="L951" t="s">
        <v>23</v>
      </c>
      <c r="M951" t="s">
        <v>447</v>
      </c>
      <c r="N951" s="2">
        <v>0.14000000000000001</v>
      </c>
      <c r="O951" s="1">
        <v>500</v>
      </c>
      <c r="P951" s="1">
        <v>150</v>
      </c>
      <c r="Q951" t="s">
        <v>18</v>
      </c>
      <c r="R951" t="s">
        <v>642</v>
      </c>
      <c r="S951" t="s">
        <v>454</v>
      </c>
      <c r="T951" t="s">
        <v>458</v>
      </c>
      <c r="U951" t="s">
        <v>644</v>
      </c>
      <c r="V951" t="s">
        <v>477</v>
      </c>
      <c r="W951" t="s">
        <v>608</v>
      </c>
      <c r="X951" t="s">
        <v>610</v>
      </c>
      <c r="Y951" s="6">
        <v>650</v>
      </c>
      <c r="Z951" s="1">
        <f>Table1[[#This Row],[Cost Of Goods Sold]]*Table1[[#This Row],[Quantity Sold]]</f>
        <v>500</v>
      </c>
      <c r="AA951" s="1">
        <f>Table1[[#This Row],[Total sold Amount]]-Table1[[#This Row],[Total Cost of Good Sold]]</f>
        <v>150</v>
      </c>
      <c r="AB951" s="6">
        <f>IFERROR(Table1[[#This Row],[Total sold Amount]]-Table1[[#This Row],[Total Cost of Good Sold]]/Table1[[#This Row],[Total sold Amount]],0)</f>
        <v>649.23076923076928</v>
      </c>
      <c r="AC951" s="9">
        <f>IFERROR((Table1[[#This Row],[Total sold Amount]]-Table1[[#This Row],[Total Cost of Good Sold]])/Table1[[#This Row],[Total sold Amount]],0)</f>
        <v>0.23076923076923078</v>
      </c>
    </row>
    <row r="952" spans="1:29" x14ac:dyDescent="0.3">
      <c r="A952">
        <v>134</v>
      </c>
      <c r="B952" t="s">
        <v>90</v>
      </c>
      <c r="C952" t="s">
        <v>34</v>
      </c>
      <c r="D952" t="s">
        <v>632</v>
      </c>
      <c r="E952" t="s">
        <v>625</v>
      </c>
      <c r="F952" s="4">
        <v>45005</v>
      </c>
      <c r="G952" s="6">
        <v>50</v>
      </c>
      <c r="H952">
        <v>1</v>
      </c>
      <c r="J952" t="s">
        <v>589</v>
      </c>
      <c r="K952" t="s">
        <v>18</v>
      </c>
      <c r="L952" t="s">
        <v>18</v>
      </c>
      <c r="M952" t="s">
        <v>442</v>
      </c>
      <c r="N952" s="2">
        <v>0.1</v>
      </c>
      <c r="O952" s="1">
        <v>40</v>
      </c>
      <c r="P952" s="1">
        <v>10</v>
      </c>
      <c r="Q952" t="s">
        <v>457</v>
      </c>
      <c r="R952" t="s">
        <v>641</v>
      </c>
      <c r="S952" t="s">
        <v>454</v>
      </c>
      <c r="T952" t="s">
        <v>459</v>
      </c>
      <c r="U952" t="s">
        <v>644</v>
      </c>
      <c r="V952" t="s">
        <v>466</v>
      </c>
      <c r="W952" t="s">
        <v>607</v>
      </c>
      <c r="X952" t="s">
        <v>611</v>
      </c>
      <c r="Y952" s="6">
        <v>50</v>
      </c>
      <c r="Z952" s="1">
        <f>Table1[[#This Row],[Cost Of Goods Sold]]*Table1[[#This Row],[Quantity Sold]]</f>
        <v>40</v>
      </c>
      <c r="AA952" s="1">
        <f>Table1[[#This Row],[Total sold Amount]]-Table1[[#This Row],[Total Cost of Good Sold]]</f>
        <v>10</v>
      </c>
      <c r="AB952" s="6">
        <f>IFERROR(Table1[[#This Row],[Total sold Amount]]-Table1[[#This Row],[Total Cost of Good Sold]]/Table1[[#This Row],[Total sold Amount]],0)</f>
        <v>49.2</v>
      </c>
      <c r="AC952" s="9">
        <f>IFERROR((Table1[[#This Row],[Total sold Amount]]-Table1[[#This Row],[Total Cost of Good Sold]])/Table1[[#This Row],[Total sold Amount]],0)</f>
        <v>0.2</v>
      </c>
    </row>
    <row r="953" spans="1:29" x14ac:dyDescent="0.3">
      <c r="A953">
        <v>810</v>
      </c>
      <c r="B953" t="s">
        <v>99</v>
      </c>
      <c r="C953" t="s">
        <v>19</v>
      </c>
      <c r="D953" t="s">
        <v>630</v>
      </c>
      <c r="E953" t="s">
        <v>623</v>
      </c>
      <c r="F953" s="4">
        <v>45181</v>
      </c>
      <c r="G953" s="6">
        <v>80</v>
      </c>
      <c r="H953">
        <v>3</v>
      </c>
      <c r="I953" t="s">
        <v>451</v>
      </c>
      <c r="J953" t="s">
        <v>584</v>
      </c>
      <c r="K953" t="s">
        <v>18</v>
      </c>
      <c r="L953" t="s">
        <v>18</v>
      </c>
      <c r="M953" t="s">
        <v>439</v>
      </c>
      <c r="N953" s="2">
        <v>0.05</v>
      </c>
      <c r="O953" s="1">
        <v>60</v>
      </c>
      <c r="P953" s="1">
        <v>20</v>
      </c>
      <c r="Q953" t="s">
        <v>32</v>
      </c>
      <c r="R953" t="s">
        <v>640</v>
      </c>
      <c r="S953" t="s">
        <v>455</v>
      </c>
      <c r="T953" t="s">
        <v>460</v>
      </c>
      <c r="U953" t="s">
        <v>460</v>
      </c>
      <c r="V953" t="s">
        <v>462</v>
      </c>
      <c r="W953" t="s">
        <v>608</v>
      </c>
      <c r="X953" t="s">
        <v>614</v>
      </c>
      <c r="Y953" s="6">
        <v>240</v>
      </c>
      <c r="Z953" s="1">
        <f>Table1[[#This Row],[Cost Of Goods Sold]]*Table1[[#This Row],[Quantity Sold]]</f>
        <v>180</v>
      </c>
      <c r="AA953" s="1">
        <f>Table1[[#This Row],[Total sold Amount]]-Table1[[#This Row],[Total Cost of Good Sold]]</f>
        <v>60</v>
      </c>
      <c r="AB953" s="6">
        <f>IFERROR(Table1[[#This Row],[Total sold Amount]]-Table1[[#This Row],[Total Cost of Good Sold]]/Table1[[#This Row],[Total sold Amount]],0)</f>
        <v>239.25</v>
      </c>
      <c r="AC953" s="9">
        <f>IFERROR((Table1[[#This Row],[Total sold Amount]]-Table1[[#This Row],[Total Cost of Good Sold]])/Table1[[#This Row],[Total sold Amount]],0)</f>
        <v>0.25</v>
      </c>
    </row>
    <row r="954" spans="1:29" x14ac:dyDescent="0.3">
      <c r="A954">
        <v>1153</v>
      </c>
      <c r="B954" t="s">
        <v>25</v>
      </c>
      <c r="C954" t="s">
        <v>24</v>
      </c>
      <c r="D954" t="s">
        <v>631</v>
      </c>
      <c r="E954" t="s">
        <v>626</v>
      </c>
      <c r="G954" s="6">
        <v>400</v>
      </c>
      <c r="H954">
        <v>2</v>
      </c>
      <c r="I954" t="s">
        <v>450</v>
      </c>
      <c r="J954" t="s">
        <v>584</v>
      </c>
      <c r="K954" t="s">
        <v>18</v>
      </c>
      <c r="L954" t="s">
        <v>18</v>
      </c>
      <c r="M954" t="s">
        <v>596</v>
      </c>
      <c r="N954" s="2">
        <v>0.05</v>
      </c>
      <c r="O954" s="1">
        <v>15</v>
      </c>
      <c r="P954" s="1">
        <v>385</v>
      </c>
      <c r="Q954" t="s">
        <v>23</v>
      </c>
      <c r="R954" t="s">
        <v>23</v>
      </c>
      <c r="S954" t="s">
        <v>455</v>
      </c>
      <c r="T954" t="s">
        <v>459</v>
      </c>
      <c r="U954" t="s">
        <v>644</v>
      </c>
      <c r="V954" t="s">
        <v>492</v>
      </c>
      <c r="W954" t="s">
        <v>607</v>
      </c>
      <c r="X954" t="s">
        <v>614</v>
      </c>
      <c r="Y954" s="6">
        <v>800</v>
      </c>
      <c r="Z954" s="1">
        <f>Table1[[#This Row],[Cost Of Goods Sold]]*Table1[[#This Row],[Quantity Sold]]</f>
        <v>30</v>
      </c>
      <c r="AA954" s="1">
        <f>Table1[[#This Row],[Total sold Amount]]-Table1[[#This Row],[Total Cost of Good Sold]]</f>
        <v>770</v>
      </c>
      <c r="AB954" s="6">
        <f>IFERROR(Table1[[#This Row],[Total sold Amount]]-Table1[[#This Row],[Total Cost of Good Sold]]/Table1[[#This Row],[Total sold Amount]],0)</f>
        <v>799.96249999999998</v>
      </c>
      <c r="AC954" s="9">
        <f>IFERROR((Table1[[#This Row],[Total sold Amount]]-Table1[[#This Row],[Total Cost of Good Sold]])/Table1[[#This Row],[Total sold Amount]],0)</f>
        <v>0.96250000000000002</v>
      </c>
    </row>
    <row r="955" spans="1:29" x14ac:dyDescent="0.3">
      <c r="A955">
        <v>828</v>
      </c>
      <c r="B955" t="s">
        <v>292</v>
      </c>
      <c r="C955" t="s">
        <v>16</v>
      </c>
      <c r="D955" t="s">
        <v>629</v>
      </c>
      <c r="E955" t="s">
        <v>16</v>
      </c>
      <c r="F955" s="4">
        <v>44956</v>
      </c>
      <c r="G955" s="6">
        <v>40</v>
      </c>
      <c r="H955">
        <v>5</v>
      </c>
      <c r="I955" t="s">
        <v>450</v>
      </c>
      <c r="J955" t="s">
        <v>584</v>
      </c>
      <c r="K955" t="s">
        <v>18</v>
      </c>
      <c r="L955" t="s">
        <v>18</v>
      </c>
      <c r="M955" t="s">
        <v>439</v>
      </c>
      <c r="N955" s="2">
        <v>0</v>
      </c>
      <c r="O955" s="1">
        <v>30</v>
      </c>
      <c r="P955" s="1">
        <v>10</v>
      </c>
      <c r="Q955" t="s">
        <v>457</v>
      </c>
      <c r="R955" t="s">
        <v>641</v>
      </c>
      <c r="S955" t="s">
        <v>454</v>
      </c>
      <c r="T955" t="s">
        <v>460</v>
      </c>
      <c r="U955" t="s">
        <v>460</v>
      </c>
      <c r="V955" t="s">
        <v>494</v>
      </c>
      <c r="W955" t="s">
        <v>607</v>
      </c>
      <c r="X955" t="s">
        <v>614</v>
      </c>
      <c r="Y955" s="6">
        <v>200</v>
      </c>
      <c r="Z955" s="1">
        <f>Table1[[#This Row],[Cost Of Goods Sold]]*Table1[[#This Row],[Quantity Sold]]</f>
        <v>150</v>
      </c>
      <c r="AA955" s="1">
        <f>Table1[[#This Row],[Total sold Amount]]-Table1[[#This Row],[Total Cost of Good Sold]]</f>
        <v>50</v>
      </c>
      <c r="AB955" s="6">
        <f>IFERROR(Table1[[#This Row],[Total sold Amount]]-Table1[[#This Row],[Total Cost of Good Sold]]/Table1[[#This Row],[Total sold Amount]],0)</f>
        <v>199.25</v>
      </c>
      <c r="AC955" s="9">
        <f>IFERROR((Table1[[#This Row],[Total sold Amount]]-Table1[[#This Row],[Total Cost of Good Sold]])/Table1[[#This Row],[Total sold Amount]],0)</f>
        <v>0.25</v>
      </c>
    </row>
    <row r="956" spans="1:29" x14ac:dyDescent="0.3">
      <c r="A956">
        <v>331</v>
      </c>
      <c r="B956" t="s">
        <v>206</v>
      </c>
      <c r="C956" t="s">
        <v>52</v>
      </c>
      <c r="D956" t="s">
        <v>637</v>
      </c>
      <c r="E956" t="s">
        <v>624</v>
      </c>
      <c r="F956" s="4">
        <v>45096</v>
      </c>
      <c r="G956" s="6">
        <v>195</v>
      </c>
      <c r="H956">
        <v>3</v>
      </c>
      <c r="I956" t="s">
        <v>452</v>
      </c>
      <c r="J956" t="s">
        <v>584</v>
      </c>
      <c r="K956" t="s">
        <v>32</v>
      </c>
      <c r="L956" t="s">
        <v>32</v>
      </c>
      <c r="M956" t="s">
        <v>439</v>
      </c>
      <c r="N956" s="2">
        <v>0</v>
      </c>
      <c r="O956" s="1">
        <v>150</v>
      </c>
      <c r="P956" s="1">
        <v>45</v>
      </c>
      <c r="Q956" t="s">
        <v>18</v>
      </c>
      <c r="R956" t="s">
        <v>642</v>
      </c>
      <c r="S956" t="s">
        <v>456</v>
      </c>
      <c r="T956" t="s">
        <v>460</v>
      </c>
      <c r="U956" t="s">
        <v>460</v>
      </c>
      <c r="V956" t="s">
        <v>466</v>
      </c>
      <c r="W956" t="s">
        <v>606</v>
      </c>
      <c r="X956" t="s">
        <v>611</v>
      </c>
      <c r="Y956" s="6">
        <v>585</v>
      </c>
      <c r="Z956" s="1">
        <f>Table1[[#This Row],[Cost Of Goods Sold]]*Table1[[#This Row],[Quantity Sold]]</f>
        <v>450</v>
      </c>
      <c r="AA956" s="1">
        <f>Table1[[#This Row],[Total sold Amount]]-Table1[[#This Row],[Total Cost of Good Sold]]</f>
        <v>135</v>
      </c>
      <c r="AB956" s="6">
        <f>IFERROR(Table1[[#This Row],[Total sold Amount]]-Table1[[#This Row],[Total Cost of Good Sold]]/Table1[[#This Row],[Total sold Amount]],0)</f>
        <v>584.23076923076928</v>
      </c>
      <c r="AC956" s="9">
        <f>IFERROR((Table1[[#This Row],[Total sold Amount]]-Table1[[#This Row],[Total Cost of Good Sold]])/Table1[[#This Row],[Total sold Amount]],0)</f>
        <v>0.23076923076923078</v>
      </c>
    </row>
    <row r="957" spans="1:29" x14ac:dyDescent="0.3">
      <c r="A957">
        <v>1291</v>
      </c>
      <c r="B957" t="s">
        <v>371</v>
      </c>
      <c r="C957" t="s">
        <v>48</v>
      </c>
      <c r="D957" t="s">
        <v>633</v>
      </c>
      <c r="E957" t="s">
        <v>624</v>
      </c>
      <c r="F957" s="4">
        <v>45245</v>
      </c>
      <c r="G957" s="8">
        <v>25</v>
      </c>
      <c r="H957">
        <v>3</v>
      </c>
      <c r="I957" t="s">
        <v>452</v>
      </c>
      <c r="J957" t="s">
        <v>584</v>
      </c>
      <c r="K957" t="s">
        <v>23</v>
      </c>
      <c r="L957" t="s">
        <v>23</v>
      </c>
      <c r="M957" t="s">
        <v>604</v>
      </c>
      <c r="N957" s="2">
        <v>0</v>
      </c>
      <c r="O957" s="1">
        <v>15</v>
      </c>
      <c r="P957" s="1">
        <v>10</v>
      </c>
      <c r="Q957" t="s">
        <v>457</v>
      </c>
      <c r="R957" t="s">
        <v>641</v>
      </c>
      <c r="S957" t="s">
        <v>454</v>
      </c>
      <c r="T957" t="s">
        <v>458</v>
      </c>
      <c r="U957" t="s">
        <v>644</v>
      </c>
      <c r="V957" t="s">
        <v>470</v>
      </c>
      <c r="W957" t="s">
        <v>608</v>
      </c>
      <c r="X957" t="s">
        <v>613</v>
      </c>
      <c r="Y957" s="6">
        <v>75</v>
      </c>
      <c r="Z957" s="1">
        <f>Table1[[#This Row],[Cost Of Goods Sold]]*Table1[[#This Row],[Quantity Sold]]</f>
        <v>45</v>
      </c>
      <c r="AA957" s="1">
        <f>Table1[[#This Row],[Total sold Amount]]-Table1[[#This Row],[Total Cost of Good Sold]]</f>
        <v>30</v>
      </c>
      <c r="AB957" s="6">
        <f>IFERROR(Table1[[#This Row],[Total sold Amount]]-Table1[[#This Row],[Total Cost of Good Sold]]/Table1[[#This Row],[Total sold Amount]],0)</f>
        <v>74.400000000000006</v>
      </c>
      <c r="AC957" s="9">
        <f>IFERROR((Table1[[#This Row],[Total sold Amount]]-Table1[[#This Row],[Total Cost of Good Sold]])/Table1[[#This Row],[Total sold Amount]],0)</f>
        <v>0.4</v>
      </c>
    </row>
    <row r="958" spans="1:29" x14ac:dyDescent="0.3">
      <c r="A958">
        <v>1199</v>
      </c>
      <c r="B958" t="s">
        <v>185</v>
      </c>
      <c r="C958" t="s">
        <v>34</v>
      </c>
      <c r="D958" t="s">
        <v>632</v>
      </c>
      <c r="E958" t="s">
        <v>625</v>
      </c>
      <c r="F958" s="4">
        <v>45446</v>
      </c>
      <c r="G958" s="6">
        <v>50</v>
      </c>
      <c r="H958">
        <v>4</v>
      </c>
      <c r="I958" t="s">
        <v>449</v>
      </c>
      <c r="J958" t="s">
        <v>584</v>
      </c>
      <c r="K958" t="s">
        <v>23</v>
      </c>
      <c r="L958" t="s">
        <v>23</v>
      </c>
      <c r="M958" t="s">
        <v>601</v>
      </c>
      <c r="N958" s="2">
        <v>0</v>
      </c>
      <c r="O958" s="1">
        <v>15</v>
      </c>
      <c r="P958" s="1">
        <v>35</v>
      </c>
      <c r="Q958" t="s">
        <v>23</v>
      </c>
      <c r="R958" t="s">
        <v>23</v>
      </c>
      <c r="S958" t="s">
        <v>456</v>
      </c>
      <c r="T958" t="s">
        <v>460</v>
      </c>
      <c r="U958" t="s">
        <v>460</v>
      </c>
      <c r="V958" t="s">
        <v>472</v>
      </c>
      <c r="W958" t="s">
        <v>607</v>
      </c>
      <c r="X958" t="s">
        <v>611</v>
      </c>
      <c r="Y958" s="6">
        <v>200</v>
      </c>
      <c r="Z958" s="1">
        <f>Table1[[#This Row],[Cost Of Goods Sold]]*Table1[[#This Row],[Quantity Sold]]</f>
        <v>60</v>
      </c>
      <c r="AA958" s="1">
        <f>Table1[[#This Row],[Total sold Amount]]-Table1[[#This Row],[Total Cost of Good Sold]]</f>
        <v>140</v>
      </c>
      <c r="AB958" s="6">
        <f>IFERROR(Table1[[#This Row],[Total sold Amount]]-Table1[[#This Row],[Total Cost of Good Sold]]/Table1[[#This Row],[Total sold Amount]],0)</f>
        <v>199.7</v>
      </c>
      <c r="AC958" s="9">
        <f>IFERROR((Table1[[#This Row],[Total sold Amount]]-Table1[[#This Row],[Total Cost of Good Sold]])/Table1[[#This Row],[Total sold Amount]],0)</f>
        <v>0.7</v>
      </c>
    </row>
    <row r="959" spans="1:29" x14ac:dyDescent="0.3">
      <c r="A959">
        <v>745</v>
      </c>
      <c r="B959" t="s">
        <v>27</v>
      </c>
      <c r="C959" t="s">
        <v>16</v>
      </c>
      <c r="D959" t="s">
        <v>629</v>
      </c>
      <c r="E959" t="s">
        <v>16</v>
      </c>
      <c r="F959" s="4">
        <v>45053</v>
      </c>
      <c r="G959" s="6">
        <v>70</v>
      </c>
      <c r="H959">
        <v>2</v>
      </c>
      <c r="I959" t="s">
        <v>449</v>
      </c>
      <c r="J959" t="s">
        <v>584</v>
      </c>
      <c r="K959" t="s">
        <v>18</v>
      </c>
      <c r="L959" t="s">
        <v>18</v>
      </c>
      <c r="M959" t="s">
        <v>444</v>
      </c>
      <c r="N959" s="2">
        <v>0.1</v>
      </c>
      <c r="O959" s="1">
        <v>50</v>
      </c>
      <c r="P959" s="1">
        <v>20</v>
      </c>
      <c r="Q959" t="s">
        <v>18</v>
      </c>
      <c r="R959" t="s">
        <v>642</v>
      </c>
      <c r="S959" t="s">
        <v>454</v>
      </c>
      <c r="T959" t="s">
        <v>458</v>
      </c>
      <c r="U959" t="s">
        <v>644</v>
      </c>
      <c r="V959" t="s">
        <v>478</v>
      </c>
      <c r="W959" t="s">
        <v>608</v>
      </c>
      <c r="X959" t="s">
        <v>614</v>
      </c>
      <c r="Y959" s="6">
        <v>140</v>
      </c>
      <c r="Z959" s="1">
        <f>Table1[[#This Row],[Cost Of Goods Sold]]*Table1[[#This Row],[Quantity Sold]]</f>
        <v>100</v>
      </c>
      <c r="AA959" s="1">
        <f>Table1[[#This Row],[Total sold Amount]]-Table1[[#This Row],[Total Cost of Good Sold]]</f>
        <v>40</v>
      </c>
      <c r="AB959" s="6">
        <f>IFERROR(Table1[[#This Row],[Total sold Amount]]-Table1[[#This Row],[Total Cost of Good Sold]]/Table1[[#This Row],[Total sold Amount]],0)</f>
        <v>139.28571428571428</v>
      </c>
      <c r="AC959" s="9">
        <f>IFERROR((Table1[[#This Row],[Total sold Amount]]-Table1[[#This Row],[Total Cost of Good Sold]])/Table1[[#This Row],[Total sold Amount]],0)</f>
        <v>0.2857142857142857</v>
      </c>
    </row>
    <row r="960" spans="1:29" x14ac:dyDescent="0.3">
      <c r="A960">
        <v>1337</v>
      </c>
      <c r="B960" t="s">
        <v>185</v>
      </c>
      <c r="C960" t="s">
        <v>34</v>
      </c>
      <c r="D960" t="s">
        <v>632</v>
      </c>
      <c r="E960" t="s">
        <v>625</v>
      </c>
      <c r="F960" s="4">
        <v>45291</v>
      </c>
      <c r="G960" s="6">
        <v>70</v>
      </c>
      <c r="H960">
        <v>1</v>
      </c>
      <c r="I960" t="s">
        <v>449</v>
      </c>
      <c r="J960" t="s">
        <v>584</v>
      </c>
      <c r="K960" t="s">
        <v>18</v>
      </c>
      <c r="L960" t="s">
        <v>18</v>
      </c>
      <c r="M960" t="s">
        <v>595</v>
      </c>
      <c r="N960" s="2">
        <v>0</v>
      </c>
      <c r="O960" s="1">
        <v>15</v>
      </c>
      <c r="P960" s="1">
        <v>55</v>
      </c>
      <c r="Q960" t="s">
        <v>23</v>
      </c>
      <c r="R960" t="s">
        <v>23</v>
      </c>
      <c r="S960" t="s">
        <v>455</v>
      </c>
      <c r="T960" t="s">
        <v>460</v>
      </c>
      <c r="U960" t="s">
        <v>460</v>
      </c>
      <c r="V960" t="s">
        <v>484</v>
      </c>
      <c r="W960" t="s">
        <v>606</v>
      </c>
      <c r="X960" t="s">
        <v>615</v>
      </c>
      <c r="Y960" s="6">
        <v>70</v>
      </c>
      <c r="Z960" s="1">
        <f>Table1[[#This Row],[Cost Of Goods Sold]]*Table1[[#This Row],[Quantity Sold]]</f>
        <v>15</v>
      </c>
      <c r="AA960" s="1">
        <f>Table1[[#This Row],[Total sold Amount]]-Table1[[#This Row],[Total Cost of Good Sold]]</f>
        <v>55</v>
      </c>
      <c r="AB960" s="6">
        <f>IFERROR(Table1[[#This Row],[Total sold Amount]]-Table1[[#This Row],[Total Cost of Good Sold]]/Table1[[#This Row],[Total sold Amount]],0)</f>
        <v>69.785714285714292</v>
      </c>
      <c r="AC960" s="9">
        <f>IFERROR((Table1[[#This Row],[Total sold Amount]]-Table1[[#This Row],[Total Cost of Good Sold]])/Table1[[#This Row],[Total sold Amount]],0)</f>
        <v>0.7857142857142857</v>
      </c>
    </row>
    <row r="961" spans="1:29" x14ac:dyDescent="0.3">
      <c r="A961">
        <v>1107</v>
      </c>
      <c r="B961" t="s">
        <v>80</v>
      </c>
      <c r="C961" t="s">
        <v>16</v>
      </c>
      <c r="D961" t="s">
        <v>629</v>
      </c>
      <c r="E961" t="s">
        <v>16</v>
      </c>
      <c r="F961" s="4">
        <v>45261</v>
      </c>
      <c r="G961" s="6">
        <v>250</v>
      </c>
      <c r="I961" t="s">
        <v>449</v>
      </c>
      <c r="J961" t="s">
        <v>584</v>
      </c>
      <c r="K961" t="s">
        <v>431</v>
      </c>
      <c r="L961" t="s">
        <v>23</v>
      </c>
      <c r="M961" t="s">
        <v>439</v>
      </c>
      <c r="N961" s="2">
        <v>0</v>
      </c>
      <c r="O961" s="1">
        <v>200</v>
      </c>
      <c r="P961" s="1">
        <v>50</v>
      </c>
      <c r="Q961" t="s">
        <v>457</v>
      </c>
      <c r="R961" t="s">
        <v>641</v>
      </c>
      <c r="S961" t="s">
        <v>454</v>
      </c>
      <c r="T961" t="s">
        <v>458</v>
      </c>
      <c r="U961" t="s">
        <v>644</v>
      </c>
      <c r="V961" t="s">
        <v>475</v>
      </c>
      <c r="W961" t="s">
        <v>608</v>
      </c>
      <c r="X961" t="s">
        <v>614</v>
      </c>
      <c r="Y961" s="6">
        <v>0</v>
      </c>
      <c r="Z961" s="1">
        <f>Table1[[#This Row],[Cost Of Goods Sold]]*Table1[[#This Row],[Quantity Sold]]</f>
        <v>0</v>
      </c>
      <c r="AA961" s="1">
        <f>Table1[[#This Row],[Total sold Amount]]-Table1[[#This Row],[Total Cost of Good Sold]]</f>
        <v>0</v>
      </c>
      <c r="AB961" s="6">
        <f>IFERROR(Table1[[#This Row],[Total sold Amount]]-Table1[[#This Row],[Total Cost of Good Sold]]/Table1[[#This Row],[Total sold Amount]],0)</f>
        <v>0</v>
      </c>
      <c r="AC961" s="9">
        <f>IFERROR((Table1[[#This Row],[Total sold Amount]]-Table1[[#This Row],[Total Cost of Good Sold]])/Table1[[#This Row],[Total sold Amount]],0)</f>
        <v>0</v>
      </c>
    </row>
    <row r="962" spans="1:29" x14ac:dyDescent="0.3">
      <c r="A962">
        <v>1245</v>
      </c>
      <c r="B962" t="s">
        <v>292</v>
      </c>
      <c r="C962" t="s">
        <v>16</v>
      </c>
      <c r="D962" t="s">
        <v>629</v>
      </c>
      <c r="E962" t="s">
        <v>16</v>
      </c>
      <c r="F962" s="4">
        <v>45454</v>
      </c>
      <c r="G962" s="6">
        <v>130</v>
      </c>
      <c r="H962">
        <v>4</v>
      </c>
      <c r="I962" t="s">
        <v>453</v>
      </c>
      <c r="J962" t="s">
        <v>584</v>
      </c>
      <c r="K962" t="s">
        <v>23</v>
      </c>
      <c r="L962" t="s">
        <v>23</v>
      </c>
      <c r="M962" t="s">
        <v>602</v>
      </c>
      <c r="N962" s="2">
        <v>0.1</v>
      </c>
      <c r="O962" s="1">
        <v>20</v>
      </c>
      <c r="P962" s="1">
        <v>110</v>
      </c>
      <c r="Q962" t="s">
        <v>457</v>
      </c>
      <c r="R962" t="s">
        <v>641</v>
      </c>
      <c r="S962" t="s">
        <v>454</v>
      </c>
      <c r="T962" t="s">
        <v>460</v>
      </c>
      <c r="U962" t="s">
        <v>460</v>
      </c>
      <c r="V962" t="s">
        <v>476</v>
      </c>
      <c r="W962" t="s">
        <v>607</v>
      </c>
      <c r="X962" t="s">
        <v>610</v>
      </c>
      <c r="Y962" s="6">
        <v>520</v>
      </c>
      <c r="Z962" s="1">
        <f>Table1[[#This Row],[Cost Of Goods Sold]]*Table1[[#This Row],[Quantity Sold]]</f>
        <v>80</v>
      </c>
      <c r="AA962" s="1">
        <f>Table1[[#This Row],[Total sold Amount]]-Table1[[#This Row],[Total Cost of Good Sold]]</f>
        <v>440</v>
      </c>
      <c r="AB962" s="6">
        <f>IFERROR(Table1[[#This Row],[Total sold Amount]]-Table1[[#This Row],[Total Cost of Good Sold]]/Table1[[#This Row],[Total sold Amount]],0)</f>
        <v>519.84615384615381</v>
      </c>
      <c r="AC962" s="9">
        <f>IFERROR((Table1[[#This Row],[Total sold Amount]]-Table1[[#This Row],[Total Cost of Good Sold]])/Table1[[#This Row],[Total sold Amount]],0)</f>
        <v>0.84615384615384615</v>
      </c>
    </row>
    <row r="963" spans="1:29" x14ac:dyDescent="0.3">
      <c r="A963">
        <v>1212</v>
      </c>
      <c r="B963" t="s">
        <v>421</v>
      </c>
      <c r="C963" t="s">
        <v>19</v>
      </c>
      <c r="D963" t="s">
        <v>630</v>
      </c>
      <c r="E963" t="s">
        <v>623</v>
      </c>
      <c r="F963" s="4">
        <v>45198</v>
      </c>
      <c r="G963" s="6">
        <v>70</v>
      </c>
      <c r="H963">
        <v>2</v>
      </c>
      <c r="I963" t="s">
        <v>450</v>
      </c>
      <c r="J963" t="s">
        <v>513</v>
      </c>
      <c r="K963" t="s">
        <v>23</v>
      </c>
      <c r="L963" t="s">
        <v>23</v>
      </c>
      <c r="M963" t="s">
        <v>601</v>
      </c>
      <c r="N963" s="2">
        <v>0.05</v>
      </c>
      <c r="O963" s="1">
        <v>15</v>
      </c>
      <c r="P963" s="1">
        <v>55</v>
      </c>
      <c r="Q963" t="s">
        <v>32</v>
      </c>
      <c r="R963" t="s">
        <v>640</v>
      </c>
      <c r="S963" t="s">
        <v>456</v>
      </c>
      <c r="T963" t="s">
        <v>458</v>
      </c>
      <c r="U963" t="s">
        <v>644</v>
      </c>
      <c r="V963" t="s">
        <v>485</v>
      </c>
      <c r="W963" t="s">
        <v>607</v>
      </c>
      <c r="X963" t="s">
        <v>611</v>
      </c>
      <c r="Y963" s="6">
        <v>140</v>
      </c>
      <c r="Z963" s="1">
        <f>Table1[[#This Row],[Cost Of Goods Sold]]*Table1[[#This Row],[Quantity Sold]]</f>
        <v>30</v>
      </c>
      <c r="AA963" s="1">
        <f>Table1[[#This Row],[Total sold Amount]]-Table1[[#This Row],[Total Cost of Good Sold]]</f>
        <v>110</v>
      </c>
      <c r="AB963" s="6">
        <f>IFERROR(Table1[[#This Row],[Total sold Amount]]-Table1[[#This Row],[Total Cost of Good Sold]]/Table1[[#This Row],[Total sold Amount]],0)</f>
        <v>139.78571428571428</v>
      </c>
      <c r="AC963" s="9">
        <f>IFERROR((Table1[[#This Row],[Total sold Amount]]-Table1[[#This Row],[Total Cost of Good Sold]])/Table1[[#This Row],[Total sold Amount]],0)</f>
        <v>0.7857142857142857</v>
      </c>
    </row>
    <row r="964" spans="1:29" x14ac:dyDescent="0.3">
      <c r="A964">
        <v>658</v>
      </c>
      <c r="B964" t="s">
        <v>390</v>
      </c>
      <c r="C964" t="s">
        <v>16</v>
      </c>
      <c r="D964" t="s">
        <v>629</v>
      </c>
      <c r="E964" t="s">
        <v>16</v>
      </c>
      <c r="F964" s="4">
        <v>45354</v>
      </c>
      <c r="G964" s="6">
        <v>25</v>
      </c>
      <c r="H964">
        <v>4</v>
      </c>
      <c r="I964" t="s">
        <v>450</v>
      </c>
      <c r="J964" t="s">
        <v>513</v>
      </c>
      <c r="K964" t="s">
        <v>26</v>
      </c>
      <c r="L964" t="s">
        <v>32</v>
      </c>
      <c r="M964" t="s">
        <v>442</v>
      </c>
      <c r="N964" s="2">
        <v>0</v>
      </c>
      <c r="O964" s="1">
        <v>20</v>
      </c>
      <c r="P964" s="1">
        <v>5</v>
      </c>
      <c r="Q964" t="s">
        <v>457</v>
      </c>
      <c r="R964" t="s">
        <v>641</v>
      </c>
      <c r="S964" t="s">
        <v>456</v>
      </c>
      <c r="T964" t="s">
        <v>460</v>
      </c>
      <c r="U964" t="s">
        <v>460</v>
      </c>
      <c r="V964" t="s">
        <v>462</v>
      </c>
      <c r="W964" t="s">
        <v>607</v>
      </c>
      <c r="X964" t="s">
        <v>614</v>
      </c>
      <c r="Y964" s="6">
        <v>100</v>
      </c>
      <c r="Z964" s="1">
        <f>Table1[[#This Row],[Cost Of Goods Sold]]*Table1[[#This Row],[Quantity Sold]]</f>
        <v>80</v>
      </c>
      <c r="AA964" s="1">
        <f>Table1[[#This Row],[Total sold Amount]]-Table1[[#This Row],[Total Cost of Good Sold]]</f>
        <v>20</v>
      </c>
      <c r="AB964" s="6">
        <f>IFERROR(Table1[[#This Row],[Total sold Amount]]-Table1[[#This Row],[Total Cost of Good Sold]]/Table1[[#This Row],[Total sold Amount]],0)</f>
        <v>99.2</v>
      </c>
      <c r="AC964" s="9">
        <f>IFERROR((Table1[[#This Row],[Total sold Amount]]-Table1[[#This Row],[Total Cost of Good Sold]])/Table1[[#This Row],[Total sold Amount]],0)</f>
        <v>0.2</v>
      </c>
    </row>
    <row r="965" spans="1:29" x14ac:dyDescent="0.3">
      <c r="A965">
        <v>1120</v>
      </c>
      <c r="B965" t="s">
        <v>422</v>
      </c>
      <c r="C965" t="s">
        <v>48</v>
      </c>
      <c r="D965" t="s">
        <v>633</v>
      </c>
      <c r="E965" t="s">
        <v>624</v>
      </c>
      <c r="G965" s="6">
        <v>30</v>
      </c>
      <c r="I965" t="s">
        <v>450</v>
      </c>
      <c r="J965" t="s">
        <v>513</v>
      </c>
      <c r="K965" t="s">
        <v>434</v>
      </c>
      <c r="L965" t="s">
        <v>18</v>
      </c>
      <c r="M965" t="s">
        <v>447</v>
      </c>
      <c r="N965" s="2">
        <v>0.1</v>
      </c>
      <c r="O965" s="1">
        <v>20</v>
      </c>
      <c r="P965" s="1">
        <v>10</v>
      </c>
      <c r="Q965" t="s">
        <v>457</v>
      </c>
      <c r="R965" t="s">
        <v>641</v>
      </c>
      <c r="S965" t="s">
        <v>456</v>
      </c>
      <c r="T965" t="s">
        <v>460</v>
      </c>
      <c r="U965" t="s">
        <v>460</v>
      </c>
      <c r="V965" t="s">
        <v>477</v>
      </c>
      <c r="W965" t="s">
        <v>607</v>
      </c>
      <c r="X965" t="s">
        <v>610</v>
      </c>
      <c r="Y965" s="6">
        <v>0</v>
      </c>
      <c r="Z965" s="1">
        <f>Table1[[#This Row],[Cost Of Goods Sold]]*Table1[[#This Row],[Quantity Sold]]</f>
        <v>0</v>
      </c>
      <c r="AA965" s="1">
        <f>Table1[[#This Row],[Total sold Amount]]-Table1[[#This Row],[Total Cost of Good Sold]]</f>
        <v>0</v>
      </c>
      <c r="AB965" s="6">
        <f>IFERROR(Table1[[#This Row],[Total sold Amount]]-Table1[[#This Row],[Total Cost of Good Sold]]/Table1[[#This Row],[Total sold Amount]],0)</f>
        <v>0</v>
      </c>
      <c r="AC965" s="9">
        <f>IFERROR((Table1[[#This Row],[Total sold Amount]]-Table1[[#This Row],[Total Cost of Good Sold]])/Table1[[#This Row],[Total sold Amount]],0)</f>
        <v>0</v>
      </c>
    </row>
    <row r="966" spans="1:29" x14ac:dyDescent="0.3">
      <c r="A966">
        <v>530</v>
      </c>
      <c r="B966" t="s">
        <v>271</v>
      </c>
      <c r="C966" t="s">
        <v>21</v>
      </c>
      <c r="D966" t="s">
        <v>634</v>
      </c>
      <c r="E966" t="s">
        <v>624</v>
      </c>
      <c r="F966" s="4">
        <v>44982</v>
      </c>
      <c r="G966" s="6">
        <v>250</v>
      </c>
      <c r="H966">
        <v>1</v>
      </c>
      <c r="I966" t="s">
        <v>452</v>
      </c>
      <c r="J966" t="s">
        <v>513</v>
      </c>
      <c r="K966" t="s">
        <v>23</v>
      </c>
      <c r="L966" t="s">
        <v>23</v>
      </c>
      <c r="M966" t="s">
        <v>447</v>
      </c>
      <c r="N966" s="2">
        <v>0</v>
      </c>
      <c r="O966" s="1">
        <v>200</v>
      </c>
      <c r="P966" s="1">
        <v>50</v>
      </c>
      <c r="Q966" t="s">
        <v>18</v>
      </c>
      <c r="R966" t="s">
        <v>642</v>
      </c>
      <c r="S966" t="s">
        <v>456</v>
      </c>
      <c r="T966" t="s">
        <v>460</v>
      </c>
      <c r="U966" t="s">
        <v>460</v>
      </c>
      <c r="V966" t="s">
        <v>465</v>
      </c>
      <c r="W966" t="s">
        <v>607</v>
      </c>
      <c r="X966" t="s">
        <v>614</v>
      </c>
      <c r="Y966" s="6">
        <v>250</v>
      </c>
      <c r="Z966" s="1">
        <f>Table1[[#This Row],[Cost Of Goods Sold]]*Table1[[#This Row],[Quantity Sold]]</f>
        <v>200</v>
      </c>
      <c r="AA966" s="1">
        <f>Table1[[#This Row],[Total sold Amount]]-Table1[[#This Row],[Total Cost of Good Sold]]</f>
        <v>50</v>
      </c>
      <c r="AB966" s="6">
        <f>IFERROR(Table1[[#This Row],[Total sold Amount]]-Table1[[#This Row],[Total Cost of Good Sold]]/Table1[[#This Row],[Total sold Amount]],0)</f>
        <v>249.2</v>
      </c>
      <c r="AC966" s="9">
        <f>IFERROR((Table1[[#This Row],[Total sold Amount]]-Table1[[#This Row],[Total Cost of Good Sold]])/Table1[[#This Row],[Total sold Amount]],0)</f>
        <v>0.2</v>
      </c>
    </row>
    <row r="967" spans="1:29" x14ac:dyDescent="0.3">
      <c r="A967">
        <v>1166</v>
      </c>
      <c r="B967" t="s">
        <v>387</v>
      </c>
      <c r="C967" t="s">
        <v>34</v>
      </c>
      <c r="D967" t="s">
        <v>632</v>
      </c>
      <c r="E967" t="s">
        <v>625</v>
      </c>
      <c r="F967" s="4">
        <v>45227</v>
      </c>
      <c r="G967" s="6">
        <v>12</v>
      </c>
      <c r="H967">
        <v>5</v>
      </c>
      <c r="I967" t="s">
        <v>452</v>
      </c>
      <c r="J967" t="s">
        <v>513</v>
      </c>
      <c r="K967" t="s">
        <v>18</v>
      </c>
      <c r="L967" t="s">
        <v>18</v>
      </c>
      <c r="M967" t="s">
        <v>595</v>
      </c>
      <c r="N967" s="2">
        <v>0</v>
      </c>
      <c r="O967" s="1">
        <v>15</v>
      </c>
      <c r="P967" s="1">
        <v>-3</v>
      </c>
      <c r="Q967" t="s">
        <v>18</v>
      </c>
      <c r="R967" t="s">
        <v>642</v>
      </c>
      <c r="S967" t="s">
        <v>456</v>
      </c>
      <c r="T967" t="s">
        <v>459</v>
      </c>
      <c r="U967" t="s">
        <v>644</v>
      </c>
      <c r="V967" t="s">
        <v>471</v>
      </c>
      <c r="W967" t="s">
        <v>607</v>
      </c>
      <c r="X967" t="s">
        <v>613</v>
      </c>
      <c r="Y967" s="6">
        <v>60</v>
      </c>
      <c r="Z967" s="1">
        <f>Table1[[#This Row],[Cost Of Goods Sold]]*Table1[[#This Row],[Quantity Sold]]</f>
        <v>75</v>
      </c>
      <c r="AA967" s="1">
        <f>Table1[[#This Row],[Total sold Amount]]-Table1[[#This Row],[Total Cost of Good Sold]]</f>
        <v>-15</v>
      </c>
      <c r="AB967" s="6">
        <f>IFERROR(Table1[[#This Row],[Total sold Amount]]-Table1[[#This Row],[Total Cost of Good Sold]]/Table1[[#This Row],[Total sold Amount]],0)</f>
        <v>58.75</v>
      </c>
      <c r="AC967" s="9">
        <f>IFERROR((Table1[[#This Row],[Total sold Amount]]-Table1[[#This Row],[Total Cost of Good Sold]])/Table1[[#This Row],[Total sold Amount]],0)</f>
        <v>-0.25</v>
      </c>
    </row>
    <row r="968" spans="1:29" x14ac:dyDescent="0.3">
      <c r="A968">
        <v>1258</v>
      </c>
      <c r="B968" t="s">
        <v>422</v>
      </c>
      <c r="C968" t="s">
        <v>48</v>
      </c>
      <c r="D968" t="s">
        <v>633</v>
      </c>
      <c r="E968" t="s">
        <v>624</v>
      </c>
      <c r="F968" s="4">
        <v>44955</v>
      </c>
      <c r="G968" s="6">
        <v>120</v>
      </c>
      <c r="H968">
        <v>5</v>
      </c>
      <c r="I968" t="s">
        <v>449</v>
      </c>
      <c r="J968" t="s">
        <v>513</v>
      </c>
      <c r="K968" t="s">
        <v>32</v>
      </c>
      <c r="L968" t="s">
        <v>32</v>
      </c>
      <c r="M968" t="s">
        <v>602</v>
      </c>
      <c r="N968" s="2">
        <v>0</v>
      </c>
      <c r="O968" s="1">
        <v>15</v>
      </c>
      <c r="P968" s="1">
        <v>105</v>
      </c>
      <c r="Q968" t="s">
        <v>32</v>
      </c>
      <c r="R968" t="s">
        <v>640</v>
      </c>
      <c r="S968" t="s">
        <v>456</v>
      </c>
      <c r="T968" t="s">
        <v>460</v>
      </c>
      <c r="U968" t="s">
        <v>460</v>
      </c>
      <c r="V968" t="s">
        <v>468</v>
      </c>
      <c r="W968" t="s">
        <v>608</v>
      </c>
      <c r="X968" t="s">
        <v>614</v>
      </c>
      <c r="Y968" s="6">
        <v>600</v>
      </c>
      <c r="Z968" s="1">
        <f>Table1[[#This Row],[Cost Of Goods Sold]]*Table1[[#This Row],[Quantity Sold]]</f>
        <v>75</v>
      </c>
      <c r="AA968" s="1">
        <f>Table1[[#This Row],[Total sold Amount]]-Table1[[#This Row],[Total Cost of Good Sold]]</f>
        <v>525</v>
      </c>
      <c r="AB968" s="6">
        <f>IFERROR(Table1[[#This Row],[Total sold Amount]]-Table1[[#This Row],[Total Cost of Good Sold]]/Table1[[#This Row],[Total sold Amount]],0)</f>
        <v>599.875</v>
      </c>
      <c r="AC968" s="9">
        <f>IFERROR((Table1[[#This Row],[Total sold Amount]]-Table1[[#This Row],[Total Cost of Good Sold]])/Table1[[#This Row],[Total sold Amount]],0)</f>
        <v>0.875</v>
      </c>
    </row>
    <row r="969" spans="1:29" x14ac:dyDescent="0.3">
      <c r="A969">
        <v>610</v>
      </c>
      <c r="B969" t="s">
        <v>368</v>
      </c>
      <c r="C969" t="s">
        <v>16</v>
      </c>
      <c r="D969" t="s">
        <v>629</v>
      </c>
      <c r="E969" t="s">
        <v>16</v>
      </c>
      <c r="F969" s="4">
        <v>45295</v>
      </c>
      <c r="G969" s="6">
        <v>20</v>
      </c>
      <c r="H969">
        <v>4</v>
      </c>
      <c r="I969" t="s">
        <v>453</v>
      </c>
      <c r="J969" t="s">
        <v>513</v>
      </c>
      <c r="K969" t="s">
        <v>23</v>
      </c>
      <c r="L969" t="s">
        <v>23</v>
      </c>
      <c r="M969" t="s">
        <v>441</v>
      </c>
      <c r="N969" s="2">
        <v>0</v>
      </c>
      <c r="O969" s="1">
        <v>15</v>
      </c>
      <c r="P969" s="1">
        <v>5</v>
      </c>
      <c r="Q969" t="s">
        <v>457</v>
      </c>
      <c r="R969" t="s">
        <v>641</v>
      </c>
      <c r="S969" t="s">
        <v>455</v>
      </c>
      <c r="T969" t="s">
        <v>458</v>
      </c>
      <c r="U969" t="s">
        <v>644</v>
      </c>
      <c r="V969" t="s">
        <v>487</v>
      </c>
      <c r="W969" t="s">
        <v>607</v>
      </c>
      <c r="X969" t="s">
        <v>612</v>
      </c>
      <c r="Y969" s="6">
        <v>80</v>
      </c>
      <c r="Z969" s="1">
        <f>Table1[[#This Row],[Cost Of Goods Sold]]*Table1[[#This Row],[Quantity Sold]]</f>
        <v>60</v>
      </c>
      <c r="AA969" s="1">
        <f>Table1[[#This Row],[Total sold Amount]]-Table1[[#This Row],[Total Cost of Good Sold]]</f>
        <v>20</v>
      </c>
      <c r="AB969" s="6">
        <f>IFERROR(Table1[[#This Row],[Total sold Amount]]-Table1[[#This Row],[Total Cost of Good Sold]]/Table1[[#This Row],[Total sold Amount]],0)</f>
        <v>79.25</v>
      </c>
      <c r="AC969" s="9">
        <f>IFERROR((Table1[[#This Row],[Total sold Amount]]-Table1[[#This Row],[Total Cost of Good Sold]])/Table1[[#This Row],[Total sold Amount]],0)</f>
        <v>0.25</v>
      </c>
    </row>
    <row r="970" spans="1:29" x14ac:dyDescent="0.3">
      <c r="A970">
        <v>371</v>
      </c>
      <c r="B970" t="s">
        <v>242</v>
      </c>
      <c r="C970" t="s">
        <v>24</v>
      </c>
      <c r="D970" t="s">
        <v>631</v>
      </c>
      <c r="E970" t="s">
        <v>626</v>
      </c>
      <c r="F970" s="4">
        <v>44977</v>
      </c>
      <c r="G970" s="6">
        <v>90</v>
      </c>
      <c r="H970">
        <v>3</v>
      </c>
      <c r="I970" t="s">
        <v>453</v>
      </c>
      <c r="J970" t="s">
        <v>513</v>
      </c>
      <c r="K970" t="s">
        <v>18</v>
      </c>
      <c r="L970" t="s">
        <v>18</v>
      </c>
      <c r="M970" t="s">
        <v>443</v>
      </c>
      <c r="N970" s="2">
        <v>0</v>
      </c>
      <c r="O970" s="1">
        <v>70</v>
      </c>
      <c r="P970" s="1">
        <v>20</v>
      </c>
      <c r="Q970" t="s">
        <v>32</v>
      </c>
      <c r="R970" t="s">
        <v>640</v>
      </c>
      <c r="S970" t="s">
        <v>455</v>
      </c>
      <c r="T970" t="s">
        <v>459</v>
      </c>
      <c r="U970" t="s">
        <v>644</v>
      </c>
      <c r="V970" t="s">
        <v>485</v>
      </c>
      <c r="W970" t="s">
        <v>608</v>
      </c>
      <c r="X970" t="s">
        <v>611</v>
      </c>
      <c r="Y970" s="6">
        <v>270</v>
      </c>
      <c r="Z970" s="1">
        <f>Table1[[#This Row],[Cost Of Goods Sold]]*Table1[[#This Row],[Quantity Sold]]</f>
        <v>210</v>
      </c>
      <c r="AA970" s="1">
        <f>Table1[[#This Row],[Total sold Amount]]-Table1[[#This Row],[Total Cost of Good Sold]]</f>
        <v>60</v>
      </c>
      <c r="AB970" s="6">
        <f>IFERROR(Table1[[#This Row],[Total sold Amount]]-Table1[[#This Row],[Total Cost of Good Sold]]/Table1[[#This Row],[Total sold Amount]],0)</f>
        <v>269.22222222222223</v>
      </c>
      <c r="AC970" s="9">
        <f>IFERROR((Table1[[#This Row],[Total sold Amount]]-Table1[[#This Row],[Total Cost of Good Sold]])/Table1[[#This Row],[Total sold Amount]],0)</f>
        <v>0.22222222222222221</v>
      </c>
    </row>
    <row r="971" spans="1:29" x14ac:dyDescent="0.3">
      <c r="A971">
        <v>1304</v>
      </c>
      <c r="B971" t="s">
        <v>387</v>
      </c>
      <c r="C971" t="s">
        <v>34</v>
      </c>
      <c r="D971" t="s">
        <v>632</v>
      </c>
      <c r="E971" t="s">
        <v>625</v>
      </c>
      <c r="F971" s="4">
        <v>45258</v>
      </c>
      <c r="G971" s="7">
        <v>25</v>
      </c>
      <c r="H971">
        <v>5</v>
      </c>
      <c r="I971" t="s">
        <v>453</v>
      </c>
      <c r="J971" t="s">
        <v>513</v>
      </c>
      <c r="K971" t="s">
        <v>23</v>
      </c>
      <c r="L971" t="s">
        <v>23</v>
      </c>
      <c r="M971" t="s">
        <v>604</v>
      </c>
      <c r="N971" s="2">
        <v>0.1</v>
      </c>
      <c r="O971" s="1">
        <v>20</v>
      </c>
      <c r="P971" s="1">
        <v>5</v>
      </c>
      <c r="Q971" t="s">
        <v>18</v>
      </c>
      <c r="R971" t="s">
        <v>642</v>
      </c>
      <c r="S971" t="s">
        <v>455</v>
      </c>
      <c r="T971" t="s">
        <v>460</v>
      </c>
      <c r="U971" t="s">
        <v>460</v>
      </c>
      <c r="V971" t="s">
        <v>472</v>
      </c>
      <c r="W971" t="s">
        <v>606</v>
      </c>
      <c r="X971" t="s">
        <v>611</v>
      </c>
      <c r="Y971" s="6">
        <v>125</v>
      </c>
      <c r="Z971" s="1">
        <f>Table1[[#This Row],[Cost Of Goods Sold]]*Table1[[#This Row],[Quantity Sold]]</f>
        <v>100</v>
      </c>
      <c r="AA971" s="1">
        <f>Table1[[#This Row],[Total sold Amount]]-Table1[[#This Row],[Total Cost of Good Sold]]</f>
        <v>25</v>
      </c>
      <c r="AB971" s="6">
        <f>IFERROR(Table1[[#This Row],[Total sold Amount]]-Table1[[#This Row],[Total Cost of Good Sold]]/Table1[[#This Row],[Total sold Amount]],0)</f>
        <v>124.2</v>
      </c>
      <c r="AC971" s="9">
        <f>IFERROR((Table1[[#This Row],[Total sold Amount]]-Table1[[#This Row],[Total Cost of Good Sold]])/Table1[[#This Row],[Total sold Amount]],0)</f>
        <v>0.2</v>
      </c>
    </row>
    <row r="972" spans="1:29" x14ac:dyDescent="0.3">
      <c r="A972">
        <v>1074</v>
      </c>
      <c r="B972" t="s">
        <v>406</v>
      </c>
      <c r="C972" t="s">
        <v>19</v>
      </c>
      <c r="D972" t="s">
        <v>630</v>
      </c>
      <c r="E972" t="s">
        <v>623</v>
      </c>
      <c r="F972" s="4">
        <v>45436</v>
      </c>
      <c r="G972" s="6">
        <v>70</v>
      </c>
      <c r="I972" t="s">
        <v>453</v>
      </c>
      <c r="J972" t="s">
        <v>513</v>
      </c>
      <c r="K972" t="s">
        <v>431</v>
      </c>
      <c r="L972" t="s">
        <v>23</v>
      </c>
      <c r="M972" t="s">
        <v>448</v>
      </c>
      <c r="N972" s="2">
        <v>0</v>
      </c>
      <c r="O972" s="1">
        <v>50</v>
      </c>
      <c r="P972" s="1">
        <v>20</v>
      </c>
      <c r="Q972" t="s">
        <v>457</v>
      </c>
      <c r="R972" t="s">
        <v>641</v>
      </c>
      <c r="S972" t="s">
        <v>456</v>
      </c>
      <c r="T972" t="s">
        <v>459</v>
      </c>
      <c r="U972" t="s">
        <v>644</v>
      </c>
      <c r="V972" t="s">
        <v>473</v>
      </c>
      <c r="W972" t="s">
        <v>608</v>
      </c>
      <c r="X972" t="s">
        <v>614</v>
      </c>
      <c r="Y972" s="6">
        <v>0</v>
      </c>
      <c r="Z972" s="1">
        <f>Table1[[#This Row],[Cost Of Goods Sold]]*Table1[[#This Row],[Quantity Sold]]</f>
        <v>0</v>
      </c>
      <c r="AA972" s="1">
        <f>Table1[[#This Row],[Total sold Amount]]-Table1[[#This Row],[Total Cost of Good Sold]]</f>
        <v>0</v>
      </c>
      <c r="AB972" s="6">
        <f>IFERROR(Table1[[#This Row],[Total sold Amount]]-Table1[[#This Row],[Total Cost of Good Sold]]/Table1[[#This Row],[Total sold Amount]],0)</f>
        <v>0</v>
      </c>
      <c r="AC972" s="9">
        <f>IFERROR((Table1[[#This Row],[Total sold Amount]]-Table1[[#This Row],[Total Cost of Good Sold]])/Table1[[#This Row],[Total sold Amount]],0)</f>
        <v>0</v>
      </c>
    </row>
    <row r="973" spans="1:29" x14ac:dyDescent="0.3">
      <c r="A973">
        <v>64</v>
      </c>
      <c r="B973" t="s">
        <v>96</v>
      </c>
      <c r="C973" t="s">
        <v>46</v>
      </c>
      <c r="D973" t="s">
        <v>634</v>
      </c>
      <c r="E973" t="s">
        <v>624</v>
      </c>
      <c r="F973" s="4">
        <v>45216</v>
      </c>
      <c r="G973" s="6">
        <v>260</v>
      </c>
      <c r="H973">
        <v>4</v>
      </c>
      <c r="I973" t="s">
        <v>453</v>
      </c>
      <c r="J973" t="s">
        <v>513</v>
      </c>
      <c r="K973" t="s">
        <v>18</v>
      </c>
      <c r="L973" t="s">
        <v>18</v>
      </c>
      <c r="M973" t="s">
        <v>446</v>
      </c>
      <c r="N973" s="2">
        <v>0.1</v>
      </c>
      <c r="O973" s="1">
        <v>200</v>
      </c>
      <c r="P973" s="1">
        <v>60</v>
      </c>
      <c r="Q973" t="s">
        <v>32</v>
      </c>
      <c r="R973" t="s">
        <v>640</v>
      </c>
      <c r="S973" t="s">
        <v>455</v>
      </c>
      <c r="T973" t="s">
        <v>460</v>
      </c>
      <c r="U973" t="s">
        <v>460</v>
      </c>
      <c r="V973" t="s">
        <v>480</v>
      </c>
      <c r="W973" t="s">
        <v>607</v>
      </c>
      <c r="X973" t="s">
        <v>613</v>
      </c>
      <c r="Y973" s="6">
        <v>1040</v>
      </c>
      <c r="Z973" s="1">
        <f>Table1[[#This Row],[Cost Of Goods Sold]]*Table1[[#This Row],[Quantity Sold]]</f>
        <v>800</v>
      </c>
      <c r="AA973" s="1">
        <f>Table1[[#This Row],[Total sold Amount]]-Table1[[#This Row],[Total Cost of Good Sold]]</f>
        <v>240</v>
      </c>
      <c r="AB973" s="6">
        <f>IFERROR(Table1[[#This Row],[Total sold Amount]]-Table1[[#This Row],[Total Cost of Good Sold]]/Table1[[#This Row],[Total sold Amount]],0)</f>
        <v>1039.2307692307693</v>
      </c>
      <c r="AC973" s="9">
        <f>IFERROR((Table1[[#This Row],[Total sold Amount]]-Table1[[#This Row],[Total Cost of Good Sold]])/Table1[[#This Row],[Total sold Amount]],0)</f>
        <v>0.23076923076923078</v>
      </c>
    </row>
    <row r="974" spans="1:29" x14ac:dyDescent="0.3">
      <c r="A974">
        <v>1350</v>
      </c>
      <c r="B974" t="s">
        <v>421</v>
      </c>
      <c r="C974" t="s">
        <v>19</v>
      </c>
      <c r="D974" t="s">
        <v>630</v>
      </c>
      <c r="E974" t="s">
        <v>623</v>
      </c>
      <c r="F974" s="4">
        <v>45304</v>
      </c>
      <c r="G974" s="6">
        <v>20</v>
      </c>
      <c r="H974">
        <v>5</v>
      </c>
      <c r="J974" t="s">
        <v>513</v>
      </c>
      <c r="K974" t="s">
        <v>23</v>
      </c>
      <c r="L974" t="s">
        <v>23</v>
      </c>
      <c r="M974" t="s">
        <v>596</v>
      </c>
      <c r="N974" s="2">
        <v>0</v>
      </c>
      <c r="O974" s="1">
        <v>15</v>
      </c>
      <c r="P974" s="1">
        <v>5</v>
      </c>
      <c r="Q974" t="s">
        <v>457</v>
      </c>
      <c r="R974" t="s">
        <v>641</v>
      </c>
      <c r="S974" t="s">
        <v>455</v>
      </c>
      <c r="T974" t="s">
        <v>458</v>
      </c>
      <c r="U974" t="s">
        <v>644</v>
      </c>
      <c r="V974" t="s">
        <v>466</v>
      </c>
      <c r="W974" t="s">
        <v>608</v>
      </c>
      <c r="X974" t="s">
        <v>611</v>
      </c>
      <c r="Y974" s="6">
        <v>100</v>
      </c>
      <c r="Z974" s="1">
        <f>Table1[[#This Row],[Cost Of Goods Sold]]*Table1[[#This Row],[Quantity Sold]]</f>
        <v>75</v>
      </c>
      <c r="AA974" s="1">
        <f>Table1[[#This Row],[Total sold Amount]]-Table1[[#This Row],[Total Cost of Good Sold]]</f>
        <v>25</v>
      </c>
      <c r="AB974" s="6">
        <f>IFERROR(Table1[[#This Row],[Total sold Amount]]-Table1[[#This Row],[Total Cost of Good Sold]]/Table1[[#This Row],[Total sold Amount]],0)</f>
        <v>99.25</v>
      </c>
      <c r="AC974" s="9">
        <f>IFERROR((Table1[[#This Row],[Total sold Amount]]-Table1[[#This Row],[Total Cost of Good Sold]])/Table1[[#This Row],[Total sold Amount]],0)</f>
        <v>0.25</v>
      </c>
    </row>
    <row r="975" spans="1:29" x14ac:dyDescent="0.3">
      <c r="A975">
        <v>686</v>
      </c>
      <c r="B975" t="s">
        <v>164</v>
      </c>
      <c r="C975" t="s">
        <v>34</v>
      </c>
      <c r="D975" t="s">
        <v>632</v>
      </c>
      <c r="E975" t="s">
        <v>625</v>
      </c>
      <c r="F975" s="4">
        <v>45484</v>
      </c>
      <c r="G975" s="6">
        <v>40</v>
      </c>
      <c r="H975">
        <v>1</v>
      </c>
      <c r="I975" t="s">
        <v>451</v>
      </c>
      <c r="J975" t="s">
        <v>592</v>
      </c>
      <c r="K975" t="s">
        <v>18</v>
      </c>
      <c r="L975" t="s">
        <v>18</v>
      </c>
      <c r="M975" t="s">
        <v>441</v>
      </c>
      <c r="N975" s="2">
        <v>0.05</v>
      </c>
      <c r="O975" s="1">
        <v>30</v>
      </c>
      <c r="P975" s="1">
        <v>10</v>
      </c>
      <c r="Q975" t="s">
        <v>457</v>
      </c>
      <c r="R975" t="s">
        <v>641</v>
      </c>
      <c r="S975" t="s">
        <v>455</v>
      </c>
      <c r="T975" t="s">
        <v>460</v>
      </c>
      <c r="U975" t="s">
        <v>460</v>
      </c>
      <c r="V975" t="s">
        <v>469</v>
      </c>
      <c r="W975" t="s">
        <v>608</v>
      </c>
      <c r="X975" t="s">
        <v>613</v>
      </c>
      <c r="Y975" s="6">
        <v>40</v>
      </c>
      <c r="Z975" s="1">
        <f>Table1[[#This Row],[Cost Of Goods Sold]]*Table1[[#This Row],[Quantity Sold]]</f>
        <v>30</v>
      </c>
      <c r="AA975" s="1">
        <f>Table1[[#This Row],[Total sold Amount]]-Table1[[#This Row],[Total Cost of Good Sold]]</f>
        <v>10</v>
      </c>
      <c r="AB975" s="6">
        <f>IFERROR(Table1[[#This Row],[Total sold Amount]]-Table1[[#This Row],[Total Cost of Good Sold]]/Table1[[#This Row],[Total sold Amount]],0)</f>
        <v>39.25</v>
      </c>
      <c r="AC975" s="9">
        <f>IFERROR((Table1[[#This Row],[Total sold Amount]]-Table1[[#This Row],[Total Cost of Good Sold]])/Table1[[#This Row],[Total sold Amount]],0)</f>
        <v>0.25</v>
      </c>
    </row>
    <row r="976" spans="1:29" x14ac:dyDescent="0.3">
      <c r="A976">
        <v>1208</v>
      </c>
      <c r="B976" t="s">
        <v>408</v>
      </c>
      <c r="C976" t="s">
        <v>24</v>
      </c>
      <c r="D976" t="s">
        <v>631</v>
      </c>
      <c r="E976" t="s">
        <v>626</v>
      </c>
      <c r="G976" s="6">
        <v>90</v>
      </c>
      <c r="H976">
        <v>2</v>
      </c>
      <c r="I976" t="s">
        <v>451</v>
      </c>
      <c r="J976" t="s">
        <v>592</v>
      </c>
      <c r="K976" t="s">
        <v>18</v>
      </c>
      <c r="L976" t="s">
        <v>18</v>
      </c>
      <c r="M976" t="s">
        <v>603</v>
      </c>
      <c r="N976" s="2">
        <v>0.05</v>
      </c>
      <c r="O976" s="1">
        <v>15</v>
      </c>
      <c r="P976" s="1">
        <v>75</v>
      </c>
      <c r="Q976" t="s">
        <v>457</v>
      </c>
      <c r="R976" t="s">
        <v>641</v>
      </c>
      <c r="S976" t="s">
        <v>454</v>
      </c>
      <c r="T976" t="s">
        <v>460</v>
      </c>
      <c r="U976" t="s">
        <v>460</v>
      </c>
      <c r="V976" t="s">
        <v>481</v>
      </c>
      <c r="W976" t="s">
        <v>607</v>
      </c>
      <c r="X976" t="s">
        <v>610</v>
      </c>
      <c r="Y976" s="6">
        <v>180</v>
      </c>
      <c r="Z976" s="1">
        <f>Table1[[#This Row],[Cost Of Goods Sold]]*Table1[[#This Row],[Quantity Sold]]</f>
        <v>30</v>
      </c>
      <c r="AA976" s="1">
        <f>Table1[[#This Row],[Total sold Amount]]-Table1[[#This Row],[Total Cost of Good Sold]]</f>
        <v>150</v>
      </c>
      <c r="AB976" s="6">
        <f>IFERROR(Table1[[#This Row],[Total sold Amount]]-Table1[[#This Row],[Total Cost of Good Sold]]/Table1[[#This Row],[Total sold Amount]],0)</f>
        <v>179.83333333333334</v>
      </c>
      <c r="AC976" s="9">
        <f>IFERROR((Table1[[#This Row],[Total sold Amount]]-Table1[[#This Row],[Total Cost of Good Sold]])/Table1[[#This Row],[Total sold Amount]],0)</f>
        <v>0.83333333333333337</v>
      </c>
    </row>
    <row r="977" spans="1:29" x14ac:dyDescent="0.3">
      <c r="A977">
        <v>1152</v>
      </c>
      <c r="B977" t="s">
        <v>406</v>
      </c>
      <c r="C977" t="s">
        <v>19</v>
      </c>
      <c r="D977" t="s">
        <v>630</v>
      </c>
      <c r="E977" t="s">
        <v>623</v>
      </c>
      <c r="F977" s="4">
        <v>45022</v>
      </c>
      <c r="G977" s="6">
        <v>70</v>
      </c>
      <c r="H977">
        <v>2</v>
      </c>
      <c r="I977" t="s">
        <v>450</v>
      </c>
      <c r="J977" t="s">
        <v>592</v>
      </c>
      <c r="K977" t="s">
        <v>32</v>
      </c>
      <c r="L977" t="s">
        <v>32</v>
      </c>
      <c r="M977" t="s">
        <v>595</v>
      </c>
      <c r="N977" s="2">
        <v>0</v>
      </c>
      <c r="O977" s="1">
        <v>15</v>
      </c>
      <c r="P977" s="1">
        <v>55</v>
      </c>
      <c r="Q977" t="s">
        <v>23</v>
      </c>
      <c r="R977" t="s">
        <v>23</v>
      </c>
      <c r="S977" t="s">
        <v>456</v>
      </c>
      <c r="T977" t="s">
        <v>459</v>
      </c>
      <c r="U977" t="s">
        <v>644</v>
      </c>
      <c r="V977" t="s">
        <v>488</v>
      </c>
      <c r="W977" t="s">
        <v>608</v>
      </c>
      <c r="X977" t="s">
        <v>613</v>
      </c>
      <c r="Y977" s="6">
        <v>140</v>
      </c>
      <c r="Z977" s="1">
        <f>Table1[[#This Row],[Cost Of Goods Sold]]*Table1[[#This Row],[Quantity Sold]]</f>
        <v>30</v>
      </c>
      <c r="AA977" s="1">
        <f>Table1[[#This Row],[Total sold Amount]]-Table1[[#This Row],[Total Cost of Good Sold]]</f>
        <v>110</v>
      </c>
      <c r="AB977" s="6">
        <f>IFERROR(Table1[[#This Row],[Total sold Amount]]-Table1[[#This Row],[Total Cost of Good Sold]]/Table1[[#This Row],[Total sold Amount]],0)</f>
        <v>139.78571428571428</v>
      </c>
      <c r="AC977" s="9">
        <f>IFERROR((Table1[[#This Row],[Total sold Amount]]-Table1[[#This Row],[Total Cost of Good Sold]])/Table1[[#This Row],[Total sold Amount]],0)</f>
        <v>0.7857142857142857</v>
      </c>
    </row>
    <row r="978" spans="1:29" x14ac:dyDescent="0.3">
      <c r="A978">
        <v>1300</v>
      </c>
      <c r="B978" t="s">
        <v>406</v>
      </c>
      <c r="C978" t="s">
        <v>19</v>
      </c>
      <c r="D978" t="s">
        <v>630</v>
      </c>
      <c r="E978" t="s">
        <v>623</v>
      </c>
      <c r="F978" s="4">
        <v>45254</v>
      </c>
      <c r="G978" s="8">
        <v>25</v>
      </c>
      <c r="H978">
        <v>5</v>
      </c>
      <c r="I978" t="s">
        <v>450</v>
      </c>
      <c r="J978" t="s">
        <v>592</v>
      </c>
      <c r="K978" t="s">
        <v>23</v>
      </c>
      <c r="L978" t="s">
        <v>23</v>
      </c>
      <c r="M978" t="s">
        <v>596</v>
      </c>
      <c r="N978" s="2">
        <v>0</v>
      </c>
      <c r="O978" s="1">
        <v>15</v>
      </c>
      <c r="P978" s="1">
        <v>10</v>
      </c>
      <c r="Q978" t="s">
        <v>23</v>
      </c>
      <c r="R978" t="s">
        <v>23</v>
      </c>
      <c r="S978" t="s">
        <v>456</v>
      </c>
      <c r="T978" t="s">
        <v>460</v>
      </c>
      <c r="U978" t="s">
        <v>460</v>
      </c>
      <c r="V978" t="s">
        <v>479</v>
      </c>
      <c r="W978" t="s">
        <v>607</v>
      </c>
      <c r="X978" t="s">
        <v>611</v>
      </c>
      <c r="Y978" s="6">
        <v>125</v>
      </c>
      <c r="Z978" s="1">
        <f>Table1[[#This Row],[Cost Of Goods Sold]]*Table1[[#This Row],[Quantity Sold]]</f>
        <v>75</v>
      </c>
      <c r="AA978" s="1">
        <f>Table1[[#This Row],[Total sold Amount]]-Table1[[#This Row],[Total Cost of Good Sold]]</f>
        <v>50</v>
      </c>
      <c r="AB978" s="6">
        <f>IFERROR(Table1[[#This Row],[Total sold Amount]]-Table1[[#This Row],[Total Cost of Good Sold]]/Table1[[#This Row],[Total sold Amount]],0)</f>
        <v>124.4</v>
      </c>
      <c r="AC978" s="9">
        <f>IFERROR((Table1[[#This Row],[Total sold Amount]]-Table1[[#This Row],[Total Cost of Good Sold]])/Table1[[#This Row],[Total sold Amount]],0)</f>
        <v>0.4</v>
      </c>
    </row>
    <row r="979" spans="1:29" x14ac:dyDescent="0.3">
      <c r="A979">
        <v>286</v>
      </c>
      <c r="B979" t="s">
        <v>162</v>
      </c>
      <c r="C979" t="s">
        <v>16</v>
      </c>
      <c r="D979" t="s">
        <v>629</v>
      </c>
      <c r="E979" t="s">
        <v>16</v>
      </c>
      <c r="F979" s="4">
        <v>45310</v>
      </c>
      <c r="G979" s="6">
        <v>38</v>
      </c>
      <c r="H979">
        <v>2</v>
      </c>
      <c r="I979" t="s">
        <v>450</v>
      </c>
      <c r="J979" t="s">
        <v>592</v>
      </c>
      <c r="K979" t="s">
        <v>18</v>
      </c>
      <c r="L979" t="s">
        <v>18</v>
      </c>
      <c r="M979" t="s">
        <v>441</v>
      </c>
      <c r="N979" s="2">
        <v>0</v>
      </c>
      <c r="O979" s="1">
        <v>30</v>
      </c>
      <c r="P979" s="1">
        <v>8</v>
      </c>
      <c r="Q979" t="s">
        <v>457</v>
      </c>
      <c r="R979" t="s">
        <v>641</v>
      </c>
      <c r="S979" t="s">
        <v>455</v>
      </c>
      <c r="T979" t="s">
        <v>460</v>
      </c>
      <c r="U979" t="s">
        <v>460</v>
      </c>
      <c r="V979" t="s">
        <v>494</v>
      </c>
      <c r="W979" t="s">
        <v>607</v>
      </c>
      <c r="X979" t="s">
        <v>614</v>
      </c>
      <c r="Y979" s="6">
        <v>76</v>
      </c>
      <c r="Z979" s="1">
        <f>Table1[[#This Row],[Cost Of Goods Sold]]*Table1[[#This Row],[Quantity Sold]]</f>
        <v>60</v>
      </c>
      <c r="AA979" s="1">
        <f>Table1[[#This Row],[Total sold Amount]]-Table1[[#This Row],[Total Cost of Good Sold]]</f>
        <v>16</v>
      </c>
      <c r="AB979" s="6">
        <f>IFERROR(Table1[[#This Row],[Total sold Amount]]-Table1[[#This Row],[Total Cost of Good Sold]]/Table1[[#This Row],[Total sold Amount]],0)</f>
        <v>75.21052631578948</v>
      </c>
      <c r="AC979" s="9">
        <f>IFERROR((Table1[[#This Row],[Total sold Amount]]-Table1[[#This Row],[Total Cost of Good Sold]])/Table1[[#This Row],[Total sold Amount]],0)</f>
        <v>0.21052631578947367</v>
      </c>
    </row>
    <row r="980" spans="1:29" x14ac:dyDescent="0.3">
      <c r="A980">
        <v>1070</v>
      </c>
      <c r="B980" t="s">
        <v>406</v>
      </c>
      <c r="C980" t="s">
        <v>19</v>
      </c>
      <c r="D980" t="s">
        <v>630</v>
      </c>
      <c r="E980" t="s">
        <v>623</v>
      </c>
      <c r="F980" s="4">
        <v>45084</v>
      </c>
      <c r="G980" s="6">
        <v>70</v>
      </c>
      <c r="I980" t="s">
        <v>450</v>
      </c>
      <c r="J980" t="s">
        <v>592</v>
      </c>
      <c r="K980" t="s">
        <v>431</v>
      </c>
      <c r="L980" t="s">
        <v>23</v>
      </c>
      <c r="M980" t="s">
        <v>442</v>
      </c>
      <c r="N980" s="2">
        <v>0</v>
      </c>
      <c r="O980" s="1">
        <v>50</v>
      </c>
      <c r="P980" s="1">
        <v>20</v>
      </c>
      <c r="Q980" t="s">
        <v>23</v>
      </c>
      <c r="R980" t="s">
        <v>23</v>
      </c>
      <c r="S980" t="s">
        <v>456</v>
      </c>
      <c r="T980" t="s">
        <v>459</v>
      </c>
      <c r="U980" t="s">
        <v>644</v>
      </c>
      <c r="V980" t="s">
        <v>469</v>
      </c>
      <c r="W980" t="s">
        <v>607</v>
      </c>
      <c r="X980" t="s">
        <v>613</v>
      </c>
      <c r="Y980" s="6">
        <v>0</v>
      </c>
      <c r="Z980" s="1">
        <f>Table1[[#This Row],[Cost Of Goods Sold]]*Table1[[#This Row],[Quantity Sold]]</f>
        <v>0</v>
      </c>
      <c r="AA980" s="1">
        <f>Table1[[#This Row],[Total sold Amount]]-Table1[[#This Row],[Total Cost of Good Sold]]</f>
        <v>0</v>
      </c>
      <c r="AB980" s="6">
        <f>IFERROR(Table1[[#This Row],[Total sold Amount]]-Table1[[#This Row],[Total Cost of Good Sold]]/Table1[[#This Row],[Total sold Amount]],0)</f>
        <v>0</v>
      </c>
      <c r="AC980" s="9">
        <f>IFERROR((Table1[[#This Row],[Total sold Amount]]-Table1[[#This Row],[Total Cost of Good Sold]])/Table1[[#This Row],[Total sold Amount]],0)</f>
        <v>0</v>
      </c>
    </row>
    <row r="981" spans="1:29" x14ac:dyDescent="0.3">
      <c r="A981">
        <v>1336</v>
      </c>
      <c r="B981" t="s">
        <v>17</v>
      </c>
      <c r="C981" t="s">
        <v>16</v>
      </c>
      <c r="D981" t="s">
        <v>629</v>
      </c>
      <c r="E981" t="s">
        <v>16</v>
      </c>
      <c r="F981" s="4">
        <v>45290</v>
      </c>
      <c r="G981" s="6">
        <v>20</v>
      </c>
      <c r="H981">
        <v>5</v>
      </c>
      <c r="I981" t="s">
        <v>450</v>
      </c>
      <c r="J981" t="s">
        <v>592</v>
      </c>
      <c r="K981" t="s">
        <v>32</v>
      </c>
      <c r="L981" t="s">
        <v>32</v>
      </c>
      <c r="M981" t="s">
        <v>604</v>
      </c>
      <c r="N981" s="2">
        <v>0</v>
      </c>
      <c r="O981" s="1">
        <v>15</v>
      </c>
      <c r="P981" s="1">
        <v>5</v>
      </c>
      <c r="Q981" t="s">
        <v>18</v>
      </c>
      <c r="R981" t="s">
        <v>642</v>
      </c>
      <c r="S981" t="s">
        <v>454</v>
      </c>
      <c r="T981" t="s">
        <v>460</v>
      </c>
      <c r="U981" t="s">
        <v>460</v>
      </c>
      <c r="V981" t="s">
        <v>483</v>
      </c>
      <c r="W981" t="s">
        <v>607</v>
      </c>
      <c r="X981" t="s">
        <v>611</v>
      </c>
      <c r="Y981" s="6">
        <v>100</v>
      </c>
      <c r="Z981" s="1">
        <f>Table1[[#This Row],[Cost Of Goods Sold]]*Table1[[#This Row],[Quantity Sold]]</f>
        <v>75</v>
      </c>
      <c r="AA981" s="1">
        <f>Table1[[#This Row],[Total sold Amount]]-Table1[[#This Row],[Total Cost of Good Sold]]</f>
        <v>25</v>
      </c>
      <c r="AB981" s="6">
        <f>IFERROR(Table1[[#This Row],[Total sold Amount]]-Table1[[#This Row],[Total Cost of Good Sold]]/Table1[[#This Row],[Total sold Amount]],0)</f>
        <v>99.25</v>
      </c>
      <c r="AC981" s="9">
        <f>IFERROR((Table1[[#This Row],[Total sold Amount]]-Table1[[#This Row],[Total Cost of Good Sold]])/Table1[[#This Row],[Total sold Amount]],0)</f>
        <v>0.25</v>
      </c>
    </row>
    <row r="982" spans="1:29" x14ac:dyDescent="0.3">
      <c r="A982">
        <v>1246</v>
      </c>
      <c r="B982" t="s">
        <v>387</v>
      </c>
      <c r="C982" t="s">
        <v>34</v>
      </c>
      <c r="D982" t="s">
        <v>632</v>
      </c>
      <c r="E982" t="s">
        <v>625</v>
      </c>
      <c r="F982" s="4">
        <v>45507</v>
      </c>
      <c r="G982" s="6">
        <v>90</v>
      </c>
      <c r="H982">
        <v>5</v>
      </c>
      <c r="I982" t="s">
        <v>450</v>
      </c>
      <c r="J982" t="s">
        <v>592</v>
      </c>
      <c r="K982" t="s">
        <v>32</v>
      </c>
      <c r="L982" t="s">
        <v>32</v>
      </c>
      <c r="M982" t="s">
        <v>603</v>
      </c>
      <c r="N982" s="2">
        <v>0</v>
      </c>
      <c r="O982" s="1">
        <v>15</v>
      </c>
      <c r="P982" s="1">
        <v>75</v>
      </c>
      <c r="Q982" t="s">
        <v>457</v>
      </c>
      <c r="R982" t="s">
        <v>641</v>
      </c>
      <c r="S982" t="s">
        <v>456</v>
      </c>
      <c r="T982" t="s">
        <v>460</v>
      </c>
      <c r="U982" t="s">
        <v>460</v>
      </c>
      <c r="V982" t="s">
        <v>477</v>
      </c>
      <c r="W982" t="s">
        <v>607</v>
      </c>
      <c r="X982" t="s">
        <v>610</v>
      </c>
      <c r="Y982" s="6">
        <v>450</v>
      </c>
      <c r="Z982" s="1">
        <f>Table1[[#This Row],[Cost Of Goods Sold]]*Table1[[#This Row],[Quantity Sold]]</f>
        <v>75</v>
      </c>
      <c r="AA982" s="1">
        <f>Table1[[#This Row],[Total sold Amount]]-Table1[[#This Row],[Total Cost of Good Sold]]</f>
        <v>375</v>
      </c>
      <c r="AB982" s="6">
        <f>IFERROR(Table1[[#This Row],[Total sold Amount]]-Table1[[#This Row],[Total Cost of Good Sold]]/Table1[[#This Row],[Total sold Amount]],0)</f>
        <v>449.83333333333331</v>
      </c>
      <c r="AC982" s="9">
        <f>IFERROR((Table1[[#This Row],[Total sold Amount]]-Table1[[#This Row],[Total Cost of Good Sold]])/Table1[[#This Row],[Total sold Amount]],0)</f>
        <v>0.83333333333333337</v>
      </c>
    </row>
    <row r="983" spans="1:29" x14ac:dyDescent="0.3">
      <c r="A983">
        <v>753</v>
      </c>
      <c r="B983" t="s">
        <v>257</v>
      </c>
      <c r="C983" t="s">
        <v>19</v>
      </c>
      <c r="D983" t="s">
        <v>630</v>
      </c>
      <c r="E983" t="s">
        <v>623</v>
      </c>
      <c r="F983" s="4">
        <v>44953</v>
      </c>
      <c r="G983" s="6">
        <v>40</v>
      </c>
      <c r="H983">
        <v>1</v>
      </c>
      <c r="I983" t="s">
        <v>452</v>
      </c>
      <c r="J983" t="s">
        <v>592</v>
      </c>
      <c r="K983" t="s">
        <v>23</v>
      </c>
      <c r="L983" t="s">
        <v>23</v>
      </c>
      <c r="M983" t="s">
        <v>443</v>
      </c>
      <c r="N983" s="2">
        <v>0</v>
      </c>
      <c r="O983" s="1">
        <v>30</v>
      </c>
      <c r="P983" s="1">
        <v>10</v>
      </c>
      <c r="Q983" t="s">
        <v>32</v>
      </c>
      <c r="R983" t="s">
        <v>640</v>
      </c>
      <c r="S983" t="s">
        <v>454</v>
      </c>
      <c r="T983" t="s">
        <v>460</v>
      </c>
      <c r="U983" t="s">
        <v>460</v>
      </c>
      <c r="V983" t="s">
        <v>485</v>
      </c>
      <c r="W983" t="s">
        <v>607</v>
      </c>
      <c r="X983" t="s">
        <v>611</v>
      </c>
      <c r="Y983" s="6">
        <v>40</v>
      </c>
      <c r="Z983" s="1">
        <f>Table1[[#This Row],[Cost Of Goods Sold]]*Table1[[#This Row],[Quantity Sold]]</f>
        <v>30</v>
      </c>
      <c r="AA983" s="1">
        <f>Table1[[#This Row],[Total sold Amount]]-Table1[[#This Row],[Total Cost of Good Sold]]</f>
        <v>10</v>
      </c>
      <c r="AB983" s="6">
        <f>IFERROR(Table1[[#This Row],[Total sold Amount]]-Table1[[#This Row],[Total Cost of Good Sold]]/Table1[[#This Row],[Total sold Amount]],0)</f>
        <v>39.25</v>
      </c>
      <c r="AC983" s="9">
        <f>IFERROR((Table1[[#This Row],[Total sold Amount]]-Table1[[#This Row],[Total Cost of Good Sold]])/Table1[[#This Row],[Total sold Amount]],0)</f>
        <v>0.25</v>
      </c>
    </row>
    <row r="984" spans="1:29" x14ac:dyDescent="0.3">
      <c r="A984">
        <v>1338</v>
      </c>
      <c r="B984" t="s">
        <v>422</v>
      </c>
      <c r="C984" t="s">
        <v>48</v>
      </c>
      <c r="D984" t="s">
        <v>633</v>
      </c>
      <c r="E984" t="s">
        <v>624</v>
      </c>
      <c r="F984" s="4">
        <v>45292</v>
      </c>
      <c r="G984" s="6">
        <v>120</v>
      </c>
      <c r="H984">
        <v>4</v>
      </c>
      <c r="I984" t="s">
        <v>452</v>
      </c>
      <c r="J984" t="s">
        <v>592</v>
      </c>
      <c r="K984" t="s">
        <v>23</v>
      </c>
      <c r="L984" t="s">
        <v>23</v>
      </c>
      <c r="M984" t="s">
        <v>596</v>
      </c>
      <c r="N984" s="2">
        <v>0.1</v>
      </c>
      <c r="O984" s="1">
        <v>15</v>
      </c>
      <c r="P984" s="1">
        <v>105</v>
      </c>
      <c r="Q984" t="s">
        <v>32</v>
      </c>
      <c r="R984" t="s">
        <v>640</v>
      </c>
      <c r="S984" t="s">
        <v>456</v>
      </c>
      <c r="T984" t="s">
        <v>458</v>
      </c>
      <c r="U984" t="s">
        <v>644</v>
      </c>
      <c r="V984" t="s">
        <v>485</v>
      </c>
      <c r="W984" t="s">
        <v>608</v>
      </c>
      <c r="X984" t="s">
        <v>611</v>
      </c>
      <c r="Y984" s="6">
        <v>480</v>
      </c>
      <c r="Z984" s="1">
        <f>Table1[[#This Row],[Cost Of Goods Sold]]*Table1[[#This Row],[Quantity Sold]]</f>
        <v>60</v>
      </c>
      <c r="AA984" s="1">
        <f>Table1[[#This Row],[Total sold Amount]]-Table1[[#This Row],[Total Cost of Good Sold]]</f>
        <v>420</v>
      </c>
      <c r="AB984" s="6">
        <f>IFERROR(Table1[[#This Row],[Total sold Amount]]-Table1[[#This Row],[Total Cost of Good Sold]]/Table1[[#This Row],[Total sold Amount]],0)</f>
        <v>479.875</v>
      </c>
      <c r="AC984" s="9">
        <f>IFERROR((Table1[[#This Row],[Total sold Amount]]-Table1[[#This Row],[Total Cost of Good Sold]])/Table1[[#This Row],[Total sold Amount]],0)</f>
        <v>0.875</v>
      </c>
    </row>
    <row r="985" spans="1:29" x14ac:dyDescent="0.3">
      <c r="A985">
        <v>1346</v>
      </c>
      <c r="B985" t="s">
        <v>408</v>
      </c>
      <c r="C985" t="s">
        <v>24</v>
      </c>
      <c r="D985" t="s">
        <v>631</v>
      </c>
      <c r="E985" t="s">
        <v>626</v>
      </c>
      <c r="F985" s="4">
        <v>45300</v>
      </c>
      <c r="G985" s="6">
        <v>20</v>
      </c>
      <c r="H985">
        <v>2</v>
      </c>
      <c r="I985" t="s">
        <v>452</v>
      </c>
      <c r="J985" t="s">
        <v>592</v>
      </c>
      <c r="K985" t="s">
        <v>18</v>
      </c>
      <c r="L985" t="s">
        <v>18</v>
      </c>
      <c r="M985" t="s">
        <v>602</v>
      </c>
      <c r="N985" s="2">
        <v>0</v>
      </c>
      <c r="O985" s="1">
        <v>15</v>
      </c>
      <c r="P985" s="1">
        <v>5</v>
      </c>
      <c r="Q985" t="s">
        <v>457</v>
      </c>
      <c r="R985" t="s">
        <v>641</v>
      </c>
      <c r="S985" t="s">
        <v>454</v>
      </c>
      <c r="T985" t="s">
        <v>459</v>
      </c>
      <c r="U985" t="s">
        <v>644</v>
      </c>
      <c r="V985" t="s">
        <v>462</v>
      </c>
      <c r="W985" t="s">
        <v>608</v>
      </c>
      <c r="X985" t="s">
        <v>614</v>
      </c>
      <c r="Y985" s="6">
        <v>40</v>
      </c>
      <c r="Z985" s="1">
        <f>Table1[[#This Row],[Cost Of Goods Sold]]*Table1[[#This Row],[Quantity Sold]]</f>
        <v>30</v>
      </c>
      <c r="AA985" s="1">
        <f>Table1[[#This Row],[Total sold Amount]]-Table1[[#This Row],[Total Cost of Good Sold]]</f>
        <v>10</v>
      </c>
      <c r="AB985" s="6">
        <f>IFERROR(Table1[[#This Row],[Total sold Amount]]-Table1[[#This Row],[Total Cost of Good Sold]]/Table1[[#This Row],[Total sold Amount]],0)</f>
        <v>39.25</v>
      </c>
      <c r="AC985" s="9">
        <f>IFERROR((Table1[[#This Row],[Total sold Amount]]-Table1[[#This Row],[Total Cost of Good Sold]])/Table1[[#This Row],[Total sold Amount]],0)</f>
        <v>0.25</v>
      </c>
    </row>
    <row r="986" spans="1:29" x14ac:dyDescent="0.3">
      <c r="A986">
        <v>1254</v>
      </c>
      <c r="B986" t="s">
        <v>406</v>
      </c>
      <c r="C986" t="s">
        <v>19</v>
      </c>
      <c r="D986" t="s">
        <v>630</v>
      </c>
      <c r="E986" t="s">
        <v>623</v>
      </c>
      <c r="F986" s="4">
        <v>45507</v>
      </c>
      <c r="G986" s="6">
        <v>25</v>
      </c>
      <c r="H986">
        <v>4</v>
      </c>
      <c r="I986" t="s">
        <v>452</v>
      </c>
      <c r="J986" t="s">
        <v>592</v>
      </c>
      <c r="K986" t="s">
        <v>23</v>
      </c>
      <c r="L986" t="s">
        <v>23</v>
      </c>
      <c r="M986" t="s">
        <v>595</v>
      </c>
      <c r="N986" s="2">
        <v>0</v>
      </c>
      <c r="O986" s="1">
        <v>15</v>
      </c>
      <c r="P986" s="1">
        <v>10</v>
      </c>
      <c r="Q986" t="s">
        <v>32</v>
      </c>
      <c r="R986" t="s">
        <v>640</v>
      </c>
      <c r="S986" t="s">
        <v>454</v>
      </c>
      <c r="T986" t="s">
        <v>460</v>
      </c>
      <c r="U986" t="s">
        <v>460</v>
      </c>
      <c r="V986" t="s">
        <v>464</v>
      </c>
      <c r="W986" t="s">
        <v>607</v>
      </c>
      <c r="X986" t="s">
        <v>610</v>
      </c>
      <c r="Y986" s="6">
        <v>100</v>
      </c>
      <c r="Z986" s="1">
        <f>Table1[[#This Row],[Cost Of Goods Sold]]*Table1[[#This Row],[Quantity Sold]]</f>
        <v>60</v>
      </c>
      <c r="AA986" s="1">
        <f>Table1[[#This Row],[Total sold Amount]]-Table1[[#This Row],[Total Cost of Good Sold]]</f>
        <v>40</v>
      </c>
      <c r="AB986" s="6">
        <f>IFERROR(Table1[[#This Row],[Total sold Amount]]-Table1[[#This Row],[Total Cost of Good Sold]]/Table1[[#This Row],[Total sold Amount]],0)</f>
        <v>99.4</v>
      </c>
      <c r="AC986" s="9">
        <f>IFERROR((Table1[[#This Row],[Total sold Amount]]-Table1[[#This Row],[Total Cost of Good Sold]])/Table1[[#This Row],[Total sold Amount]],0)</f>
        <v>0.4</v>
      </c>
    </row>
    <row r="987" spans="1:29" x14ac:dyDescent="0.3">
      <c r="A987">
        <v>1106</v>
      </c>
      <c r="B987" t="s">
        <v>292</v>
      </c>
      <c r="C987" t="s">
        <v>16</v>
      </c>
      <c r="D987" t="s">
        <v>629</v>
      </c>
      <c r="E987" t="s">
        <v>16</v>
      </c>
      <c r="F987" s="4">
        <v>45508</v>
      </c>
      <c r="G987" s="6">
        <v>40</v>
      </c>
      <c r="I987" t="s">
        <v>452</v>
      </c>
      <c r="J987" t="s">
        <v>592</v>
      </c>
      <c r="K987" t="s">
        <v>434</v>
      </c>
      <c r="L987" t="s">
        <v>18</v>
      </c>
      <c r="M987" t="s">
        <v>448</v>
      </c>
      <c r="N987" s="2">
        <v>0</v>
      </c>
      <c r="O987" s="1">
        <v>30</v>
      </c>
      <c r="P987" s="1">
        <v>10</v>
      </c>
      <c r="Q987" t="s">
        <v>18</v>
      </c>
      <c r="R987" t="s">
        <v>642</v>
      </c>
      <c r="S987" t="s">
        <v>454</v>
      </c>
      <c r="T987" t="s">
        <v>460</v>
      </c>
      <c r="U987" t="s">
        <v>460</v>
      </c>
      <c r="V987" t="s">
        <v>474</v>
      </c>
      <c r="W987" t="s">
        <v>606</v>
      </c>
      <c r="X987" t="s">
        <v>611</v>
      </c>
      <c r="Y987" s="6">
        <v>0</v>
      </c>
      <c r="Z987" s="1">
        <f>Table1[[#This Row],[Cost Of Goods Sold]]*Table1[[#This Row],[Quantity Sold]]</f>
        <v>0</v>
      </c>
      <c r="AA987" s="1">
        <f>Table1[[#This Row],[Total sold Amount]]-Table1[[#This Row],[Total Cost of Good Sold]]</f>
        <v>0</v>
      </c>
      <c r="AB987" s="6">
        <f>IFERROR(Table1[[#This Row],[Total sold Amount]]-Table1[[#This Row],[Total Cost of Good Sold]]/Table1[[#This Row],[Total sold Amount]],0)</f>
        <v>0</v>
      </c>
      <c r="AC987" s="9">
        <f>IFERROR((Table1[[#This Row],[Total sold Amount]]-Table1[[#This Row],[Total Cost of Good Sold]])/Table1[[#This Row],[Total sold Amount]],0)</f>
        <v>0</v>
      </c>
    </row>
    <row r="988" spans="1:29" x14ac:dyDescent="0.3">
      <c r="A988">
        <v>1292</v>
      </c>
      <c r="B988" t="s">
        <v>421</v>
      </c>
      <c r="C988" t="s">
        <v>19</v>
      </c>
      <c r="D988" t="s">
        <v>630</v>
      </c>
      <c r="E988" t="s">
        <v>623</v>
      </c>
      <c r="F988" s="4">
        <v>45246</v>
      </c>
      <c r="G988" s="8">
        <v>25</v>
      </c>
      <c r="H988">
        <v>5</v>
      </c>
      <c r="I988" t="s">
        <v>452</v>
      </c>
      <c r="J988" t="s">
        <v>592</v>
      </c>
      <c r="K988" t="s">
        <v>32</v>
      </c>
      <c r="L988" t="s">
        <v>32</v>
      </c>
      <c r="M988" t="s">
        <v>595</v>
      </c>
      <c r="N988" s="2">
        <v>0</v>
      </c>
      <c r="O988" s="1">
        <v>15</v>
      </c>
      <c r="P988" s="1">
        <v>10</v>
      </c>
      <c r="Q988" t="s">
        <v>18</v>
      </c>
      <c r="R988" t="s">
        <v>642</v>
      </c>
      <c r="S988" t="s">
        <v>456</v>
      </c>
      <c r="T988" t="s">
        <v>459</v>
      </c>
      <c r="U988" t="s">
        <v>644</v>
      </c>
      <c r="V988" t="s">
        <v>471</v>
      </c>
      <c r="W988" t="s">
        <v>607</v>
      </c>
      <c r="X988" t="s">
        <v>613</v>
      </c>
      <c r="Y988" s="6">
        <v>125</v>
      </c>
      <c r="Z988" s="1">
        <f>Table1[[#This Row],[Cost Of Goods Sold]]*Table1[[#This Row],[Quantity Sold]]</f>
        <v>75</v>
      </c>
      <c r="AA988" s="1">
        <f>Table1[[#This Row],[Total sold Amount]]-Table1[[#This Row],[Total Cost of Good Sold]]</f>
        <v>50</v>
      </c>
      <c r="AB988" s="6">
        <f>IFERROR(Table1[[#This Row],[Total sold Amount]]-Table1[[#This Row],[Total Cost of Good Sold]]/Table1[[#This Row],[Total sold Amount]],0)</f>
        <v>124.4</v>
      </c>
      <c r="AC988" s="9">
        <f>IFERROR((Table1[[#This Row],[Total sold Amount]]-Table1[[#This Row],[Total Cost of Good Sold]])/Table1[[#This Row],[Total sold Amount]],0)</f>
        <v>0.4</v>
      </c>
    </row>
    <row r="989" spans="1:29" x14ac:dyDescent="0.3">
      <c r="A989">
        <v>1116</v>
      </c>
      <c r="B989" t="s">
        <v>338</v>
      </c>
      <c r="C989" t="s">
        <v>48</v>
      </c>
      <c r="D989" t="s">
        <v>633</v>
      </c>
      <c r="E989" t="s">
        <v>624</v>
      </c>
      <c r="F989" s="4">
        <v>45517</v>
      </c>
      <c r="G989" s="6">
        <v>20</v>
      </c>
      <c r="I989" t="s">
        <v>449</v>
      </c>
      <c r="J989" t="s">
        <v>592</v>
      </c>
      <c r="K989" t="s">
        <v>18</v>
      </c>
      <c r="L989" t="s">
        <v>18</v>
      </c>
      <c r="M989" t="s">
        <v>445</v>
      </c>
      <c r="N989" s="2">
        <v>0</v>
      </c>
      <c r="O989" s="1">
        <v>15</v>
      </c>
      <c r="P989" s="1">
        <v>5</v>
      </c>
      <c r="Q989" t="s">
        <v>23</v>
      </c>
      <c r="R989" t="s">
        <v>23</v>
      </c>
      <c r="S989" t="s">
        <v>455</v>
      </c>
      <c r="T989" t="s">
        <v>458</v>
      </c>
      <c r="U989" t="s">
        <v>644</v>
      </c>
      <c r="V989" t="s">
        <v>473</v>
      </c>
      <c r="W989" t="s">
        <v>607</v>
      </c>
      <c r="X989" t="s">
        <v>614</v>
      </c>
      <c r="Y989" s="6">
        <v>0</v>
      </c>
      <c r="Z989" s="1">
        <f>Table1[[#This Row],[Cost Of Goods Sold]]*Table1[[#This Row],[Quantity Sold]]</f>
        <v>0</v>
      </c>
      <c r="AA989" s="1">
        <f>Table1[[#This Row],[Total sold Amount]]-Table1[[#This Row],[Total Cost of Good Sold]]</f>
        <v>0</v>
      </c>
      <c r="AB989" s="6">
        <f>IFERROR(Table1[[#This Row],[Total sold Amount]]-Table1[[#This Row],[Total Cost of Good Sold]]/Table1[[#This Row],[Total sold Amount]],0)</f>
        <v>0</v>
      </c>
      <c r="AC989" s="9">
        <f>IFERROR((Table1[[#This Row],[Total sold Amount]]-Table1[[#This Row],[Total Cost of Good Sold]])/Table1[[#This Row],[Total sold Amount]],0)</f>
        <v>0</v>
      </c>
    </row>
    <row r="990" spans="1:29" x14ac:dyDescent="0.3">
      <c r="A990">
        <v>1108</v>
      </c>
      <c r="B990" t="s">
        <v>17</v>
      </c>
      <c r="C990" t="s">
        <v>16</v>
      </c>
      <c r="D990" t="s">
        <v>629</v>
      </c>
      <c r="E990" t="s">
        <v>16</v>
      </c>
      <c r="F990" s="4">
        <v>45330</v>
      </c>
      <c r="G990" s="6">
        <v>70</v>
      </c>
      <c r="I990" t="s">
        <v>449</v>
      </c>
      <c r="J990" t="s">
        <v>592</v>
      </c>
      <c r="K990" t="s">
        <v>434</v>
      </c>
      <c r="L990" t="s">
        <v>18</v>
      </c>
      <c r="M990" t="s">
        <v>445</v>
      </c>
      <c r="N990" s="2">
        <v>0</v>
      </c>
      <c r="O990" s="1">
        <v>50</v>
      </c>
      <c r="P990" s="1">
        <v>20</v>
      </c>
      <c r="Q990" t="s">
        <v>18</v>
      </c>
      <c r="R990" t="s">
        <v>642</v>
      </c>
      <c r="S990" t="s">
        <v>455</v>
      </c>
      <c r="T990" t="s">
        <v>459</v>
      </c>
      <c r="U990" t="s">
        <v>644</v>
      </c>
      <c r="V990" t="s">
        <v>476</v>
      </c>
      <c r="W990" t="s">
        <v>608</v>
      </c>
      <c r="X990" t="s">
        <v>610</v>
      </c>
      <c r="Y990" s="6">
        <v>0</v>
      </c>
      <c r="Z990" s="1">
        <f>Table1[[#This Row],[Cost Of Goods Sold]]*Table1[[#This Row],[Quantity Sold]]</f>
        <v>0</v>
      </c>
      <c r="AA990" s="1">
        <f>Table1[[#This Row],[Total sold Amount]]-Table1[[#This Row],[Total Cost of Good Sold]]</f>
        <v>0</v>
      </c>
      <c r="AB990" s="6">
        <f>IFERROR(Table1[[#This Row],[Total sold Amount]]-Table1[[#This Row],[Total Cost of Good Sold]]/Table1[[#This Row],[Total sold Amount]],0)</f>
        <v>0</v>
      </c>
      <c r="AC990" s="9">
        <f>IFERROR((Table1[[#This Row],[Total sold Amount]]-Table1[[#This Row],[Total Cost of Good Sold]])/Table1[[#This Row],[Total sold Amount]],0)</f>
        <v>0</v>
      </c>
    </row>
    <row r="991" spans="1:29" x14ac:dyDescent="0.3">
      <c r="A991">
        <v>481</v>
      </c>
      <c r="B991" t="s">
        <v>269</v>
      </c>
      <c r="C991" t="s">
        <v>16</v>
      </c>
      <c r="D991" t="s">
        <v>629</v>
      </c>
      <c r="E991" t="s">
        <v>16</v>
      </c>
      <c r="F991" s="4">
        <v>45137</v>
      </c>
      <c r="G991" s="6">
        <v>500</v>
      </c>
      <c r="H991">
        <v>3</v>
      </c>
      <c r="I991" t="s">
        <v>449</v>
      </c>
      <c r="J991" t="s">
        <v>592</v>
      </c>
      <c r="K991" t="s">
        <v>23</v>
      </c>
      <c r="L991" t="s">
        <v>23</v>
      </c>
      <c r="M991" t="s">
        <v>443</v>
      </c>
      <c r="N991" s="2">
        <v>0</v>
      </c>
      <c r="O991" s="1">
        <v>350</v>
      </c>
      <c r="P991" s="1">
        <v>150</v>
      </c>
      <c r="Q991" t="s">
        <v>457</v>
      </c>
      <c r="R991" t="s">
        <v>641</v>
      </c>
      <c r="S991" t="s">
        <v>455</v>
      </c>
      <c r="T991" t="s">
        <v>460</v>
      </c>
      <c r="U991" t="s">
        <v>460</v>
      </c>
      <c r="V991" t="s">
        <v>463</v>
      </c>
      <c r="W991" t="s">
        <v>608</v>
      </c>
      <c r="X991" t="s">
        <v>610</v>
      </c>
      <c r="Y991" s="6">
        <v>1500</v>
      </c>
      <c r="Z991" s="1">
        <f>Table1[[#This Row],[Cost Of Goods Sold]]*Table1[[#This Row],[Quantity Sold]]</f>
        <v>1050</v>
      </c>
      <c r="AA991" s="1">
        <f>Table1[[#This Row],[Total sold Amount]]-Table1[[#This Row],[Total Cost of Good Sold]]</f>
        <v>450</v>
      </c>
      <c r="AB991" s="6">
        <f>IFERROR(Table1[[#This Row],[Total sold Amount]]-Table1[[#This Row],[Total Cost of Good Sold]]/Table1[[#This Row],[Total sold Amount]],0)</f>
        <v>1499.3</v>
      </c>
      <c r="AC991" s="9">
        <f>IFERROR((Table1[[#This Row],[Total sold Amount]]-Table1[[#This Row],[Total Cost of Good Sold]])/Table1[[#This Row],[Total sold Amount]],0)</f>
        <v>0.3</v>
      </c>
    </row>
    <row r="992" spans="1:29" x14ac:dyDescent="0.3">
      <c r="A992">
        <v>1198</v>
      </c>
      <c r="B992" t="s">
        <v>17</v>
      </c>
      <c r="C992" t="s">
        <v>16</v>
      </c>
      <c r="D992" t="s">
        <v>629</v>
      </c>
      <c r="E992" t="s">
        <v>16</v>
      </c>
      <c r="F992" s="4">
        <v>45090</v>
      </c>
      <c r="G992" s="6">
        <v>70</v>
      </c>
      <c r="H992">
        <v>4</v>
      </c>
      <c r="I992" t="s">
        <v>449</v>
      </c>
      <c r="J992" t="s">
        <v>592</v>
      </c>
      <c r="K992" t="s">
        <v>18</v>
      </c>
      <c r="L992" t="s">
        <v>18</v>
      </c>
      <c r="M992" t="s">
        <v>596</v>
      </c>
      <c r="N992" s="2">
        <v>0.1</v>
      </c>
      <c r="O992" s="1">
        <v>20</v>
      </c>
      <c r="P992" s="1">
        <v>50</v>
      </c>
      <c r="Q992" t="s">
        <v>18</v>
      </c>
      <c r="R992" t="s">
        <v>642</v>
      </c>
      <c r="S992" t="s">
        <v>456</v>
      </c>
      <c r="T992" t="s">
        <v>459</v>
      </c>
      <c r="U992" t="s">
        <v>644</v>
      </c>
      <c r="V992" t="s">
        <v>471</v>
      </c>
      <c r="W992" t="s">
        <v>606</v>
      </c>
      <c r="X992" t="s">
        <v>613</v>
      </c>
      <c r="Y992" s="6">
        <v>280</v>
      </c>
      <c r="Z992" s="1">
        <f>Table1[[#This Row],[Cost Of Goods Sold]]*Table1[[#This Row],[Quantity Sold]]</f>
        <v>80</v>
      </c>
      <c r="AA992" s="1">
        <f>Table1[[#This Row],[Total sold Amount]]-Table1[[#This Row],[Total Cost of Good Sold]]</f>
        <v>200</v>
      </c>
      <c r="AB992" s="6">
        <f>IFERROR(Table1[[#This Row],[Total sold Amount]]-Table1[[#This Row],[Total Cost of Good Sold]]/Table1[[#This Row],[Total sold Amount]],0)</f>
        <v>279.71428571428572</v>
      </c>
      <c r="AC992" s="9">
        <f>IFERROR((Table1[[#This Row],[Total sold Amount]]-Table1[[#This Row],[Total Cost of Good Sold]])/Table1[[#This Row],[Total sold Amount]],0)</f>
        <v>0.7142857142857143</v>
      </c>
    </row>
    <row r="993" spans="1:29" x14ac:dyDescent="0.3">
      <c r="A993">
        <v>1154</v>
      </c>
      <c r="B993" t="s">
        <v>17</v>
      </c>
      <c r="C993" t="s">
        <v>16</v>
      </c>
      <c r="D993" t="s">
        <v>629</v>
      </c>
      <c r="E993" t="s">
        <v>16</v>
      </c>
      <c r="F993" s="4">
        <v>45160</v>
      </c>
      <c r="G993" s="6">
        <v>70</v>
      </c>
      <c r="H993">
        <v>3</v>
      </c>
      <c r="I993" t="s">
        <v>453</v>
      </c>
      <c r="J993" t="s">
        <v>592</v>
      </c>
      <c r="K993" t="s">
        <v>23</v>
      </c>
      <c r="L993" t="s">
        <v>23</v>
      </c>
      <c r="M993" t="s">
        <v>597</v>
      </c>
      <c r="N993" s="2">
        <v>0.1</v>
      </c>
      <c r="O993" s="1">
        <v>20</v>
      </c>
      <c r="P993" s="1">
        <v>50</v>
      </c>
      <c r="Q993" t="s">
        <v>18</v>
      </c>
      <c r="R993" t="s">
        <v>642</v>
      </c>
      <c r="S993" t="s">
        <v>456</v>
      </c>
      <c r="T993" t="s">
        <v>458</v>
      </c>
      <c r="U993" t="s">
        <v>644</v>
      </c>
      <c r="V993" t="s">
        <v>493</v>
      </c>
      <c r="W993" t="s">
        <v>606</v>
      </c>
      <c r="X993" t="s">
        <v>613</v>
      </c>
      <c r="Y993" s="6">
        <v>210</v>
      </c>
      <c r="Z993" s="1">
        <f>Table1[[#This Row],[Cost Of Goods Sold]]*Table1[[#This Row],[Quantity Sold]]</f>
        <v>60</v>
      </c>
      <c r="AA993" s="1">
        <f>Table1[[#This Row],[Total sold Amount]]-Table1[[#This Row],[Total Cost of Good Sold]]</f>
        <v>150</v>
      </c>
      <c r="AB993" s="6">
        <f>IFERROR(Table1[[#This Row],[Total sold Amount]]-Table1[[#This Row],[Total Cost of Good Sold]]/Table1[[#This Row],[Total sold Amount]],0)</f>
        <v>209.71428571428572</v>
      </c>
      <c r="AC993" s="9">
        <f>IFERROR((Table1[[#This Row],[Total sold Amount]]-Table1[[#This Row],[Total Cost of Good Sold]])/Table1[[#This Row],[Total sold Amount]],0)</f>
        <v>0.7142857142857143</v>
      </c>
    </row>
    <row r="994" spans="1:29" x14ac:dyDescent="0.3">
      <c r="A994">
        <v>1162</v>
      </c>
      <c r="B994" t="s">
        <v>406</v>
      </c>
      <c r="C994" t="s">
        <v>19</v>
      </c>
      <c r="D994" t="s">
        <v>630</v>
      </c>
      <c r="E994" t="s">
        <v>623</v>
      </c>
      <c r="F994" s="4">
        <v>45032</v>
      </c>
      <c r="G994" s="6">
        <v>70</v>
      </c>
      <c r="H994">
        <v>5</v>
      </c>
      <c r="I994" t="s">
        <v>453</v>
      </c>
      <c r="J994" t="s">
        <v>592</v>
      </c>
      <c r="K994" t="s">
        <v>23</v>
      </c>
      <c r="L994" t="s">
        <v>23</v>
      </c>
      <c r="M994" t="s">
        <v>601</v>
      </c>
      <c r="N994" s="2">
        <v>0</v>
      </c>
      <c r="O994" s="1">
        <v>15</v>
      </c>
      <c r="P994" s="1">
        <v>55</v>
      </c>
      <c r="Q994" t="s">
        <v>18</v>
      </c>
      <c r="R994" t="s">
        <v>642</v>
      </c>
      <c r="S994" t="s">
        <v>456</v>
      </c>
      <c r="T994" t="s">
        <v>458</v>
      </c>
      <c r="U994" t="s">
        <v>644</v>
      </c>
      <c r="V994" t="s">
        <v>467</v>
      </c>
      <c r="W994" t="s">
        <v>608</v>
      </c>
      <c r="X994" t="s">
        <v>612</v>
      </c>
      <c r="Y994" s="6">
        <v>350</v>
      </c>
      <c r="Z994" s="1">
        <f>Table1[[#This Row],[Cost Of Goods Sold]]*Table1[[#This Row],[Quantity Sold]]</f>
        <v>75</v>
      </c>
      <c r="AA994" s="1">
        <f>Table1[[#This Row],[Total sold Amount]]-Table1[[#This Row],[Total Cost of Good Sold]]</f>
        <v>275</v>
      </c>
      <c r="AB994" s="6">
        <f>IFERROR(Table1[[#This Row],[Total sold Amount]]-Table1[[#This Row],[Total Cost of Good Sold]]/Table1[[#This Row],[Total sold Amount]],0)</f>
        <v>349.78571428571428</v>
      </c>
      <c r="AC994" s="9">
        <f>IFERROR((Table1[[#This Row],[Total sold Amount]]-Table1[[#This Row],[Total Cost of Good Sold]])/Table1[[#This Row],[Total sold Amount]],0)</f>
        <v>0.7857142857142857</v>
      </c>
    </row>
    <row r="995" spans="1:29" x14ac:dyDescent="0.3">
      <c r="A995">
        <v>435</v>
      </c>
      <c r="B995" t="s">
        <v>286</v>
      </c>
      <c r="C995" t="s">
        <v>21</v>
      </c>
      <c r="D995" t="s">
        <v>634</v>
      </c>
      <c r="E995" t="s">
        <v>624</v>
      </c>
      <c r="F995" s="4">
        <v>45182</v>
      </c>
      <c r="G995" s="6">
        <v>130</v>
      </c>
      <c r="H995">
        <v>3</v>
      </c>
      <c r="I995" t="s">
        <v>453</v>
      </c>
      <c r="J995" t="s">
        <v>592</v>
      </c>
      <c r="K995" t="s">
        <v>32</v>
      </c>
      <c r="L995" t="s">
        <v>32</v>
      </c>
      <c r="M995" t="s">
        <v>441</v>
      </c>
      <c r="N995" s="2">
        <v>0</v>
      </c>
      <c r="O995" s="1">
        <v>100</v>
      </c>
      <c r="P995" s="1">
        <v>30</v>
      </c>
      <c r="Q995" t="s">
        <v>23</v>
      </c>
      <c r="R995" t="s">
        <v>23</v>
      </c>
      <c r="S995" t="s">
        <v>454</v>
      </c>
      <c r="T995" t="s">
        <v>459</v>
      </c>
      <c r="U995" t="s">
        <v>644</v>
      </c>
      <c r="V995" t="s">
        <v>492</v>
      </c>
      <c r="W995" t="s">
        <v>606</v>
      </c>
      <c r="X995" t="s">
        <v>614</v>
      </c>
      <c r="Y995" s="6">
        <v>390</v>
      </c>
      <c r="Z995" s="1">
        <f>Table1[[#This Row],[Cost Of Goods Sold]]*Table1[[#This Row],[Quantity Sold]]</f>
        <v>300</v>
      </c>
      <c r="AA995" s="1">
        <f>Table1[[#This Row],[Total sold Amount]]-Table1[[#This Row],[Total Cost of Good Sold]]</f>
        <v>90</v>
      </c>
      <c r="AB995" s="6">
        <f>IFERROR(Table1[[#This Row],[Total sold Amount]]-Table1[[#This Row],[Total Cost of Good Sold]]/Table1[[#This Row],[Total sold Amount]],0)</f>
        <v>389.23076923076923</v>
      </c>
      <c r="AC995" s="9">
        <f>IFERROR((Table1[[#This Row],[Total sold Amount]]-Table1[[#This Row],[Total Cost of Good Sold]])/Table1[[#This Row],[Total sold Amount]],0)</f>
        <v>0.23076923076923078</v>
      </c>
    </row>
    <row r="996" spans="1:29" x14ac:dyDescent="0.3">
      <c r="A996">
        <v>1244</v>
      </c>
      <c r="B996" t="s">
        <v>408</v>
      </c>
      <c r="C996" t="s">
        <v>24</v>
      </c>
      <c r="D996" t="s">
        <v>631</v>
      </c>
      <c r="E996" t="s">
        <v>626</v>
      </c>
      <c r="F996" s="4">
        <v>45014</v>
      </c>
      <c r="G996" s="6">
        <v>400</v>
      </c>
      <c r="H996">
        <v>1</v>
      </c>
      <c r="I996" t="s">
        <v>453</v>
      </c>
      <c r="J996" t="s">
        <v>592</v>
      </c>
      <c r="K996" t="s">
        <v>18</v>
      </c>
      <c r="L996" t="s">
        <v>18</v>
      </c>
      <c r="M996" t="s">
        <v>601</v>
      </c>
      <c r="N996" s="2">
        <v>0.1</v>
      </c>
      <c r="O996" s="1">
        <v>15</v>
      </c>
      <c r="P996" s="1">
        <v>385</v>
      </c>
      <c r="Q996" t="s">
        <v>23</v>
      </c>
      <c r="R996" t="s">
        <v>23</v>
      </c>
      <c r="S996" t="s">
        <v>456</v>
      </c>
      <c r="T996" t="s">
        <v>459</v>
      </c>
      <c r="U996" t="s">
        <v>644</v>
      </c>
      <c r="V996" t="s">
        <v>475</v>
      </c>
      <c r="W996" t="s">
        <v>606</v>
      </c>
      <c r="X996" t="s">
        <v>614</v>
      </c>
      <c r="Y996" s="6">
        <v>400</v>
      </c>
      <c r="Z996" s="1">
        <f>Table1[[#This Row],[Cost Of Goods Sold]]*Table1[[#This Row],[Quantity Sold]]</f>
        <v>15</v>
      </c>
      <c r="AA996" s="1">
        <f>Table1[[#This Row],[Total sold Amount]]-Table1[[#This Row],[Total Cost of Good Sold]]</f>
        <v>385</v>
      </c>
      <c r="AB996" s="6">
        <f>IFERROR(Table1[[#This Row],[Total sold Amount]]-Table1[[#This Row],[Total Cost of Good Sold]]/Table1[[#This Row],[Total sold Amount]],0)</f>
        <v>399.96249999999998</v>
      </c>
      <c r="AC996" s="9">
        <f>IFERROR((Table1[[#This Row],[Total sold Amount]]-Table1[[#This Row],[Total Cost of Good Sold]])/Table1[[#This Row],[Total sold Amount]],0)</f>
        <v>0.96250000000000002</v>
      </c>
    </row>
    <row r="997" spans="1:29" x14ac:dyDescent="0.3">
      <c r="A997">
        <v>1200</v>
      </c>
      <c r="B997" t="s">
        <v>422</v>
      </c>
      <c r="C997" t="s">
        <v>48</v>
      </c>
      <c r="D997" t="s">
        <v>633</v>
      </c>
      <c r="E997" t="s">
        <v>624</v>
      </c>
      <c r="F997" s="4">
        <v>44966</v>
      </c>
      <c r="G997" s="6">
        <v>30</v>
      </c>
      <c r="H997">
        <v>2</v>
      </c>
      <c r="J997" t="s">
        <v>592</v>
      </c>
      <c r="K997" t="s">
        <v>18</v>
      </c>
      <c r="L997" t="s">
        <v>18</v>
      </c>
      <c r="M997" t="s">
        <v>601</v>
      </c>
      <c r="N997" s="2">
        <v>0</v>
      </c>
      <c r="O997" s="1">
        <v>15</v>
      </c>
      <c r="P997" s="1">
        <v>15</v>
      </c>
      <c r="Q997" t="s">
        <v>457</v>
      </c>
      <c r="R997" t="s">
        <v>641</v>
      </c>
      <c r="S997" t="s">
        <v>456</v>
      </c>
      <c r="T997" t="s">
        <v>459</v>
      </c>
      <c r="U997" t="s">
        <v>644</v>
      </c>
      <c r="V997" t="s">
        <v>473</v>
      </c>
      <c r="W997" t="s">
        <v>606</v>
      </c>
      <c r="X997" t="s">
        <v>614</v>
      </c>
      <c r="Y997" s="6">
        <v>60</v>
      </c>
      <c r="Z997" s="1">
        <f>Table1[[#This Row],[Cost Of Goods Sold]]*Table1[[#This Row],[Quantity Sold]]</f>
        <v>30</v>
      </c>
      <c r="AA997" s="1">
        <f>Table1[[#This Row],[Total sold Amount]]-Table1[[#This Row],[Total Cost of Good Sold]]</f>
        <v>30</v>
      </c>
      <c r="AB997" s="6">
        <f>IFERROR(Table1[[#This Row],[Total sold Amount]]-Table1[[#This Row],[Total Cost of Good Sold]]/Table1[[#This Row],[Total sold Amount]],0)</f>
        <v>59.5</v>
      </c>
      <c r="AC997" s="9">
        <f>IFERROR((Table1[[#This Row],[Total sold Amount]]-Table1[[#This Row],[Total Cost of Good Sold]])/Table1[[#This Row],[Total sold Amount]],0)</f>
        <v>0.5</v>
      </c>
    </row>
    <row r="998" spans="1:29" x14ac:dyDescent="0.3">
      <c r="A998">
        <v>1290</v>
      </c>
      <c r="B998" t="s">
        <v>387</v>
      </c>
      <c r="C998" t="s">
        <v>34</v>
      </c>
      <c r="D998" t="s">
        <v>632</v>
      </c>
      <c r="E998" t="s">
        <v>625</v>
      </c>
      <c r="F998" s="4">
        <v>45244</v>
      </c>
      <c r="G998" s="8">
        <v>25</v>
      </c>
      <c r="H998">
        <v>5</v>
      </c>
      <c r="J998" t="s">
        <v>592</v>
      </c>
      <c r="K998" t="s">
        <v>18</v>
      </c>
      <c r="L998" t="s">
        <v>18</v>
      </c>
      <c r="M998" t="s">
        <v>603</v>
      </c>
      <c r="N998" s="2">
        <v>0.1</v>
      </c>
      <c r="O998" s="1">
        <v>20</v>
      </c>
      <c r="P998" s="1">
        <v>5</v>
      </c>
      <c r="Q998" t="s">
        <v>18</v>
      </c>
      <c r="R998" t="s">
        <v>642</v>
      </c>
      <c r="S998" t="s">
        <v>455</v>
      </c>
      <c r="T998" t="s">
        <v>460</v>
      </c>
      <c r="U998" t="s">
        <v>460</v>
      </c>
      <c r="V998" t="s">
        <v>469</v>
      </c>
      <c r="W998" t="s">
        <v>607</v>
      </c>
      <c r="X998" t="s">
        <v>613</v>
      </c>
      <c r="Y998" s="6">
        <v>125</v>
      </c>
      <c r="Z998" s="1">
        <f>Table1[[#This Row],[Cost Of Goods Sold]]*Table1[[#This Row],[Quantity Sold]]</f>
        <v>100</v>
      </c>
      <c r="AA998" s="1">
        <f>Table1[[#This Row],[Total sold Amount]]-Table1[[#This Row],[Total Cost of Good Sold]]</f>
        <v>25</v>
      </c>
      <c r="AB998" s="6">
        <f>IFERROR(Table1[[#This Row],[Total sold Amount]]-Table1[[#This Row],[Total Cost of Good Sold]]/Table1[[#This Row],[Total sold Amount]],0)</f>
        <v>124.2</v>
      </c>
      <c r="AC998" s="9">
        <f>IFERROR((Table1[[#This Row],[Total sold Amount]]-Table1[[#This Row],[Total Cost of Good Sold]])/Table1[[#This Row],[Total sold Amount]],0)</f>
        <v>0.2</v>
      </c>
    </row>
    <row r="999" spans="1:29" x14ac:dyDescent="0.3">
      <c r="A999">
        <v>320</v>
      </c>
      <c r="B999" t="s">
        <v>195</v>
      </c>
      <c r="C999" t="s">
        <v>48</v>
      </c>
      <c r="D999" t="s">
        <v>633</v>
      </c>
      <c r="E999" t="s">
        <v>624</v>
      </c>
      <c r="F999" s="4">
        <v>45030</v>
      </c>
      <c r="G999" s="6">
        <v>20</v>
      </c>
      <c r="H999">
        <v>1</v>
      </c>
      <c r="I999" t="s">
        <v>451</v>
      </c>
      <c r="J999" t="s">
        <v>508</v>
      </c>
      <c r="K999" t="s">
        <v>18</v>
      </c>
      <c r="L999" t="s">
        <v>18</v>
      </c>
      <c r="M999" t="s">
        <v>444</v>
      </c>
      <c r="N999" s="2">
        <v>0</v>
      </c>
      <c r="O999" s="1">
        <v>15</v>
      </c>
      <c r="P999" s="1">
        <v>5</v>
      </c>
      <c r="Q999" t="s">
        <v>457</v>
      </c>
      <c r="R999" t="s">
        <v>641</v>
      </c>
      <c r="S999" t="s">
        <v>456</v>
      </c>
      <c r="T999" t="s">
        <v>460</v>
      </c>
      <c r="U999" t="s">
        <v>460</v>
      </c>
      <c r="V999" t="s">
        <v>466</v>
      </c>
      <c r="W999" t="s">
        <v>606</v>
      </c>
      <c r="X999" t="s">
        <v>611</v>
      </c>
      <c r="Y999" s="6">
        <v>20</v>
      </c>
      <c r="Z999" s="1">
        <f>Table1[[#This Row],[Cost Of Goods Sold]]*Table1[[#This Row],[Quantity Sold]]</f>
        <v>15</v>
      </c>
      <c r="AA999" s="1">
        <f>Table1[[#This Row],[Total sold Amount]]-Table1[[#This Row],[Total Cost of Good Sold]]</f>
        <v>5</v>
      </c>
      <c r="AB999" s="6">
        <f>IFERROR(Table1[[#This Row],[Total sold Amount]]-Table1[[#This Row],[Total Cost of Good Sold]]/Table1[[#This Row],[Total sold Amount]],0)</f>
        <v>19.25</v>
      </c>
      <c r="AC999" s="9">
        <f>IFERROR((Table1[[#This Row],[Total sold Amount]]-Table1[[#This Row],[Total Cost of Good Sold]])/Table1[[#This Row],[Total sold Amount]],0)</f>
        <v>0.25</v>
      </c>
    </row>
    <row r="1000" spans="1:29" x14ac:dyDescent="0.3">
      <c r="A1000">
        <v>230</v>
      </c>
      <c r="B1000" t="s">
        <v>109</v>
      </c>
      <c r="C1000" t="s">
        <v>30</v>
      </c>
      <c r="D1000" t="s">
        <v>630</v>
      </c>
      <c r="E1000" t="s">
        <v>623</v>
      </c>
      <c r="F1000" s="4">
        <v>45089</v>
      </c>
      <c r="G1000" s="6">
        <v>100</v>
      </c>
      <c r="H1000">
        <v>1</v>
      </c>
      <c r="I1000" t="s">
        <v>451</v>
      </c>
      <c r="J1000" t="s">
        <v>508</v>
      </c>
      <c r="K1000" t="s">
        <v>32</v>
      </c>
      <c r="L1000" t="s">
        <v>32</v>
      </c>
      <c r="M1000" t="s">
        <v>441</v>
      </c>
      <c r="N1000" s="2">
        <v>0</v>
      </c>
      <c r="O1000" s="1">
        <v>80</v>
      </c>
      <c r="P1000" s="1">
        <v>20</v>
      </c>
      <c r="Q1000" t="s">
        <v>18</v>
      </c>
      <c r="R1000" t="s">
        <v>642</v>
      </c>
      <c r="S1000" t="s">
        <v>455</v>
      </c>
      <c r="T1000" t="s">
        <v>460</v>
      </c>
      <c r="U1000" t="s">
        <v>460</v>
      </c>
      <c r="V1000" t="s">
        <v>475</v>
      </c>
      <c r="W1000" t="s">
        <v>606</v>
      </c>
      <c r="X1000" t="s">
        <v>614</v>
      </c>
      <c r="Y1000" s="6">
        <v>100</v>
      </c>
      <c r="Z1000" s="1">
        <f>Table1[[#This Row],[Cost Of Goods Sold]]*Table1[[#This Row],[Quantity Sold]]</f>
        <v>80</v>
      </c>
      <c r="AA1000" s="1">
        <f>Table1[[#This Row],[Total sold Amount]]-Table1[[#This Row],[Total Cost of Good Sold]]</f>
        <v>20</v>
      </c>
      <c r="AB1000" s="6">
        <f>IFERROR(Table1[[#This Row],[Total sold Amount]]-Table1[[#This Row],[Total Cost of Good Sold]]/Table1[[#This Row],[Total sold Amount]],0)</f>
        <v>99.2</v>
      </c>
      <c r="AC1000" s="9">
        <f>IFERROR((Table1[[#This Row],[Total sold Amount]]-Table1[[#This Row],[Total Cost of Good Sold]])/Table1[[#This Row],[Total sold Amount]],0)</f>
        <v>0.2</v>
      </c>
    </row>
    <row r="1001" spans="1:29" x14ac:dyDescent="0.3">
      <c r="A1001">
        <v>1118</v>
      </c>
      <c r="B1001" t="s">
        <v>288</v>
      </c>
      <c r="C1001" t="s">
        <v>48</v>
      </c>
      <c r="D1001" t="s">
        <v>633</v>
      </c>
      <c r="E1001" t="s">
        <v>624</v>
      </c>
      <c r="F1001" s="4">
        <v>44956</v>
      </c>
      <c r="G1001" s="6">
        <v>20</v>
      </c>
      <c r="I1001" t="s">
        <v>451</v>
      </c>
      <c r="J1001" t="s">
        <v>508</v>
      </c>
      <c r="K1001" t="s">
        <v>436</v>
      </c>
      <c r="L1001" t="s">
        <v>621</v>
      </c>
      <c r="M1001" t="s">
        <v>442</v>
      </c>
      <c r="N1001" s="2">
        <v>0</v>
      </c>
      <c r="O1001" s="1">
        <v>15</v>
      </c>
      <c r="P1001" s="1">
        <v>5</v>
      </c>
      <c r="Q1001" t="s">
        <v>23</v>
      </c>
      <c r="R1001" t="s">
        <v>23</v>
      </c>
      <c r="S1001" t="s">
        <v>456</v>
      </c>
      <c r="T1001" t="s">
        <v>459</v>
      </c>
      <c r="U1001" t="s">
        <v>644</v>
      </c>
      <c r="V1001" t="s">
        <v>475</v>
      </c>
      <c r="W1001" t="s">
        <v>608</v>
      </c>
      <c r="X1001" t="s">
        <v>614</v>
      </c>
      <c r="Y1001" s="6">
        <v>0</v>
      </c>
      <c r="Z1001" s="1">
        <f>Table1[[#This Row],[Cost Of Goods Sold]]*Table1[[#This Row],[Quantity Sold]]</f>
        <v>0</v>
      </c>
      <c r="AA1001" s="1">
        <f>Table1[[#This Row],[Total sold Amount]]-Table1[[#This Row],[Total Cost of Good Sold]]</f>
        <v>0</v>
      </c>
      <c r="AB1001" s="6">
        <f>IFERROR(Table1[[#This Row],[Total sold Amount]]-Table1[[#This Row],[Total Cost of Good Sold]]/Table1[[#This Row],[Total sold Amount]],0)</f>
        <v>0</v>
      </c>
      <c r="AC1001" s="9">
        <f>IFERROR((Table1[[#This Row],[Total sold Amount]]-Table1[[#This Row],[Total Cost of Good Sold]])/Table1[[#This Row],[Total sold Amount]],0)</f>
        <v>0</v>
      </c>
    </row>
    <row r="1002" spans="1:29" x14ac:dyDescent="0.3">
      <c r="A1002">
        <v>1210</v>
      </c>
      <c r="B1002" t="s">
        <v>387</v>
      </c>
      <c r="C1002" t="s">
        <v>34</v>
      </c>
      <c r="D1002" t="s">
        <v>632</v>
      </c>
      <c r="E1002" t="s">
        <v>625</v>
      </c>
      <c r="F1002" s="4">
        <v>45362</v>
      </c>
      <c r="G1002" s="6">
        <v>12</v>
      </c>
      <c r="H1002">
        <v>1</v>
      </c>
      <c r="I1002" t="s">
        <v>450</v>
      </c>
      <c r="J1002" t="s">
        <v>508</v>
      </c>
      <c r="K1002" t="s">
        <v>32</v>
      </c>
      <c r="L1002" t="s">
        <v>32</v>
      </c>
      <c r="M1002" t="s">
        <v>595</v>
      </c>
      <c r="N1002" s="2">
        <v>0</v>
      </c>
      <c r="O1002" s="1">
        <v>15</v>
      </c>
      <c r="P1002" s="1">
        <v>-3</v>
      </c>
      <c r="Q1002" t="s">
        <v>18</v>
      </c>
      <c r="R1002" t="s">
        <v>642</v>
      </c>
      <c r="S1002" t="s">
        <v>454</v>
      </c>
      <c r="T1002" t="s">
        <v>460</v>
      </c>
      <c r="U1002" t="s">
        <v>460</v>
      </c>
      <c r="V1002" t="s">
        <v>483</v>
      </c>
      <c r="W1002" t="s">
        <v>607</v>
      </c>
      <c r="X1002" t="s">
        <v>611</v>
      </c>
      <c r="Y1002" s="6">
        <v>12</v>
      </c>
      <c r="Z1002" s="1">
        <f>Table1[[#This Row],[Cost Of Goods Sold]]*Table1[[#This Row],[Quantity Sold]]</f>
        <v>15</v>
      </c>
      <c r="AA1002" s="1">
        <f>Table1[[#This Row],[Total sold Amount]]-Table1[[#This Row],[Total Cost of Good Sold]]</f>
        <v>-3</v>
      </c>
      <c r="AB1002" s="6">
        <f>IFERROR(Table1[[#This Row],[Total sold Amount]]-Table1[[#This Row],[Total Cost of Good Sold]]/Table1[[#This Row],[Total sold Amount]],0)</f>
        <v>10.75</v>
      </c>
      <c r="AC1002" s="9">
        <f>IFERROR((Table1[[#This Row],[Total sold Amount]]-Table1[[#This Row],[Total Cost of Good Sold]])/Table1[[#This Row],[Total sold Amount]],0)</f>
        <v>-0.25</v>
      </c>
    </row>
    <row r="1003" spans="1:29" x14ac:dyDescent="0.3">
      <c r="A1003">
        <v>1302</v>
      </c>
      <c r="B1003" t="s">
        <v>408</v>
      </c>
      <c r="C1003" t="s">
        <v>24</v>
      </c>
      <c r="D1003" t="s">
        <v>631</v>
      </c>
      <c r="E1003" t="s">
        <v>626</v>
      </c>
      <c r="F1003" s="4">
        <v>45256</v>
      </c>
      <c r="G1003" s="7">
        <v>30</v>
      </c>
      <c r="H1003">
        <v>1</v>
      </c>
      <c r="I1003" t="s">
        <v>450</v>
      </c>
      <c r="J1003" t="s">
        <v>508</v>
      </c>
      <c r="K1003" t="s">
        <v>32</v>
      </c>
      <c r="L1003" t="s">
        <v>32</v>
      </c>
      <c r="M1003" t="s">
        <v>602</v>
      </c>
      <c r="N1003" s="2">
        <v>0</v>
      </c>
      <c r="O1003" s="1">
        <v>15</v>
      </c>
      <c r="P1003" s="1">
        <v>15</v>
      </c>
      <c r="Q1003" t="s">
        <v>23</v>
      </c>
      <c r="R1003" t="s">
        <v>23</v>
      </c>
      <c r="S1003" t="s">
        <v>454</v>
      </c>
      <c r="T1003" t="s">
        <v>458</v>
      </c>
      <c r="U1003" t="s">
        <v>644</v>
      </c>
      <c r="V1003" t="s">
        <v>481</v>
      </c>
      <c r="W1003" t="s">
        <v>608</v>
      </c>
      <c r="X1003" t="s">
        <v>610</v>
      </c>
      <c r="Y1003" s="6">
        <v>30</v>
      </c>
      <c r="Z1003" s="1">
        <f>Table1[[#This Row],[Cost Of Goods Sold]]*Table1[[#This Row],[Quantity Sold]]</f>
        <v>15</v>
      </c>
      <c r="AA1003" s="1">
        <f>Table1[[#This Row],[Total sold Amount]]-Table1[[#This Row],[Total Cost of Good Sold]]</f>
        <v>15</v>
      </c>
      <c r="AB1003" s="6">
        <f>IFERROR(Table1[[#This Row],[Total sold Amount]]-Table1[[#This Row],[Total Cost of Good Sold]]/Table1[[#This Row],[Total sold Amount]],0)</f>
        <v>29.5</v>
      </c>
      <c r="AC1003" s="9">
        <f>IFERROR((Table1[[#This Row],[Total sold Amount]]-Table1[[#This Row],[Total Cost of Good Sold]])/Table1[[#This Row],[Total sold Amount]],0)</f>
        <v>0.5</v>
      </c>
    </row>
    <row r="1004" spans="1:29" x14ac:dyDescent="0.3">
      <c r="A1004">
        <v>1256</v>
      </c>
      <c r="B1004" t="s">
        <v>17</v>
      </c>
      <c r="C1004" t="s">
        <v>16</v>
      </c>
      <c r="D1004" t="s">
        <v>629</v>
      </c>
      <c r="E1004" t="s">
        <v>16</v>
      </c>
      <c r="F1004" s="4">
        <v>45362</v>
      </c>
      <c r="G1004" s="6">
        <v>120</v>
      </c>
      <c r="H1004">
        <v>4</v>
      </c>
      <c r="I1004" t="s">
        <v>452</v>
      </c>
      <c r="J1004" t="s">
        <v>508</v>
      </c>
      <c r="K1004" t="s">
        <v>18</v>
      </c>
      <c r="L1004" t="s">
        <v>18</v>
      </c>
      <c r="M1004" t="s">
        <v>601</v>
      </c>
      <c r="N1004" s="2">
        <v>0.05</v>
      </c>
      <c r="O1004" s="1">
        <v>15</v>
      </c>
      <c r="P1004" s="1">
        <v>105</v>
      </c>
      <c r="Q1004" t="s">
        <v>23</v>
      </c>
      <c r="R1004" t="s">
        <v>23</v>
      </c>
      <c r="S1004" t="s">
        <v>456</v>
      </c>
      <c r="T1004" t="s">
        <v>458</v>
      </c>
      <c r="U1004" t="s">
        <v>644</v>
      </c>
      <c r="V1004" t="s">
        <v>466</v>
      </c>
      <c r="W1004" t="s">
        <v>607</v>
      </c>
      <c r="X1004" t="s">
        <v>611</v>
      </c>
      <c r="Y1004" s="6">
        <v>480</v>
      </c>
      <c r="Z1004" s="1">
        <f>Table1[[#This Row],[Cost Of Goods Sold]]*Table1[[#This Row],[Quantity Sold]]</f>
        <v>60</v>
      </c>
      <c r="AA1004" s="1">
        <f>Table1[[#This Row],[Total sold Amount]]-Table1[[#This Row],[Total Cost of Good Sold]]</f>
        <v>420</v>
      </c>
      <c r="AB1004" s="6">
        <f>IFERROR(Table1[[#This Row],[Total sold Amount]]-Table1[[#This Row],[Total Cost of Good Sold]]/Table1[[#This Row],[Total sold Amount]],0)</f>
        <v>479.875</v>
      </c>
      <c r="AC1004" s="9">
        <f>IFERROR((Table1[[#This Row],[Total sold Amount]]-Table1[[#This Row],[Total Cost of Good Sold]])/Table1[[#This Row],[Total sold Amount]],0)</f>
        <v>0.875</v>
      </c>
    </row>
    <row r="1005" spans="1:29" x14ac:dyDescent="0.3">
      <c r="A1005">
        <v>1164</v>
      </c>
      <c r="B1005" t="s">
        <v>408</v>
      </c>
      <c r="C1005" t="s">
        <v>24</v>
      </c>
      <c r="D1005" t="s">
        <v>631</v>
      </c>
      <c r="E1005" t="s">
        <v>626</v>
      </c>
      <c r="G1005" s="6">
        <v>90</v>
      </c>
      <c r="H1005">
        <v>1</v>
      </c>
      <c r="I1005" t="s">
        <v>452</v>
      </c>
      <c r="J1005" t="s">
        <v>508</v>
      </c>
      <c r="K1005" t="s">
        <v>18</v>
      </c>
      <c r="L1005" t="s">
        <v>18</v>
      </c>
      <c r="M1005" t="s">
        <v>603</v>
      </c>
      <c r="N1005" s="2">
        <v>0.1</v>
      </c>
      <c r="O1005" s="1">
        <v>20</v>
      </c>
      <c r="P1005" s="1">
        <v>70</v>
      </c>
      <c r="Q1005" t="s">
        <v>18</v>
      </c>
      <c r="R1005" t="s">
        <v>642</v>
      </c>
      <c r="S1005" t="s">
        <v>455</v>
      </c>
      <c r="T1005" t="s">
        <v>460</v>
      </c>
      <c r="U1005" t="s">
        <v>460</v>
      </c>
      <c r="V1005" t="s">
        <v>469</v>
      </c>
      <c r="W1005" t="s">
        <v>607</v>
      </c>
      <c r="X1005" t="s">
        <v>613</v>
      </c>
      <c r="Y1005" s="6">
        <v>90</v>
      </c>
      <c r="Z1005" s="1">
        <f>Table1[[#This Row],[Cost Of Goods Sold]]*Table1[[#This Row],[Quantity Sold]]</f>
        <v>20</v>
      </c>
      <c r="AA1005" s="1">
        <f>Table1[[#This Row],[Total sold Amount]]-Table1[[#This Row],[Total Cost of Good Sold]]</f>
        <v>70</v>
      </c>
      <c r="AB1005" s="6">
        <f>IFERROR(Table1[[#This Row],[Total sold Amount]]-Table1[[#This Row],[Total Cost of Good Sold]]/Table1[[#This Row],[Total sold Amount]],0)</f>
        <v>89.777777777777771</v>
      </c>
      <c r="AC1005" s="9">
        <f>IFERROR((Table1[[#This Row],[Total sold Amount]]-Table1[[#This Row],[Total Cost of Good Sold]])/Table1[[#This Row],[Total sold Amount]],0)</f>
        <v>0.77777777777777779</v>
      </c>
    </row>
    <row r="1006" spans="1:29" x14ac:dyDescent="0.3">
      <c r="A1006">
        <v>355</v>
      </c>
      <c r="B1006" t="s">
        <v>229</v>
      </c>
      <c r="C1006" t="s">
        <v>24</v>
      </c>
      <c r="D1006" t="s">
        <v>631</v>
      </c>
      <c r="E1006" t="s">
        <v>626</v>
      </c>
      <c r="F1006" s="4">
        <v>45228</v>
      </c>
      <c r="G1006" s="6">
        <v>260</v>
      </c>
      <c r="H1006">
        <v>2</v>
      </c>
      <c r="I1006" t="s">
        <v>449</v>
      </c>
      <c r="J1006" t="s">
        <v>508</v>
      </c>
      <c r="K1006" t="s">
        <v>32</v>
      </c>
      <c r="L1006" t="s">
        <v>32</v>
      </c>
      <c r="M1006" t="s">
        <v>441</v>
      </c>
      <c r="N1006" s="2">
        <v>0</v>
      </c>
      <c r="O1006" s="1">
        <v>200</v>
      </c>
      <c r="P1006" s="1">
        <v>60</v>
      </c>
      <c r="Q1006" t="s">
        <v>23</v>
      </c>
      <c r="R1006" t="s">
        <v>23</v>
      </c>
      <c r="S1006" t="s">
        <v>454</v>
      </c>
      <c r="T1006" t="s">
        <v>460</v>
      </c>
      <c r="U1006" t="s">
        <v>460</v>
      </c>
      <c r="V1006" t="s">
        <v>482</v>
      </c>
      <c r="W1006" t="s">
        <v>607</v>
      </c>
      <c r="X1006" t="s">
        <v>610</v>
      </c>
      <c r="Y1006" s="6">
        <v>520</v>
      </c>
      <c r="Z1006" s="1">
        <f>Table1[[#This Row],[Cost Of Goods Sold]]*Table1[[#This Row],[Quantity Sold]]</f>
        <v>400</v>
      </c>
      <c r="AA1006" s="1">
        <f>Table1[[#This Row],[Total sold Amount]]-Table1[[#This Row],[Total Cost of Good Sold]]</f>
        <v>120</v>
      </c>
      <c r="AB1006" s="6">
        <f>IFERROR(Table1[[#This Row],[Total sold Amount]]-Table1[[#This Row],[Total Cost of Good Sold]]/Table1[[#This Row],[Total sold Amount]],0)</f>
        <v>519.23076923076928</v>
      </c>
      <c r="AC1006" s="9">
        <f>IFERROR((Table1[[#This Row],[Total sold Amount]]-Table1[[#This Row],[Total Cost of Good Sold]])/Table1[[#This Row],[Total sold Amount]],0)</f>
        <v>0.23076923076923078</v>
      </c>
    </row>
    <row r="1007" spans="1:29" x14ac:dyDescent="0.3">
      <c r="A1007">
        <v>1348</v>
      </c>
      <c r="B1007" t="s">
        <v>387</v>
      </c>
      <c r="C1007" t="s">
        <v>34</v>
      </c>
      <c r="D1007" t="s">
        <v>632</v>
      </c>
      <c r="E1007" t="s">
        <v>625</v>
      </c>
      <c r="F1007" s="4">
        <v>45302</v>
      </c>
      <c r="G1007" s="6">
        <v>120</v>
      </c>
      <c r="H1007">
        <v>2</v>
      </c>
      <c r="I1007" t="s">
        <v>449</v>
      </c>
      <c r="J1007" t="s">
        <v>508</v>
      </c>
      <c r="K1007" t="s">
        <v>23</v>
      </c>
      <c r="L1007" t="s">
        <v>23</v>
      </c>
      <c r="M1007" t="s">
        <v>604</v>
      </c>
      <c r="N1007" s="2">
        <v>0.05</v>
      </c>
      <c r="O1007" s="1">
        <v>15</v>
      </c>
      <c r="P1007" s="1">
        <v>105</v>
      </c>
      <c r="Q1007" t="s">
        <v>23</v>
      </c>
      <c r="R1007" t="s">
        <v>23</v>
      </c>
      <c r="S1007" t="s">
        <v>454</v>
      </c>
      <c r="T1007" t="s">
        <v>459</v>
      </c>
      <c r="U1007" t="s">
        <v>644</v>
      </c>
      <c r="V1007" t="s">
        <v>464</v>
      </c>
      <c r="W1007" t="s">
        <v>606</v>
      </c>
      <c r="X1007" t="s">
        <v>610</v>
      </c>
      <c r="Y1007" s="6">
        <v>240</v>
      </c>
      <c r="Z1007" s="1">
        <f>Table1[[#This Row],[Cost Of Goods Sold]]*Table1[[#This Row],[Quantity Sold]]</f>
        <v>30</v>
      </c>
      <c r="AA1007" s="1">
        <f>Table1[[#This Row],[Total sold Amount]]-Table1[[#This Row],[Total Cost of Good Sold]]</f>
        <v>210</v>
      </c>
      <c r="AB1007" s="6">
        <f>IFERROR(Table1[[#This Row],[Total sold Amount]]-Table1[[#This Row],[Total Cost of Good Sold]]/Table1[[#This Row],[Total sold Amount]],0)</f>
        <v>239.875</v>
      </c>
      <c r="AC1007" s="9">
        <f>IFERROR((Table1[[#This Row],[Total sold Amount]]-Table1[[#This Row],[Total Cost of Good Sold]])/Table1[[#This Row],[Total sold Amount]],0)</f>
        <v>0.875</v>
      </c>
    </row>
    <row r="1008" spans="1:29" x14ac:dyDescent="0.3">
      <c r="A1008">
        <v>191</v>
      </c>
      <c r="B1008" t="s">
        <v>71</v>
      </c>
      <c r="C1008" t="s">
        <v>16</v>
      </c>
      <c r="D1008" t="s">
        <v>629</v>
      </c>
      <c r="E1008" t="s">
        <v>16</v>
      </c>
      <c r="F1008" s="4">
        <v>45402</v>
      </c>
      <c r="G1008" s="6">
        <v>50</v>
      </c>
      <c r="H1008">
        <v>2</v>
      </c>
      <c r="I1008" t="s">
        <v>453</v>
      </c>
      <c r="J1008" t="s">
        <v>508</v>
      </c>
      <c r="K1008" t="s">
        <v>32</v>
      </c>
      <c r="L1008" t="s">
        <v>32</v>
      </c>
      <c r="M1008" t="s">
        <v>441</v>
      </c>
      <c r="N1008" s="2">
        <v>0</v>
      </c>
      <c r="O1008" s="1">
        <v>40</v>
      </c>
      <c r="P1008" s="1">
        <v>10</v>
      </c>
      <c r="Q1008" t="s">
        <v>18</v>
      </c>
      <c r="R1008" t="s">
        <v>642</v>
      </c>
      <c r="S1008" t="s">
        <v>455</v>
      </c>
      <c r="T1008" t="s">
        <v>460</v>
      </c>
      <c r="U1008" t="s">
        <v>460</v>
      </c>
      <c r="V1008" t="s">
        <v>471</v>
      </c>
      <c r="W1008" t="s">
        <v>608</v>
      </c>
      <c r="X1008" t="s">
        <v>613</v>
      </c>
      <c r="Y1008" s="6">
        <v>100</v>
      </c>
      <c r="Z1008" s="1">
        <f>Table1[[#This Row],[Cost Of Goods Sold]]*Table1[[#This Row],[Quantity Sold]]</f>
        <v>80</v>
      </c>
      <c r="AA1008" s="1">
        <f>Table1[[#This Row],[Total sold Amount]]-Table1[[#This Row],[Total Cost of Good Sold]]</f>
        <v>20</v>
      </c>
      <c r="AB1008" s="6">
        <f>IFERROR(Table1[[#This Row],[Total sold Amount]]-Table1[[#This Row],[Total Cost of Good Sold]]/Table1[[#This Row],[Total sold Amount]],0)</f>
        <v>99.2</v>
      </c>
      <c r="AC1008" s="9">
        <f>IFERROR((Table1[[#This Row],[Total sold Amount]]-Table1[[#This Row],[Total Cost of Good Sold]])/Table1[[#This Row],[Total sold Amount]],0)</f>
        <v>0.2</v>
      </c>
    </row>
    <row r="1009" spans="1:29" x14ac:dyDescent="0.3">
      <c r="A1009">
        <v>1072</v>
      </c>
      <c r="B1009" t="s">
        <v>406</v>
      </c>
      <c r="C1009" t="s">
        <v>19</v>
      </c>
      <c r="D1009" t="s">
        <v>630</v>
      </c>
      <c r="E1009" t="s">
        <v>623</v>
      </c>
      <c r="F1009" s="4">
        <v>45144</v>
      </c>
      <c r="G1009" s="6">
        <v>70</v>
      </c>
      <c r="I1009" t="s">
        <v>453</v>
      </c>
      <c r="J1009" t="s">
        <v>508</v>
      </c>
      <c r="K1009" t="s">
        <v>431</v>
      </c>
      <c r="L1009" t="s">
        <v>23</v>
      </c>
      <c r="M1009" t="s">
        <v>447</v>
      </c>
      <c r="N1009" s="2">
        <v>0</v>
      </c>
      <c r="O1009" s="1">
        <v>50</v>
      </c>
      <c r="P1009" s="1">
        <v>20</v>
      </c>
      <c r="Q1009" t="s">
        <v>18</v>
      </c>
      <c r="R1009" t="s">
        <v>642</v>
      </c>
      <c r="S1009" t="s">
        <v>456</v>
      </c>
      <c r="T1009" t="s">
        <v>459</v>
      </c>
      <c r="U1009" t="s">
        <v>644</v>
      </c>
      <c r="V1009" t="s">
        <v>471</v>
      </c>
      <c r="W1009" t="s">
        <v>607</v>
      </c>
      <c r="X1009" t="s">
        <v>613</v>
      </c>
      <c r="Y1009" s="6">
        <v>0</v>
      </c>
      <c r="Z1009" s="1">
        <f>Table1[[#This Row],[Cost Of Goods Sold]]*Table1[[#This Row],[Quantity Sold]]</f>
        <v>0</v>
      </c>
      <c r="AA1009" s="1">
        <f>Table1[[#This Row],[Total sold Amount]]-Table1[[#This Row],[Total Cost of Good Sold]]</f>
        <v>0</v>
      </c>
      <c r="AB1009" s="6">
        <f>IFERROR(Table1[[#This Row],[Total sold Amount]]-Table1[[#This Row],[Total Cost of Good Sold]]/Table1[[#This Row],[Total sold Amount]],0)</f>
        <v>0</v>
      </c>
      <c r="AC1009" s="9">
        <f>IFERROR((Table1[[#This Row],[Total sold Amount]]-Table1[[#This Row],[Total Cost of Good Sold]])/Table1[[#This Row],[Total sold Amount]],0)</f>
        <v>0</v>
      </c>
    </row>
    <row r="1010" spans="1:29" x14ac:dyDescent="0.3">
      <c r="A1010">
        <v>501</v>
      </c>
      <c r="B1010" t="s">
        <v>135</v>
      </c>
      <c r="C1010" t="s">
        <v>48</v>
      </c>
      <c r="D1010" t="s">
        <v>633</v>
      </c>
      <c r="E1010" t="s">
        <v>624</v>
      </c>
      <c r="F1010" s="4">
        <v>44965</v>
      </c>
      <c r="G1010" s="6">
        <v>30</v>
      </c>
      <c r="H1010">
        <v>5</v>
      </c>
      <c r="J1010" t="s">
        <v>508</v>
      </c>
      <c r="K1010" t="s">
        <v>32</v>
      </c>
      <c r="L1010" t="s">
        <v>32</v>
      </c>
      <c r="M1010" t="s">
        <v>443</v>
      </c>
      <c r="N1010" s="2">
        <v>0.1</v>
      </c>
      <c r="O1010" s="1">
        <v>20</v>
      </c>
      <c r="P1010" s="1">
        <v>10</v>
      </c>
      <c r="Q1010" t="s">
        <v>457</v>
      </c>
      <c r="R1010" t="s">
        <v>641</v>
      </c>
      <c r="S1010" t="s">
        <v>455</v>
      </c>
      <c r="T1010" t="s">
        <v>459</v>
      </c>
      <c r="U1010" t="s">
        <v>644</v>
      </c>
      <c r="V1010" t="s">
        <v>493</v>
      </c>
      <c r="W1010" t="s">
        <v>606</v>
      </c>
      <c r="X1010" t="s">
        <v>613</v>
      </c>
      <c r="Y1010" s="6">
        <v>150</v>
      </c>
      <c r="Z1010" s="1">
        <f>Table1[[#This Row],[Cost Of Goods Sold]]*Table1[[#This Row],[Quantity Sold]]</f>
        <v>100</v>
      </c>
      <c r="AA1010" s="1">
        <f>Table1[[#This Row],[Total sold Amount]]-Table1[[#This Row],[Total Cost of Good Sold]]</f>
        <v>50</v>
      </c>
      <c r="AB1010" s="6">
        <f>IFERROR(Table1[[#This Row],[Total sold Amount]]-Table1[[#This Row],[Total Cost of Good Sold]]/Table1[[#This Row],[Total sold Amount]],0)</f>
        <v>149.33333333333334</v>
      </c>
      <c r="AC1010" s="9">
        <f>IFERROR((Table1[[#This Row],[Total sold Amount]]-Table1[[#This Row],[Total Cost of Good Sold]])/Table1[[#This Row],[Total sold Amount]],0)</f>
        <v>0.33333333333333331</v>
      </c>
    </row>
    <row r="1011" spans="1:29" x14ac:dyDescent="0.3">
      <c r="A1011">
        <v>954</v>
      </c>
      <c r="B1011" t="s">
        <v>209</v>
      </c>
      <c r="C1011" t="s">
        <v>16</v>
      </c>
      <c r="D1011" t="s">
        <v>629</v>
      </c>
      <c r="E1011" t="s">
        <v>16</v>
      </c>
      <c r="F1011" s="4">
        <v>45311</v>
      </c>
      <c r="G1011" s="6">
        <v>30</v>
      </c>
      <c r="H1011">
        <v>5</v>
      </c>
      <c r="J1011" t="s">
        <v>508</v>
      </c>
      <c r="K1011" t="s">
        <v>32</v>
      </c>
      <c r="L1011" t="s">
        <v>32</v>
      </c>
      <c r="M1011" t="s">
        <v>446</v>
      </c>
      <c r="N1011" s="2">
        <v>0</v>
      </c>
      <c r="O1011" s="1">
        <v>20</v>
      </c>
      <c r="P1011" s="1">
        <v>10</v>
      </c>
      <c r="Q1011" t="s">
        <v>18</v>
      </c>
      <c r="R1011" t="s">
        <v>642</v>
      </c>
      <c r="S1011" t="s">
        <v>456</v>
      </c>
      <c r="T1011" t="s">
        <v>460</v>
      </c>
      <c r="U1011" t="s">
        <v>460</v>
      </c>
      <c r="V1011" t="s">
        <v>483</v>
      </c>
      <c r="W1011" t="s">
        <v>608</v>
      </c>
      <c r="X1011" t="s">
        <v>611</v>
      </c>
      <c r="Y1011" s="6">
        <v>150</v>
      </c>
      <c r="Z1011" s="1">
        <f>Table1[[#This Row],[Cost Of Goods Sold]]*Table1[[#This Row],[Quantity Sold]]</f>
        <v>100</v>
      </c>
      <c r="AA1011" s="1">
        <f>Table1[[#This Row],[Total sold Amount]]-Table1[[#This Row],[Total Cost of Good Sold]]</f>
        <v>50</v>
      </c>
      <c r="AB1011" s="6">
        <f>IFERROR(Table1[[#This Row],[Total sold Amount]]-Table1[[#This Row],[Total Cost of Good Sold]]/Table1[[#This Row],[Total sold Amount]],0)</f>
        <v>149.33333333333334</v>
      </c>
      <c r="AC1011" s="9">
        <f>IFERROR((Table1[[#This Row],[Total sold Amount]]-Table1[[#This Row],[Total Cost of Good Sold]])/Table1[[#This Row],[Total sold Amount]],0)</f>
        <v>0.33333333333333331</v>
      </c>
    </row>
    <row r="1012" spans="1:29" x14ac:dyDescent="0.3">
      <c r="A1012">
        <v>1088</v>
      </c>
      <c r="B1012" t="s">
        <v>406</v>
      </c>
      <c r="C1012" t="s">
        <v>19</v>
      </c>
      <c r="D1012" t="s">
        <v>630</v>
      </c>
      <c r="E1012" t="s">
        <v>623</v>
      </c>
      <c r="F1012" s="4">
        <v>45209</v>
      </c>
      <c r="G1012" s="6">
        <v>70</v>
      </c>
      <c r="I1012" t="s">
        <v>451</v>
      </c>
      <c r="J1012" t="s">
        <v>536</v>
      </c>
      <c r="K1012" t="s">
        <v>431</v>
      </c>
      <c r="L1012" t="s">
        <v>23</v>
      </c>
      <c r="M1012" t="s">
        <v>447</v>
      </c>
      <c r="N1012" s="2">
        <v>0</v>
      </c>
      <c r="O1012" s="1">
        <v>50</v>
      </c>
      <c r="P1012" s="1">
        <v>20</v>
      </c>
      <c r="Q1012" t="s">
        <v>32</v>
      </c>
      <c r="R1012" t="s">
        <v>640</v>
      </c>
      <c r="S1012" t="s">
        <v>456</v>
      </c>
      <c r="T1012" t="s">
        <v>460</v>
      </c>
      <c r="U1012" t="s">
        <v>460</v>
      </c>
      <c r="V1012" t="s">
        <v>487</v>
      </c>
      <c r="W1012" t="s">
        <v>606</v>
      </c>
      <c r="X1012" t="s">
        <v>612</v>
      </c>
      <c r="Y1012" s="6">
        <v>0</v>
      </c>
      <c r="Z1012" s="1">
        <f>Table1[[#This Row],[Cost Of Goods Sold]]*Table1[[#This Row],[Quantity Sold]]</f>
        <v>0</v>
      </c>
      <c r="AA1012" s="1">
        <f>Table1[[#This Row],[Total sold Amount]]-Table1[[#This Row],[Total Cost of Good Sold]]</f>
        <v>0</v>
      </c>
      <c r="AB1012" s="6">
        <f>IFERROR(Table1[[#This Row],[Total sold Amount]]-Table1[[#This Row],[Total Cost of Good Sold]]/Table1[[#This Row],[Total sold Amount]],0)</f>
        <v>0</v>
      </c>
      <c r="AC1012" s="9">
        <f>IFERROR((Table1[[#This Row],[Total sold Amount]]-Table1[[#This Row],[Total Cost of Good Sold]])/Table1[[#This Row],[Total sold Amount]],0)</f>
        <v>0</v>
      </c>
    </row>
    <row r="1013" spans="1:29" x14ac:dyDescent="0.3">
      <c r="A1013">
        <v>1045</v>
      </c>
      <c r="B1013" t="s">
        <v>185</v>
      </c>
      <c r="C1013" t="s">
        <v>34</v>
      </c>
      <c r="D1013" t="s">
        <v>632</v>
      </c>
      <c r="E1013" t="s">
        <v>625</v>
      </c>
      <c r="F1013" s="4">
        <v>45276</v>
      </c>
      <c r="G1013" s="6">
        <v>50</v>
      </c>
      <c r="I1013" t="s">
        <v>451</v>
      </c>
      <c r="J1013" t="s">
        <v>536</v>
      </c>
      <c r="K1013" t="s">
        <v>431</v>
      </c>
      <c r="L1013" t="s">
        <v>23</v>
      </c>
      <c r="M1013" t="s">
        <v>445</v>
      </c>
      <c r="N1013" s="2">
        <v>0</v>
      </c>
      <c r="O1013" s="1">
        <v>40</v>
      </c>
      <c r="P1013" s="1">
        <v>10</v>
      </c>
      <c r="Q1013" t="s">
        <v>32</v>
      </c>
      <c r="R1013" t="s">
        <v>640</v>
      </c>
      <c r="S1013" t="s">
        <v>456</v>
      </c>
      <c r="T1013" t="s">
        <v>458</v>
      </c>
      <c r="U1013" t="s">
        <v>644</v>
      </c>
      <c r="V1013" t="s">
        <v>465</v>
      </c>
      <c r="W1013" t="s">
        <v>607</v>
      </c>
      <c r="X1013" t="s">
        <v>614</v>
      </c>
      <c r="Y1013" s="6">
        <v>0</v>
      </c>
      <c r="Z1013" s="1">
        <f>Table1[[#This Row],[Cost Of Goods Sold]]*Table1[[#This Row],[Quantity Sold]]</f>
        <v>0</v>
      </c>
      <c r="AA1013" s="1">
        <f>Table1[[#This Row],[Total sold Amount]]-Table1[[#This Row],[Total Cost of Good Sold]]</f>
        <v>0</v>
      </c>
      <c r="AB1013" s="6">
        <f>IFERROR(Table1[[#This Row],[Total sold Amount]]-Table1[[#This Row],[Total Cost of Good Sold]]/Table1[[#This Row],[Total sold Amount]],0)</f>
        <v>0</v>
      </c>
      <c r="AC1013" s="9">
        <f>IFERROR((Table1[[#This Row],[Total sold Amount]]-Table1[[#This Row],[Total Cost of Good Sold]])/Table1[[#This Row],[Total sold Amount]],0)</f>
        <v>0</v>
      </c>
    </row>
    <row r="1014" spans="1:29" x14ac:dyDescent="0.3">
      <c r="A1014">
        <v>310</v>
      </c>
      <c r="B1014" t="s">
        <v>185</v>
      </c>
      <c r="C1014" t="s">
        <v>34</v>
      </c>
      <c r="D1014" t="s">
        <v>632</v>
      </c>
      <c r="E1014" t="s">
        <v>625</v>
      </c>
      <c r="F1014" s="4">
        <v>45339</v>
      </c>
      <c r="G1014" s="6">
        <v>65</v>
      </c>
      <c r="H1014">
        <v>4</v>
      </c>
      <c r="I1014" t="s">
        <v>451</v>
      </c>
      <c r="J1014" t="s">
        <v>536</v>
      </c>
      <c r="K1014" t="s">
        <v>18</v>
      </c>
      <c r="L1014" t="s">
        <v>18</v>
      </c>
      <c r="M1014" t="s">
        <v>439</v>
      </c>
      <c r="N1014" s="2">
        <v>0</v>
      </c>
      <c r="O1014" s="1">
        <v>50</v>
      </c>
      <c r="P1014" s="1">
        <v>15</v>
      </c>
      <c r="Q1014" t="s">
        <v>18</v>
      </c>
      <c r="R1014" t="s">
        <v>642</v>
      </c>
      <c r="S1014" t="s">
        <v>455</v>
      </c>
      <c r="T1014" t="s">
        <v>458</v>
      </c>
      <c r="U1014" t="s">
        <v>644</v>
      </c>
      <c r="V1014" t="s">
        <v>483</v>
      </c>
      <c r="W1014" t="s">
        <v>607</v>
      </c>
      <c r="X1014" t="s">
        <v>611</v>
      </c>
      <c r="Y1014" s="6">
        <v>260</v>
      </c>
      <c r="Z1014" s="1">
        <f>Table1[[#This Row],[Cost Of Goods Sold]]*Table1[[#This Row],[Quantity Sold]]</f>
        <v>200</v>
      </c>
      <c r="AA1014" s="1">
        <f>Table1[[#This Row],[Total sold Amount]]-Table1[[#This Row],[Total Cost of Good Sold]]</f>
        <v>60</v>
      </c>
      <c r="AB1014" s="6">
        <f>IFERROR(Table1[[#This Row],[Total sold Amount]]-Table1[[#This Row],[Total Cost of Good Sold]]/Table1[[#This Row],[Total sold Amount]],0)</f>
        <v>259.23076923076923</v>
      </c>
      <c r="AC1014" s="9">
        <f>IFERROR((Table1[[#This Row],[Total sold Amount]]-Table1[[#This Row],[Total Cost of Good Sold]])/Table1[[#This Row],[Total sold Amount]],0)</f>
        <v>0.23076923076923078</v>
      </c>
    </row>
    <row r="1015" spans="1:29" x14ac:dyDescent="0.3">
      <c r="A1015">
        <v>1272</v>
      </c>
      <c r="B1015" t="s">
        <v>178</v>
      </c>
      <c r="C1015" t="s">
        <v>24</v>
      </c>
      <c r="D1015" t="s">
        <v>631</v>
      </c>
      <c r="E1015" t="s">
        <v>626</v>
      </c>
      <c r="F1015" s="4">
        <v>45226</v>
      </c>
      <c r="G1015" s="6">
        <v>11.445511010728699</v>
      </c>
      <c r="H1015">
        <v>5</v>
      </c>
      <c r="I1015" t="s">
        <v>450</v>
      </c>
      <c r="J1015" t="s">
        <v>536</v>
      </c>
      <c r="K1015" t="s">
        <v>23</v>
      </c>
      <c r="L1015" t="s">
        <v>23</v>
      </c>
      <c r="M1015" t="s">
        <v>604</v>
      </c>
      <c r="N1015" s="2">
        <v>0.1</v>
      </c>
      <c r="O1015" s="1">
        <v>20</v>
      </c>
      <c r="P1015" s="1">
        <v>-8.5544889892713005</v>
      </c>
      <c r="Q1015" t="s">
        <v>32</v>
      </c>
      <c r="R1015" t="s">
        <v>640</v>
      </c>
      <c r="S1015" t="s">
        <v>455</v>
      </c>
      <c r="T1015" t="s">
        <v>459</v>
      </c>
      <c r="U1015" t="s">
        <v>644</v>
      </c>
      <c r="V1015" t="s">
        <v>482</v>
      </c>
      <c r="W1015" t="s">
        <v>608</v>
      </c>
      <c r="X1015" t="s">
        <v>610</v>
      </c>
      <c r="Y1015" s="6">
        <v>57.227555053643499</v>
      </c>
      <c r="Z1015" s="1">
        <f>Table1[[#This Row],[Cost Of Goods Sold]]*Table1[[#This Row],[Quantity Sold]]</f>
        <v>100</v>
      </c>
      <c r="AA1015" s="1">
        <f>Table1[[#This Row],[Total sold Amount]]-Table1[[#This Row],[Total Cost of Good Sold]]</f>
        <v>-42.772444946356501</v>
      </c>
      <c r="AB1015" s="6">
        <f>IFERROR(Table1[[#This Row],[Total sold Amount]]-Table1[[#This Row],[Total Cost of Good Sold]]/Table1[[#This Row],[Total sold Amount]],0)</f>
        <v>55.480145088177338</v>
      </c>
      <c r="AC1015" s="9">
        <f>IFERROR((Table1[[#This Row],[Total sold Amount]]-Table1[[#This Row],[Total Cost of Good Sold]])/Table1[[#This Row],[Total sold Amount]],0)</f>
        <v>-0.74740996546616079</v>
      </c>
    </row>
    <row r="1016" spans="1:29" x14ac:dyDescent="0.3">
      <c r="A1016">
        <v>1180</v>
      </c>
      <c r="B1016" t="s">
        <v>423</v>
      </c>
      <c r="C1016" t="s">
        <v>24</v>
      </c>
      <c r="D1016" t="s">
        <v>631</v>
      </c>
      <c r="E1016" t="s">
        <v>626</v>
      </c>
      <c r="G1016" s="6">
        <v>130</v>
      </c>
      <c r="H1016">
        <v>3</v>
      </c>
      <c r="I1016" t="s">
        <v>450</v>
      </c>
      <c r="J1016" t="s">
        <v>536</v>
      </c>
      <c r="K1016" t="s">
        <v>18</v>
      </c>
      <c r="L1016" t="s">
        <v>18</v>
      </c>
      <c r="M1016" t="s">
        <v>601</v>
      </c>
      <c r="N1016" s="2">
        <v>0.1</v>
      </c>
      <c r="O1016" s="1">
        <v>20</v>
      </c>
      <c r="P1016" s="1">
        <v>110</v>
      </c>
      <c r="Q1016" t="s">
        <v>457</v>
      </c>
      <c r="R1016" t="s">
        <v>641</v>
      </c>
      <c r="S1016" t="s">
        <v>454</v>
      </c>
      <c r="T1016" t="s">
        <v>458</v>
      </c>
      <c r="U1016" t="s">
        <v>644</v>
      </c>
      <c r="V1016" t="s">
        <v>474</v>
      </c>
      <c r="W1016" t="s">
        <v>607</v>
      </c>
      <c r="X1016" t="s">
        <v>611</v>
      </c>
      <c r="Y1016" s="6">
        <v>390</v>
      </c>
      <c r="Z1016" s="1">
        <f>Table1[[#This Row],[Cost Of Goods Sold]]*Table1[[#This Row],[Quantity Sold]]</f>
        <v>60</v>
      </c>
      <c r="AA1016" s="1">
        <f>Table1[[#This Row],[Total sold Amount]]-Table1[[#This Row],[Total Cost of Good Sold]]</f>
        <v>330</v>
      </c>
      <c r="AB1016" s="6">
        <f>IFERROR(Table1[[#This Row],[Total sold Amount]]-Table1[[#This Row],[Total Cost of Good Sold]]/Table1[[#This Row],[Total sold Amount]],0)</f>
        <v>389.84615384615387</v>
      </c>
      <c r="AC1016" s="9">
        <f>IFERROR((Table1[[#This Row],[Total sold Amount]]-Table1[[#This Row],[Total Cost of Good Sold]])/Table1[[#This Row],[Total sold Amount]],0)</f>
        <v>0.84615384615384615</v>
      </c>
    </row>
    <row r="1017" spans="1:29" x14ac:dyDescent="0.3">
      <c r="A1017">
        <v>1001</v>
      </c>
      <c r="B1017" t="s">
        <v>408</v>
      </c>
      <c r="C1017" t="s">
        <v>24</v>
      </c>
      <c r="D1017" t="s">
        <v>631</v>
      </c>
      <c r="E1017" t="s">
        <v>626</v>
      </c>
      <c r="F1017" s="4">
        <v>45246</v>
      </c>
      <c r="G1017" s="6">
        <v>90</v>
      </c>
      <c r="I1017" t="s">
        <v>452</v>
      </c>
      <c r="J1017" t="s">
        <v>536</v>
      </c>
      <c r="K1017" t="s">
        <v>18</v>
      </c>
      <c r="L1017" t="s">
        <v>18</v>
      </c>
      <c r="M1017" t="s">
        <v>447</v>
      </c>
      <c r="N1017" s="2">
        <v>0</v>
      </c>
      <c r="O1017" s="1">
        <v>70</v>
      </c>
      <c r="P1017" s="1">
        <v>20</v>
      </c>
      <c r="Q1017" t="s">
        <v>32</v>
      </c>
      <c r="R1017" t="s">
        <v>640</v>
      </c>
      <c r="S1017" t="s">
        <v>456</v>
      </c>
      <c r="T1017" t="s">
        <v>458</v>
      </c>
      <c r="U1017" t="s">
        <v>644</v>
      </c>
      <c r="V1017" t="s">
        <v>466</v>
      </c>
      <c r="W1017" t="s">
        <v>607</v>
      </c>
      <c r="X1017" t="s">
        <v>611</v>
      </c>
      <c r="Y1017" s="6">
        <v>0</v>
      </c>
      <c r="Z1017" s="1">
        <f>Table1[[#This Row],[Cost Of Goods Sold]]*Table1[[#This Row],[Quantity Sold]]</f>
        <v>0</v>
      </c>
      <c r="AA1017" s="1">
        <f>Table1[[#This Row],[Total sold Amount]]-Table1[[#This Row],[Total Cost of Good Sold]]</f>
        <v>0</v>
      </c>
      <c r="AB1017" s="6">
        <f>IFERROR(Table1[[#This Row],[Total sold Amount]]-Table1[[#This Row],[Total Cost of Good Sold]]/Table1[[#This Row],[Total sold Amount]],0)</f>
        <v>0</v>
      </c>
      <c r="AC1017" s="9">
        <f>IFERROR((Table1[[#This Row],[Total sold Amount]]-Table1[[#This Row],[Total Cost of Good Sold]])/Table1[[#This Row],[Total sold Amount]],0)</f>
        <v>0</v>
      </c>
    </row>
    <row r="1018" spans="1:29" x14ac:dyDescent="0.3">
      <c r="A1018">
        <v>1226</v>
      </c>
      <c r="B1018" t="s">
        <v>231</v>
      </c>
      <c r="C1018" t="s">
        <v>34</v>
      </c>
      <c r="D1018" t="s">
        <v>632</v>
      </c>
      <c r="E1018" t="s">
        <v>625</v>
      </c>
      <c r="F1018" s="4">
        <v>45134</v>
      </c>
      <c r="G1018" s="6">
        <v>30</v>
      </c>
      <c r="H1018">
        <v>2</v>
      </c>
      <c r="I1018" t="s">
        <v>452</v>
      </c>
      <c r="J1018" t="s">
        <v>536</v>
      </c>
      <c r="K1018" t="s">
        <v>18</v>
      </c>
      <c r="L1018" t="s">
        <v>18</v>
      </c>
      <c r="M1018" t="s">
        <v>602</v>
      </c>
      <c r="N1018" s="2">
        <v>0.05</v>
      </c>
      <c r="O1018" s="1">
        <v>15</v>
      </c>
      <c r="P1018" s="1">
        <v>15</v>
      </c>
      <c r="Q1018" t="s">
        <v>32</v>
      </c>
      <c r="R1018" t="s">
        <v>640</v>
      </c>
      <c r="S1018" t="s">
        <v>455</v>
      </c>
      <c r="T1018" t="s">
        <v>460</v>
      </c>
      <c r="U1018" t="s">
        <v>460</v>
      </c>
      <c r="V1018" t="s">
        <v>468</v>
      </c>
      <c r="W1018" t="s">
        <v>607</v>
      </c>
      <c r="X1018" t="s">
        <v>614</v>
      </c>
      <c r="Y1018" s="6">
        <v>60</v>
      </c>
      <c r="Z1018" s="1">
        <f>Table1[[#This Row],[Cost Of Goods Sold]]*Table1[[#This Row],[Quantity Sold]]</f>
        <v>30</v>
      </c>
      <c r="AA1018" s="1">
        <f>Table1[[#This Row],[Total sold Amount]]-Table1[[#This Row],[Total Cost of Good Sold]]</f>
        <v>30</v>
      </c>
      <c r="AB1018" s="6">
        <f>IFERROR(Table1[[#This Row],[Total sold Amount]]-Table1[[#This Row],[Total Cost of Good Sold]]/Table1[[#This Row],[Total sold Amount]],0)</f>
        <v>59.5</v>
      </c>
      <c r="AC1018" s="9">
        <f>IFERROR((Table1[[#This Row],[Total sold Amount]]-Table1[[#This Row],[Total Cost of Good Sold]])/Table1[[#This Row],[Total sold Amount]],0)</f>
        <v>0.5</v>
      </c>
    </row>
    <row r="1019" spans="1:29" x14ac:dyDescent="0.3">
      <c r="A1019">
        <v>1134</v>
      </c>
      <c r="B1019" t="s">
        <v>371</v>
      </c>
      <c r="C1019" t="s">
        <v>48</v>
      </c>
      <c r="D1019" t="s">
        <v>633</v>
      </c>
      <c r="E1019" t="s">
        <v>624</v>
      </c>
      <c r="F1019" s="4">
        <v>45076</v>
      </c>
      <c r="G1019" s="6">
        <v>20</v>
      </c>
      <c r="I1019" t="s">
        <v>452</v>
      </c>
      <c r="J1019" t="s">
        <v>536</v>
      </c>
      <c r="K1019" t="s">
        <v>437</v>
      </c>
      <c r="L1019" t="s">
        <v>18</v>
      </c>
      <c r="M1019" t="s">
        <v>442</v>
      </c>
      <c r="N1019" s="2">
        <v>0</v>
      </c>
      <c r="O1019" s="1">
        <v>15</v>
      </c>
      <c r="P1019" s="1">
        <v>5</v>
      </c>
      <c r="Q1019" t="s">
        <v>23</v>
      </c>
      <c r="R1019" t="s">
        <v>23</v>
      </c>
      <c r="S1019" t="s">
        <v>454</v>
      </c>
      <c r="T1019" t="s">
        <v>459</v>
      </c>
      <c r="U1019" t="s">
        <v>644</v>
      </c>
      <c r="V1019" t="s">
        <v>470</v>
      </c>
      <c r="W1019" t="s">
        <v>606</v>
      </c>
      <c r="X1019" t="s">
        <v>613</v>
      </c>
      <c r="Y1019" s="6">
        <v>0</v>
      </c>
      <c r="Z1019" s="1">
        <f>Table1[[#This Row],[Cost Of Goods Sold]]*Table1[[#This Row],[Quantity Sold]]</f>
        <v>0</v>
      </c>
      <c r="AA1019" s="1">
        <f>Table1[[#This Row],[Total sold Amount]]-Table1[[#This Row],[Total Cost of Good Sold]]</f>
        <v>0</v>
      </c>
      <c r="AB1019" s="6">
        <f>IFERROR(Table1[[#This Row],[Total sold Amount]]-Table1[[#This Row],[Total Cost of Good Sold]]/Table1[[#This Row],[Total sold Amount]],0)</f>
        <v>0</v>
      </c>
      <c r="AC1019" s="9">
        <f>IFERROR((Table1[[#This Row],[Total sold Amount]]-Table1[[#This Row],[Total Cost of Good Sold]])/Table1[[#This Row],[Total sold Amount]],0)</f>
        <v>0</v>
      </c>
    </row>
    <row r="1020" spans="1:29" x14ac:dyDescent="0.3">
      <c r="A1020">
        <v>1318</v>
      </c>
      <c r="B1020" t="s">
        <v>423</v>
      </c>
      <c r="C1020" t="s">
        <v>24</v>
      </c>
      <c r="D1020" t="s">
        <v>631</v>
      </c>
      <c r="E1020" t="s">
        <v>626</v>
      </c>
      <c r="F1020" s="4">
        <v>45272</v>
      </c>
      <c r="G1020" s="6">
        <v>70</v>
      </c>
      <c r="H1020">
        <v>3</v>
      </c>
      <c r="I1020" t="s">
        <v>449</v>
      </c>
      <c r="J1020" t="s">
        <v>536</v>
      </c>
      <c r="K1020" t="s">
        <v>32</v>
      </c>
      <c r="L1020" t="s">
        <v>32</v>
      </c>
      <c r="M1020" t="s">
        <v>595</v>
      </c>
      <c r="N1020" s="2">
        <v>0</v>
      </c>
      <c r="O1020" s="1">
        <v>15</v>
      </c>
      <c r="P1020" s="1">
        <v>55</v>
      </c>
      <c r="Q1020" t="s">
        <v>457</v>
      </c>
      <c r="R1020" t="s">
        <v>641</v>
      </c>
      <c r="S1020" t="s">
        <v>455</v>
      </c>
      <c r="T1020" t="s">
        <v>460</v>
      </c>
      <c r="U1020" t="s">
        <v>460</v>
      </c>
      <c r="V1020" t="s">
        <v>465</v>
      </c>
      <c r="W1020" t="s">
        <v>607</v>
      </c>
      <c r="X1020" t="s">
        <v>614</v>
      </c>
      <c r="Y1020" s="6">
        <v>210</v>
      </c>
      <c r="Z1020" s="1">
        <f>Table1[[#This Row],[Cost Of Goods Sold]]*Table1[[#This Row],[Quantity Sold]]</f>
        <v>45</v>
      </c>
      <c r="AA1020" s="1">
        <f>Table1[[#This Row],[Total sold Amount]]-Table1[[#This Row],[Total Cost of Good Sold]]</f>
        <v>165</v>
      </c>
      <c r="AB1020" s="6">
        <f>IFERROR(Table1[[#This Row],[Total sold Amount]]-Table1[[#This Row],[Total Cost of Good Sold]]/Table1[[#This Row],[Total sold Amount]],0)</f>
        <v>209.78571428571428</v>
      </c>
      <c r="AC1020" s="9">
        <f>IFERROR((Table1[[#This Row],[Total sold Amount]]-Table1[[#This Row],[Total Cost of Good Sold]])/Table1[[#This Row],[Total sold Amount]],0)</f>
        <v>0.7857142857142857</v>
      </c>
    </row>
    <row r="1021" spans="1:29" x14ac:dyDescent="0.3">
      <c r="A1021">
        <v>998</v>
      </c>
      <c r="B1021" t="s">
        <v>209</v>
      </c>
      <c r="C1021" t="s">
        <v>16</v>
      </c>
      <c r="D1021" t="s">
        <v>629</v>
      </c>
      <c r="E1021" t="s">
        <v>16</v>
      </c>
      <c r="F1021" s="4">
        <v>45141</v>
      </c>
      <c r="G1021" s="6">
        <v>30</v>
      </c>
      <c r="H1021">
        <v>3</v>
      </c>
      <c r="I1021" t="s">
        <v>449</v>
      </c>
      <c r="J1021" t="s">
        <v>536</v>
      </c>
      <c r="K1021" t="s">
        <v>32</v>
      </c>
      <c r="L1021" t="s">
        <v>32</v>
      </c>
      <c r="M1021" t="s">
        <v>441</v>
      </c>
      <c r="N1021" s="2">
        <v>0</v>
      </c>
      <c r="O1021" s="1">
        <v>20</v>
      </c>
      <c r="P1021" s="1">
        <v>10</v>
      </c>
      <c r="Q1021" t="s">
        <v>23</v>
      </c>
      <c r="R1021" t="s">
        <v>23</v>
      </c>
      <c r="S1021" t="s">
        <v>456</v>
      </c>
      <c r="T1021" t="s">
        <v>458</v>
      </c>
      <c r="U1021" t="s">
        <v>644</v>
      </c>
      <c r="V1021" t="s">
        <v>491</v>
      </c>
      <c r="W1021" t="s">
        <v>608</v>
      </c>
      <c r="X1021" t="s">
        <v>610</v>
      </c>
      <c r="Y1021" s="6">
        <v>90</v>
      </c>
      <c r="Z1021" s="1">
        <f>Table1[[#This Row],[Cost Of Goods Sold]]*Table1[[#This Row],[Quantity Sold]]</f>
        <v>60</v>
      </c>
      <c r="AA1021" s="1">
        <f>Table1[[#This Row],[Total sold Amount]]-Table1[[#This Row],[Total Cost of Good Sold]]</f>
        <v>30</v>
      </c>
      <c r="AB1021" s="6">
        <f>IFERROR(Table1[[#This Row],[Total sold Amount]]-Table1[[#This Row],[Total Cost of Good Sold]]/Table1[[#This Row],[Total sold Amount]],0)</f>
        <v>89.333333333333329</v>
      </c>
      <c r="AC1021" s="9">
        <f>IFERROR((Table1[[#This Row],[Total sold Amount]]-Table1[[#This Row],[Total Cost of Good Sold]])/Table1[[#This Row],[Total sold Amount]],0)</f>
        <v>0.33333333333333331</v>
      </c>
    </row>
    <row r="1022" spans="1:29" x14ac:dyDescent="0.3">
      <c r="A1022">
        <v>922</v>
      </c>
      <c r="B1022" t="s">
        <v>80</v>
      </c>
      <c r="C1022" t="s">
        <v>16</v>
      </c>
      <c r="D1022" t="s">
        <v>629</v>
      </c>
      <c r="E1022" t="s">
        <v>16</v>
      </c>
      <c r="F1022" s="4">
        <v>45198</v>
      </c>
      <c r="G1022" s="6">
        <v>250</v>
      </c>
      <c r="H1022">
        <v>1</v>
      </c>
      <c r="I1022" t="s">
        <v>449</v>
      </c>
      <c r="J1022" t="s">
        <v>536</v>
      </c>
      <c r="K1022" t="s">
        <v>32</v>
      </c>
      <c r="L1022" t="s">
        <v>32</v>
      </c>
      <c r="M1022" t="s">
        <v>440</v>
      </c>
      <c r="N1022" s="2">
        <v>0</v>
      </c>
      <c r="O1022" s="1">
        <v>200</v>
      </c>
      <c r="P1022" s="1">
        <v>50</v>
      </c>
      <c r="Q1022" t="s">
        <v>23</v>
      </c>
      <c r="R1022" t="s">
        <v>23</v>
      </c>
      <c r="S1022" t="s">
        <v>454</v>
      </c>
      <c r="T1022" t="s">
        <v>460</v>
      </c>
      <c r="U1022" t="s">
        <v>460</v>
      </c>
      <c r="V1022" t="s">
        <v>477</v>
      </c>
      <c r="W1022" t="s">
        <v>607</v>
      </c>
      <c r="X1022" t="s">
        <v>610</v>
      </c>
      <c r="Y1022" s="6">
        <v>250</v>
      </c>
      <c r="Z1022" s="1">
        <f>Table1[[#This Row],[Cost Of Goods Sold]]*Table1[[#This Row],[Quantity Sold]]</f>
        <v>200</v>
      </c>
      <c r="AA1022" s="1">
        <f>Table1[[#This Row],[Total sold Amount]]-Table1[[#This Row],[Total Cost of Good Sold]]</f>
        <v>50</v>
      </c>
      <c r="AB1022" s="6">
        <f>IFERROR(Table1[[#This Row],[Total sold Amount]]-Table1[[#This Row],[Total Cost of Good Sold]]/Table1[[#This Row],[Total sold Amount]],0)</f>
        <v>249.2</v>
      </c>
      <c r="AC1022" s="9">
        <f>IFERROR((Table1[[#This Row],[Total sold Amount]]-Table1[[#This Row],[Total Cost of Good Sold]])/Table1[[#This Row],[Total sold Amount]],0)</f>
        <v>0.2</v>
      </c>
    </row>
    <row r="1023" spans="1:29" x14ac:dyDescent="0.3">
      <c r="A1023">
        <v>59</v>
      </c>
      <c r="B1023" t="s">
        <v>91</v>
      </c>
      <c r="C1023" t="s">
        <v>16</v>
      </c>
      <c r="D1023" t="s">
        <v>629</v>
      </c>
      <c r="E1023" t="s">
        <v>16</v>
      </c>
      <c r="F1023" s="4">
        <v>45148</v>
      </c>
      <c r="G1023" s="6">
        <v>390</v>
      </c>
      <c r="H1023">
        <v>2</v>
      </c>
      <c r="I1023" t="s">
        <v>449</v>
      </c>
      <c r="J1023" t="s">
        <v>536</v>
      </c>
      <c r="K1023" t="s">
        <v>26</v>
      </c>
      <c r="L1023" t="s">
        <v>32</v>
      </c>
      <c r="M1023" t="s">
        <v>444</v>
      </c>
      <c r="N1023" s="2">
        <v>0.1</v>
      </c>
      <c r="O1023" s="1">
        <v>300</v>
      </c>
      <c r="P1023" s="1">
        <v>90</v>
      </c>
      <c r="Q1023" t="s">
        <v>457</v>
      </c>
      <c r="R1023" t="s">
        <v>641</v>
      </c>
      <c r="S1023" t="s">
        <v>454</v>
      </c>
      <c r="T1023" t="s">
        <v>459</v>
      </c>
      <c r="U1023" t="s">
        <v>644</v>
      </c>
      <c r="V1023" t="s">
        <v>470</v>
      </c>
      <c r="W1023" t="s">
        <v>608</v>
      </c>
      <c r="X1023" t="s">
        <v>613</v>
      </c>
      <c r="Y1023" s="6">
        <v>780</v>
      </c>
      <c r="Z1023" s="1">
        <f>Table1[[#This Row],[Cost Of Goods Sold]]*Table1[[#This Row],[Quantity Sold]]</f>
        <v>600</v>
      </c>
      <c r="AA1023" s="1">
        <f>Table1[[#This Row],[Total sold Amount]]-Table1[[#This Row],[Total Cost of Good Sold]]</f>
        <v>180</v>
      </c>
      <c r="AB1023" s="6">
        <f>IFERROR(Table1[[#This Row],[Total sold Amount]]-Table1[[#This Row],[Total Cost of Good Sold]]/Table1[[#This Row],[Total sold Amount]],0)</f>
        <v>779.23076923076928</v>
      </c>
      <c r="AC1023" s="9">
        <f>IFERROR((Table1[[#This Row],[Total sold Amount]]-Table1[[#This Row],[Total Cost of Good Sold]])/Table1[[#This Row],[Total sold Amount]],0)</f>
        <v>0.23076923076923078</v>
      </c>
    </row>
    <row r="1024" spans="1:29" x14ac:dyDescent="0.3">
      <c r="A1024">
        <v>842</v>
      </c>
      <c r="B1024" t="s">
        <v>108</v>
      </c>
      <c r="C1024" t="s">
        <v>19</v>
      </c>
      <c r="D1024" t="s">
        <v>630</v>
      </c>
      <c r="E1024" t="s">
        <v>623</v>
      </c>
      <c r="F1024" s="4">
        <v>45083</v>
      </c>
      <c r="G1024" s="6">
        <v>80</v>
      </c>
      <c r="H1024">
        <v>4</v>
      </c>
      <c r="I1024" t="s">
        <v>453</v>
      </c>
      <c r="J1024" t="s">
        <v>536</v>
      </c>
      <c r="K1024" t="s">
        <v>32</v>
      </c>
      <c r="L1024" t="s">
        <v>32</v>
      </c>
      <c r="M1024" t="s">
        <v>440</v>
      </c>
      <c r="N1024" s="2">
        <v>0.05</v>
      </c>
      <c r="O1024" s="1">
        <v>60</v>
      </c>
      <c r="P1024" s="1">
        <v>20</v>
      </c>
      <c r="Q1024" t="s">
        <v>23</v>
      </c>
      <c r="R1024" t="s">
        <v>23</v>
      </c>
      <c r="S1024" t="s">
        <v>454</v>
      </c>
      <c r="T1024" t="s">
        <v>458</v>
      </c>
      <c r="U1024" t="s">
        <v>644</v>
      </c>
      <c r="V1024" t="s">
        <v>468</v>
      </c>
      <c r="W1024" t="s">
        <v>606</v>
      </c>
      <c r="X1024" t="s">
        <v>614</v>
      </c>
      <c r="Y1024" s="6">
        <v>320</v>
      </c>
      <c r="Z1024" s="1">
        <f>Table1[[#This Row],[Cost Of Goods Sold]]*Table1[[#This Row],[Quantity Sold]]</f>
        <v>240</v>
      </c>
      <c r="AA1024" s="1">
        <f>Table1[[#This Row],[Total sold Amount]]-Table1[[#This Row],[Total Cost of Good Sold]]</f>
        <v>80</v>
      </c>
      <c r="AB1024" s="6">
        <f>IFERROR(Table1[[#This Row],[Total sold Amount]]-Table1[[#This Row],[Total Cost of Good Sold]]/Table1[[#This Row],[Total sold Amount]],0)</f>
        <v>319.25</v>
      </c>
      <c r="AC1024" s="9">
        <f>IFERROR((Table1[[#This Row],[Total sold Amount]]-Table1[[#This Row],[Total Cost of Good Sold]])/Table1[[#This Row],[Total sold Amount]],0)</f>
        <v>0.25</v>
      </c>
    </row>
    <row r="1025" spans="1:29" x14ac:dyDescent="0.3">
      <c r="A1025">
        <v>338</v>
      </c>
      <c r="B1025" t="s">
        <v>213</v>
      </c>
      <c r="C1025" t="s">
        <v>24</v>
      </c>
      <c r="D1025" t="s">
        <v>631</v>
      </c>
      <c r="E1025" t="s">
        <v>626</v>
      </c>
      <c r="F1025" s="4">
        <v>45188</v>
      </c>
      <c r="G1025" s="6">
        <v>195</v>
      </c>
      <c r="H1025">
        <v>2</v>
      </c>
      <c r="J1025" t="s">
        <v>536</v>
      </c>
      <c r="K1025" t="s">
        <v>18</v>
      </c>
      <c r="L1025" t="s">
        <v>18</v>
      </c>
      <c r="M1025" t="s">
        <v>442</v>
      </c>
      <c r="N1025" s="2">
        <v>0</v>
      </c>
      <c r="O1025" s="1">
        <v>150</v>
      </c>
      <c r="P1025" s="1">
        <v>45</v>
      </c>
      <c r="Q1025" t="s">
        <v>23</v>
      </c>
      <c r="R1025" t="s">
        <v>23</v>
      </c>
      <c r="S1025" t="s">
        <v>454</v>
      </c>
      <c r="T1025" t="s">
        <v>459</v>
      </c>
      <c r="U1025" t="s">
        <v>644</v>
      </c>
      <c r="V1025" t="s">
        <v>479</v>
      </c>
      <c r="W1025" t="s">
        <v>608</v>
      </c>
      <c r="X1025" t="s">
        <v>611</v>
      </c>
      <c r="Y1025" s="6">
        <v>390</v>
      </c>
      <c r="Z1025" s="1">
        <f>Table1[[#This Row],[Cost Of Goods Sold]]*Table1[[#This Row],[Quantity Sold]]</f>
        <v>300</v>
      </c>
      <c r="AA1025" s="1">
        <f>Table1[[#This Row],[Total sold Amount]]-Table1[[#This Row],[Total Cost of Good Sold]]</f>
        <v>90</v>
      </c>
      <c r="AB1025" s="6">
        <f>IFERROR(Table1[[#This Row],[Total sold Amount]]-Table1[[#This Row],[Total Cost of Good Sold]]/Table1[[#This Row],[Total sold Amount]],0)</f>
        <v>389.23076923076923</v>
      </c>
      <c r="AC1025" s="9">
        <f>IFERROR((Table1[[#This Row],[Total sold Amount]]-Table1[[#This Row],[Total Cost of Good Sold]])/Table1[[#This Row],[Total sold Amount]],0)</f>
        <v>0.23076923076923078</v>
      </c>
    </row>
    <row r="1026" spans="1:29" x14ac:dyDescent="0.3">
      <c r="A1026">
        <v>688</v>
      </c>
      <c r="B1026" t="s">
        <v>406</v>
      </c>
      <c r="C1026" t="s">
        <v>19</v>
      </c>
      <c r="D1026" t="s">
        <v>630</v>
      </c>
      <c r="E1026" t="s">
        <v>623</v>
      </c>
      <c r="F1026" s="4">
        <v>45529</v>
      </c>
      <c r="G1026" s="6">
        <v>70</v>
      </c>
      <c r="H1026">
        <v>1</v>
      </c>
      <c r="J1026" t="s">
        <v>536</v>
      </c>
      <c r="K1026" t="s">
        <v>32</v>
      </c>
      <c r="L1026" t="s">
        <v>32</v>
      </c>
      <c r="M1026" t="s">
        <v>444</v>
      </c>
      <c r="N1026" s="2">
        <v>0</v>
      </c>
      <c r="O1026" s="1">
        <v>50</v>
      </c>
      <c r="P1026" s="1">
        <v>20</v>
      </c>
      <c r="Q1026" t="s">
        <v>23</v>
      </c>
      <c r="R1026" t="s">
        <v>23</v>
      </c>
      <c r="S1026" t="s">
        <v>455</v>
      </c>
      <c r="T1026" t="s">
        <v>458</v>
      </c>
      <c r="U1026" t="s">
        <v>644</v>
      </c>
      <c r="V1026" t="s">
        <v>473</v>
      </c>
      <c r="W1026" t="s">
        <v>606</v>
      </c>
      <c r="X1026" t="s">
        <v>614</v>
      </c>
      <c r="Y1026" s="6">
        <v>70</v>
      </c>
      <c r="Z1026" s="1">
        <f>Table1[[#This Row],[Cost Of Goods Sold]]*Table1[[#This Row],[Quantity Sold]]</f>
        <v>50</v>
      </c>
      <c r="AA1026" s="1">
        <f>Table1[[#This Row],[Total sold Amount]]-Table1[[#This Row],[Total Cost of Good Sold]]</f>
        <v>20</v>
      </c>
      <c r="AB1026" s="6">
        <f>IFERROR(Table1[[#This Row],[Total sold Amount]]-Table1[[#This Row],[Total Cost of Good Sold]]/Table1[[#This Row],[Total sold Amount]],0)</f>
        <v>69.285714285714292</v>
      </c>
      <c r="AC1026" s="9">
        <f>IFERROR((Table1[[#This Row],[Total sold Amount]]-Table1[[#This Row],[Total Cost of Good Sold]])/Table1[[#This Row],[Total sold Amount]],0)</f>
        <v>0.2857142857142857</v>
      </c>
    </row>
    <row r="1027" spans="1:29" x14ac:dyDescent="0.3">
      <c r="A1027">
        <v>146</v>
      </c>
      <c r="B1027" t="s">
        <v>102</v>
      </c>
      <c r="C1027" t="s">
        <v>16</v>
      </c>
      <c r="D1027" t="s">
        <v>629</v>
      </c>
      <c r="E1027" t="s">
        <v>16</v>
      </c>
      <c r="F1027" s="4">
        <v>45509</v>
      </c>
      <c r="G1027" s="6">
        <v>195</v>
      </c>
      <c r="H1027">
        <v>5</v>
      </c>
      <c r="I1027" t="s">
        <v>451</v>
      </c>
      <c r="J1027" t="s">
        <v>520</v>
      </c>
      <c r="K1027" t="s">
        <v>26</v>
      </c>
      <c r="L1027" t="s">
        <v>32</v>
      </c>
      <c r="M1027" t="s">
        <v>442</v>
      </c>
      <c r="N1027" s="2">
        <v>7.0000000000000007E-2</v>
      </c>
      <c r="O1027" s="1">
        <v>150</v>
      </c>
      <c r="P1027" s="1">
        <v>45</v>
      </c>
      <c r="Q1027" t="s">
        <v>32</v>
      </c>
      <c r="R1027" t="s">
        <v>640</v>
      </c>
      <c r="S1027" t="s">
        <v>454</v>
      </c>
      <c r="T1027" t="s">
        <v>459</v>
      </c>
      <c r="U1027" t="s">
        <v>644</v>
      </c>
      <c r="V1027" t="s">
        <v>493</v>
      </c>
      <c r="W1027" t="s">
        <v>607</v>
      </c>
      <c r="X1027" t="s">
        <v>613</v>
      </c>
      <c r="Y1027" s="6">
        <v>975</v>
      </c>
      <c r="Z1027" s="1">
        <f>Table1[[#This Row],[Cost Of Goods Sold]]*Table1[[#This Row],[Quantity Sold]]</f>
        <v>750</v>
      </c>
      <c r="AA1027" s="1">
        <f>Table1[[#This Row],[Total sold Amount]]-Table1[[#This Row],[Total Cost of Good Sold]]</f>
        <v>225</v>
      </c>
      <c r="AB1027" s="6">
        <f>IFERROR(Table1[[#This Row],[Total sold Amount]]-Table1[[#This Row],[Total Cost of Good Sold]]/Table1[[#This Row],[Total sold Amount]],0)</f>
        <v>974.23076923076928</v>
      </c>
      <c r="AC1027" s="9">
        <f>IFERROR((Table1[[#This Row],[Total sold Amount]]-Table1[[#This Row],[Total Cost of Good Sold]])/Table1[[#This Row],[Total sold Amount]],0)</f>
        <v>0.23076923076923078</v>
      </c>
    </row>
    <row r="1028" spans="1:29" x14ac:dyDescent="0.3">
      <c r="A1028">
        <v>279</v>
      </c>
      <c r="B1028" t="s">
        <v>155</v>
      </c>
      <c r="C1028" t="s">
        <v>16</v>
      </c>
      <c r="D1028" t="s">
        <v>629</v>
      </c>
      <c r="E1028" t="s">
        <v>16</v>
      </c>
      <c r="F1028" s="4">
        <v>45180</v>
      </c>
      <c r="G1028" s="6">
        <v>260</v>
      </c>
      <c r="H1028">
        <v>4</v>
      </c>
      <c r="I1028" t="s">
        <v>451</v>
      </c>
      <c r="J1028" t="s">
        <v>520</v>
      </c>
      <c r="K1028" t="s">
        <v>32</v>
      </c>
      <c r="L1028" t="s">
        <v>32</v>
      </c>
      <c r="M1028" t="s">
        <v>442</v>
      </c>
      <c r="N1028" s="2">
        <v>0</v>
      </c>
      <c r="O1028" s="1">
        <v>200</v>
      </c>
      <c r="P1028" s="1">
        <v>60</v>
      </c>
      <c r="Q1028" t="s">
        <v>18</v>
      </c>
      <c r="R1028" t="s">
        <v>642</v>
      </c>
      <c r="S1028" t="s">
        <v>456</v>
      </c>
      <c r="T1028" t="s">
        <v>460</v>
      </c>
      <c r="U1028" t="s">
        <v>460</v>
      </c>
      <c r="V1028" t="s">
        <v>493</v>
      </c>
      <c r="W1028" t="s">
        <v>608</v>
      </c>
      <c r="X1028" t="s">
        <v>613</v>
      </c>
      <c r="Y1028" s="6">
        <v>1040</v>
      </c>
      <c r="Z1028" s="1">
        <f>Table1[[#This Row],[Cost Of Goods Sold]]*Table1[[#This Row],[Quantity Sold]]</f>
        <v>800</v>
      </c>
      <c r="AA1028" s="1">
        <f>Table1[[#This Row],[Total sold Amount]]-Table1[[#This Row],[Total Cost of Good Sold]]</f>
        <v>240</v>
      </c>
      <c r="AB1028" s="6">
        <f>IFERROR(Table1[[#This Row],[Total sold Amount]]-Table1[[#This Row],[Total Cost of Good Sold]]/Table1[[#This Row],[Total sold Amount]],0)</f>
        <v>1039.2307692307693</v>
      </c>
      <c r="AC1028" s="9">
        <f>IFERROR((Table1[[#This Row],[Total sold Amount]]-Table1[[#This Row],[Total Cost of Good Sold]])/Table1[[#This Row],[Total sold Amount]],0)</f>
        <v>0.23076923076923078</v>
      </c>
    </row>
    <row r="1029" spans="1:29" x14ac:dyDescent="0.3">
      <c r="A1029">
        <v>290</v>
      </c>
      <c r="B1029" t="s">
        <v>166</v>
      </c>
      <c r="C1029" t="s">
        <v>46</v>
      </c>
      <c r="D1029" t="s">
        <v>634</v>
      </c>
      <c r="E1029" t="s">
        <v>624</v>
      </c>
      <c r="F1029" s="4">
        <v>45115</v>
      </c>
      <c r="G1029" s="6">
        <v>260</v>
      </c>
      <c r="H1029">
        <v>5</v>
      </c>
      <c r="I1029" t="s">
        <v>452</v>
      </c>
      <c r="J1029" t="s">
        <v>520</v>
      </c>
      <c r="K1029" t="s">
        <v>23</v>
      </c>
      <c r="L1029" t="s">
        <v>23</v>
      </c>
      <c r="M1029" t="s">
        <v>444</v>
      </c>
      <c r="N1029" s="2">
        <v>0</v>
      </c>
      <c r="O1029" s="1">
        <v>200</v>
      </c>
      <c r="P1029" s="1">
        <v>60</v>
      </c>
      <c r="Q1029" t="s">
        <v>457</v>
      </c>
      <c r="R1029" t="s">
        <v>641</v>
      </c>
      <c r="S1029" t="s">
        <v>454</v>
      </c>
      <c r="T1029" t="s">
        <v>459</v>
      </c>
      <c r="U1029" t="s">
        <v>644</v>
      </c>
      <c r="V1029" t="s">
        <v>488</v>
      </c>
      <c r="W1029" t="s">
        <v>608</v>
      </c>
      <c r="X1029" t="s">
        <v>613</v>
      </c>
      <c r="Y1029" s="6">
        <v>1300</v>
      </c>
      <c r="Z1029" s="1">
        <f>Table1[[#This Row],[Cost Of Goods Sold]]*Table1[[#This Row],[Quantity Sold]]</f>
        <v>1000</v>
      </c>
      <c r="AA1029" s="1">
        <f>Table1[[#This Row],[Total sold Amount]]-Table1[[#This Row],[Total Cost of Good Sold]]</f>
        <v>300</v>
      </c>
      <c r="AB1029" s="6">
        <f>IFERROR(Table1[[#This Row],[Total sold Amount]]-Table1[[#This Row],[Total Cost of Good Sold]]/Table1[[#This Row],[Total sold Amount]],0)</f>
        <v>1299.2307692307693</v>
      </c>
      <c r="AC1029" s="9">
        <f>IFERROR((Table1[[#This Row],[Total sold Amount]]-Table1[[#This Row],[Total Cost of Good Sold]])/Table1[[#This Row],[Total sold Amount]],0)</f>
        <v>0.23076923076923078</v>
      </c>
    </row>
    <row r="1030" spans="1:29" x14ac:dyDescent="0.3">
      <c r="A1030">
        <v>185</v>
      </c>
      <c r="B1030" t="s">
        <v>62</v>
      </c>
      <c r="C1030" t="s">
        <v>24</v>
      </c>
      <c r="D1030" t="s">
        <v>631</v>
      </c>
      <c r="E1030" t="s">
        <v>626</v>
      </c>
      <c r="F1030" s="4">
        <v>45350</v>
      </c>
      <c r="G1030" s="6">
        <v>75</v>
      </c>
      <c r="H1030">
        <v>5</v>
      </c>
      <c r="I1030" t="s">
        <v>452</v>
      </c>
      <c r="J1030" t="s">
        <v>520</v>
      </c>
      <c r="K1030" t="s">
        <v>32</v>
      </c>
      <c r="L1030" t="s">
        <v>32</v>
      </c>
      <c r="M1030" t="s">
        <v>447</v>
      </c>
      <c r="N1030" s="2">
        <v>0</v>
      </c>
      <c r="O1030" s="1">
        <v>60</v>
      </c>
      <c r="P1030" s="1">
        <v>15</v>
      </c>
      <c r="Q1030" t="s">
        <v>18</v>
      </c>
      <c r="R1030" t="s">
        <v>642</v>
      </c>
      <c r="S1030" t="s">
        <v>456</v>
      </c>
      <c r="T1030" t="s">
        <v>458</v>
      </c>
      <c r="U1030" t="s">
        <v>644</v>
      </c>
      <c r="V1030" t="s">
        <v>464</v>
      </c>
      <c r="W1030" t="s">
        <v>607</v>
      </c>
      <c r="X1030" t="s">
        <v>610</v>
      </c>
      <c r="Y1030" s="6">
        <v>375</v>
      </c>
      <c r="Z1030" s="1">
        <f>Table1[[#This Row],[Cost Of Goods Sold]]*Table1[[#This Row],[Quantity Sold]]</f>
        <v>300</v>
      </c>
      <c r="AA1030" s="1">
        <f>Table1[[#This Row],[Total sold Amount]]-Table1[[#This Row],[Total Cost of Good Sold]]</f>
        <v>75</v>
      </c>
      <c r="AB1030" s="6">
        <f>IFERROR(Table1[[#This Row],[Total sold Amount]]-Table1[[#This Row],[Total Cost of Good Sold]]/Table1[[#This Row],[Total sold Amount]],0)</f>
        <v>374.2</v>
      </c>
      <c r="AC1030" s="9">
        <f>IFERROR((Table1[[#This Row],[Total sold Amount]]-Table1[[#This Row],[Total Cost of Good Sold]])/Table1[[#This Row],[Total sold Amount]],0)</f>
        <v>0.2</v>
      </c>
    </row>
    <row r="1031" spans="1:29" x14ac:dyDescent="0.3">
      <c r="A1031">
        <v>853</v>
      </c>
      <c r="B1031" t="s">
        <v>421</v>
      </c>
      <c r="C1031" t="s">
        <v>19</v>
      </c>
      <c r="D1031" t="s">
        <v>630</v>
      </c>
      <c r="E1031" t="s">
        <v>623</v>
      </c>
      <c r="F1031" s="4">
        <v>44990</v>
      </c>
      <c r="G1031" s="6">
        <v>70</v>
      </c>
      <c r="H1031">
        <v>2</v>
      </c>
      <c r="I1031" t="s">
        <v>452</v>
      </c>
      <c r="J1031" t="s">
        <v>520</v>
      </c>
      <c r="K1031" t="s">
        <v>23</v>
      </c>
      <c r="L1031" t="s">
        <v>23</v>
      </c>
      <c r="M1031" t="s">
        <v>439</v>
      </c>
      <c r="N1031" s="2">
        <v>0.1</v>
      </c>
      <c r="O1031" s="1">
        <v>50</v>
      </c>
      <c r="P1031" s="1">
        <v>20</v>
      </c>
      <c r="Q1031" t="s">
        <v>457</v>
      </c>
      <c r="R1031" t="s">
        <v>641</v>
      </c>
      <c r="S1031" t="s">
        <v>455</v>
      </c>
      <c r="T1031" t="s">
        <v>460</v>
      </c>
      <c r="U1031" t="s">
        <v>460</v>
      </c>
      <c r="V1031" t="s">
        <v>470</v>
      </c>
      <c r="W1031" t="s">
        <v>606</v>
      </c>
      <c r="X1031" t="s">
        <v>613</v>
      </c>
      <c r="Y1031" s="6">
        <v>140</v>
      </c>
      <c r="Z1031" s="1">
        <f>Table1[[#This Row],[Cost Of Goods Sold]]*Table1[[#This Row],[Quantity Sold]]</f>
        <v>100</v>
      </c>
      <c r="AA1031" s="1">
        <f>Table1[[#This Row],[Total sold Amount]]-Table1[[#This Row],[Total Cost of Good Sold]]</f>
        <v>40</v>
      </c>
      <c r="AB1031" s="6">
        <f>IFERROR(Table1[[#This Row],[Total sold Amount]]-Table1[[#This Row],[Total Cost of Good Sold]]/Table1[[#This Row],[Total sold Amount]],0)</f>
        <v>139.28571428571428</v>
      </c>
      <c r="AC1031" s="9">
        <f>IFERROR((Table1[[#This Row],[Total sold Amount]]-Table1[[#This Row],[Total Cost of Good Sold]])/Table1[[#This Row],[Total sold Amount]],0)</f>
        <v>0.2857142857142857</v>
      </c>
    </row>
    <row r="1032" spans="1:29" x14ac:dyDescent="0.3">
      <c r="A1032">
        <v>388</v>
      </c>
      <c r="B1032" t="s">
        <v>256</v>
      </c>
      <c r="C1032" t="s">
        <v>34</v>
      </c>
      <c r="D1032" t="s">
        <v>632</v>
      </c>
      <c r="E1032" t="s">
        <v>625</v>
      </c>
      <c r="F1032" s="4">
        <v>45026</v>
      </c>
      <c r="G1032" s="6">
        <v>13</v>
      </c>
      <c r="H1032">
        <v>3</v>
      </c>
      <c r="I1032" t="s">
        <v>449</v>
      </c>
      <c r="J1032" t="s">
        <v>520</v>
      </c>
      <c r="K1032" t="s">
        <v>32</v>
      </c>
      <c r="L1032" t="s">
        <v>32</v>
      </c>
      <c r="M1032" t="s">
        <v>442</v>
      </c>
      <c r="N1032" s="2">
        <v>0</v>
      </c>
      <c r="O1032" s="1">
        <v>10</v>
      </c>
      <c r="P1032" s="1">
        <v>3</v>
      </c>
      <c r="Q1032" t="s">
        <v>18</v>
      </c>
      <c r="R1032" t="s">
        <v>642</v>
      </c>
      <c r="S1032" t="s">
        <v>454</v>
      </c>
      <c r="T1032" t="s">
        <v>460</v>
      </c>
      <c r="U1032" t="s">
        <v>460</v>
      </c>
      <c r="V1032" t="s">
        <v>492</v>
      </c>
      <c r="W1032" t="s">
        <v>607</v>
      </c>
      <c r="X1032" t="s">
        <v>614</v>
      </c>
      <c r="Y1032" s="6">
        <v>39</v>
      </c>
      <c r="Z1032" s="1">
        <f>Table1[[#This Row],[Cost Of Goods Sold]]*Table1[[#This Row],[Quantity Sold]]</f>
        <v>30</v>
      </c>
      <c r="AA1032" s="1">
        <f>Table1[[#This Row],[Total sold Amount]]-Table1[[#This Row],[Total Cost of Good Sold]]</f>
        <v>9</v>
      </c>
      <c r="AB1032" s="6">
        <f>IFERROR(Table1[[#This Row],[Total sold Amount]]-Table1[[#This Row],[Total Cost of Good Sold]]/Table1[[#This Row],[Total sold Amount]],0)</f>
        <v>38.230769230769234</v>
      </c>
      <c r="AC1032" s="9">
        <f>IFERROR((Table1[[#This Row],[Total sold Amount]]-Table1[[#This Row],[Total Cost of Good Sold]])/Table1[[#This Row],[Total sold Amount]],0)</f>
        <v>0.23076923076923078</v>
      </c>
    </row>
    <row r="1033" spans="1:29" x14ac:dyDescent="0.3">
      <c r="A1033">
        <v>425</v>
      </c>
      <c r="B1033" t="s">
        <v>217</v>
      </c>
      <c r="C1033" t="s">
        <v>24</v>
      </c>
      <c r="D1033" t="s">
        <v>631</v>
      </c>
      <c r="E1033" t="s">
        <v>626</v>
      </c>
      <c r="F1033" s="4">
        <v>45240</v>
      </c>
      <c r="G1033" s="6">
        <v>390</v>
      </c>
      <c r="H1033">
        <v>4</v>
      </c>
      <c r="I1033" t="s">
        <v>449</v>
      </c>
      <c r="J1033" t="s">
        <v>520</v>
      </c>
      <c r="K1033" t="s">
        <v>23</v>
      </c>
      <c r="L1033" t="s">
        <v>23</v>
      </c>
      <c r="M1033" t="s">
        <v>442</v>
      </c>
      <c r="N1033" s="2">
        <v>0</v>
      </c>
      <c r="O1033" s="1">
        <v>300</v>
      </c>
      <c r="P1033" s="1">
        <v>90</v>
      </c>
      <c r="Q1033" t="s">
        <v>23</v>
      </c>
      <c r="R1033" t="s">
        <v>23</v>
      </c>
      <c r="S1033" t="s">
        <v>454</v>
      </c>
      <c r="T1033" t="s">
        <v>460</v>
      </c>
      <c r="U1033" t="s">
        <v>460</v>
      </c>
      <c r="V1033" t="s">
        <v>462</v>
      </c>
      <c r="W1033" t="s">
        <v>608</v>
      </c>
      <c r="X1033" t="s">
        <v>614</v>
      </c>
      <c r="Y1033" s="6">
        <v>1560</v>
      </c>
      <c r="Z1033" s="1">
        <f>Table1[[#This Row],[Cost Of Goods Sold]]*Table1[[#This Row],[Quantity Sold]]</f>
        <v>1200</v>
      </c>
      <c r="AA1033" s="1">
        <f>Table1[[#This Row],[Total sold Amount]]-Table1[[#This Row],[Total Cost of Good Sold]]</f>
        <v>360</v>
      </c>
      <c r="AB1033" s="6">
        <f>IFERROR(Table1[[#This Row],[Total sold Amount]]-Table1[[#This Row],[Total Cost of Good Sold]]/Table1[[#This Row],[Total sold Amount]],0)</f>
        <v>1559.2307692307693</v>
      </c>
      <c r="AC1033" s="9">
        <f>IFERROR((Table1[[#This Row],[Total sold Amount]]-Table1[[#This Row],[Total Cost of Good Sold]])/Table1[[#This Row],[Total sold Amount]],0)</f>
        <v>0.23076923076923078</v>
      </c>
    </row>
    <row r="1034" spans="1:29" x14ac:dyDescent="0.3">
      <c r="A1034">
        <v>775</v>
      </c>
      <c r="B1034" t="s">
        <v>393</v>
      </c>
      <c r="C1034" t="s">
        <v>24</v>
      </c>
      <c r="D1034" t="s">
        <v>631</v>
      </c>
      <c r="E1034" t="s">
        <v>626</v>
      </c>
      <c r="F1034" s="4">
        <v>45073</v>
      </c>
      <c r="G1034" s="6">
        <v>130</v>
      </c>
      <c r="H1034">
        <v>4</v>
      </c>
      <c r="I1034" t="s">
        <v>453</v>
      </c>
      <c r="J1034" t="s">
        <v>520</v>
      </c>
      <c r="K1034" t="s">
        <v>32</v>
      </c>
      <c r="L1034" t="s">
        <v>32</v>
      </c>
      <c r="M1034" t="s">
        <v>445</v>
      </c>
      <c r="N1034" s="2">
        <v>0.05</v>
      </c>
      <c r="O1034" s="1">
        <v>100</v>
      </c>
      <c r="P1034" s="1">
        <v>30</v>
      </c>
      <c r="Q1034" t="s">
        <v>32</v>
      </c>
      <c r="R1034" t="s">
        <v>640</v>
      </c>
      <c r="S1034" t="s">
        <v>455</v>
      </c>
      <c r="T1034" t="s">
        <v>459</v>
      </c>
      <c r="U1034" t="s">
        <v>644</v>
      </c>
      <c r="V1034" t="s">
        <v>492</v>
      </c>
      <c r="W1034" t="s">
        <v>607</v>
      </c>
      <c r="X1034" t="s">
        <v>614</v>
      </c>
      <c r="Y1034" s="6">
        <v>520</v>
      </c>
      <c r="Z1034" s="1">
        <f>Table1[[#This Row],[Cost Of Goods Sold]]*Table1[[#This Row],[Quantity Sold]]</f>
        <v>400</v>
      </c>
      <c r="AA1034" s="1">
        <f>Table1[[#This Row],[Total sold Amount]]-Table1[[#This Row],[Total Cost of Good Sold]]</f>
        <v>120</v>
      </c>
      <c r="AB1034" s="6">
        <f>IFERROR(Table1[[#This Row],[Total sold Amount]]-Table1[[#This Row],[Total Cost of Good Sold]]/Table1[[#This Row],[Total sold Amount]],0)</f>
        <v>519.23076923076928</v>
      </c>
      <c r="AC1034" s="9">
        <f>IFERROR((Table1[[#This Row],[Total sold Amount]]-Table1[[#This Row],[Total Cost of Good Sold]])/Table1[[#This Row],[Total sold Amount]],0)</f>
        <v>0.23076923076923078</v>
      </c>
    </row>
    <row r="1035" spans="1:29" x14ac:dyDescent="0.3">
      <c r="A1035">
        <v>47</v>
      </c>
      <c r="B1035" t="s">
        <v>81</v>
      </c>
      <c r="C1035" t="s">
        <v>24</v>
      </c>
      <c r="D1035" t="s">
        <v>631</v>
      </c>
      <c r="E1035" t="s">
        <v>626</v>
      </c>
      <c r="F1035" s="4">
        <v>45127</v>
      </c>
      <c r="G1035" s="6">
        <v>130</v>
      </c>
      <c r="H1035">
        <v>2</v>
      </c>
      <c r="I1035" t="s">
        <v>453</v>
      </c>
      <c r="J1035" t="s">
        <v>520</v>
      </c>
      <c r="K1035" t="s">
        <v>23</v>
      </c>
      <c r="L1035" t="s">
        <v>23</v>
      </c>
      <c r="M1035" t="s">
        <v>442</v>
      </c>
      <c r="N1035" s="2">
        <v>0.08</v>
      </c>
      <c r="O1035" s="1">
        <v>100</v>
      </c>
      <c r="P1035" s="1">
        <v>30</v>
      </c>
      <c r="Q1035" t="s">
        <v>18</v>
      </c>
      <c r="R1035" t="s">
        <v>642</v>
      </c>
      <c r="S1035" t="s">
        <v>454</v>
      </c>
      <c r="T1035" t="s">
        <v>459</v>
      </c>
      <c r="U1035" t="s">
        <v>644</v>
      </c>
      <c r="V1035" t="s">
        <v>491</v>
      </c>
      <c r="W1035" t="s">
        <v>607</v>
      </c>
      <c r="X1035" t="s">
        <v>610</v>
      </c>
      <c r="Y1035" s="6">
        <v>260</v>
      </c>
      <c r="Z1035" s="1">
        <f>Table1[[#This Row],[Cost Of Goods Sold]]*Table1[[#This Row],[Quantity Sold]]</f>
        <v>200</v>
      </c>
      <c r="AA1035" s="1">
        <f>Table1[[#This Row],[Total sold Amount]]-Table1[[#This Row],[Total Cost of Good Sold]]</f>
        <v>60</v>
      </c>
      <c r="AB1035" s="6">
        <f>IFERROR(Table1[[#This Row],[Total sold Amount]]-Table1[[#This Row],[Total Cost of Good Sold]]/Table1[[#This Row],[Total sold Amount]],0)</f>
        <v>259.23076923076923</v>
      </c>
      <c r="AC1035" s="9">
        <f>IFERROR((Table1[[#This Row],[Total sold Amount]]-Table1[[#This Row],[Total Cost of Good Sold]])/Table1[[#This Row],[Total sold Amount]],0)</f>
        <v>0.23076923076923078</v>
      </c>
    </row>
    <row r="1036" spans="1:29" x14ac:dyDescent="0.3">
      <c r="A1036">
        <v>377</v>
      </c>
      <c r="B1036" t="s">
        <v>246</v>
      </c>
      <c r="C1036" t="s">
        <v>36</v>
      </c>
      <c r="D1036" t="s">
        <v>634</v>
      </c>
      <c r="E1036" t="s">
        <v>624</v>
      </c>
      <c r="F1036" s="4">
        <v>45351</v>
      </c>
      <c r="G1036" s="6">
        <v>38</v>
      </c>
      <c r="H1036">
        <v>4</v>
      </c>
      <c r="I1036" t="s">
        <v>453</v>
      </c>
      <c r="J1036" t="s">
        <v>520</v>
      </c>
      <c r="K1036" t="s">
        <v>18</v>
      </c>
      <c r="L1036" t="s">
        <v>18</v>
      </c>
      <c r="M1036" t="s">
        <v>445</v>
      </c>
      <c r="N1036" s="2">
        <v>0</v>
      </c>
      <c r="O1036" s="1">
        <v>30</v>
      </c>
      <c r="P1036" s="1">
        <v>8</v>
      </c>
      <c r="Q1036" t="s">
        <v>32</v>
      </c>
      <c r="R1036" t="s">
        <v>640</v>
      </c>
      <c r="S1036" t="s">
        <v>455</v>
      </c>
      <c r="T1036" t="s">
        <v>458</v>
      </c>
      <c r="U1036" t="s">
        <v>644</v>
      </c>
      <c r="V1036" t="s">
        <v>490</v>
      </c>
      <c r="W1036" t="s">
        <v>607</v>
      </c>
      <c r="X1036" t="s">
        <v>610</v>
      </c>
      <c r="Y1036" s="6">
        <v>152</v>
      </c>
      <c r="Z1036" s="1">
        <f>Table1[[#This Row],[Cost Of Goods Sold]]*Table1[[#This Row],[Quantity Sold]]</f>
        <v>120</v>
      </c>
      <c r="AA1036" s="1">
        <f>Table1[[#This Row],[Total sold Amount]]-Table1[[#This Row],[Total Cost of Good Sold]]</f>
        <v>32</v>
      </c>
      <c r="AB1036" s="6">
        <f>IFERROR(Table1[[#This Row],[Total sold Amount]]-Table1[[#This Row],[Total Cost of Good Sold]]/Table1[[#This Row],[Total sold Amount]],0)</f>
        <v>151.21052631578948</v>
      </c>
      <c r="AC1036" s="9">
        <f>IFERROR((Table1[[#This Row],[Total sold Amount]]-Table1[[#This Row],[Total Cost of Good Sold]])/Table1[[#This Row],[Total sold Amount]],0)</f>
        <v>0.21052631578947367</v>
      </c>
    </row>
    <row r="1037" spans="1:29" x14ac:dyDescent="0.3">
      <c r="A1037">
        <v>721</v>
      </c>
      <c r="B1037" t="s">
        <v>37</v>
      </c>
      <c r="C1037" t="s">
        <v>36</v>
      </c>
      <c r="D1037" t="s">
        <v>634</v>
      </c>
      <c r="E1037" t="s">
        <v>624</v>
      </c>
      <c r="F1037" s="4">
        <v>44942</v>
      </c>
      <c r="G1037" s="6">
        <v>40</v>
      </c>
      <c r="H1037">
        <v>5</v>
      </c>
      <c r="I1037" t="s">
        <v>451</v>
      </c>
      <c r="J1037" t="s">
        <v>580</v>
      </c>
      <c r="K1037" t="s">
        <v>32</v>
      </c>
      <c r="L1037" t="s">
        <v>32</v>
      </c>
      <c r="M1037" t="s">
        <v>444</v>
      </c>
      <c r="N1037" s="2">
        <v>0</v>
      </c>
      <c r="O1037" s="1">
        <v>30</v>
      </c>
      <c r="P1037" s="1">
        <v>10</v>
      </c>
      <c r="Q1037" t="s">
        <v>23</v>
      </c>
      <c r="R1037" t="s">
        <v>23</v>
      </c>
      <c r="S1037" t="s">
        <v>456</v>
      </c>
      <c r="T1037" t="s">
        <v>460</v>
      </c>
      <c r="U1037" t="s">
        <v>460</v>
      </c>
      <c r="V1037" t="s">
        <v>472</v>
      </c>
      <c r="W1037" t="s">
        <v>606</v>
      </c>
      <c r="X1037" t="s">
        <v>611</v>
      </c>
      <c r="Y1037" s="6">
        <v>200</v>
      </c>
      <c r="Z1037" s="1">
        <f>Table1[[#This Row],[Cost Of Goods Sold]]*Table1[[#This Row],[Quantity Sold]]</f>
        <v>150</v>
      </c>
      <c r="AA1037" s="1">
        <f>Table1[[#This Row],[Total sold Amount]]-Table1[[#This Row],[Total Cost of Good Sold]]</f>
        <v>50</v>
      </c>
      <c r="AB1037" s="6">
        <f>IFERROR(Table1[[#This Row],[Total sold Amount]]-Table1[[#This Row],[Total Cost of Good Sold]]/Table1[[#This Row],[Total sold Amount]],0)</f>
        <v>199.25</v>
      </c>
      <c r="AC1037" s="9">
        <f>IFERROR((Table1[[#This Row],[Total sold Amount]]-Table1[[#This Row],[Total Cost of Good Sold]])/Table1[[#This Row],[Total sold Amount]],0)</f>
        <v>0.25</v>
      </c>
    </row>
    <row r="1038" spans="1:29" x14ac:dyDescent="0.3">
      <c r="A1038">
        <v>884</v>
      </c>
      <c r="B1038" t="s">
        <v>185</v>
      </c>
      <c r="C1038" t="s">
        <v>34</v>
      </c>
      <c r="D1038" t="s">
        <v>632</v>
      </c>
      <c r="E1038" t="s">
        <v>625</v>
      </c>
      <c r="F1038" s="4">
        <v>45368</v>
      </c>
      <c r="G1038" s="6">
        <v>50</v>
      </c>
      <c r="H1038">
        <v>4</v>
      </c>
      <c r="I1038" t="s">
        <v>451</v>
      </c>
      <c r="J1038" t="s">
        <v>580</v>
      </c>
      <c r="K1038" t="s">
        <v>18</v>
      </c>
      <c r="L1038" t="s">
        <v>18</v>
      </c>
      <c r="M1038" t="s">
        <v>439</v>
      </c>
      <c r="N1038" s="2">
        <v>0</v>
      </c>
      <c r="O1038" s="1">
        <v>40</v>
      </c>
      <c r="P1038" s="1">
        <v>10</v>
      </c>
      <c r="Q1038" t="s">
        <v>32</v>
      </c>
      <c r="R1038" t="s">
        <v>640</v>
      </c>
      <c r="S1038" t="s">
        <v>454</v>
      </c>
      <c r="T1038" t="s">
        <v>460</v>
      </c>
      <c r="U1038" t="s">
        <v>460</v>
      </c>
      <c r="V1038" t="s">
        <v>472</v>
      </c>
      <c r="W1038" t="s">
        <v>608</v>
      </c>
      <c r="X1038" t="s">
        <v>611</v>
      </c>
      <c r="Y1038" s="6">
        <v>200</v>
      </c>
      <c r="Z1038" s="1">
        <f>Table1[[#This Row],[Cost Of Goods Sold]]*Table1[[#This Row],[Quantity Sold]]</f>
        <v>160</v>
      </c>
      <c r="AA1038" s="1">
        <f>Table1[[#This Row],[Total sold Amount]]-Table1[[#This Row],[Total Cost of Good Sold]]</f>
        <v>40</v>
      </c>
      <c r="AB1038" s="6">
        <f>IFERROR(Table1[[#This Row],[Total sold Amount]]-Table1[[#This Row],[Total Cost of Good Sold]]/Table1[[#This Row],[Total sold Amount]],0)</f>
        <v>199.2</v>
      </c>
      <c r="AC1038" s="9">
        <f>IFERROR((Table1[[#This Row],[Total sold Amount]]-Table1[[#This Row],[Total Cost of Good Sold]])/Table1[[#This Row],[Total sold Amount]],0)</f>
        <v>0.2</v>
      </c>
    </row>
    <row r="1039" spans="1:29" x14ac:dyDescent="0.3">
      <c r="A1039">
        <v>847</v>
      </c>
      <c r="B1039" t="s">
        <v>406</v>
      </c>
      <c r="C1039" t="s">
        <v>19</v>
      </c>
      <c r="D1039" t="s">
        <v>630</v>
      </c>
      <c r="E1039" t="s">
        <v>623</v>
      </c>
      <c r="F1039" s="4">
        <v>45088</v>
      </c>
      <c r="G1039" s="6">
        <v>70</v>
      </c>
      <c r="H1039">
        <v>5</v>
      </c>
      <c r="I1039" t="s">
        <v>451</v>
      </c>
      <c r="J1039" t="s">
        <v>580</v>
      </c>
      <c r="K1039" t="s">
        <v>23</v>
      </c>
      <c r="L1039" t="s">
        <v>23</v>
      </c>
      <c r="M1039" t="s">
        <v>446</v>
      </c>
      <c r="N1039" s="2">
        <v>0</v>
      </c>
      <c r="O1039" s="1">
        <v>50</v>
      </c>
      <c r="P1039" s="1">
        <v>20</v>
      </c>
      <c r="Q1039" t="s">
        <v>23</v>
      </c>
      <c r="R1039" t="s">
        <v>23</v>
      </c>
      <c r="S1039" t="s">
        <v>456</v>
      </c>
      <c r="T1039" t="s">
        <v>458</v>
      </c>
      <c r="U1039" t="s">
        <v>644</v>
      </c>
      <c r="V1039" t="s">
        <v>469</v>
      </c>
      <c r="W1039" t="s">
        <v>607</v>
      </c>
      <c r="X1039" t="s">
        <v>613</v>
      </c>
      <c r="Y1039" s="6">
        <v>350</v>
      </c>
      <c r="Z1039" s="1">
        <f>Table1[[#This Row],[Cost Of Goods Sold]]*Table1[[#This Row],[Quantity Sold]]</f>
        <v>250</v>
      </c>
      <c r="AA1039" s="1">
        <f>Table1[[#This Row],[Total sold Amount]]-Table1[[#This Row],[Total Cost of Good Sold]]</f>
        <v>100</v>
      </c>
      <c r="AB1039" s="6">
        <f>IFERROR(Table1[[#This Row],[Total sold Amount]]-Table1[[#This Row],[Total Cost of Good Sold]]/Table1[[#This Row],[Total sold Amount]],0)</f>
        <v>349.28571428571428</v>
      </c>
      <c r="AC1039" s="9">
        <f>IFERROR((Table1[[#This Row],[Total sold Amount]]-Table1[[#This Row],[Total Cost of Good Sold]])/Table1[[#This Row],[Total sold Amount]],0)</f>
        <v>0.2857142857142857</v>
      </c>
    </row>
    <row r="1040" spans="1:29" x14ac:dyDescent="0.3">
      <c r="A1040">
        <v>1015</v>
      </c>
      <c r="B1040" t="s">
        <v>423</v>
      </c>
      <c r="C1040" t="s">
        <v>24</v>
      </c>
      <c r="D1040" t="s">
        <v>631</v>
      </c>
      <c r="E1040" t="s">
        <v>626</v>
      </c>
      <c r="F1040" s="4">
        <v>45313</v>
      </c>
      <c r="G1040" s="6">
        <v>130</v>
      </c>
      <c r="I1040" t="s">
        <v>451</v>
      </c>
      <c r="J1040" t="s">
        <v>580</v>
      </c>
      <c r="K1040" t="s">
        <v>432</v>
      </c>
      <c r="L1040" t="s">
        <v>620</v>
      </c>
      <c r="M1040" t="s">
        <v>446</v>
      </c>
      <c r="N1040" s="2">
        <v>0</v>
      </c>
      <c r="O1040" s="1">
        <v>100</v>
      </c>
      <c r="P1040" s="1">
        <v>30</v>
      </c>
      <c r="Q1040" t="s">
        <v>23</v>
      </c>
      <c r="R1040" t="s">
        <v>23</v>
      </c>
      <c r="S1040" t="s">
        <v>456</v>
      </c>
      <c r="T1040" t="s">
        <v>459</v>
      </c>
      <c r="U1040" t="s">
        <v>644</v>
      </c>
      <c r="V1040" t="s">
        <v>480</v>
      </c>
      <c r="W1040" t="s">
        <v>607</v>
      </c>
      <c r="X1040" t="s">
        <v>613</v>
      </c>
      <c r="Y1040" s="6">
        <v>0</v>
      </c>
      <c r="Z1040" s="1">
        <f>Table1[[#This Row],[Cost Of Goods Sold]]*Table1[[#This Row],[Quantity Sold]]</f>
        <v>0</v>
      </c>
      <c r="AA1040" s="1">
        <f>Table1[[#This Row],[Total sold Amount]]-Table1[[#This Row],[Total Cost of Good Sold]]</f>
        <v>0</v>
      </c>
      <c r="AB1040" s="6">
        <f>IFERROR(Table1[[#This Row],[Total sold Amount]]-Table1[[#This Row],[Total Cost of Good Sold]]/Table1[[#This Row],[Total sold Amount]],0)</f>
        <v>0</v>
      </c>
      <c r="AC1040" s="9">
        <f>IFERROR((Table1[[#This Row],[Total sold Amount]]-Table1[[#This Row],[Total Cost of Good Sold]])/Table1[[#This Row],[Total sold Amount]],0)</f>
        <v>0</v>
      </c>
    </row>
    <row r="1041" spans="1:29" x14ac:dyDescent="0.3">
      <c r="A1041">
        <v>923</v>
      </c>
      <c r="B1041" t="s">
        <v>419</v>
      </c>
      <c r="C1041" t="s">
        <v>34</v>
      </c>
      <c r="D1041" t="s">
        <v>632</v>
      </c>
      <c r="E1041" t="s">
        <v>625</v>
      </c>
      <c r="F1041" s="4">
        <v>45098</v>
      </c>
      <c r="G1041" s="6">
        <v>30</v>
      </c>
      <c r="H1041">
        <v>2</v>
      </c>
      <c r="I1041" t="s">
        <v>450</v>
      </c>
      <c r="J1041" t="s">
        <v>580</v>
      </c>
      <c r="K1041" t="s">
        <v>23</v>
      </c>
      <c r="L1041" t="s">
        <v>23</v>
      </c>
      <c r="M1041" t="s">
        <v>440</v>
      </c>
      <c r="N1041" s="2">
        <v>0.05</v>
      </c>
      <c r="O1041" s="1">
        <v>20</v>
      </c>
      <c r="P1041" s="1">
        <v>10</v>
      </c>
      <c r="Q1041" t="s">
        <v>18</v>
      </c>
      <c r="R1041" t="s">
        <v>642</v>
      </c>
      <c r="S1041" t="s">
        <v>455</v>
      </c>
      <c r="T1041" t="s">
        <v>460</v>
      </c>
      <c r="U1041" t="s">
        <v>460</v>
      </c>
      <c r="V1041" t="s">
        <v>479</v>
      </c>
      <c r="W1041" t="s">
        <v>606</v>
      </c>
      <c r="X1041" t="s">
        <v>611</v>
      </c>
      <c r="Y1041" s="6">
        <v>60</v>
      </c>
      <c r="Z1041" s="1">
        <f>Table1[[#This Row],[Cost Of Goods Sold]]*Table1[[#This Row],[Quantity Sold]]</f>
        <v>40</v>
      </c>
      <c r="AA1041" s="1">
        <f>Table1[[#This Row],[Total sold Amount]]-Table1[[#This Row],[Total Cost of Good Sold]]</f>
        <v>20</v>
      </c>
      <c r="AB1041" s="6">
        <f>IFERROR(Table1[[#This Row],[Total sold Amount]]-Table1[[#This Row],[Total Cost of Good Sold]]/Table1[[#This Row],[Total sold Amount]],0)</f>
        <v>59.333333333333336</v>
      </c>
      <c r="AC1041" s="9">
        <f>IFERROR((Table1[[#This Row],[Total sold Amount]]-Table1[[#This Row],[Total Cost of Good Sold]])/Table1[[#This Row],[Total sold Amount]],0)</f>
        <v>0.33333333333333331</v>
      </c>
    </row>
    <row r="1042" spans="1:29" x14ac:dyDescent="0.3">
      <c r="A1042">
        <v>750</v>
      </c>
      <c r="B1042" t="s">
        <v>80</v>
      </c>
      <c r="C1042" t="s">
        <v>16</v>
      </c>
      <c r="D1042" t="s">
        <v>629</v>
      </c>
      <c r="E1042" t="s">
        <v>16</v>
      </c>
      <c r="F1042" s="4">
        <v>45117</v>
      </c>
      <c r="G1042" s="6">
        <v>250</v>
      </c>
      <c r="H1042">
        <v>1</v>
      </c>
      <c r="I1042" t="s">
        <v>452</v>
      </c>
      <c r="J1042" t="s">
        <v>580</v>
      </c>
      <c r="K1042" t="s">
        <v>23</v>
      </c>
      <c r="L1042" t="s">
        <v>23</v>
      </c>
      <c r="M1042" t="s">
        <v>445</v>
      </c>
      <c r="N1042" s="2">
        <v>0.05</v>
      </c>
      <c r="O1042" s="1">
        <v>200</v>
      </c>
      <c r="P1042" s="1">
        <v>50</v>
      </c>
      <c r="Q1042" t="s">
        <v>18</v>
      </c>
      <c r="R1042" t="s">
        <v>642</v>
      </c>
      <c r="S1042" t="s">
        <v>456</v>
      </c>
      <c r="T1042" t="s">
        <v>459</v>
      </c>
      <c r="U1042" t="s">
        <v>644</v>
      </c>
      <c r="V1042" t="s">
        <v>479</v>
      </c>
      <c r="W1042" t="s">
        <v>607</v>
      </c>
      <c r="X1042" t="s">
        <v>611</v>
      </c>
      <c r="Y1042" s="6">
        <v>250</v>
      </c>
      <c r="Z1042" s="1">
        <f>Table1[[#This Row],[Cost Of Goods Sold]]*Table1[[#This Row],[Quantity Sold]]</f>
        <v>200</v>
      </c>
      <c r="AA1042" s="1">
        <f>Table1[[#This Row],[Total sold Amount]]-Table1[[#This Row],[Total Cost of Good Sold]]</f>
        <v>50</v>
      </c>
      <c r="AB1042" s="6">
        <f>IFERROR(Table1[[#This Row],[Total sold Amount]]-Table1[[#This Row],[Total Cost of Good Sold]]/Table1[[#This Row],[Total sold Amount]],0)</f>
        <v>249.2</v>
      </c>
      <c r="AC1042" s="9">
        <f>IFERROR((Table1[[#This Row],[Total sold Amount]]-Table1[[#This Row],[Total Cost of Good Sold]])/Table1[[#This Row],[Total sold Amount]],0)</f>
        <v>0.2</v>
      </c>
    </row>
    <row r="1043" spans="1:29" x14ac:dyDescent="0.3">
      <c r="A1043">
        <v>848</v>
      </c>
      <c r="B1043" t="s">
        <v>407</v>
      </c>
      <c r="C1043" t="s">
        <v>21</v>
      </c>
      <c r="D1043" t="s">
        <v>634</v>
      </c>
      <c r="E1043" t="s">
        <v>624</v>
      </c>
      <c r="F1043" s="4">
        <v>45248</v>
      </c>
      <c r="G1043" s="6">
        <v>120</v>
      </c>
      <c r="H1043">
        <v>5</v>
      </c>
      <c r="I1043" t="s">
        <v>452</v>
      </c>
      <c r="J1043" t="s">
        <v>580</v>
      </c>
      <c r="K1043" t="s">
        <v>32</v>
      </c>
      <c r="L1043" t="s">
        <v>32</v>
      </c>
      <c r="M1043" t="s">
        <v>446</v>
      </c>
      <c r="N1043" s="2">
        <v>0</v>
      </c>
      <c r="O1043" s="1">
        <v>100</v>
      </c>
      <c r="P1043" s="1">
        <v>20</v>
      </c>
      <c r="Q1043" t="s">
        <v>23</v>
      </c>
      <c r="R1043" t="s">
        <v>23</v>
      </c>
      <c r="S1043" t="s">
        <v>455</v>
      </c>
      <c r="T1043" t="s">
        <v>460</v>
      </c>
      <c r="U1043" t="s">
        <v>460</v>
      </c>
      <c r="V1043" t="s">
        <v>476</v>
      </c>
      <c r="W1043" t="s">
        <v>606</v>
      </c>
      <c r="X1043" t="s">
        <v>610</v>
      </c>
      <c r="Y1043" s="6">
        <v>600</v>
      </c>
      <c r="Z1043" s="1">
        <f>Table1[[#This Row],[Cost Of Goods Sold]]*Table1[[#This Row],[Quantity Sold]]</f>
        <v>500</v>
      </c>
      <c r="AA1043" s="1">
        <f>Table1[[#This Row],[Total sold Amount]]-Table1[[#This Row],[Total Cost of Good Sold]]</f>
        <v>100</v>
      </c>
      <c r="AB1043" s="6">
        <f>IFERROR(Table1[[#This Row],[Total sold Amount]]-Table1[[#This Row],[Total Cost of Good Sold]]/Table1[[#This Row],[Total sold Amount]],0)</f>
        <v>599.16666666666663</v>
      </c>
      <c r="AC1043" s="9">
        <f>IFERROR((Table1[[#This Row],[Total sold Amount]]-Table1[[#This Row],[Total Cost of Good Sold]])/Table1[[#This Row],[Total sold Amount]],0)</f>
        <v>0.16666666666666666</v>
      </c>
    </row>
    <row r="1044" spans="1:29" x14ac:dyDescent="0.3">
      <c r="A1044">
        <v>1058</v>
      </c>
      <c r="B1044" t="s">
        <v>231</v>
      </c>
      <c r="C1044" t="s">
        <v>34</v>
      </c>
      <c r="D1044" t="s">
        <v>632</v>
      </c>
      <c r="E1044" t="s">
        <v>625</v>
      </c>
      <c r="F1044" s="4">
        <v>45023</v>
      </c>
      <c r="G1044" s="6">
        <v>30</v>
      </c>
      <c r="I1044" t="s">
        <v>453</v>
      </c>
      <c r="J1044" t="s">
        <v>580</v>
      </c>
      <c r="K1044" t="s">
        <v>434</v>
      </c>
      <c r="L1044" t="s">
        <v>18</v>
      </c>
      <c r="M1044" t="s">
        <v>448</v>
      </c>
      <c r="N1044" s="2">
        <v>0.05</v>
      </c>
      <c r="O1044" s="1">
        <v>25</v>
      </c>
      <c r="P1044" s="1">
        <v>5</v>
      </c>
      <c r="Q1044" t="s">
        <v>457</v>
      </c>
      <c r="R1044" t="s">
        <v>641</v>
      </c>
      <c r="S1044" t="s">
        <v>456</v>
      </c>
      <c r="T1044" t="s">
        <v>459</v>
      </c>
      <c r="U1044" t="s">
        <v>644</v>
      </c>
      <c r="V1044" t="s">
        <v>478</v>
      </c>
      <c r="W1044" t="s">
        <v>607</v>
      </c>
      <c r="X1044" t="s">
        <v>614</v>
      </c>
      <c r="Y1044" s="6">
        <v>0</v>
      </c>
      <c r="Z1044" s="1">
        <f>Table1[[#This Row],[Cost Of Goods Sold]]*Table1[[#This Row],[Quantity Sold]]</f>
        <v>0</v>
      </c>
      <c r="AA1044" s="1">
        <f>Table1[[#This Row],[Total sold Amount]]-Table1[[#This Row],[Total Cost of Good Sold]]</f>
        <v>0</v>
      </c>
      <c r="AB1044" s="6">
        <f>IFERROR(Table1[[#This Row],[Total sold Amount]]-Table1[[#This Row],[Total Cost of Good Sold]]/Table1[[#This Row],[Total sold Amount]],0)</f>
        <v>0</v>
      </c>
      <c r="AC1044" s="9">
        <f>IFERROR((Table1[[#This Row],[Total sold Amount]]-Table1[[#This Row],[Total Cost of Good Sold]])/Table1[[#This Row],[Total sold Amount]],0)</f>
        <v>0</v>
      </c>
    </row>
    <row r="1045" spans="1:29" x14ac:dyDescent="0.3">
      <c r="A1045">
        <v>335</v>
      </c>
      <c r="B1045" t="s">
        <v>210</v>
      </c>
      <c r="C1045" t="s">
        <v>36</v>
      </c>
      <c r="D1045" t="s">
        <v>634</v>
      </c>
      <c r="E1045" t="s">
        <v>624</v>
      </c>
      <c r="F1045" s="4">
        <v>45271</v>
      </c>
      <c r="G1045" s="6">
        <v>38</v>
      </c>
      <c r="H1045">
        <v>3</v>
      </c>
      <c r="I1045" t="s">
        <v>451</v>
      </c>
      <c r="J1045" t="s">
        <v>502</v>
      </c>
      <c r="K1045" t="s">
        <v>18</v>
      </c>
      <c r="L1045" t="s">
        <v>18</v>
      </c>
      <c r="M1045" t="s">
        <v>442</v>
      </c>
      <c r="N1045" s="2">
        <v>0</v>
      </c>
      <c r="O1045" s="1">
        <v>30</v>
      </c>
      <c r="P1045" s="1">
        <v>8</v>
      </c>
      <c r="Q1045" t="s">
        <v>23</v>
      </c>
      <c r="R1045" t="s">
        <v>23</v>
      </c>
      <c r="S1045" t="s">
        <v>455</v>
      </c>
      <c r="T1045" t="s">
        <v>460</v>
      </c>
      <c r="U1045" t="s">
        <v>460</v>
      </c>
      <c r="V1045" t="s">
        <v>488</v>
      </c>
      <c r="W1045" t="s">
        <v>607</v>
      </c>
      <c r="X1045" t="s">
        <v>613</v>
      </c>
      <c r="Y1045" s="6">
        <v>114</v>
      </c>
      <c r="Z1045" s="1">
        <f>Table1[[#This Row],[Cost Of Goods Sold]]*Table1[[#This Row],[Quantity Sold]]</f>
        <v>90</v>
      </c>
      <c r="AA1045" s="1">
        <f>Table1[[#This Row],[Total sold Amount]]-Table1[[#This Row],[Total Cost of Good Sold]]</f>
        <v>24</v>
      </c>
      <c r="AB1045" s="6">
        <f>IFERROR(Table1[[#This Row],[Total sold Amount]]-Table1[[#This Row],[Total Cost of Good Sold]]/Table1[[#This Row],[Total sold Amount]],0)</f>
        <v>113.21052631578948</v>
      </c>
      <c r="AC1045" s="9">
        <f>IFERROR((Table1[[#This Row],[Total sold Amount]]-Table1[[#This Row],[Total Cost of Good Sold]])/Table1[[#This Row],[Total sold Amount]],0)</f>
        <v>0.21052631578947367</v>
      </c>
    </row>
    <row r="1046" spans="1:29" x14ac:dyDescent="0.3">
      <c r="A1046">
        <v>426</v>
      </c>
      <c r="B1046" t="s">
        <v>22</v>
      </c>
      <c r="C1046" t="s">
        <v>21</v>
      </c>
      <c r="D1046" t="s">
        <v>634</v>
      </c>
      <c r="E1046" t="s">
        <v>624</v>
      </c>
      <c r="F1046" s="4">
        <v>45125</v>
      </c>
      <c r="G1046" s="6">
        <v>105</v>
      </c>
      <c r="H1046">
        <v>1</v>
      </c>
      <c r="I1046" t="s">
        <v>451</v>
      </c>
      <c r="J1046" t="s">
        <v>502</v>
      </c>
      <c r="K1046" t="s">
        <v>18</v>
      </c>
      <c r="L1046" t="s">
        <v>18</v>
      </c>
      <c r="M1046" t="s">
        <v>442</v>
      </c>
      <c r="N1046" s="2">
        <v>0</v>
      </c>
      <c r="O1046" s="1">
        <v>80</v>
      </c>
      <c r="P1046" s="1">
        <v>25</v>
      </c>
      <c r="Q1046" t="s">
        <v>32</v>
      </c>
      <c r="R1046" t="s">
        <v>640</v>
      </c>
      <c r="S1046" t="s">
        <v>454</v>
      </c>
      <c r="T1046" t="s">
        <v>460</v>
      </c>
      <c r="U1046" t="s">
        <v>460</v>
      </c>
      <c r="V1046" t="s">
        <v>491</v>
      </c>
      <c r="W1046" t="s">
        <v>608</v>
      </c>
      <c r="X1046" t="s">
        <v>610</v>
      </c>
      <c r="Y1046" s="6">
        <v>105</v>
      </c>
      <c r="Z1046" s="1">
        <f>Table1[[#This Row],[Cost Of Goods Sold]]*Table1[[#This Row],[Quantity Sold]]</f>
        <v>80</v>
      </c>
      <c r="AA1046" s="1">
        <f>Table1[[#This Row],[Total sold Amount]]-Table1[[#This Row],[Total Cost of Good Sold]]</f>
        <v>25</v>
      </c>
      <c r="AB1046" s="6">
        <f>IFERROR(Table1[[#This Row],[Total sold Amount]]-Table1[[#This Row],[Total Cost of Good Sold]]/Table1[[#This Row],[Total sold Amount]],0)</f>
        <v>104.23809523809524</v>
      </c>
      <c r="AC1046" s="9">
        <f>IFERROR((Table1[[#This Row],[Total sold Amount]]-Table1[[#This Row],[Total Cost of Good Sold]])/Table1[[#This Row],[Total sold Amount]],0)</f>
        <v>0.23809523809523808</v>
      </c>
    </row>
    <row r="1047" spans="1:29" x14ac:dyDescent="0.3">
      <c r="A1047">
        <v>1267</v>
      </c>
      <c r="B1047" t="s">
        <v>292</v>
      </c>
      <c r="C1047" t="s">
        <v>16</v>
      </c>
      <c r="D1047" t="s">
        <v>629</v>
      </c>
      <c r="E1047" t="s">
        <v>16</v>
      </c>
      <c r="F1047" s="4">
        <v>45221</v>
      </c>
      <c r="G1047" s="6">
        <v>33.255223037831698</v>
      </c>
      <c r="H1047">
        <v>1</v>
      </c>
      <c r="I1047" t="s">
        <v>451</v>
      </c>
      <c r="J1047" t="s">
        <v>502</v>
      </c>
      <c r="K1047" t="s">
        <v>32</v>
      </c>
      <c r="L1047" t="s">
        <v>32</v>
      </c>
      <c r="M1047" t="s">
        <v>595</v>
      </c>
      <c r="N1047" s="2">
        <v>0.05</v>
      </c>
      <c r="O1047" s="1">
        <v>15</v>
      </c>
      <c r="P1047" s="1">
        <v>18.255223037831698</v>
      </c>
      <c r="Q1047" t="s">
        <v>32</v>
      </c>
      <c r="R1047" t="s">
        <v>640</v>
      </c>
      <c r="S1047" t="s">
        <v>456</v>
      </c>
      <c r="T1047" t="s">
        <v>460</v>
      </c>
      <c r="U1047" t="s">
        <v>460</v>
      </c>
      <c r="V1047" t="s">
        <v>477</v>
      </c>
      <c r="W1047" t="s">
        <v>607</v>
      </c>
      <c r="X1047" t="s">
        <v>610</v>
      </c>
      <c r="Y1047" s="6">
        <v>33.255223037831698</v>
      </c>
      <c r="Z1047" s="1">
        <f>Table1[[#This Row],[Cost Of Goods Sold]]*Table1[[#This Row],[Quantity Sold]]</f>
        <v>15</v>
      </c>
      <c r="AA1047" s="1">
        <f>Table1[[#This Row],[Total sold Amount]]-Table1[[#This Row],[Total Cost of Good Sold]]</f>
        <v>18.255223037831698</v>
      </c>
      <c r="AB1047" s="6">
        <f>IFERROR(Table1[[#This Row],[Total sold Amount]]-Table1[[#This Row],[Total Cost of Good Sold]]/Table1[[#This Row],[Total sold Amount]],0)</f>
        <v>32.804166072045128</v>
      </c>
      <c r="AC1047" s="9">
        <f>IFERROR((Table1[[#This Row],[Total sold Amount]]-Table1[[#This Row],[Total Cost of Good Sold]])/Table1[[#This Row],[Total sold Amount]],0)</f>
        <v>0.54894303421343016</v>
      </c>
    </row>
    <row r="1048" spans="1:29" x14ac:dyDescent="0.3">
      <c r="A1048">
        <v>1221</v>
      </c>
      <c r="B1048" t="s">
        <v>185</v>
      </c>
      <c r="C1048" t="s">
        <v>34</v>
      </c>
      <c r="D1048" t="s">
        <v>632</v>
      </c>
      <c r="E1048" t="s">
        <v>625</v>
      </c>
      <c r="F1048" s="4">
        <v>45304</v>
      </c>
      <c r="G1048" s="6">
        <v>50</v>
      </c>
      <c r="H1048">
        <v>4</v>
      </c>
      <c r="I1048" t="s">
        <v>451</v>
      </c>
      <c r="J1048" t="s">
        <v>502</v>
      </c>
      <c r="K1048" t="s">
        <v>23</v>
      </c>
      <c r="L1048" t="s">
        <v>23</v>
      </c>
      <c r="M1048" t="s">
        <v>603</v>
      </c>
      <c r="N1048" s="2">
        <v>0</v>
      </c>
      <c r="O1048" s="1">
        <v>15</v>
      </c>
      <c r="P1048" s="1">
        <v>35</v>
      </c>
      <c r="Q1048" t="s">
        <v>32</v>
      </c>
      <c r="R1048" t="s">
        <v>640</v>
      </c>
      <c r="S1048" t="s">
        <v>456</v>
      </c>
      <c r="T1048" t="s">
        <v>460</v>
      </c>
      <c r="U1048" t="s">
        <v>460</v>
      </c>
      <c r="V1048" t="s">
        <v>463</v>
      </c>
      <c r="W1048" t="s">
        <v>607</v>
      </c>
      <c r="X1048" t="s">
        <v>610</v>
      </c>
      <c r="Y1048" s="6">
        <v>200</v>
      </c>
      <c r="Z1048" s="1">
        <f>Table1[[#This Row],[Cost Of Goods Sold]]*Table1[[#This Row],[Quantity Sold]]</f>
        <v>60</v>
      </c>
      <c r="AA1048" s="1">
        <f>Table1[[#This Row],[Total sold Amount]]-Table1[[#This Row],[Total Cost of Good Sold]]</f>
        <v>140</v>
      </c>
      <c r="AB1048" s="6">
        <f>IFERROR(Table1[[#This Row],[Total sold Amount]]-Table1[[#This Row],[Total Cost of Good Sold]]/Table1[[#This Row],[Total sold Amount]],0)</f>
        <v>199.7</v>
      </c>
      <c r="AC1048" s="9">
        <f>IFERROR((Table1[[#This Row],[Total sold Amount]]-Table1[[#This Row],[Total Cost of Good Sold]])/Table1[[#This Row],[Total sold Amount]],0)</f>
        <v>0.7</v>
      </c>
    </row>
    <row r="1049" spans="1:29" x14ac:dyDescent="0.3">
      <c r="A1049">
        <v>561</v>
      </c>
      <c r="B1049" t="s">
        <v>240</v>
      </c>
      <c r="C1049" t="s">
        <v>34</v>
      </c>
      <c r="D1049" t="s">
        <v>632</v>
      </c>
      <c r="E1049" t="s">
        <v>625</v>
      </c>
      <c r="F1049" s="4">
        <v>45126</v>
      </c>
      <c r="G1049" s="6">
        <v>8</v>
      </c>
      <c r="H1049">
        <v>4</v>
      </c>
      <c r="I1049" t="s">
        <v>450</v>
      </c>
      <c r="J1049" t="s">
        <v>502</v>
      </c>
      <c r="K1049" t="s">
        <v>23</v>
      </c>
      <c r="L1049" t="s">
        <v>23</v>
      </c>
      <c r="M1049" t="s">
        <v>443</v>
      </c>
      <c r="N1049" s="2">
        <v>0</v>
      </c>
      <c r="O1049" s="1">
        <v>5</v>
      </c>
      <c r="P1049" s="1">
        <v>3</v>
      </c>
      <c r="Q1049" t="s">
        <v>23</v>
      </c>
      <c r="R1049" t="s">
        <v>23</v>
      </c>
      <c r="S1049" t="s">
        <v>454</v>
      </c>
      <c r="T1049" t="s">
        <v>459</v>
      </c>
      <c r="U1049" t="s">
        <v>644</v>
      </c>
      <c r="V1049" t="s">
        <v>480</v>
      </c>
      <c r="W1049" t="s">
        <v>607</v>
      </c>
      <c r="X1049" t="s">
        <v>613</v>
      </c>
      <c r="Y1049" s="6">
        <v>32</v>
      </c>
      <c r="Z1049" s="1">
        <f>Table1[[#This Row],[Cost Of Goods Sold]]*Table1[[#This Row],[Quantity Sold]]</f>
        <v>20</v>
      </c>
      <c r="AA1049" s="1">
        <f>Table1[[#This Row],[Total sold Amount]]-Table1[[#This Row],[Total Cost of Good Sold]]</f>
        <v>12</v>
      </c>
      <c r="AB1049" s="6">
        <f>IFERROR(Table1[[#This Row],[Total sold Amount]]-Table1[[#This Row],[Total Cost of Good Sold]]/Table1[[#This Row],[Total sold Amount]],0)</f>
        <v>31.375</v>
      </c>
      <c r="AC1049" s="9">
        <f>IFERROR((Table1[[#This Row],[Total sold Amount]]-Table1[[#This Row],[Total Cost of Good Sold]])/Table1[[#This Row],[Total sold Amount]],0)</f>
        <v>0.375</v>
      </c>
    </row>
    <row r="1050" spans="1:29" x14ac:dyDescent="0.3">
      <c r="A1050">
        <v>1060</v>
      </c>
      <c r="B1050" t="s">
        <v>419</v>
      </c>
      <c r="C1050" t="s">
        <v>34</v>
      </c>
      <c r="D1050" t="s">
        <v>632</v>
      </c>
      <c r="E1050" t="s">
        <v>625</v>
      </c>
      <c r="F1050" s="4">
        <v>45306</v>
      </c>
      <c r="G1050" s="6">
        <v>30</v>
      </c>
      <c r="I1050" t="s">
        <v>450</v>
      </c>
      <c r="J1050" t="s">
        <v>502</v>
      </c>
      <c r="K1050" t="s">
        <v>431</v>
      </c>
      <c r="L1050" t="s">
        <v>23</v>
      </c>
      <c r="M1050" t="s">
        <v>445</v>
      </c>
      <c r="N1050" s="2">
        <v>0.05</v>
      </c>
      <c r="O1050" s="1">
        <v>20</v>
      </c>
      <c r="P1050" s="1">
        <v>10</v>
      </c>
      <c r="Q1050" t="s">
        <v>32</v>
      </c>
      <c r="R1050" t="s">
        <v>640</v>
      </c>
      <c r="S1050" t="s">
        <v>455</v>
      </c>
      <c r="T1050" t="s">
        <v>458</v>
      </c>
      <c r="U1050" t="s">
        <v>644</v>
      </c>
      <c r="V1050" t="s">
        <v>480</v>
      </c>
      <c r="W1050" t="s">
        <v>608</v>
      </c>
      <c r="X1050" t="s">
        <v>613</v>
      </c>
      <c r="Y1050" s="6">
        <v>0</v>
      </c>
      <c r="Z1050" s="1">
        <f>Table1[[#This Row],[Cost Of Goods Sold]]*Table1[[#This Row],[Quantity Sold]]</f>
        <v>0</v>
      </c>
      <c r="AA1050" s="1">
        <f>Table1[[#This Row],[Total sold Amount]]-Table1[[#This Row],[Total Cost of Good Sold]]</f>
        <v>0</v>
      </c>
      <c r="AB1050" s="6">
        <f>IFERROR(Table1[[#This Row],[Total sold Amount]]-Table1[[#This Row],[Total Cost of Good Sold]]/Table1[[#This Row],[Total sold Amount]],0)</f>
        <v>0</v>
      </c>
      <c r="AC1050" s="9">
        <f>IFERROR((Table1[[#This Row],[Total sold Amount]]-Table1[[#This Row],[Total Cost of Good Sold]])/Table1[[#This Row],[Total sold Amount]],0)</f>
        <v>0</v>
      </c>
    </row>
    <row r="1051" spans="1:29" x14ac:dyDescent="0.3">
      <c r="A1051">
        <v>1129</v>
      </c>
      <c r="B1051" t="s">
        <v>288</v>
      </c>
      <c r="C1051" t="s">
        <v>48</v>
      </c>
      <c r="D1051" t="s">
        <v>633</v>
      </c>
      <c r="E1051" t="s">
        <v>624</v>
      </c>
      <c r="F1051" s="4">
        <v>45057</v>
      </c>
      <c r="G1051" s="6">
        <v>20</v>
      </c>
      <c r="I1051" t="s">
        <v>452</v>
      </c>
      <c r="J1051" t="s">
        <v>502</v>
      </c>
      <c r="K1051" t="s">
        <v>437</v>
      </c>
      <c r="L1051" t="s">
        <v>18</v>
      </c>
      <c r="M1051" t="s">
        <v>447</v>
      </c>
      <c r="N1051" s="2">
        <v>0</v>
      </c>
      <c r="O1051" s="1">
        <v>15</v>
      </c>
      <c r="P1051" s="1">
        <v>5</v>
      </c>
      <c r="Q1051" t="s">
        <v>457</v>
      </c>
      <c r="R1051" t="s">
        <v>641</v>
      </c>
      <c r="S1051" t="s">
        <v>455</v>
      </c>
      <c r="T1051" t="s">
        <v>460</v>
      </c>
      <c r="U1051" t="s">
        <v>460</v>
      </c>
      <c r="V1051" t="s">
        <v>465</v>
      </c>
      <c r="W1051" t="s">
        <v>608</v>
      </c>
      <c r="X1051" t="s">
        <v>614</v>
      </c>
      <c r="Y1051" s="6">
        <v>0</v>
      </c>
      <c r="Z1051" s="1">
        <f>Table1[[#This Row],[Cost Of Goods Sold]]*Table1[[#This Row],[Quantity Sold]]</f>
        <v>0</v>
      </c>
      <c r="AA1051" s="1">
        <f>Table1[[#This Row],[Total sold Amount]]-Table1[[#This Row],[Total Cost of Good Sold]]</f>
        <v>0</v>
      </c>
      <c r="AB1051" s="6">
        <f>IFERROR(Table1[[#This Row],[Total sold Amount]]-Table1[[#This Row],[Total Cost of Good Sold]]/Table1[[#This Row],[Total sold Amount]],0)</f>
        <v>0</v>
      </c>
      <c r="AC1051" s="9">
        <f>IFERROR((Table1[[#This Row],[Total sold Amount]]-Table1[[#This Row],[Total Cost of Good Sold]])/Table1[[#This Row],[Total sold Amount]],0)</f>
        <v>0</v>
      </c>
    </row>
    <row r="1052" spans="1:29" x14ac:dyDescent="0.3">
      <c r="A1052">
        <v>127</v>
      </c>
      <c r="B1052" t="s">
        <v>41</v>
      </c>
      <c r="C1052" t="s">
        <v>30</v>
      </c>
      <c r="D1052" t="s">
        <v>630</v>
      </c>
      <c r="E1052" t="s">
        <v>623</v>
      </c>
      <c r="F1052" s="4">
        <v>45372</v>
      </c>
      <c r="G1052" s="6">
        <v>90</v>
      </c>
      <c r="H1052">
        <v>4</v>
      </c>
      <c r="I1052" t="s">
        <v>452</v>
      </c>
      <c r="J1052" t="s">
        <v>502</v>
      </c>
      <c r="K1052" t="s">
        <v>18</v>
      </c>
      <c r="L1052" t="s">
        <v>18</v>
      </c>
      <c r="M1052" t="s">
        <v>440</v>
      </c>
      <c r="N1052" s="2">
        <v>0.1</v>
      </c>
      <c r="O1052" s="1">
        <v>70</v>
      </c>
      <c r="P1052" s="1">
        <v>20</v>
      </c>
      <c r="Q1052" t="s">
        <v>18</v>
      </c>
      <c r="R1052" t="s">
        <v>642</v>
      </c>
      <c r="S1052" t="s">
        <v>454</v>
      </c>
      <c r="T1052" t="s">
        <v>460</v>
      </c>
      <c r="U1052" t="s">
        <v>460</v>
      </c>
      <c r="V1052" t="s">
        <v>469</v>
      </c>
      <c r="W1052" t="s">
        <v>606</v>
      </c>
      <c r="X1052" t="s">
        <v>613</v>
      </c>
      <c r="Y1052" s="6">
        <v>360</v>
      </c>
      <c r="Z1052" s="1">
        <f>Table1[[#This Row],[Cost Of Goods Sold]]*Table1[[#This Row],[Quantity Sold]]</f>
        <v>280</v>
      </c>
      <c r="AA1052" s="1">
        <f>Table1[[#This Row],[Total sold Amount]]-Table1[[#This Row],[Total Cost of Good Sold]]</f>
        <v>80</v>
      </c>
      <c r="AB1052" s="6">
        <f>IFERROR(Table1[[#This Row],[Total sold Amount]]-Table1[[#This Row],[Total Cost of Good Sold]]/Table1[[#This Row],[Total sold Amount]],0)</f>
        <v>359.22222222222223</v>
      </c>
      <c r="AC1052" s="9">
        <f>IFERROR((Table1[[#This Row],[Total sold Amount]]-Table1[[#This Row],[Total Cost of Good Sold]])/Table1[[#This Row],[Total sold Amount]],0)</f>
        <v>0.22222222222222221</v>
      </c>
    </row>
    <row r="1053" spans="1:29" x14ac:dyDescent="0.3">
      <c r="A1053">
        <v>1175</v>
      </c>
      <c r="B1053" t="s">
        <v>25</v>
      </c>
      <c r="C1053" t="s">
        <v>24</v>
      </c>
      <c r="D1053" t="s">
        <v>631</v>
      </c>
      <c r="E1053" t="s">
        <v>626</v>
      </c>
      <c r="G1053" s="6">
        <v>400</v>
      </c>
      <c r="H1053">
        <v>2</v>
      </c>
      <c r="I1053" t="s">
        <v>452</v>
      </c>
      <c r="J1053" t="s">
        <v>502</v>
      </c>
      <c r="K1053" t="s">
        <v>23</v>
      </c>
      <c r="L1053" t="s">
        <v>23</v>
      </c>
      <c r="M1053" t="s">
        <v>602</v>
      </c>
      <c r="N1053" s="2">
        <v>0.05</v>
      </c>
      <c r="O1053" s="1">
        <v>15</v>
      </c>
      <c r="P1053" s="1">
        <v>385</v>
      </c>
      <c r="Q1053" t="s">
        <v>32</v>
      </c>
      <c r="R1053" t="s">
        <v>640</v>
      </c>
      <c r="S1053" t="s">
        <v>456</v>
      </c>
      <c r="T1053" t="s">
        <v>458</v>
      </c>
      <c r="U1053" t="s">
        <v>644</v>
      </c>
      <c r="V1053" t="s">
        <v>480</v>
      </c>
      <c r="W1053" t="s">
        <v>607</v>
      </c>
      <c r="X1053" t="s">
        <v>613</v>
      </c>
      <c r="Y1053" s="6">
        <v>800</v>
      </c>
      <c r="Z1053" s="1">
        <f>Table1[[#This Row],[Cost Of Goods Sold]]*Table1[[#This Row],[Quantity Sold]]</f>
        <v>30</v>
      </c>
      <c r="AA1053" s="1">
        <f>Table1[[#This Row],[Total sold Amount]]-Table1[[#This Row],[Total Cost of Good Sold]]</f>
        <v>770</v>
      </c>
      <c r="AB1053" s="6">
        <f>IFERROR(Table1[[#This Row],[Total sold Amount]]-Table1[[#This Row],[Total Cost of Good Sold]]/Table1[[#This Row],[Total sold Amount]],0)</f>
        <v>799.96249999999998</v>
      </c>
      <c r="AC1053" s="9">
        <f>IFERROR((Table1[[#This Row],[Total sold Amount]]-Table1[[#This Row],[Total Cost of Good Sold]])/Table1[[#This Row],[Total sold Amount]],0)</f>
        <v>0.96250000000000002</v>
      </c>
    </row>
    <row r="1054" spans="1:29" x14ac:dyDescent="0.3">
      <c r="A1054">
        <v>92</v>
      </c>
      <c r="B1054" t="s">
        <v>44</v>
      </c>
      <c r="C1054" t="s">
        <v>16</v>
      </c>
      <c r="D1054" t="s">
        <v>629</v>
      </c>
      <c r="E1054" t="s">
        <v>16</v>
      </c>
      <c r="F1054" s="4">
        <v>44974</v>
      </c>
      <c r="G1054" s="6">
        <v>115</v>
      </c>
      <c r="H1054">
        <v>1</v>
      </c>
      <c r="I1054" t="s">
        <v>449</v>
      </c>
      <c r="J1054" t="s">
        <v>502</v>
      </c>
      <c r="K1054" t="s">
        <v>23</v>
      </c>
      <c r="L1054" t="s">
        <v>23</v>
      </c>
      <c r="M1054" t="s">
        <v>446</v>
      </c>
      <c r="N1054" s="2">
        <v>0.12</v>
      </c>
      <c r="O1054" s="1">
        <v>90</v>
      </c>
      <c r="P1054" s="1">
        <v>25</v>
      </c>
      <c r="Q1054" t="s">
        <v>23</v>
      </c>
      <c r="R1054" t="s">
        <v>23</v>
      </c>
      <c r="S1054" t="s">
        <v>456</v>
      </c>
      <c r="T1054" t="s">
        <v>460</v>
      </c>
      <c r="U1054" t="s">
        <v>460</v>
      </c>
      <c r="V1054" t="s">
        <v>479</v>
      </c>
      <c r="W1054" t="s">
        <v>608</v>
      </c>
      <c r="X1054" t="s">
        <v>611</v>
      </c>
      <c r="Y1054" s="6">
        <v>115</v>
      </c>
      <c r="Z1054" s="1">
        <f>Table1[[#This Row],[Cost Of Goods Sold]]*Table1[[#This Row],[Quantity Sold]]</f>
        <v>90</v>
      </c>
      <c r="AA1054" s="1">
        <f>Table1[[#This Row],[Total sold Amount]]-Table1[[#This Row],[Total Cost of Good Sold]]</f>
        <v>25</v>
      </c>
      <c r="AB1054" s="6">
        <f>IFERROR(Table1[[#This Row],[Total sold Amount]]-Table1[[#This Row],[Total Cost of Good Sold]]/Table1[[#This Row],[Total sold Amount]],0)</f>
        <v>114.21739130434783</v>
      </c>
      <c r="AC1054" s="9">
        <f>IFERROR((Table1[[#This Row],[Total sold Amount]]-Table1[[#This Row],[Total Cost of Good Sold]])/Table1[[#This Row],[Total sold Amount]],0)</f>
        <v>0.21739130434782608</v>
      </c>
    </row>
    <row r="1055" spans="1:29" x14ac:dyDescent="0.3">
      <c r="A1055">
        <v>1313</v>
      </c>
      <c r="B1055" t="s">
        <v>25</v>
      </c>
      <c r="C1055" t="s">
        <v>24</v>
      </c>
      <c r="D1055" t="s">
        <v>631</v>
      </c>
      <c r="E1055" t="s">
        <v>626</v>
      </c>
      <c r="F1055" s="4">
        <v>45267</v>
      </c>
      <c r="G1055" s="6">
        <v>80</v>
      </c>
      <c r="H1055">
        <v>2</v>
      </c>
      <c r="I1055" t="s">
        <v>449</v>
      </c>
      <c r="J1055" t="s">
        <v>502</v>
      </c>
      <c r="K1055" t="s">
        <v>23</v>
      </c>
      <c r="L1055" t="s">
        <v>23</v>
      </c>
      <c r="M1055" t="s">
        <v>601</v>
      </c>
      <c r="N1055" s="2">
        <v>0</v>
      </c>
      <c r="O1055" s="1">
        <v>15</v>
      </c>
      <c r="P1055" s="1">
        <v>65</v>
      </c>
      <c r="Q1055" t="s">
        <v>18</v>
      </c>
      <c r="R1055" t="s">
        <v>642</v>
      </c>
      <c r="S1055" t="s">
        <v>454</v>
      </c>
      <c r="T1055" t="s">
        <v>458</v>
      </c>
      <c r="U1055" t="s">
        <v>644</v>
      </c>
      <c r="V1055" t="s">
        <v>481</v>
      </c>
      <c r="W1055" t="s">
        <v>608</v>
      </c>
      <c r="X1055" t="s">
        <v>610</v>
      </c>
      <c r="Y1055" s="6">
        <v>160</v>
      </c>
      <c r="Z1055" s="1">
        <f>Table1[[#This Row],[Cost Of Goods Sold]]*Table1[[#This Row],[Quantity Sold]]</f>
        <v>30</v>
      </c>
      <c r="AA1055" s="1">
        <f>Table1[[#This Row],[Total sold Amount]]-Table1[[#This Row],[Total Cost of Good Sold]]</f>
        <v>130</v>
      </c>
      <c r="AB1055" s="6">
        <f>IFERROR(Table1[[#This Row],[Total sold Amount]]-Table1[[#This Row],[Total Cost of Good Sold]]/Table1[[#This Row],[Total sold Amount]],0)</f>
        <v>159.8125</v>
      </c>
      <c r="AC1055" s="9">
        <f>IFERROR((Table1[[#This Row],[Total sold Amount]]-Table1[[#This Row],[Total Cost of Good Sold]])/Table1[[#This Row],[Total sold Amount]],0)</f>
        <v>0.8125</v>
      </c>
    </row>
    <row r="1056" spans="1:29" x14ac:dyDescent="0.3">
      <c r="A1056">
        <v>768</v>
      </c>
      <c r="B1056" t="s">
        <v>421</v>
      </c>
      <c r="C1056" t="s">
        <v>19</v>
      </c>
      <c r="D1056" t="s">
        <v>630</v>
      </c>
      <c r="E1056" t="s">
        <v>623</v>
      </c>
      <c r="F1056" s="4">
        <v>45217</v>
      </c>
      <c r="G1056" s="6">
        <v>70</v>
      </c>
      <c r="H1056">
        <v>4</v>
      </c>
      <c r="I1056" t="s">
        <v>453</v>
      </c>
      <c r="J1056" t="s">
        <v>502</v>
      </c>
      <c r="K1056" t="s">
        <v>23</v>
      </c>
      <c r="L1056" t="s">
        <v>23</v>
      </c>
      <c r="M1056" t="s">
        <v>448</v>
      </c>
      <c r="N1056" s="2">
        <v>0.1</v>
      </c>
      <c r="O1056" s="1">
        <v>50</v>
      </c>
      <c r="P1056" s="1">
        <v>20</v>
      </c>
      <c r="Q1056" t="s">
        <v>18</v>
      </c>
      <c r="R1056" t="s">
        <v>642</v>
      </c>
      <c r="S1056" t="s">
        <v>455</v>
      </c>
      <c r="T1056" t="s">
        <v>460</v>
      </c>
      <c r="U1056" t="s">
        <v>460</v>
      </c>
      <c r="V1056" t="s">
        <v>488</v>
      </c>
      <c r="W1056" t="s">
        <v>607</v>
      </c>
      <c r="X1056" t="s">
        <v>613</v>
      </c>
      <c r="Y1056" s="6">
        <v>280</v>
      </c>
      <c r="Z1056" s="1">
        <f>Table1[[#This Row],[Cost Of Goods Sold]]*Table1[[#This Row],[Quantity Sold]]</f>
        <v>200</v>
      </c>
      <c r="AA1056" s="1">
        <f>Table1[[#This Row],[Total sold Amount]]-Table1[[#This Row],[Total Cost of Good Sold]]</f>
        <v>80</v>
      </c>
      <c r="AB1056" s="6">
        <f>IFERROR(Table1[[#This Row],[Total sold Amount]]-Table1[[#This Row],[Total Cost of Good Sold]]/Table1[[#This Row],[Total sold Amount]],0)</f>
        <v>279.28571428571428</v>
      </c>
      <c r="AC1056" s="9">
        <f>IFERROR((Table1[[#This Row],[Total sold Amount]]-Table1[[#This Row],[Total Cost of Good Sold]])/Table1[[#This Row],[Total sold Amount]],0)</f>
        <v>0.2857142857142857</v>
      </c>
    </row>
    <row r="1057" spans="1:29" x14ac:dyDescent="0.3">
      <c r="A1057">
        <v>1083</v>
      </c>
      <c r="B1057" t="s">
        <v>108</v>
      </c>
      <c r="C1057" t="s">
        <v>19</v>
      </c>
      <c r="D1057" t="s">
        <v>630</v>
      </c>
      <c r="E1057" t="s">
        <v>623</v>
      </c>
      <c r="F1057" s="4">
        <v>45500</v>
      </c>
      <c r="G1057" s="6">
        <v>80</v>
      </c>
      <c r="I1057" t="s">
        <v>453</v>
      </c>
      <c r="J1057" t="s">
        <v>502</v>
      </c>
      <c r="K1057" t="s">
        <v>431</v>
      </c>
      <c r="L1057" t="s">
        <v>23</v>
      </c>
      <c r="M1057" t="s">
        <v>439</v>
      </c>
      <c r="N1057" s="2">
        <v>0.05</v>
      </c>
      <c r="O1057" s="1">
        <v>60</v>
      </c>
      <c r="P1057" s="1">
        <v>20</v>
      </c>
      <c r="Q1057" t="s">
        <v>32</v>
      </c>
      <c r="R1057" t="s">
        <v>640</v>
      </c>
      <c r="S1057" t="s">
        <v>455</v>
      </c>
      <c r="T1057" t="s">
        <v>459</v>
      </c>
      <c r="U1057" t="s">
        <v>644</v>
      </c>
      <c r="V1057" t="s">
        <v>482</v>
      </c>
      <c r="W1057" t="s">
        <v>607</v>
      </c>
      <c r="X1057" t="s">
        <v>610</v>
      </c>
      <c r="Y1057" s="6">
        <v>0</v>
      </c>
      <c r="Z1057" s="1">
        <f>Table1[[#This Row],[Cost Of Goods Sold]]*Table1[[#This Row],[Quantity Sold]]</f>
        <v>0</v>
      </c>
      <c r="AA1057" s="1">
        <f>Table1[[#This Row],[Total sold Amount]]-Table1[[#This Row],[Total Cost of Good Sold]]</f>
        <v>0</v>
      </c>
      <c r="AB1057" s="6">
        <f>IFERROR(Table1[[#This Row],[Total sold Amount]]-Table1[[#This Row],[Total Cost of Good Sold]]/Table1[[#This Row],[Total sold Amount]],0)</f>
        <v>0</v>
      </c>
      <c r="AC1057" s="9">
        <f>IFERROR((Table1[[#This Row],[Total sold Amount]]-Table1[[#This Row],[Total Cost of Good Sold]])/Table1[[#This Row],[Total sold Amount]],0)</f>
        <v>0</v>
      </c>
    </row>
    <row r="1058" spans="1:29" x14ac:dyDescent="0.3">
      <c r="A1058">
        <v>678</v>
      </c>
      <c r="B1058" t="s">
        <v>401</v>
      </c>
      <c r="C1058" t="s">
        <v>24</v>
      </c>
      <c r="D1058" t="s">
        <v>631</v>
      </c>
      <c r="E1058" t="s">
        <v>626</v>
      </c>
      <c r="F1058" s="4">
        <v>45448</v>
      </c>
      <c r="G1058" s="6">
        <v>90</v>
      </c>
      <c r="H1058">
        <v>5</v>
      </c>
      <c r="I1058" t="s">
        <v>453</v>
      </c>
      <c r="J1058" t="s">
        <v>502</v>
      </c>
      <c r="K1058" t="s">
        <v>23</v>
      </c>
      <c r="L1058" t="s">
        <v>23</v>
      </c>
      <c r="M1058" t="s">
        <v>445</v>
      </c>
      <c r="N1058" s="2">
        <v>0</v>
      </c>
      <c r="O1058" s="1">
        <v>70</v>
      </c>
      <c r="P1058" s="1">
        <v>20</v>
      </c>
      <c r="Q1058" t="s">
        <v>23</v>
      </c>
      <c r="R1058" t="s">
        <v>23</v>
      </c>
      <c r="S1058" t="s">
        <v>455</v>
      </c>
      <c r="T1058" t="s">
        <v>458</v>
      </c>
      <c r="U1058" t="s">
        <v>644</v>
      </c>
      <c r="V1058" t="s">
        <v>474</v>
      </c>
      <c r="W1058" t="s">
        <v>608</v>
      </c>
      <c r="X1058" t="s">
        <v>611</v>
      </c>
      <c r="Y1058" s="6">
        <v>450</v>
      </c>
      <c r="Z1058" s="1">
        <f>Table1[[#This Row],[Cost Of Goods Sold]]*Table1[[#This Row],[Quantity Sold]]</f>
        <v>350</v>
      </c>
      <c r="AA1058" s="1">
        <f>Table1[[#This Row],[Total sold Amount]]-Table1[[#This Row],[Total Cost of Good Sold]]</f>
        <v>100</v>
      </c>
      <c r="AB1058" s="6">
        <f>IFERROR(Table1[[#This Row],[Total sold Amount]]-Table1[[#This Row],[Total Cost of Good Sold]]/Table1[[#This Row],[Total sold Amount]],0)</f>
        <v>449.22222222222223</v>
      </c>
      <c r="AC1058" s="9">
        <f>IFERROR((Table1[[#This Row],[Total sold Amount]]-Table1[[#This Row],[Total Cost of Good Sold]])/Table1[[#This Row],[Total sold Amount]],0)</f>
        <v>0.22222222222222221</v>
      </c>
    </row>
    <row r="1059" spans="1:29" x14ac:dyDescent="0.3">
      <c r="A1059">
        <v>689</v>
      </c>
      <c r="B1059" t="s">
        <v>407</v>
      </c>
      <c r="C1059" t="s">
        <v>21</v>
      </c>
      <c r="D1059" t="s">
        <v>634</v>
      </c>
      <c r="E1059" t="s">
        <v>624</v>
      </c>
      <c r="F1059" s="4">
        <v>45482</v>
      </c>
      <c r="G1059" s="6">
        <v>120</v>
      </c>
      <c r="H1059">
        <v>5</v>
      </c>
      <c r="I1059" t="s">
        <v>452</v>
      </c>
      <c r="J1059" t="s">
        <v>540</v>
      </c>
      <c r="K1059" t="s">
        <v>18</v>
      </c>
      <c r="L1059" t="s">
        <v>18</v>
      </c>
      <c r="M1059" t="s">
        <v>441</v>
      </c>
      <c r="N1059" s="2">
        <v>0</v>
      </c>
      <c r="O1059" s="1">
        <v>100</v>
      </c>
      <c r="P1059" s="1">
        <v>20</v>
      </c>
      <c r="Q1059" t="s">
        <v>23</v>
      </c>
      <c r="R1059" t="s">
        <v>23</v>
      </c>
      <c r="S1059" t="s">
        <v>455</v>
      </c>
      <c r="T1059" t="s">
        <v>460</v>
      </c>
      <c r="U1059" t="s">
        <v>460</v>
      </c>
      <c r="V1059" t="s">
        <v>474</v>
      </c>
      <c r="W1059" t="s">
        <v>608</v>
      </c>
      <c r="X1059" t="s">
        <v>611</v>
      </c>
      <c r="Y1059" s="6">
        <v>600</v>
      </c>
      <c r="Z1059" s="1">
        <f>Table1[[#This Row],[Cost Of Goods Sold]]*Table1[[#This Row],[Quantity Sold]]</f>
        <v>500</v>
      </c>
      <c r="AA1059" s="1">
        <f>Table1[[#This Row],[Total sold Amount]]-Table1[[#This Row],[Total Cost of Good Sold]]</f>
        <v>100</v>
      </c>
      <c r="AB1059" s="6">
        <f>IFERROR(Table1[[#This Row],[Total sold Amount]]-Table1[[#This Row],[Total Cost of Good Sold]]/Table1[[#This Row],[Total sold Amount]],0)</f>
        <v>599.16666666666663</v>
      </c>
      <c r="AC1059" s="9">
        <f>IFERROR((Table1[[#This Row],[Total sold Amount]]-Table1[[#This Row],[Total Cost of Good Sold]])/Table1[[#This Row],[Total sold Amount]],0)</f>
        <v>0.16666666666666666</v>
      </c>
    </row>
    <row r="1060" spans="1:29" x14ac:dyDescent="0.3">
      <c r="A1060">
        <v>580</v>
      </c>
      <c r="B1060" t="s">
        <v>141</v>
      </c>
      <c r="C1060" t="s">
        <v>19</v>
      </c>
      <c r="D1060" t="s">
        <v>630</v>
      </c>
      <c r="E1060" t="s">
        <v>623</v>
      </c>
      <c r="F1060" s="4">
        <v>45505</v>
      </c>
      <c r="G1060" s="6">
        <v>60</v>
      </c>
      <c r="H1060">
        <v>3</v>
      </c>
      <c r="I1060" t="s">
        <v>449</v>
      </c>
      <c r="J1060" t="s">
        <v>540</v>
      </c>
      <c r="K1060" t="s">
        <v>23</v>
      </c>
      <c r="L1060" t="s">
        <v>23</v>
      </c>
      <c r="M1060" t="s">
        <v>439</v>
      </c>
      <c r="N1060" s="2">
        <v>0.1</v>
      </c>
      <c r="O1060" s="1">
        <v>40</v>
      </c>
      <c r="P1060" s="1">
        <v>20</v>
      </c>
      <c r="Q1060" t="s">
        <v>457</v>
      </c>
      <c r="R1060" t="s">
        <v>641</v>
      </c>
      <c r="S1060" t="s">
        <v>456</v>
      </c>
      <c r="T1060" t="s">
        <v>459</v>
      </c>
      <c r="U1060" t="s">
        <v>644</v>
      </c>
      <c r="V1060" t="s">
        <v>487</v>
      </c>
      <c r="W1060" t="s">
        <v>608</v>
      </c>
      <c r="X1060" t="s">
        <v>612</v>
      </c>
      <c r="Y1060" s="6">
        <v>180</v>
      </c>
      <c r="Z1060" s="1">
        <f>Table1[[#This Row],[Cost Of Goods Sold]]*Table1[[#This Row],[Quantity Sold]]</f>
        <v>120</v>
      </c>
      <c r="AA1060" s="1">
        <f>Table1[[#This Row],[Total sold Amount]]-Table1[[#This Row],[Total Cost of Good Sold]]</f>
        <v>60</v>
      </c>
      <c r="AB1060" s="6">
        <f>IFERROR(Table1[[#This Row],[Total sold Amount]]-Table1[[#This Row],[Total Cost of Good Sold]]/Table1[[#This Row],[Total sold Amount]],0)</f>
        <v>179.33333333333334</v>
      </c>
      <c r="AC1060" s="9">
        <f>IFERROR((Table1[[#This Row],[Total sold Amount]]-Table1[[#This Row],[Total Cost of Good Sold]])/Table1[[#This Row],[Total sold Amount]],0)</f>
        <v>0.33333333333333331</v>
      </c>
    </row>
    <row r="1061" spans="1:29" x14ac:dyDescent="0.3">
      <c r="A1061">
        <v>386</v>
      </c>
      <c r="B1061" t="s">
        <v>254</v>
      </c>
      <c r="C1061" t="s">
        <v>24</v>
      </c>
      <c r="D1061" t="s">
        <v>631</v>
      </c>
      <c r="E1061" t="s">
        <v>626</v>
      </c>
      <c r="F1061" s="4">
        <v>45012</v>
      </c>
      <c r="G1061" s="6">
        <v>26</v>
      </c>
      <c r="H1061">
        <v>5</v>
      </c>
      <c r="I1061" t="s">
        <v>449</v>
      </c>
      <c r="J1061" t="s">
        <v>540</v>
      </c>
      <c r="K1061" t="s">
        <v>18</v>
      </c>
      <c r="L1061" t="s">
        <v>18</v>
      </c>
      <c r="M1061" t="s">
        <v>443</v>
      </c>
      <c r="N1061" s="2">
        <v>0</v>
      </c>
      <c r="O1061" s="1">
        <v>20</v>
      </c>
      <c r="P1061" s="1">
        <v>6</v>
      </c>
      <c r="Q1061" t="s">
        <v>23</v>
      </c>
      <c r="R1061" t="s">
        <v>23</v>
      </c>
      <c r="S1061" t="s">
        <v>454</v>
      </c>
      <c r="T1061" t="s">
        <v>460</v>
      </c>
      <c r="U1061" t="s">
        <v>460</v>
      </c>
      <c r="V1061" t="s">
        <v>488</v>
      </c>
      <c r="W1061" t="s">
        <v>606</v>
      </c>
      <c r="X1061" t="s">
        <v>613</v>
      </c>
      <c r="Y1061" s="6">
        <v>130</v>
      </c>
      <c r="Z1061" s="1">
        <f>Table1[[#This Row],[Cost Of Goods Sold]]*Table1[[#This Row],[Quantity Sold]]</f>
        <v>100</v>
      </c>
      <c r="AA1061" s="1">
        <f>Table1[[#This Row],[Total sold Amount]]-Table1[[#This Row],[Total Cost of Good Sold]]</f>
        <v>30</v>
      </c>
      <c r="AB1061" s="6">
        <f>IFERROR(Table1[[#This Row],[Total sold Amount]]-Table1[[#This Row],[Total Cost of Good Sold]]/Table1[[#This Row],[Total sold Amount]],0)</f>
        <v>129.23076923076923</v>
      </c>
      <c r="AC1061" s="9">
        <f>IFERROR((Table1[[#This Row],[Total sold Amount]]-Table1[[#This Row],[Total Cost of Good Sold]])/Table1[[#This Row],[Total sold Amount]],0)</f>
        <v>0.23076923076923078</v>
      </c>
    </row>
    <row r="1062" spans="1:29" x14ac:dyDescent="0.3">
      <c r="A1062">
        <v>632</v>
      </c>
      <c r="B1062" t="s">
        <v>240</v>
      </c>
      <c r="C1062" t="s">
        <v>34</v>
      </c>
      <c r="D1062" t="s">
        <v>632</v>
      </c>
      <c r="E1062" t="s">
        <v>625</v>
      </c>
      <c r="F1062" s="4">
        <v>45523</v>
      </c>
      <c r="G1062" s="6">
        <v>7</v>
      </c>
      <c r="H1062">
        <v>4</v>
      </c>
      <c r="I1062" t="s">
        <v>453</v>
      </c>
      <c r="J1062" t="s">
        <v>540</v>
      </c>
      <c r="K1062" t="s">
        <v>26</v>
      </c>
      <c r="L1062" t="s">
        <v>32</v>
      </c>
      <c r="M1062" t="s">
        <v>443</v>
      </c>
      <c r="N1062" s="2">
        <v>0</v>
      </c>
      <c r="O1062" s="1">
        <v>5</v>
      </c>
      <c r="P1062" s="1">
        <v>2</v>
      </c>
      <c r="Q1062" t="s">
        <v>23</v>
      </c>
      <c r="R1062" t="s">
        <v>23</v>
      </c>
      <c r="S1062" t="s">
        <v>455</v>
      </c>
      <c r="T1062" t="s">
        <v>460</v>
      </c>
      <c r="U1062" t="s">
        <v>460</v>
      </c>
      <c r="V1062" t="s">
        <v>493</v>
      </c>
      <c r="W1062" t="s">
        <v>607</v>
      </c>
      <c r="X1062" t="s">
        <v>613</v>
      </c>
      <c r="Y1062" s="6">
        <v>28</v>
      </c>
      <c r="Z1062" s="1">
        <f>Table1[[#This Row],[Cost Of Goods Sold]]*Table1[[#This Row],[Quantity Sold]]</f>
        <v>20</v>
      </c>
      <c r="AA1062" s="1">
        <f>Table1[[#This Row],[Total sold Amount]]-Table1[[#This Row],[Total Cost of Good Sold]]</f>
        <v>8</v>
      </c>
      <c r="AB1062" s="6">
        <f>IFERROR(Table1[[#This Row],[Total sold Amount]]-Table1[[#This Row],[Total Cost of Good Sold]]/Table1[[#This Row],[Total sold Amount]],0)</f>
        <v>27.285714285714285</v>
      </c>
      <c r="AC1062" s="9">
        <f>IFERROR((Table1[[#This Row],[Total sold Amount]]-Table1[[#This Row],[Total Cost of Good Sold]])/Table1[[#This Row],[Total sold Amount]],0)</f>
        <v>0.2857142857142857</v>
      </c>
    </row>
    <row r="1063" spans="1:29" x14ac:dyDescent="0.3">
      <c r="A1063">
        <v>19</v>
      </c>
      <c r="B1063" t="s">
        <v>31</v>
      </c>
      <c r="C1063" t="s">
        <v>16</v>
      </c>
      <c r="D1063" t="s">
        <v>629</v>
      </c>
      <c r="E1063" t="s">
        <v>16</v>
      </c>
      <c r="F1063" s="4">
        <v>45375</v>
      </c>
      <c r="G1063" s="6">
        <v>140</v>
      </c>
      <c r="H1063">
        <v>3</v>
      </c>
      <c r="I1063" t="s">
        <v>453</v>
      </c>
      <c r="J1063" t="s">
        <v>540</v>
      </c>
      <c r="K1063" t="s">
        <v>18</v>
      </c>
      <c r="L1063" t="s">
        <v>18</v>
      </c>
      <c r="M1063" t="s">
        <v>447</v>
      </c>
      <c r="N1063" s="2">
        <v>0.15</v>
      </c>
      <c r="O1063" s="1">
        <v>110</v>
      </c>
      <c r="P1063" s="1">
        <v>30</v>
      </c>
      <c r="Q1063" t="s">
        <v>457</v>
      </c>
      <c r="R1063" t="s">
        <v>641</v>
      </c>
      <c r="S1063" t="s">
        <v>456</v>
      </c>
      <c r="T1063" t="s">
        <v>458</v>
      </c>
      <c r="U1063" t="s">
        <v>644</v>
      </c>
      <c r="V1063" t="s">
        <v>494</v>
      </c>
      <c r="W1063" t="s">
        <v>608</v>
      </c>
      <c r="X1063" t="s">
        <v>614</v>
      </c>
      <c r="Y1063" s="6">
        <v>420</v>
      </c>
      <c r="Z1063" s="1">
        <f>Table1[[#This Row],[Cost Of Goods Sold]]*Table1[[#This Row],[Quantity Sold]]</f>
        <v>330</v>
      </c>
      <c r="AA1063" s="1">
        <f>Table1[[#This Row],[Total sold Amount]]-Table1[[#This Row],[Total Cost of Good Sold]]</f>
        <v>90</v>
      </c>
      <c r="AB1063" s="6">
        <f>IFERROR(Table1[[#This Row],[Total sold Amount]]-Table1[[#This Row],[Total Cost of Good Sold]]/Table1[[#This Row],[Total sold Amount]],0)</f>
        <v>419.21428571428572</v>
      </c>
      <c r="AC1063" s="9">
        <f>IFERROR((Table1[[#This Row],[Total sold Amount]]-Table1[[#This Row],[Total Cost of Good Sold]])/Table1[[#This Row],[Total sold Amount]],0)</f>
        <v>0.21428571428571427</v>
      </c>
    </row>
    <row r="1064" spans="1:29" x14ac:dyDescent="0.3">
      <c r="A1064">
        <v>930</v>
      </c>
      <c r="B1064" t="s">
        <v>108</v>
      </c>
      <c r="C1064" t="s">
        <v>19</v>
      </c>
      <c r="D1064" t="s">
        <v>630</v>
      </c>
      <c r="E1064" t="s">
        <v>623</v>
      </c>
      <c r="F1064" s="4">
        <v>45147</v>
      </c>
      <c r="G1064" s="6">
        <v>80</v>
      </c>
      <c r="H1064">
        <v>2</v>
      </c>
      <c r="I1064" t="s">
        <v>453</v>
      </c>
      <c r="J1064" t="s">
        <v>540</v>
      </c>
      <c r="K1064" t="s">
        <v>18</v>
      </c>
      <c r="L1064" t="s">
        <v>18</v>
      </c>
      <c r="M1064" t="s">
        <v>444</v>
      </c>
      <c r="N1064" s="2">
        <v>0.05</v>
      </c>
      <c r="O1064" s="1">
        <v>60</v>
      </c>
      <c r="P1064" s="1">
        <v>20</v>
      </c>
      <c r="Q1064" t="s">
        <v>18</v>
      </c>
      <c r="R1064" t="s">
        <v>642</v>
      </c>
      <c r="S1064" t="s">
        <v>456</v>
      </c>
      <c r="T1064" t="s">
        <v>460</v>
      </c>
      <c r="U1064" t="s">
        <v>460</v>
      </c>
      <c r="V1064" t="s">
        <v>484</v>
      </c>
      <c r="W1064" t="s">
        <v>606</v>
      </c>
      <c r="X1064" t="s">
        <v>615</v>
      </c>
      <c r="Y1064" s="6">
        <v>160</v>
      </c>
      <c r="Z1064" s="1">
        <f>Table1[[#This Row],[Cost Of Goods Sold]]*Table1[[#This Row],[Quantity Sold]]</f>
        <v>120</v>
      </c>
      <c r="AA1064" s="1">
        <f>Table1[[#This Row],[Total sold Amount]]-Table1[[#This Row],[Total Cost of Good Sold]]</f>
        <v>40</v>
      </c>
      <c r="AB1064" s="6">
        <f>IFERROR(Table1[[#This Row],[Total sold Amount]]-Table1[[#This Row],[Total Cost of Good Sold]]/Table1[[#This Row],[Total sold Amount]],0)</f>
        <v>159.25</v>
      </c>
      <c r="AC1064" s="9">
        <f>IFERROR((Table1[[#This Row],[Total sold Amount]]-Table1[[#This Row],[Total Cost of Good Sold]])/Table1[[#This Row],[Total sold Amount]],0)</f>
        <v>0.25</v>
      </c>
    </row>
    <row r="1065" spans="1:29" x14ac:dyDescent="0.3">
      <c r="A1065">
        <v>650</v>
      </c>
      <c r="B1065" t="s">
        <v>384</v>
      </c>
      <c r="C1065" t="s">
        <v>19</v>
      </c>
      <c r="D1065" t="s">
        <v>630</v>
      </c>
      <c r="E1065" t="s">
        <v>623</v>
      </c>
      <c r="F1065" s="4">
        <v>45401</v>
      </c>
      <c r="G1065" s="6">
        <v>70</v>
      </c>
      <c r="H1065">
        <v>3</v>
      </c>
      <c r="J1065" t="s">
        <v>540</v>
      </c>
      <c r="K1065" t="s">
        <v>32</v>
      </c>
      <c r="L1065" t="s">
        <v>32</v>
      </c>
      <c r="M1065" t="s">
        <v>440</v>
      </c>
      <c r="N1065" s="2">
        <v>0</v>
      </c>
      <c r="O1065" s="1">
        <v>50</v>
      </c>
      <c r="P1065" s="1">
        <v>20</v>
      </c>
      <c r="Q1065" t="s">
        <v>18</v>
      </c>
      <c r="R1065" t="s">
        <v>642</v>
      </c>
      <c r="S1065" t="s">
        <v>455</v>
      </c>
      <c r="T1065" t="s">
        <v>460</v>
      </c>
      <c r="U1065" t="s">
        <v>460</v>
      </c>
      <c r="V1065" t="s">
        <v>466</v>
      </c>
      <c r="W1065" t="s">
        <v>606</v>
      </c>
      <c r="X1065" t="s">
        <v>611</v>
      </c>
      <c r="Y1065" s="6">
        <v>210</v>
      </c>
      <c r="Z1065" s="1">
        <f>Table1[[#This Row],[Cost Of Goods Sold]]*Table1[[#This Row],[Quantity Sold]]</f>
        <v>150</v>
      </c>
      <c r="AA1065" s="1">
        <f>Table1[[#This Row],[Total sold Amount]]-Table1[[#This Row],[Total Cost of Good Sold]]</f>
        <v>60</v>
      </c>
      <c r="AB1065" s="6">
        <f>IFERROR(Table1[[#This Row],[Total sold Amount]]-Table1[[#This Row],[Total Cost of Good Sold]]/Table1[[#This Row],[Total sold Amount]],0)</f>
        <v>209.28571428571428</v>
      </c>
      <c r="AC1065" s="9">
        <f>IFERROR((Table1[[#This Row],[Total sold Amount]]-Table1[[#This Row],[Total Cost of Good Sold]])/Table1[[#This Row],[Total sold Amount]],0)</f>
        <v>0.2857142857142857</v>
      </c>
    </row>
    <row r="1066" spans="1:29" x14ac:dyDescent="0.3">
      <c r="A1066">
        <v>323</v>
      </c>
      <c r="B1066" t="s">
        <v>198</v>
      </c>
      <c r="C1066" t="s">
        <v>34</v>
      </c>
      <c r="D1066" t="s">
        <v>632</v>
      </c>
      <c r="E1066" t="s">
        <v>625</v>
      </c>
      <c r="F1066" s="4">
        <v>45223</v>
      </c>
      <c r="G1066" s="6">
        <v>20</v>
      </c>
      <c r="H1066">
        <v>4</v>
      </c>
      <c r="I1066" t="s">
        <v>451</v>
      </c>
      <c r="J1066" t="s">
        <v>541</v>
      </c>
      <c r="K1066" t="s">
        <v>18</v>
      </c>
      <c r="L1066" t="s">
        <v>18</v>
      </c>
      <c r="M1066" t="s">
        <v>446</v>
      </c>
      <c r="N1066" s="2">
        <v>0</v>
      </c>
      <c r="O1066" s="1">
        <v>15</v>
      </c>
      <c r="P1066" s="1">
        <v>5</v>
      </c>
      <c r="Q1066" t="s">
        <v>23</v>
      </c>
      <c r="R1066" t="s">
        <v>23</v>
      </c>
      <c r="S1066" t="s">
        <v>454</v>
      </c>
      <c r="T1066" t="s">
        <v>458</v>
      </c>
      <c r="U1066" t="s">
        <v>644</v>
      </c>
      <c r="V1066" t="s">
        <v>484</v>
      </c>
      <c r="W1066" t="s">
        <v>608</v>
      </c>
      <c r="X1066" t="s">
        <v>615</v>
      </c>
      <c r="Y1066" s="6">
        <v>80</v>
      </c>
      <c r="Z1066" s="1">
        <f>Table1[[#This Row],[Cost Of Goods Sold]]*Table1[[#This Row],[Quantity Sold]]</f>
        <v>60</v>
      </c>
      <c r="AA1066" s="1">
        <f>Table1[[#This Row],[Total sold Amount]]-Table1[[#This Row],[Total Cost of Good Sold]]</f>
        <v>20</v>
      </c>
      <c r="AB1066" s="6">
        <f>IFERROR(Table1[[#This Row],[Total sold Amount]]-Table1[[#This Row],[Total Cost of Good Sold]]/Table1[[#This Row],[Total sold Amount]],0)</f>
        <v>79.25</v>
      </c>
      <c r="AC1066" s="9">
        <f>IFERROR((Table1[[#This Row],[Total sold Amount]]-Table1[[#This Row],[Total Cost of Good Sold]])/Table1[[#This Row],[Total sold Amount]],0)</f>
        <v>0.25</v>
      </c>
    </row>
    <row r="1067" spans="1:29" x14ac:dyDescent="0.3">
      <c r="A1067">
        <v>472</v>
      </c>
      <c r="B1067" t="s">
        <v>104</v>
      </c>
      <c r="C1067" t="s">
        <v>16</v>
      </c>
      <c r="D1067" t="s">
        <v>629</v>
      </c>
      <c r="E1067" t="s">
        <v>16</v>
      </c>
      <c r="F1067" s="4">
        <v>45184</v>
      </c>
      <c r="G1067" s="6">
        <v>20</v>
      </c>
      <c r="H1067">
        <v>4</v>
      </c>
      <c r="I1067" t="s">
        <v>451</v>
      </c>
      <c r="J1067" t="s">
        <v>541</v>
      </c>
      <c r="K1067" t="s">
        <v>18</v>
      </c>
      <c r="L1067" t="s">
        <v>18</v>
      </c>
      <c r="M1067" t="s">
        <v>443</v>
      </c>
      <c r="N1067" s="2">
        <v>0</v>
      </c>
      <c r="O1067" s="1">
        <v>15</v>
      </c>
      <c r="P1067" s="1">
        <v>5</v>
      </c>
      <c r="Q1067" t="s">
        <v>457</v>
      </c>
      <c r="R1067" t="s">
        <v>641</v>
      </c>
      <c r="S1067" t="s">
        <v>454</v>
      </c>
      <c r="T1067" t="s">
        <v>458</v>
      </c>
      <c r="U1067" t="s">
        <v>644</v>
      </c>
      <c r="V1067" t="s">
        <v>461</v>
      </c>
      <c r="W1067" t="s">
        <v>606</v>
      </c>
      <c r="X1067" t="s">
        <v>610</v>
      </c>
      <c r="Y1067" s="6">
        <v>80</v>
      </c>
      <c r="Z1067" s="1">
        <f>Table1[[#This Row],[Cost Of Goods Sold]]*Table1[[#This Row],[Quantity Sold]]</f>
        <v>60</v>
      </c>
      <c r="AA1067" s="1">
        <f>Table1[[#This Row],[Total sold Amount]]-Table1[[#This Row],[Total Cost of Good Sold]]</f>
        <v>20</v>
      </c>
      <c r="AB1067" s="6">
        <f>IFERROR(Table1[[#This Row],[Total sold Amount]]-Table1[[#This Row],[Total Cost of Good Sold]]/Table1[[#This Row],[Total sold Amount]],0)</f>
        <v>79.25</v>
      </c>
      <c r="AC1067" s="9">
        <f>IFERROR((Table1[[#This Row],[Total sold Amount]]-Table1[[#This Row],[Total Cost of Good Sold]])/Table1[[#This Row],[Total sold Amount]],0)</f>
        <v>0.25</v>
      </c>
    </row>
    <row r="1068" spans="1:29" x14ac:dyDescent="0.3">
      <c r="A1068">
        <v>90</v>
      </c>
      <c r="B1068" t="s">
        <v>41</v>
      </c>
      <c r="C1068" t="s">
        <v>16</v>
      </c>
      <c r="D1068" t="s">
        <v>629</v>
      </c>
      <c r="E1068" t="s">
        <v>16</v>
      </c>
      <c r="F1068" s="4">
        <v>45362</v>
      </c>
      <c r="G1068" s="6">
        <v>100</v>
      </c>
      <c r="H1068">
        <v>4</v>
      </c>
      <c r="I1068" t="s">
        <v>450</v>
      </c>
      <c r="J1068" t="s">
        <v>541</v>
      </c>
      <c r="K1068" t="s">
        <v>32</v>
      </c>
      <c r="L1068" t="s">
        <v>32</v>
      </c>
      <c r="M1068" t="s">
        <v>446</v>
      </c>
      <c r="N1068" s="2">
        <v>0.05</v>
      </c>
      <c r="O1068" s="1">
        <v>80</v>
      </c>
      <c r="P1068" s="1">
        <v>20</v>
      </c>
      <c r="Q1068" t="s">
        <v>23</v>
      </c>
      <c r="R1068" t="s">
        <v>23</v>
      </c>
      <c r="S1068" t="s">
        <v>455</v>
      </c>
      <c r="T1068" t="s">
        <v>460</v>
      </c>
      <c r="U1068" t="s">
        <v>460</v>
      </c>
      <c r="V1068" t="s">
        <v>478</v>
      </c>
      <c r="W1068" t="s">
        <v>607</v>
      </c>
      <c r="X1068" t="s">
        <v>614</v>
      </c>
      <c r="Y1068" s="6">
        <v>400</v>
      </c>
      <c r="Z1068" s="1">
        <f>Table1[[#This Row],[Cost Of Goods Sold]]*Table1[[#This Row],[Quantity Sold]]</f>
        <v>320</v>
      </c>
      <c r="AA1068" s="1">
        <f>Table1[[#This Row],[Total sold Amount]]-Table1[[#This Row],[Total Cost of Good Sold]]</f>
        <v>80</v>
      </c>
      <c r="AB1068" s="6">
        <f>IFERROR(Table1[[#This Row],[Total sold Amount]]-Table1[[#This Row],[Total Cost of Good Sold]]/Table1[[#This Row],[Total sold Amount]],0)</f>
        <v>399.2</v>
      </c>
      <c r="AC1068" s="9">
        <f>IFERROR((Table1[[#This Row],[Total sold Amount]]-Table1[[#This Row],[Total Cost of Good Sold]])/Table1[[#This Row],[Total sold Amount]],0)</f>
        <v>0.2</v>
      </c>
    </row>
    <row r="1069" spans="1:29" x14ac:dyDescent="0.3">
      <c r="A1069">
        <v>502</v>
      </c>
      <c r="B1069" t="s">
        <v>59</v>
      </c>
      <c r="C1069" t="s">
        <v>16</v>
      </c>
      <c r="D1069" t="s">
        <v>629</v>
      </c>
      <c r="E1069" t="s">
        <v>16</v>
      </c>
      <c r="F1069" s="4">
        <v>44944</v>
      </c>
      <c r="G1069" s="6">
        <v>300</v>
      </c>
      <c r="H1069">
        <v>5</v>
      </c>
      <c r="I1069" t="s">
        <v>452</v>
      </c>
      <c r="J1069" t="s">
        <v>541</v>
      </c>
      <c r="K1069" t="s">
        <v>18</v>
      </c>
      <c r="L1069" t="s">
        <v>18</v>
      </c>
      <c r="M1069" t="s">
        <v>442</v>
      </c>
      <c r="N1069" s="2">
        <v>0.05</v>
      </c>
      <c r="O1069" s="1">
        <v>200</v>
      </c>
      <c r="P1069" s="1">
        <v>100</v>
      </c>
      <c r="Q1069" t="s">
        <v>32</v>
      </c>
      <c r="R1069" t="s">
        <v>640</v>
      </c>
      <c r="S1069" t="s">
        <v>456</v>
      </c>
      <c r="T1069" t="s">
        <v>459</v>
      </c>
      <c r="U1069" t="s">
        <v>644</v>
      </c>
      <c r="V1069" t="s">
        <v>467</v>
      </c>
      <c r="W1069" t="s">
        <v>608</v>
      </c>
      <c r="X1069" t="s">
        <v>612</v>
      </c>
      <c r="Y1069" s="6">
        <v>1500</v>
      </c>
      <c r="Z1069" s="1">
        <f>Table1[[#This Row],[Cost Of Goods Sold]]*Table1[[#This Row],[Quantity Sold]]</f>
        <v>1000</v>
      </c>
      <c r="AA1069" s="1">
        <f>Table1[[#This Row],[Total sold Amount]]-Table1[[#This Row],[Total Cost of Good Sold]]</f>
        <v>500</v>
      </c>
      <c r="AB1069" s="6">
        <f>IFERROR(Table1[[#This Row],[Total sold Amount]]-Table1[[#This Row],[Total Cost of Good Sold]]/Table1[[#This Row],[Total sold Amount]],0)</f>
        <v>1499.3333333333333</v>
      </c>
      <c r="AC1069" s="9">
        <f>IFERROR((Table1[[#This Row],[Total sold Amount]]-Table1[[#This Row],[Total Cost of Good Sold]])/Table1[[#This Row],[Total sold Amount]],0)</f>
        <v>0.33333333333333331</v>
      </c>
    </row>
    <row r="1070" spans="1:29" x14ac:dyDescent="0.3">
      <c r="A1070">
        <v>1035</v>
      </c>
      <c r="B1070" t="s">
        <v>407</v>
      </c>
      <c r="C1070" t="s">
        <v>21</v>
      </c>
      <c r="D1070" t="s">
        <v>634</v>
      </c>
      <c r="E1070" t="s">
        <v>624</v>
      </c>
      <c r="F1070" s="4">
        <v>45313</v>
      </c>
      <c r="G1070" s="6">
        <v>120</v>
      </c>
      <c r="I1070" t="s">
        <v>452</v>
      </c>
      <c r="J1070" t="s">
        <v>541</v>
      </c>
      <c r="K1070" t="s">
        <v>435</v>
      </c>
      <c r="L1070" t="s">
        <v>23</v>
      </c>
      <c r="M1070" t="s">
        <v>439</v>
      </c>
      <c r="N1070" s="2">
        <v>0</v>
      </c>
      <c r="O1070" s="1">
        <v>100</v>
      </c>
      <c r="P1070" s="1">
        <v>20</v>
      </c>
      <c r="Q1070" t="s">
        <v>32</v>
      </c>
      <c r="R1070" t="s">
        <v>640</v>
      </c>
      <c r="S1070" t="s">
        <v>454</v>
      </c>
      <c r="T1070" t="s">
        <v>459</v>
      </c>
      <c r="U1070" t="s">
        <v>644</v>
      </c>
      <c r="V1070" t="s">
        <v>485</v>
      </c>
      <c r="W1070" t="s">
        <v>606</v>
      </c>
      <c r="X1070" t="s">
        <v>611</v>
      </c>
      <c r="Y1070" s="6">
        <v>0</v>
      </c>
      <c r="Z1070" s="1">
        <f>Table1[[#This Row],[Cost Of Goods Sold]]*Table1[[#This Row],[Quantity Sold]]</f>
        <v>0</v>
      </c>
      <c r="AA1070" s="1">
        <f>Table1[[#This Row],[Total sold Amount]]-Table1[[#This Row],[Total Cost of Good Sold]]</f>
        <v>0</v>
      </c>
      <c r="AB1070" s="6">
        <f>IFERROR(Table1[[#This Row],[Total sold Amount]]-Table1[[#This Row],[Total Cost of Good Sold]]/Table1[[#This Row],[Total sold Amount]],0)</f>
        <v>0</v>
      </c>
      <c r="AC1070" s="9">
        <f>IFERROR((Table1[[#This Row],[Total sold Amount]]-Table1[[#This Row],[Total Cost of Good Sold]])/Table1[[#This Row],[Total sold Amount]],0)</f>
        <v>0</v>
      </c>
    </row>
    <row r="1071" spans="1:29" x14ac:dyDescent="0.3">
      <c r="A1071">
        <v>203</v>
      </c>
      <c r="B1071" t="s">
        <v>84</v>
      </c>
      <c r="C1071" t="s">
        <v>21</v>
      </c>
      <c r="D1071" t="s">
        <v>634</v>
      </c>
      <c r="E1071" t="s">
        <v>624</v>
      </c>
      <c r="F1071" s="4">
        <v>45399</v>
      </c>
      <c r="G1071" s="6">
        <v>50</v>
      </c>
      <c r="H1071">
        <v>4</v>
      </c>
      <c r="I1071" t="s">
        <v>452</v>
      </c>
      <c r="J1071" t="s">
        <v>541</v>
      </c>
      <c r="K1071" t="s">
        <v>32</v>
      </c>
      <c r="L1071" t="s">
        <v>32</v>
      </c>
      <c r="M1071" t="s">
        <v>439</v>
      </c>
      <c r="N1071" s="2">
        <v>0</v>
      </c>
      <c r="O1071" s="1">
        <v>40</v>
      </c>
      <c r="P1071" s="1">
        <v>10</v>
      </c>
      <c r="Q1071" t="s">
        <v>18</v>
      </c>
      <c r="R1071" t="s">
        <v>642</v>
      </c>
      <c r="S1071" t="s">
        <v>454</v>
      </c>
      <c r="T1071" t="s">
        <v>459</v>
      </c>
      <c r="U1071" t="s">
        <v>644</v>
      </c>
      <c r="V1071" t="s">
        <v>473</v>
      </c>
      <c r="W1071" t="s">
        <v>607</v>
      </c>
      <c r="X1071" t="s">
        <v>614</v>
      </c>
      <c r="Y1071" s="6">
        <v>200</v>
      </c>
      <c r="Z1071" s="1">
        <f>Table1[[#This Row],[Cost Of Goods Sold]]*Table1[[#This Row],[Quantity Sold]]</f>
        <v>160</v>
      </c>
      <c r="AA1071" s="1">
        <f>Table1[[#This Row],[Total sold Amount]]-Table1[[#This Row],[Total Cost of Good Sold]]</f>
        <v>40</v>
      </c>
      <c r="AB1071" s="6">
        <f>IFERROR(Table1[[#This Row],[Total sold Amount]]-Table1[[#This Row],[Total Cost of Good Sold]]/Table1[[#This Row],[Total sold Amount]],0)</f>
        <v>199.2</v>
      </c>
      <c r="AC1071" s="9">
        <f>IFERROR((Table1[[#This Row],[Total sold Amount]]-Table1[[#This Row],[Total Cost of Good Sold]])/Table1[[#This Row],[Total sold Amount]],0)</f>
        <v>0.2</v>
      </c>
    </row>
    <row r="1072" spans="1:29" x14ac:dyDescent="0.3">
      <c r="A1072">
        <v>398</v>
      </c>
      <c r="B1072" t="s">
        <v>262</v>
      </c>
      <c r="C1072" t="s">
        <v>24</v>
      </c>
      <c r="D1072" t="s">
        <v>631</v>
      </c>
      <c r="E1072" t="s">
        <v>626</v>
      </c>
      <c r="F1072" s="4">
        <v>45143</v>
      </c>
      <c r="G1072" s="6">
        <v>105</v>
      </c>
      <c r="H1072">
        <v>1</v>
      </c>
      <c r="I1072" t="s">
        <v>452</v>
      </c>
      <c r="J1072" t="s">
        <v>541</v>
      </c>
      <c r="K1072" t="s">
        <v>23</v>
      </c>
      <c r="L1072" t="s">
        <v>23</v>
      </c>
      <c r="M1072" t="s">
        <v>441</v>
      </c>
      <c r="N1072" s="2">
        <v>0</v>
      </c>
      <c r="O1072" s="1">
        <v>80</v>
      </c>
      <c r="P1072" s="1">
        <v>25</v>
      </c>
      <c r="Q1072" t="s">
        <v>32</v>
      </c>
      <c r="R1072" t="s">
        <v>640</v>
      </c>
      <c r="S1072" t="s">
        <v>454</v>
      </c>
      <c r="T1072" t="s">
        <v>458</v>
      </c>
      <c r="U1072" t="s">
        <v>644</v>
      </c>
      <c r="V1072" t="s">
        <v>490</v>
      </c>
      <c r="W1072" t="s">
        <v>607</v>
      </c>
      <c r="X1072" t="s">
        <v>610</v>
      </c>
      <c r="Y1072" s="6">
        <v>105</v>
      </c>
      <c r="Z1072" s="1">
        <f>Table1[[#This Row],[Cost Of Goods Sold]]*Table1[[#This Row],[Quantity Sold]]</f>
        <v>80</v>
      </c>
      <c r="AA1072" s="1">
        <f>Table1[[#This Row],[Total sold Amount]]-Table1[[#This Row],[Total Cost of Good Sold]]</f>
        <v>25</v>
      </c>
      <c r="AB1072" s="6">
        <f>IFERROR(Table1[[#This Row],[Total sold Amount]]-Table1[[#This Row],[Total Cost of Good Sold]]/Table1[[#This Row],[Total sold Amount]],0)</f>
        <v>104.23809523809524</v>
      </c>
      <c r="AC1072" s="9">
        <f>IFERROR((Table1[[#This Row],[Total sold Amount]]-Table1[[#This Row],[Total Cost of Good Sold]])/Table1[[#This Row],[Total sold Amount]],0)</f>
        <v>0.23809523809523808</v>
      </c>
    </row>
    <row r="1073" spans="1:29" x14ac:dyDescent="0.3">
      <c r="A1073">
        <v>668</v>
      </c>
      <c r="B1073" t="s">
        <v>217</v>
      </c>
      <c r="C1073" t="s">
        <v>24</v>
      </c>
      <c r="D1073" t="s">
        <v>631</v>
      </c>
      <c r="E1073" t="s">
        <v>626</v>
      </c>
      <c r="F1073" s="4">
        <v>45120</v>
      </c>
      <c r="G1073" s="6">
        <v>350</v>
      </c>
      <c r="H1073">
        <v>2</v>
      </c>
      <c r="I1073" t="s">
        <v>449</v>
      </c>
      <c r="J1073" t="s">
        <v>541</v>
      </c>
      <c r="K1073" t="s">
        <v>32</v>
      </c>
      <c r="L1073" t="s">
        <v>32</v>
      </c>
      <c r="M1073" t="s">
        <v>440</v>
      </c>
      <c r="N1073" s="2">
        <v>0</v>
      </c>
      <c r="O1073" s="1">
        <v>300</v>
      </c>
      <c r="P1073" s="1">
        <v>50</v>
      </c>
      <c r="Q1073" t="s">
        <v>32</v>
      </c>
      <c r="R1073" t="s">
        <v>640</v>
      </c>
      <c r="S1073" t="s">
        <v>456</v>
      </c>
      <c r="T1073" t="s">
        <v>458</v>
      </c>
      <c r="U1073" t="s">
        <v>644</v>
      </c>
      <c r="V1073" t="s">
        <v>472</v>
      </c>
      <c r="W1073" t="s">
        <v>608</v>
      </c>
      <c r="X1073" t="s">
        <v>611</v>
      </c>
      <c r="Y1073" s="6">
        <v>700</v>
      </c>
      <c r="Z1073" s="1">
        <f>Table1[[#This Row],[Cost Of Goods Sold]]*Table1[[#This Row],[Quantity Sold]]</f>
        <v>600</v>
      </c>
      <c r="AA1073" s="1">
        <f>Table1[[#This Row],[Total sold Amount]]-Table1[[#This Row],[Total Cost of Good Sold]]</f>
        <v>100</v>
      </c>
      <c r="AB1073" s="6">
        <f>IFERROR(Table1[[#This Row],[Total sold Amount]]-Table1[[#This Row],[Total Cost of Good Sold]]/Table1[[#This Row],[Total sold Amount]],0)</f>
        <v>699.14285714285711</v>
      </c>
      <c r="AC1073" s="9">
        <f>IFERROR((Table1[[#This Row],[Total sold Amount]]-Table1[[#This Row],[Total Cost of Good Sold]])/Table1[[#This Row],[Total sold Amount]],0)</f>
        <v>0.14285714285714285</v>
      </c>
    </row>
    <row r="1074" spans="1:29" x14ac:dyDescent="0.3">
      <c r="A1074">
        <v>79</v>
      </c>
      <c r="B1074" t="s">
        <v>20</v>
      </c>
      <c r="C1074" t="s">
        <v>19</v>
      </c>
      <c r="D1074" t="s">
        <v>630</v>
      </c>
      <c r="E1074" t="s">
        <v>623</v>
      </c>
      <c r="F1074" s="4">
        <v>44984</v>
      </c>
      <c r="G1074" s="6">
        <v>120</v>
      </c>
      <c r="H1074">
        <v>4</v>
      </c>
      <c r="I1074" t="s">
        <v>449</v>
      </c>
      <c r="J1074" t="s">
        <v>541</v>
      </c>
      <c r="K1074" t="s">
        <v>18</v>
      </c>
      <c r="L1074" t="s">
        <v>18</v>
      </c>
      <c r="M1074" t="s">
        <v>446</v>
      </c>
      <c r="N1074" s="2">
        <v>0.05</v>
      </c>
      <c r="O1074" s="1">
        <v>80</v>
      </c>
      <c r="P1074" s="1">
        <v>40</v>
      </c>
      <c r="Q1074" t="s">
        <v>457</v>
      </c>
      <c r="R1074" t="s">
        <v>641</v>
      </c>
      <c r="S1074" t="s">
        <v>455</v>
      </c>
      <c r="T1074" t="s">
        <v>459</v>
      </c>
      <c r="U1074" t="s">
        <v>644</v>
      </c>
      <c r="V1074" t="s">
        <v>473</v>
      </c>
      <c r="W1074" t="s">
        <v>607</v>
      </c>
      <c r="X1074" t="s">
        <v>614</v>
      </c>
      <c r="Y1074" s="6">
        <v>480</v>
      </c>
      <c r="Z1074" s="1">
        <f>Table1[[#This Row],[Cost Of Goods Sold]]*Table1[[#This Row],[Quantity Sold]]</f>
        <v>320</v>
      </c>
      <c r="AA1074" s="1">
        <f>Table1[[#This Row],[Total sold Amount]]-Table1[[#This Row],[Total Cost of Good Sold]]</f>
        <v>160</v>
      </c>
      <c r="AB1074" s="6">
        <f>IFERROR(Table1[[#This Row],[Total sold Amount]]-Table1[[#This Row],[Total Cost of Good Sold]]/Table1[[#This Row],[Total sold Amount]],0)</f>
        <v>479.33333333333331</v>
      </c>
      <c r="AC1074" s="9">
        <f>IFERROR((Table1[[#This Row],[Total sold Amount]]-Table1[[#This Row],[Total Cost of Good Sold]])/Table1[[#This Row],[Total sold Amount]],0)</f>
        <v>0.33333333333333331</v>
      </c>
    </row>
    <row r="1075" spans="1:29" x14ac:dyDescent="0.3">
      <c r="A1075">
        <v>329</v>
      </c>
      <c r="B1075" t="s">
        <v>204</v>
      </c>
      <c r="C1075" t="s">
        <v>19</v>
      </c>
      <c r="D1075" t="s">
        <v>630</v>
      </c>
      <c r="E1075" t="s">
        <v>623</v>
      </c>
      <c r="F1075" s="4">
        <v>45171</v>
      </c>
      <c r="G1075" s="6">
        <v>32</v>
      </c>
      <c r="H1075">
        <v>1</v>
      </c>
      <c r="I1075" t="s">
        <v>449</v>
      </c>
      <c r="J1075" t="s">
        <v>541</v>
      </c>
      <c r="K1075" t="s">
        <v>18</v>
      </c>
      <c r="L1075" t="s">
        <v>18</v>
      </c>
      <c r="M1075" t="s">
        <v>446</v>
      </c>
      <c r="N1075" s="2">
        <v>0</v>
      </c>
      <c r="O1075" s="1">
        <v>25</v>
      </c>
      <c r="P1075" s="1">
        <v>7</v>
      </c>
      <c r="Q1075" t="s">
        <v>32</v>
      </c>
      <c r="R1075" t="s">
        <v>640</v>
      </c>
      <c r="S1075" t="s">
        <v>455</v>
      </c>
      <c r="T1075" t="s">
        <v>458</v>
      </c>
      <c r="U1075" t="s">
        <v>644</v>
      </c>
      <c r="V1075" t="s">
        <v>476</v>
      </c>
      <c r="W1075" t="s">
        <v>606</v>
      </c>
      <c r="X1075" t="s">
        <v>610</v>
      </c>
      <c r="Y1075" s="6">
        <v>32</v>
      </c>
      <c r="Z1075" s="1">
        <f>Table1[[#This Row],[Cost Of Goods Sold]]*Table1[[#This Row],[Quantity Sold]]</f>
        <v>25</v>
      </c>
      <c r="AA1075" s="1">
        <f>Table1[[#This Row],[Total sold Amount]]-Table1[[#This Row],[Total Cost of Good Sold]]</f>
        <v>7</v>
      </c>
      <c r="AB1075" s="6">
        <f>IFERROR(Table1[[#This Row],[Total sold Amount]]-Table1[[#This Row],[Total Cost of Good Sold]]/Table1[[#This Row],[Total sold Amount]],0)</f>
        <v>31.21875</v>
      </c>
      <c r="AC1075" s="9">
        <f>IFERROR((Table1[[#This Row],[Total sold Amount]]-Table1[[#This Row],[Total Cost of Good Sold]])/Table1[[#This Row],[Total sold Amount]],0)</f>
        <v>0.21875</v>
      </c>
    </row>
    <row r="1076" spans="1:29" x14ac:dyDescent="0.3">
      <c r="A1076">
        <v>1044</v>
      </c>
      <c r="B1076" t="s">
        <v>387</v>
      </c>
      <c r="C1076" t="s">
        <v>34</v>
      </c>
      <c r="D1076" t="s">
        <v>632</v>
      </c>
      <c r="E1076" t="s">
        <v>625</v>
      </c>
      <c r="F1076" s="4">
        <v>44931</v>
      </c>
      <c r="G1076" s="6">
        <v>12</v>
      </c>
      <c r="I1076" t="s">
        <v>449</v>
      </c>
      <c r="J1076" t="s">
        <v>541</v>
      </c>
      <c r="K1076" t="s">
        <v>436</v>
      </c>
      <c r="L1076" t="s">
        <v>621</v>
      </c>
      <c r="M1076" t="s">
        <v>445</v>
      </c>
      <c r="N1076" s="2">
        <v>0</v>
      </c>
      <c r="O1076" s="1">
        <v>10</v>
      </c>
      <c r="P1076" s="1">
        <v>2</v>
      </c>
      <c r="Q1076" t="s">
        <v>32</v>
      </c>
      <c r="R1076" t="s">
        <v>640</v>
      </c>
      <c r="S1076" t="s">
        <v>456</v>
      </c>
      <c r="T1076" t="s">
        <v>458</v>
      </c>
      <c r="U1076" t="s">
        <v>644</v>
      </c>
      <c r="V1076" t="s">
        <v>464</v>
      </c>
      <c r="W1076" t="s">
        <v>606</v>
      </c>
      <c r="X1076" t="s">
        <v>610</v>
      </c>
      <c r="Y1076" s="6">
        <v>0</v>
      </c>
      <c r="Z1076" s="1">
        <f>Table1[[#This Row],[Cost Of Goods Sold]]*Table1[[#This Row],[Quantity Sold]]</f>
        <v>0</v>
      </c>
      <c r="AA1076" s="1">
        <f>Table1[[#This Row],[Total sold Amount]]-Table1[[#This Row],[Total Cost of Good Sold]]</f>
        <v>0</v>
      </c>
      <c r="AB1076" s="6">
        <f>IFERROR(Table1[[#This Row],[Total sold Amount]]-Table1[[#This Row],[Total Cost of Good Sold]]/Table1[[#This Row],[Total sold Amount]],0)</f>
        <v>0</v>
      </c>
      <c r="AC1076" s="9">
        <f>IFERROR((Table1[[#This Row],[Total sold Amount]]-Table1[[#This Row],[Total Cost of Good Sold]])/Table1[[#This Row],[Total sold Amount]],0)</f>
        <v>0</v>
      </c>
    </row>
    <row r="1077" spans="1:29" x14ac:dyDescent="0.3">
      <c r="A1077">
        <v>503</v>
      </c>
      <c r="B1077" t="s">
        <v>62</v>
      </c>
      <c r="C1077" t="s">
        <v>24</v>
      </c>
      <c r="D1077" t="s">
        <v>631</v>
      </c>
      <c r="E1077" t="s">
        <v>626</v>
      </c>
      <c r="F1077" s="4">
        <v>45313</v>
      </c>
      <c r="G1077" s="6">
        <v>60</v>
      </c>
      <c r="H1077">
        <v>5</v>
      </c>
      <c r="I1077" t="s">
        <v>453</v>
      </c>
      <c r="J1077" t="s">
        <v>541</v>
      </c>
      <c r="K1077" t="s">
        <v>32</v>
      </c>
      <c r="L1077" t="s">
        <v>32</v>
      </c>
      <c r="M1077" t="s">
        <v>439</v>
      </c>
      <c r="N1077" s="2">
        <v>0.05</v>
      </c>
      <c r="O1077" s="1">
        <v>40</v>
      </c>
      <c r="P1077" s="1">
        <v>20</v>
      </c>
      <c r="Q1077" t="s">
        <v>32</v>
      </c>
      <c r="R1077" t="s">
        <v>640</v>
      </c>
      <c r="S1077" t="s">
        <v>455</v>
      </c>
      <c r="T1077" t="s">
        <v>459</v>
      </c>
      <c r="U1077" t="s">
        <v>644</v>
      </c>
      <c r="V1077" t="s">
        <v>476</v>
      </c>
      <c r="W1077" t="s">
        <v>608</v>
      </c>
      <c r="X1077" t="s">
        <v>610</v>
      </c>
      <c r="Y1077" s="6">
        <v>300</v>
      </c>
      <c r="Z1077" s="1">
        <f>Table1[[#This Row],[Cost Of Goods Sold]]*Table1[[#This Row],[Quantity Sold]]</f>
        <v>200</v>
      </c>
      <c r="AA1077" s="1">
        <f>Table1[[#This Row],[Total sold Amount]]-Table1[[#This Row],[Total Cost of Good Sold]]</f>
        <v>100</v>
      </c>
      <c r="AB1077" s="6">
        <f>IFERROR(Table1[[#This Row],[Total sold Amount]]-Table1[[#This Row],[Total Cost of Good Sold]]/Table1[[#This Row],[Total sold Amount]],0)</f>
        <v>299.33333333333331</v>
      </c>
      <c r="AC1077" s="9">
        <f>IFERROR((Table1[[#This Row],[Total sold Amount]]-Table1[[#This Row],[Total Cost of Good Sold]])/Table1[[#This Row],[Total sold Amount]],0)</f>
        <v>0.33333333333333331</v>
      </c>
    </row>
    <row r="1078" spans="1:29" x14ac:dyDescent="0.3">
      <c r="A1078">
        <v>265</v>
      </c>
      <c r="B1078" t="s">
        <v>141</v>
      </c>
      <c r="C1078" t="s">
        <v>19</v>
      </c>
      <c r="D1078" t="s">
        <v>630</v>
      </c>
      <c r="E1078" t="s">
        <v>623</v>
      </c>
      <c r="F1078" s="4">
        <v>45446</v>
      </c>
      <c r="G1078" s="6">
        <v>80</v>
      </c>
      <c r="H1078">
        <v>1</v>
      </c>
      <c r="I1078" t="s">
        <v>453</v>
      </c>
      <c r="J1078" t="s">
        <v>541</v>
      </c>
      <c r="K1078" t="s">
        <v>18</v>
      </c>
      <c r="L1078" t="s">
        <v>18</v>
      </c>
      <c r="M1078" t="s">
        <v>445</v>
      </c>
      <c r="N1078" s="2">
        <v>0</v>
      </c>
      <c r="O1078" s="1">
        <v>60</v>
      </c>
      <c r="P1078" s="1">
        <v>20</v>
      </c>
      <c r="Q1078" t="s">
        <v>23</v>
      </c>
      <c r="R1078" t="s">
        <v>23</v>
      </c>
      <c r="S1078" t="s">
        <v>455</v>
      </c>
      <c r="T1078" t="s">
        <v>459</v>
      </c>
      <c r="U1078" t="s">
        <v>644</v>
      </c>
      <c r="V1078" t="s">
        <v>464</v>
      </c>
      <c r="W1078" t="s">
        <v>606</v>
      </c>
      <c r="X1078" t="s">
        <v>610</v>
      </c>
      <c r="Y1078" s="6">
        <v>80</v>
      </c>
      <c r="Z1078" s="1">
        <f>Table1[[#This Row],[Cost Of Goods Sold]]*Table1[[#This Row],[Quantity Sold]]</f>
        <v>60</v>
      </c>
      <c r="AA1078" s="1">
        <f>Table1[[#This Row],[Total sold Amount]]-Table1[[#This Row],[Total Cost of Good Sold]]</f>
        <v>20</v>
      </c>
      <c r="AB1078" s="6">
        <f>IFERROR(Table1[[#This Row],[Total sold Amount]]-Table1[[#This Row],[Total Cost of Good Sold]]/Table1[[#This Row],[Total sold Amount]],0)</f>
        <v>79.25</v>
      </c>
      <c r="AC1078" s="9">
        <f>IFERROR((Table1[[#This Row],[Total sold Amount]]-Table1[[#This Row],[Total Cost of Good Sold]])/Table1[[#This Row],[Total sold Amount]],0)</f>
        <v>0.25</v>
      </c>
    </row>
    <row r="1079" spans="1:29" x14ac:dyDescent="0.3">
      <c r="A1079">
        <v>849</v>
      </c>
      <c r="B1079" t="s">
        <v>408</v>
      </c>
      <c r="C1079" t="s">
        <v>24</v>
      </c>
      <c r="D1079" t="s">
        <v>631</v>
      </c>
      <c r="E1079" t="s">
        <v>626</v>
      </c>
      <c r="F1079" s="4">
        <v>45472</v>
      </c>
      <c r="G1079" s="6">
        <v>90</v>
      </c>
      <c r="H1079">
        <v>1</v>
      </c>
      <c r="I1079" t="s">
        <v>451</v>
      </c>
      <c r="J1079" t="s">
        <v>572</v>
      </c>
      <c r="K1079" t="s">
        <v>18</v>
      </c>
      <c r="L1079" t="s">
        <v>18</v>
      </c>
      <c r="M1079" t="s">
        <v>441</v>
      </c>
      <c r="N1079" s="2">
        <v>0</v>
      </c>
      <c r="O1079" s="1">
        <v>70</v>
      </c>
      <c r="P1079" s="1">
        <v>20</v>
      </c>
      <c r="Q1079" t="s">
        <v>32</v>
      </c>
      <c r="R1079" t="s">
        <v>640</v>
      </c>
      <c r="S1079" t="s">
        <v>455</v>
      </c>
      <c r="T1079" t="s">
        <v>460</v>
      </c>
      <c r="U1079" t="s">
        <v>460</v>
      </c>
      <c r="V1079" t="s">
        <v>472</v>
      </c>
      <c r="W1079" t="s">
        <v>607</v>
      </c>
      <c r="X1079" t="s">
        <v>611</v>
      </c>
      <c r="Y1079" s="6">
        <v>90</v>
      </c>
      <c r="Z1079" s="1">
        <f>Table1[[#This Row],[Cost Of Goods Sold]]*Table1[[#This Row],[Quantity Sold]]</f>
        <v>70</v>
      </c>
      <c r="AA1079" s="1">
        <f>Table1[[#This Row],[Total sold Amount]]-Table1[[#This Row],[Total Cost of Good Sold]]</f>
        <v>20</v>
      </c>
      <c r="AB1079" s="6">
        <f>IFERROR(Table1[[#This Row],[Total sold Amount]]-Table1[[#This Row],[Total Cost of Good Sold]]/Table1[[#This Row],[Total sold Amount]],0)</f>
        <v>89.222222222222229</v>
      </c>
      <c r="AC1079" s="9">
        <f>IFERROR((Table1[[#This Row],[Total sold Amount]]-Table1[[#This Row],[Total Cost of Good Sold]])/Table1[[#This Row],[Total sold Amount]],0)</f>
        <v>0.22222222222222221</v>
      </c>
    </row>
    <row r="1080" spans="1:29" x14ac:dyDescent="0.3">
      <c r="A1080">
        <v>876</v>
      </c>
      <c r="B1080" t="s">
        <v>266</v>
      </c>
      <c r="C1080" t="s">
        <v>36</v>
      </c>
      <c r="D1080" t="s">
        <v>634</v>
      </c>
      <c r="E1080" t="s">
        <v>624</v>
      </c>
      <c r="F1080" s="4">
        <v>45227</v>
      </c>
      <c r="G1080" s="6">
        <v>25</v>
      </c>
      <c r="H1080">
        <v>2</v>
      </c>
      <c r="I1080" t="s">
        <v>453</v>
      </c>
      <c r="J1080" t="s">
        <v>572</v>
      </c>
      <c r="K1080" t="s">
        <v>18</v>
      </c>
      <c r="L1080" t="s">
        <v>18</v>
      </c>
      <c r="M1080" t="s">
        <v>440</v>
      </c>
      <c r="N1080" s="2">
        <v>0</v>
      </c>
      <c r="O1080" s="1">
        <v>20</v>
      </c>
      <c r="P1080" s="1">
        <v>5</v>
      </c>
      <c r="Q1080" t="s">
        <v>457</v>
      </c>
      <c r="R1080" t="s">
        <v>641</v>
      </c>
      <c r="S1080" t="s">
        <v>454</v>
      </c>
      <c r="T1080" t="s">
        <v>458</v>
      </c>
      <c r="U1080" t="s">
        <v>644</v>
      </c>
      <c r="V1080" t="s">
        <v>479</v>
      </c>
      <c r="W1080" t="s">
        <v>608</v>
      </c>
      <c r="X1080" t="s">
        <v>611</v>
      </c>
      <c r="Y1080" s="6">
        <v>50</v>
      </c>
      <c r="Z1080" s="1">
        <f>Table1[[#This Row],[Cost Of Goods Sold]]*Table1[[#This Row],[Quantity Sold]]</f>
        <v>40</v>
      </c>
      <c r="AA1080" s="1">
        <f>Table1[[#This Row],[Total sold Amount]]-Table1[[#This Row],[Total Cost of Good Sold]]</f>
        <v>10</v>
      </c>
      <c r="AB1080" s="6">
        <f>IFERROR(Table1[[#This Row],[Total sold Amount]]-Table1[[#This Row],[Total Cost of Good Sold]]/Table1[[#This Row],[Total sold Amount]],0)</f>
        <v>49.2</v>
      </c>
      <c r="AC1080" s="9">
        <f>IFERROR((Table1[[#This Row],[Total sold Amount]]-Table1[[#This Row],[Total Cost of Good Sold]])/Table1[[#This Row],[Total sold Amount]],0)</f>
        <v>0.2</v>
      </c>
    </row>
    <row r="1081" spans="1:29" x14ac:dyDescent="0.3">
      <c r="A1081">
        <v>297</v>
      </c>
      <c r="B1081" t="s">
        <v>173</v>
      </c>
      <c r="C1081" t="s">
        <v>19</v>
      </c>
      <c r="D1081" t="s">
        <v>630</v>
      </c>
      <c r="E1081" t="s">
        <v>623</v>
      </c>
      <c r="F1081" s="4">
        <v>45236</v>
      </c>
      <c r="G1081" s="6">
        <v>260</v>
      </c>
      <c r="H1081">
        <v>2</v>
      </c>
      <c r="I1081" t="s">
        <v>453</v>
      </c>
      <c r="J1081" t="s">
        <v>572</v>
      </c>
      <c r="K1081" t="s">
        <v>32</v>
      </c>
      <c r="L1081" t="s">
        <v>32</v>
      </c>
      <c r="M1081" t="s">
        <v>448</v>
      </c>
      <c r="N1081" s="2">
        <v>0</v>
      </c>
      <c r="O1081" s="1">
        <v>200</v>
      </c>
      <c r="P1081" s="1">
        <v>60</v>
      </c>
      <c r="Q1081" t="s">
        <v>32</v>
      </c>
      <c r="R1081" t="s">
        <v>640</v>
      </c>
      <c r="S1081" t="s">
        <v>454</v>
      </c>
      <c r="T1081" t="s">
        <v>459</v>
      </c>
      <c r="U1081" t="s">
        <v>644</v>
      </c>
      <c r="V1081" t="s">
        <v>470</v>
      </c>
      <c r="W1081" t="s">
        <v>607</v>
      </c>
      <c r="X1081" t="s">
        <v>613</v>
      </c>
      <c r="Y1081" s="6">
        <v>520</v>
      </c>
      <c r="Z1081" s="1">
        <f>Table1[[#This Row],[Cost Of Goods Sold]]*Table1[[#This Row],[Quantity Sold]]</f>
        <v>400</v>
      </c>
      <c r="AA1081" s="1">
        <f>Table1[[#This Row],[Total sold Amount]]-Table1[[#This Row],[Total Cost of Good Sold]]</f>
        <v>120</v>
      </c>
      <c r="AB1081" s="6">
        <f>IFERROR(Table1[[#This Row],[Total sold Amount]]-Table1[[#This Row],[Total Cost of Good Sold]]/Table1[[#This Row],[Total sold Amount]],0)</f>
        <v>519.23076923076928</v>
      </c>
      <c r="AC1081" s="9">
        <f>IFERROR((Table1[[#This Row],[Total sold Amount]]-Table1[[#This Row],[Total Cost of Good Sold]])/Table1[[#This Row],[Total sold Amount]],0)</f>
        <v>0.23076923076923078</v>
      </c>
    </row>
    <row r="1082" spans="1:29" x14ac:dyDescent="0.3">
      <c r="A1082">
        <v>571</v>
      </c>
      <c r="B1082" t="s">
        <v>352</v>
      </c>
      <c r="C1082" t="s">
        <v>16</v>
      </c>
      <c r="D1082" t="s">
        <v>629</v>
      </c>
      <c r="E1082" t="s">
        <v>16</v>
      </c>
      <c r="F1082" s="4">
        <v>45333</v>
      </c>
      <c r="G1082" s="6">
        <v>35</v>
      </c>
      <c r="H1082">
        <v>2</v>
      </c>
      <c r="J1082" t="s">
        <v>572</v>
      </c>
      <c r="K1082" t="s">
        <v>32</v>
      </c>
      <c r="L1082" t="s">
        <v>32</v>
      </c>
      <c r="M1082" t="s">
        <v>441</v>
      </c>
      <c r="N1082" s="2">
        <v>0</v>
      </c>
      <c r="O1082" s="1">
        <v>25</v>
      </c>
      <c r="P1082" s="1">
        <v>10</v>
      </c>
      <c r="Q1082" t="s">
        <v>457</v>
      </c>
      <c r="R1082" t="s">
        <v>641</v>
      </c>
      <c r="S1082" t="s">
        <v>454</v>
      </c>
      <c r="T1082" t="s">
        <v>460</v>
      </c>
      <c r="U1082" t="s">
        <v>460</v>
      </c>
      <c r="V1082" t="s">
        <v>480</v>
      </c>
      <c r="W1082" t="s">
        <v>606</v>
      </c>
      <c r="X1082" t="s">
        <v>613</v>
      </c>
      <c r="Y1082" s="6">
        <v>70</v>
      </c>
      <c r="Z1082" s="1">
        <f>Table1[[#This Row],[Cost Of Goods Sold]]*Table1[[#This Row],[Quantity Sold]]</f>
        <v>50</v>
      </c>
      <c r="AA1082" s="1">
        <f>Table1[[#This Row],[Total sold Amount]]-Table1[[#This Row],[Total Cost of Good Sold]]</f>
        <v>20</v>
      </c>
      <c r="AB1082" s="6">
        <f>IFERROR(Table1[[#This Row],[Total sold Amount]]-Table1[[#This Row],[Total Cost of Good Sold]]/Table1[[#This Row],[Total sold Amount]],0)</f>
        <v>69.285714285714292</v>
      </c>
      <c r="AC1082" s="9">
        <f>IFERROR((Table1[[#This Row],[Total sold Amount]]-Table1[[#This Row],[Total Cost of Good Sold]])/Table1[[#This Row],[Total sold Amount]],0)</f>
        <v>0.2857142857142857</v>
      </c>
    </row>
    <row r="1083" spans="1:29" x14ac:dyDescent="0.3">
      <c r="A1083">
        <v>740</v>
      </c>
      <c r="B1083" t="s">
        <v>44</v>
      </c>
      <c r="C1083" t="s">
        <v>16</v>
      </c>
      <c r="D1083" t="s">
        <v>629</v>
      </c>
      <c r="E1083" t="s">
        <v>16</v>
      </c>
      <c r="F1083" s="4">
        <v>45495</v>
      </c>
      <c r="G1083" s="6">
        <v>80</v>
      </c>
      <c r="H1083">
        <v>2</v>
      </c>
      <c r="J1083" t="s">
        <v>572</v>
      </c>
      <c r="K1083" t="s">
        <v>23</v>
      </c>
      <c r="L1083" t="s">
        <v>23</v>
      </c>
      <c r="M1083" t="s">
        <v>441</v>
      </c>
      <c r="N1083" s="2">
        <v>0</v>
      </c>
      <c r="O1083" s="1">
        <v>60</v>
      </c>
      <c r="P1083" s="1">
        <v>20</v>
      </c>
      <c r="Q1083" t="s">
        <v>23</v>
      </c>
      <c r="R1083" t="s">
        <v>23</v>
      </c>
      <c r="S1083" t="s">
        <v>454</v>
      </c>
      <c r="T1083" t="s">
        <v>458</v>
      </c>
      <c r="U1083" t="s">
        <v>644</v>
      </c>
      <c r="V1083" t="s">
        <v>477</v>
      </c>
      <c r="W1083" t="s">
        <v>607</v>
      </c>
      <c r="X1083" t="s">
        <v>610</v>
      </c>
      <c r="Y1083" s="6">
        <v>160</v>
      </c>
      <c r="Z1083" s="1">
        <f>Table1[[#This Row],[Cost Of Goods Sold]]*Table1[[#This Row],[Quantity Sold]]</f>
        <v>120</v>
      </c>
      <c r="AA1083" s="1">
        <f>Table1[[#This Row],[Total sold Amount]]-Table1[[#This Row],[Total Cost of Good Sold]]</f>
        <v>40</v>
      </c>
      <c r="AB1083" s="6">
        <f>IFERROR(Table1[[#This Row],[Total sold Amount]]-Table1[[#This Row],[Total Cost of Good Sold]]/Table1[[#This Row],[Total sold Amount]],0)</f>
        <v>159.25</v>
      </c>
      <c r="AC1083" s="9">
        <f>IFERROR((Table1[[#This Row],[Total sold Amount]]-Table1[[#This Row],[Total Cost of Good Sold]])/Table1[[#This Row],[Total sold Amount]],0)</f>
        <v>0.25</v>
      </c>
    </row>
    <row r="1084" spans="1:29" x14ac:dyDescent="0.3">
      <c r="A1084">
        <v>94</v>
      </c>
      <c r="B1084" t="s">
        <v>47</v>
      </c>
      <c r="C1084" t="s">
        <v>46</v>
      </c>
      <c r="D1084" t="s">
        <v>634</v>
      </c>
      <c r="E1084" t="s">
        <v>624</v>
      </c>
      <c r="F1084" s="4">
        <v>45441</v>
      </c>
      <c r="G1084" s="6">
        <v>130</v>
      </c>
      <c r="H1084">
        <v>1</v>
      </c>
      <c r="I1084" t="s">
        <v>451</v>
      </c>
      <c r="J1084" t="s">
        <v>514</v>
      </c>
      <c r="K1084" t="s">
        <v>32</v>
      </c>
      <c r="L1084" t="s">
        <v>32</v>
      </c>
      <c r="M1084" t="s">
        <v>443</v>
      </c>
      <c r="N1084" s="2">
        <v>0.15</v>
      </c>
      <c r="O1084" s="1">
        <v>100</v>
      </c>
      <c r="P1084" s="1">
        <v>30</v>
      </c>
      <c r="Q1084" t="s">
        <v>457</v>
      </c>
      <c r="R1084" t="s">
        <v>641</v>
      </c>
      <c r="S1084" t="s">
        <v>455</v>
      </c>
      <c r="T1084" t="s">
        <v>459</v>
      </c>
      <c r="U1084" t="s">
        <v>644</v>
      </c>
      <c r="V1084" t="s">
        <v>481</v>
      </c>
      <c r="W1084" t="s">
        <v>606</v>
      </c>
      <c r="X1084" t="s">
        <v>610</v>
      </c>
      <c r="Y1084" s="6">
        <v>130</v>
      </c>
      <c r="Z1084" s="1">
        <f>Table1[[#This Row],[Cost Of Goods Sold]]*Table1[[#This Row],[Quantity Sold]]</f>
        <v>100</v>
      </c>
      <c r="AA1084" s="1">
        <f>Table1[[#This Row],[Total sold Amount]]-Table1[[#This Row],[Total Cost of Good Sold]]</f>
        <v>30</v>
      </c>
      <c r="AB1084" s="6">
        <f>IFERROR(Table1[[#This Row],[Total sold Amount]]-Table1[[#This Row],[Total Cost of Good Sold]]/Table1[[#This Row],[Total sold Amount]],0)</f>
        <v>129.23076923076923</v>
      </c>
      <c r="AC1084" s="9">
        <f>IFERROR((Table1[[#This Row],[Total sold Amount]]-Table1[[#This Row],[Total Cost of Good Sold]])/Table1[[#This Row],[Total sold Amount]],0)</f>
        <v>0.23076923076923078</v>
      </c>
    </row>
    <row r="1085" spans="1:29" x14ac:dyDescent="0.3">
      <c r="A1085">
        <v>738</v>
      </c>
      <c r="B1085" t="s">
        <v>339</v>
      </c>
      <c r="C1085" t="s">
        <v>36</v>
      </c>
      <c r="D1085" t="s">
        <v>634</v>
      </c>
      <c r="E1085" t="s">
        <v>624</v>
      </c>
      <c r="F1085" s="4">
        <v>45500</v>
      </c>
      <c r="G1085" s="6">
        <v>100</v>
      </c>
      <c r="H1085">
        <v>4</v>
      </c>
      <c r="I1085" t="s">
        <v>451</v>
      </c>
      <c r="J1085" t="s">
        <v>514</v>
      </c>
      <c r="K1085" t="s">
        <v>32</v>
      </c>
      <c r="L1085" t="s">
        <v>32</v>
      </c>
      <c r="M1085" t="s">
        <v>441</v>
      </c>
      <c r="N1085" s="2">
        <v>0.05</v>
      </c>
      <c r="O1085" s="1">
        <v>80</v>
      </c>
      <c r="P1085" s="1">
        <v>20</v>
      </c>
      <c r="Q1085" t="s">
        <v>23</v>
      </c>
      <c r="R1085" t="s">
        <v>23</v>
      </c>
      <c r="S1085" t="s">
        <v>455</v>
      </c>
      <c r="T1085" t="s">
        <v>459</v>
      </c>
      <c r="U1085" t="s">
        <v>644</v>
      </c>
      <c r="V1085" t="s">
        <v>474</v>
      </c>
      <c r="W1085" t="s">
        <v>606</v>
      </c>
      <c r="X1085" t="s">
        <v>611</v>
      </c>
      <c r="Y1085" s="6">
        <v>400</v>
      </c>
      <c r="Z1085" s="1">
        <f>Table1[[#This Row],[Cost Of Goods Sold]]*Table1[[#This Row],[Quantity Sold]]</f>
        <v>320</v>
      </c>
      <c r="AA1085" s="1">
        <f>Table1[[#This Row],[Total sold Amount]]-Table1[[#This Row],[Total Cost of Good Sold]]</f>
        <v>80</v>
      </c>
      <c r="AB1085" s="6">
        <f>IFERROR(Table1[[#This Row],[Total sold Amount]]-Table1[[#This Row],[Total Cost of Good Sold]]/Table1[[#This Row],[Total sold Amount]],0)</f>
        <v>399.2</v>
      </c>
      <c r="AC1085" s="9">
        <f>IFERROR((Table1[[#This Row],[Total sold Amount]]-Table1[[#This Row],[Total Cost of Good Sold]])/Table1[[#This Row],[Total sold Amount]],0)</f>
        <v>0.2</v>
      </c>
    </row>
    <row r="1086" spans="1:29" x14ac:dyDescent="0.3">
      <c r="A1086">
        <v>616</v>
      </c>
      <c r="B1086" t="s">
        <v>245</v>
      </c>
      <c r="C1086" t="s">
        <v>16</v>
      </c>
      <c r="D1086" t="s">
        <v>629</v>
      </c>
      <c r="E1086" t="s">
        <v>16</v>
      </c>
      <c r="F1086" s="4">
        <v>45060</v>
      </c>
      <c r="G1086" s="6">
        <v>130</v>
      </c>
      <c r="H1086">
        <v>4</v>
      </c>
      <c r="I1086" t="s">
        <v>450</v>
      </c>
      <c r="J1086" t="s">
        <v>514</v>
      </c>
      <c r="K1086" t="s">
        <v>18</v>
      </c>
      <c r="L1086" t="s">
        <v>18</v>
      </c>
      <c r="M1086" t="s">
        <v>446</v>
      </c>
      <c r="N1086" s="2">
        <v>0.05</v>
      </c>
      <c r="O1086" s="1">
        <v>100</v>
      </c>
      <c r="P1086" s="1">
        <v>30</v>
      </c>
      <c r="Q1086" t="s">
        <v>457</v>
      </c>
      <c r="R1086" t="s">
        <v>641</v>
      </c>
      <c r="S1086" t="s">
        <v>456</v>
      </c>
      <c r="T1086" t="s">
        <v>458</v>
      </c>
      <c r="U1086" t="s">
        <v>644</v>
      </c>
      <c r="V1086" t="s">
        <v>488</v>
      </c>
      <c r="W1086" t="s">
        <v>607</v>
      </c>
      <c r="X1086" t="s">
        <v>613</v>
      </c>
      <c r="Y1086" s="6">
        <v>520</v>
      </c>
      <c r="Z1086" s="1">
        <f>Table1[[#This Row],[Cost Of Goods Sold]]*Table1[[#This Row],[Quantity Sold]]</f>
        <v>400</v>
      </c>
      <c r="AA1086" s="1">
        <f>Table1[[#This Row],[Total sold Amount]]-Table1[[#This Row],[Total Cost of Good Sold]]</f>
        <v>120</v>
      </c>
      <c r="AB1086" s="6">
        <f>IFERROR(Table1[[#This Row],[Total sold Amount]]-Table1[[#This Row],[Total Cost of Good Sold]]/Table1[[#This Row],[Total sold Amount]],0)</f>
        <v>519.23076923076928</v>
      </c>
      <c r="AC1086" s="9">
        <f>IFERROR((Table1[[#This Row],[Total sold Amount]]-Table1[[#This Row],[Total Cost of Good Sold]])/Table1[[#This Row],[Total sold Amount]],0)</f>
        <v>0.23076923076923078</v>
      </c>
    </row>
    <row r="1087" spans="1:29" x14ac:dyDescent="0.3">
      <c r="A1087">
        <v>234</v>
      </c>
      <c r="B1087" t="s">
        <v>111</v>
      </c>
      <c r="C1087" t="s">
        <v>46</v>
      </c>
      <c r="D1087" t="s">
        <v>634</v>
      </c>
      <c r="E1087" t="s">
        <v>624</v>
      </c>
      <c r="F1087" s="4">
        <v>45146</v>
      </c>
      <c r="G1087" s="6">
        <v>115</v>
      </c>
      <c r="H1087">
        <v>2</v>
      </c>
      <c r="I1087" t="s">
        <v>450</v>
      </c>
      <c r="J1087" t="s">
        <v>514</v>
      </c>
      <c r="K1087" t="s">
        <v>32</v>
      </c>
      <c r="L1087" t="s">
        <v>32</v>
      </c>
      <c r="M1087" t="s">
        <v>444</v>
      </c>
      <c r="N1087" s="2">
        <v>0</v>
      </c>
      <c r="O1087" s="1">
        <v>90</v>
      </c>
      <c r="P1087" s="1">
        <v>25</v>
      </c>
      <c r="Q1087" t="s">
        <v>457</v>
      </c>
      <c r="R1087" t="s">
        <v>641</v>
      </c>
      <c r="S1087" t="s">
        <v>455</v>
      </c>
      <c r="T1087" t="s">
        <v>459</v>
      </c>
      <c r="U1087" t="s">
        <v>644</v>
      </c>
      <c r="V1087" t="s">
        <v>485</v>
      </c>
      <c r="W1087" t="s">
        <v>607</v>
      </c>
      <c r="X1087" t="s">
        <v>611</v>
      </c>
      <c r="Y1087" s="6">
        <v>230</v>
      </c>
      <c r="Z1087" s="1">
        <f>Table1[[#This Row],[Cost Of Goods Sold]]*Table1[[#This Row],[Quantity Sold]]</f>
        <v>180</v>
      </c>
      <c r="AA1087" s="1">
        <f>Table1[[#This Row],[Total sold Amount]]-Table1[[#This Row],[Total Cost of Good Sold]]</f>
        <v>50</v>
      </c>
      <c r="AB1087" s="6">
        <f>IFERROR(Table1[[#This Row],[Total sold Amount]]-Table1[[#This Row],[Total Cost of Good Sold]]/Table1[[#This Row],[Total sold Amount]],0)</f>
        <v>229.21739130434781</v>
      </c>
      <c r="AC1087" s="9">
        <f>IFERROR((Table1[[#This Row],[Total sold Amount]]-Table1[[#This Row],[Total Cost of Good Sold]])/Table1[[#This Row],[Total sold Amount]],0)</f>
        <v>0.21739130434782608</v>
      </c>
    </row>
    <row r="1088" spans="1:29" x14ac:dyDescent="0.3">
      <c r="A1088">
        <v>223</v>
      </c>
      <c r="B1088" t="s">
        <v>102</v>
      </c>
      <c r="C1088" t="s">
        <v>16</v>
      </c>
      <c r="D1088" t="s">
        <v>629</v>
      </c>
      <c r="E1088" t="s">
        <v>16</v>
      </c>
      <c r="F1088" s="4">
        <v>45457</v>
      </c>
      <c r="G1088" s="6">
        <v>195</v>
      </c>
      <c r="H1088">
        <v>3</v>
      </c>
      <c r="I1088" t="s">
        <v>450</v>
      </c>
      <c r="J1088" t="s">
        <v>514</v>
      </c>
      <c r="K1088" t="s">
        <v>26</v>
      </c>
      <c r="L1088" t="s">
        <v>32</v>
      </c>
      <c r="M1088" t="s">
        <v>441</v>
      </c>
      <c r="N1088" s="2">
        <v>0</v>
      </c>
      <c r="O1088" s="1">
        <v>150</v>
      </c>
      <c r="P1088" s="1">
        <v>45</v>
      </c>
      <c r="Q1088" t="s">
        <v>23</v>
      </c>
      <c r="R1088" t="s">
        <v>23</v>
      </c>
      <c r="S1088" t="s">
        <v>456</v>
      </c>
      <c r="T1088" t="s">
        <v>460</v>
      </c>
      <c r="U1088" t="s">
        <v>460</v>
      </c>
      <c r="V1088" t="s">
        <v>481</v>
      </c>
      <c r="W1088" t="s">
        <v>607</v>
      </c>
      <c r="X1088" t="s">
        <v>610</v>
      </c>
      <c r="Y1088" s="6">
        <v>585</v>
      </c>
      <c r="Z1088" s="1">
        <f>Table1[[#This Row],[Cost Of Goods Sold]]*Table1[[#This Row],[Quantity Sold]]</f>
        <v>450</v>
      </c>
      <c r="AA1088" s="1">
        <f>Table1[[#This Row],[Total sold Amount]]-Table1[[#This Row],[Total Cost of Good Sold]]</f>
        <v>135</v>
      </c>
      <c r="AB1088" s="6">
        <f>IFERROR(Table1[[#This Row],[Total sold Amount]]-Table1[[#This Row],[Total Cost of Good Sold]]/Table1[[#This Row],[Total sold Amount]],0)</f>
        <v>584.23076923076928</v>
      </c>
      <c r="AC1088" s="9">
        <f>IFERROR((Table1[[#This Row],[Total sold Amount]]-Table1[[#This Row],[Total Cost of Good Sold]])/Table1[[#This Row],[Total sold Amount]],0)</f>
        <v>0.23076923076923078</v>
      </c>
    </row>
    <row r="1089" spans="1:29" x14ac:dyDescent="0.3">
      <c r="A1089">
        <v>776</v>
      </c>
      <c r="B1089" t="s">
        <v>428</v>
      </c>
      <c r="C1089" t="s">
        <v>16</v>
      </c>
      <c r="D1089" t="s">
        <v>629</v>
      </c>
      <c r="E1089" t="s">
        <v>16</v>
      </c>
      <c r="F1089" s="4">
        <v>45041</v>
      </c>
      <c r="G1089" s="6">
        <v>40</v>
      </c>
      <c r="H1089">
        <v>3</v>
      </c>
      <c r="I1089" t="s">
        <v>452</v>
      </c>
      <c r="J1089" t="s">
        <v>514</v>
      </c>
      <c r="K1089" t="s">
        <v>18</v>
      </c>
      <c r="L1089" t="s">
        <v>18</v>
      </c>
      <c r="M1089" t="s">
        <v>442</v>
      </c>
      <c r="N1089" s="2">
        <v>0</v>
      </c>
      <c r="O1089" s="1">
        <v>30</v>
      </c>
      <c r="P1089" s="1">
        <v>10</v>
      </c>
      <c r="Q1089" t="s">
        <v>32</v>
      </c>
      <c r="R1089" t="s">
        <v>640</v>
      </c>
      <c r="S1089" t="s">
        <v>456</v>
      </c>
      <c r="T1089" t="s">
        <v>460</v>
      </c>
      <c r="U1089" t="s">
        <v>460</v>
      </c>
      <c r="V1089" t="s">
        <v>484</v>
      </c>
      <c r="W1089" t="s">
        <v>606</v>
      </c>
      <c r="X1089" t="s">
        <v>615</v>
      </c>
      <c r="Y1089" s="6">
        <v>120</v>
      </c>
      <c r="Z1089" s="1">
        <f>Table1[[#This Row],[Cost Of Goods Sold]]*Table1[[#This Row],[Quantity Sold]]</f>
        <v>90</v>
      </c>
      <c r="AA1089" s="1">
        <f>Table1[[#This Row],[Total sold Amount]]-Table1[[#This Row],[Total Cost of Good Sold]]</f>
        <v>30</v>
      </c>
      <c r="AB1089" s="6">
        <f>IFERROR(Table1[[#This Row],[Total sold Amount]]-Table1[[#This Row],[Total Cost of Good Sold]]/Table1[[#This Row],[Total sold Amount]],0)</f>
        <v>119.25</v>
      </c>
      <c r="AC1089" s="9">
        <f>IFERROR((Table1[[#This Row],[Total sold Amount]]-Table1[[#This Row],[Total Cost of Good Sold]])/Table1[[#This Row],[Total sold Amount]],0)</f>
        <v>0.25</v>
      </c>
    </row>
    <row r="1090" spans="1:29" x14ac:dyDescent="0.3">
      <c r="A1090">
        <v>603</v>
      </c>
      <c r="B1090" t="s">
        <v>364</v>
      </c>
      <c r="C1090" t="s">
        <v>19</v>
      </c>
      <c r="D1090" t="s">
        <v>630</v>
      </c>
      <c r="E1090" t="s">
        <v>623</v>
      </c>
      <c r="F1090" s="4">
        <v>45151</v>
      </c>
      <c r="G1090" s="6">
        <v>70</v>
      </c>
      <c r="H1090">
        <v>2</v>
      </c>
      <c r="I1090" t="s">
        <v>452</v>
      </c>
      <c r="J1090" t="s">
        <v>514</v>
      </c>
      <c r="K1090" t="s">
        <v>18</v>
      </c>
      <c r="L1090" t="s">
        <v>18</v>
      </c>
      <c r="M1090" t="s">
        <v>445</v>
      </c>
      <c r="N1090" s="2">
        <v>0</v>
      </c>
      <c r="O1090" s="1">
        <v>50</v>
      </c>
      <c r="P1090" s="1">
        <v>20</v>
      </c>
      <c r="Q1090" t="s">
        <v>457</v>
      </c>
      <c r="R1090" t="s">
        <v>641</v>
      </c>
      <c r="S1090" t="s">
        <v>454</v>
      </c>
      <c r="T1090" t="s">
        <v>460</v>
      </c>
      <c r="U1090" t="s">
        <v>460</v>
      </c>
      <c r="V1090" t="s">
        <v>491</v>
      </c>
      <c r="W1090" t="s">
        <v>607</v>
      </c>
      <c r="X1090" t="s">
        <v>610</v>
      </c>
      <c r="Y1090" s="6">
        <v>140</v>
      </c>
      <c r="Z1090" s="1">
        <f>Table1[[#This Row],[Cost Of Goods Sold]]*Table1[[#This Row],[Quantity Sold]]</f>
        <v>100</v>
      </c>
      <c r="AA1090" s="1">
        <f>Table1[[#This Row],[Total sold Amount]]-Table1[[#This Row],[Total Cost of Good Sold]]</f>
        <v>40</v>
      </c>
      <c r="AB1090" s="6">
        <f>IFERROR(Table1[[#This Row],[Total sold Amount]]-Table1[[#This Row],[Total Cost of Good Sold]]/Table1[[#This Row],[Total sold Amount]],0)</f>
        <v>139.28571428571428</v>
      </c>
      <c r="AC1090" s="9">
        <f>IFERROR((Table1[[#This Row],[Total sold Amount]]-Table1[[#This Row],[Total Cost of Good Sold]])/Table1[[#This Row],[Total sold Amount]],0)</f>
        <v>0.2857142857142857</v>
      </c>
    </row>
    <row r="1091" spans="1:29" x14ac:dyDescent="0.3">
      <c r="A1091">
        <v>507</v>
      </c>
      <c r="B1091" t="s">
        <v>325</v>
      </c>
      <c r="C1091" t="s">
        <v>16</v>
      </c>
      <c r="D1091" t="s">
        <v>629</v>
      </c>
      <c r="E1091" t="s">
        <v>16</v>
      </c>
      <c r="F1091" s="4">
        <v>45353</v>
      </c>
      <c r="G1091" s="6">
        <v>25</v>
      </c>
      <c r="H1091">
        <v>3</v>
      </c>
      <c r="I1091" t="s">
        <v>452</v>
      </c>
      <c r="J1091" t="s">
        <v>514</v>
      </c>
      <c r="K1091" t="s">
        <v>32</v>
      </c>
      <c r="L1091" t="s">
        <v>32</v>
      </c>
      <c r="M1091" t="s">
        <v>447</v>
      </c>
      <c r="N1091" s="2">
        <v>0.1</v>
      </c>
      <c r="O1091" s="1">
        <v>15</v>
      </c>
      <c r="P1091" s="1">
        <v>10</v>
      </c>
      <c r="Q1091" t="s">
        <v>18</v>
      </c>
      <c r="R1091" t="s">
        <v>642</v>
      </c>
      <c r="S1091" t="s">
        <v>454</v>
      </c>
      <c r="T1091" t="s">
        <v>458</v>
      </c>
      <c r="U1091" t="s">
        <v>644</v>
      </c>
      <c r="V1091" t="s">
        <v>468</v>
      </c>
      <c r="W1091" t="s">
        <v>606</v>
      </c>
      <c r="X1091" t="s">
        <v>614</v>
      </c>
      <c r="Y1091" s="6">
        <v>75</v>
      </c>
      <c r="Z1091" s="1">
        <f>Table1[[#This Row],[Cost Of Goods Sold]]*Table1[[#This Row],[Quantity Sold]]</f>
        <v>45</v>
      </c>
      <c r="AA1091" s="1">
        <f>Table1[[#This Row],[Total sold Amount]]-Table1[[#This Row],[Total Cost of Good Sold]]</f>
        <v>30</v>
      </c>
      <c r="AB1091" s="6">
        <f>IFERROR(Table1[[#This Row],[Total sold Amount]]-Table1[[#This Row],[Total Cost of Good Sold]]/Table1[[#This Row],[Total sold Amount]],0)</f>
        <v>74.400000000000006</v>
      </c>
      <c r="AC1091" s="9">
        <f>IFERROR((Table1[[#This Row],[Total sold Amount]]-Table1[[#This Row],[Total Cost of Good Sold]])/Table1[[#This Row],[Total sold Amount]],0)</f>
        <v>0.4</v>
      </c>
    </row>
    <row r="1092" spans="1:29" x14ac:dyDescent="0.3">
      <c r="A1092">
        <v>734</v>
      </c>
      <c r="B1092" t="s">
        <v>31</v>
      </c>
      <c r="C1092" t="s">
        <v>16</v>
      </c>
      <c r="D1092" t="s">
        <v>629</v>
      </c>
      <c r="E1092" t="s">
        <v>16</v>
      </c>
      <c r="F1092" s="4">
        <v>45398</v>
      </c>
      <c r="G1092" s="6">
        <v>100</v>
      </c>
      <c r="H1092">
        <v>1</v>
      </c>
      <c r="I1092" t="s">
        <v>449</v>
      </c>
      <c r="J1092" t="s">
        <v>514</v>
      </c>
      <c r="K1092" t="s">
        <v>18</v>
      </c>
      <c r="L1092" t="s">
        <v>18</v>
      </c>
      <c r="M1092" t="s">
        <v>440</v>
      </c>
      <c r="N1092" s="2">
        <v>0</v>
      </c>
      <c r="O1092" s="1">
        <v>70</v>
      </c>
      <c r="P1092" s="1">
        <v>30</v>
      </c>
      <c r="Q1092" t="s">
        <v>23</v>
      </c>
      <c r="R1092" t="s">
        <v>23</v>
      </c>
      <c r="S1092" t="s">
        <v>456</v>
      </c>
      <c r="T1092" t="s">
        <v>459</v>
      </c>
      <c r="U1092" t="s">
        <v>644</v>
      </c>
      <c r="V1092" t="s">
        <v>476</v>
      </c>
      <c r="W1092" t="s">
        <v>608</v>
      </c>
      <c r="X1092" t="s">
        <v>610</v>
      </c>
      <c r="Y1092" s="6">
        <v>100</v>
      </c>
      <c r="Z1092" s="1">
        <f>Table1[[#This Row],[Cost Of Goods Sold]]*Table1[[#This Row],[Quantity Sold]]</f>
        <v>70</v>
      </c>
      <c r="AA1092" s="1">
        <f>Table1[[#This Row],[Total sold Amount]]-Table1[[#This Row],[Total Cost of Good Sold]]</f>
        <v>30</v>
      </c>
      <c r="AB1092" s="6">
        <f>IFERROR(Table1[[#This Row],[Total sold Amount]]-Table1[[#This Row],[Total Cost of Good Sold]]/Table1[[#This Row],[Total sold Amount]],0)</f>
        <v>99.3</v>
      </c>
      <c r="AC1092" s="9">
        <f>IFERROR((Table1[[#This Row],[Total sold Amount]]-Table1[[#This Row],[Total Cost of Good Sold]])/Table1[[#This Row],[Total sold Amount]],0)</f>
        <v>0.3</v>
      </c>
    </row>
    <row r="1093" spans="1:29" x14ac:dyDescent="0.3">
      <c r="A1093">
        <v>273</v>
      </c>
      <c r="B1093" t="s">
        <v>149</v>
      </c>
      <c r="C1093" t="s">
        <v>34</v>
      </c>
      <c r="D1093" t="s">
        <v>632</v>
      </c>
      <c r="E1093" t="s">
        <v>625</v>
      </c>
      <c r="F1093" s="4">
        <v>45403</v>
      </c>
      <c r="G1093" s="6">
        <v>32</v>
      </c>
      <c r="H1093">
        <v>2</v>
      </c>
      <c r="I1093" t="s">
        <v>453</v>
      </c>
      <c r="J1093" t="s">
        <v>514</v>
      </c>
      <c r="K1093" t="s">
        <v>18</v>
      </c>
      <c r="L1093" t="s">
        <v>18</v>
      </c>
      <c r="M1093" t="s">
        <v>439</v>
      </c>
      <c r="N1093" s="2">
        <v>0</v>
      </c>
      <c r="O1093" s="1">
        <v>25</v>
      </c>
      <c r="P1093" s="1">
        <v>7</v>
      </c>
      <c r="Q1093" t="s">
        <v>23</v>
      </c>
      <c r="R1093" t="s">
        <v>23</v>
      </c>
      <c r="S1093" t="s">
        <v>456</v>
      </c>
      <c r="T1093" t="s">
        <v>460</v>
      </c>
      <c r="U1093" t="s">
        <v>460</v>
      </c>
      <c r="V1093" t="s">
        <v>478</v>
      </c>
      <c r="W1093" t="s">
        <v>607</v>
      </c>
      <c r="X1093" t="s">
        <v>614</v>
      </c>
      <c r="Y1093" s="6">
        <v>64</v>
      </c>
      <c r="Z1093" s="1">
        <f>Table1[[#This Row],[Cost Of Goods Sold]]*Table1[[#This Row],[Quantity Sold]]</f>
        <v>50</v>
      </c>
      <c r="AA1093" s="1">
        <f>Table1[[#This Row],[Total sold Amount]]-Table1[[#This Row],[Total Cost of Good Sold]]</f>
        <v>14</v>
      </c>
      <c r="AB1093" s="6">
        <f>IFERROR(Table1[[#This Row],[Total sold Amount]]-Table1[[#This Row],[Total Cost of Good Sold]]/Table1[[#This Row],[Total sold Amount]],0)</f>
        <v>63.21875</v>
      </c>
      <c r="AC1093" s="9">
        <f>IFERROR((Table1[[#This Row],[Total sold Amount]]-Table1[[#This Row],[Total Cost of Good Sold]])/Table1[[#This Row],[Total sold Amount]],0)</f>
        <v>0.21875</v>
      </c>
    </row>
    <row r="1094" spans="1:29" x14ac:dyDescent="0.3">
      <c r="A1094">
        <v>584</v>
      </c>
      <c r="B1094" t="s">
        <v>211</v>
      </c>
      <c r="C1094" t="s">
        <v>34</v>
      </c>
      <c r="D1094" t="s">
        <v>632</v>
      </c>
      <c r="E1094" t="s">
        <v>625</v>
      </c>
      <c r="F1094" s="4">
        <v>44996</v>
      </c>
      <c r="G1094" s="6">
        <v>15</v>
      </c>
      <c r="H1094">
        <v>1</v>
      </c>
      <c r="I1094" t="s">
        <v>453</v>
      </c>
      <c r="J1094" t="s">
        <v>514</v>
      </c>
      <c r="K1094" t="s">
        <v>18</v>
      </c>
      <c r="L1094" t="s">
        <v>18</v>
      </c>
      <c r="M1094" t="s">
        <v>441</v>
      </c>
      <c r="N1094" s="2">
        <v>0</v>
      </c>
      <c r="O1094" s="1">
        <v>10</v>
      </c>
      <c r="P1094" s="1">
        <v>5</v>
      </c>
      <c r="Q1094" t="s">
        <v>23</v>
      </c>
      <c r="R1094" t="s">
        <v>23</v>
      </c>
      <c r="S1094" t="s">
        <v>456</v>
      </c>
      <c r="T1094" t="s">
        <v>460</v>
      </c>
      <c r="U1094" t="s">
        <v>460</v>
      </c>
      <c r="V1094" t="s">
        <v>484</v>
      </c>
      <c r="W1094" t="s">
        <v>606</v>
      </c>
      <c r="X1094" t="s">
        <v>615</v>
      </c>
      <c r="Y1094" s="6">
        <v>15</v>
      </c>
      <c r="Z1094" s="1">
        <f>Table1[[#This Row],[Cost Of Goods Sold]]*Table1[[#This Row],[Quantity Sold]]</f>
        <v>10</v>
      </c>
      <c r="AA1094" s="1">
        <f>Table1[[#This Row],[Total sold Amount]]-Table1[[#This Row],[Total Cost of Good Sold]]</f>
        <v>5</v>
      </c>
      <c r="AB1094" s="6">
        <f>IFERROR(Table1[[#This Row],[Total sold Amount]]-Table1[[#This Row],[Total Cost of Good Sold]]/Table1[[#This Row],[Total sold Amount]],0)</f>
        <v>14.333333333333334</v>
      </c>
      <c r="AC1094" s="9">
        <f>IFERROR((Table1[[#This Row],[Total sold Amount]]-Table1[[#This Row],[Total Cost of Good Sold]])/Table1[[#This Row],[Total sold Amount]],0)</f>
        <v>0.33333333333333331</v>
      </c>
    </row>
    <row r="1095" spans="1:29" x14ac:dyDescent="0.3">
      <c r="A1095">
        <v>969</v>
      </c>
      <c r="B1095" t="s">
        <v>406</v>
      </c>
      <c r="C1095" t="s">
        <v>19</v>
      </c>
      <c r="D1095" t="s">
        <v>630</v>
      </c>
      <c r="E1095" t="s">
        <v>623</v>
      </c>
      <c r="F1095" s="4">
        <v>45198</v>
      </c>
      <c r="G1095" s="6">
        <v>70</v>
      </c>
      <c r="H1095">
        <v>3</v>
      </c>
      <c r="I1095" t="s">
        <v>453</v>
      </c>
      <c r="J1095" t="s">
        <v>514</v>
      </c>
      <c r="K1095" t="s">
        <v>26</v>
      </c>
      <c r="L1095" t="s">
        <v>32</v>
      </c>
      <c r="M1095" t="s">
        <v>441</v>
      </c>
      <c r="N1095" s="2">
        <v>0</v>
      </c>
      <c r="O1095" s="1">
        <v>50</v>
      </c>
      <c r="P1095" s="1">
        <v>20</v>
      </c>
      <c r="Q1095" t="s">
        <v>23</v>
      </c>
      <c r="R1095" t="s">
        <v>23</v>
      </c>
      <c r="S1095" t="s">
        <v>455</v>
      </c>
      <c r="T1095" t="s">
        <v>458</v>
      </c>
      <c r="U1095" t="s">
        <v>644</v>
      </c>
      <c r="V1095" t="s">
        <v>491</v>
      </c>
      <c r="W1095" t="s">
        <v>606</v>
      </c>
      <c r="X1095" t="s">
        <v>610</v>
      </c>
      <c r="Y1095" s="6">
        <v>210</v>
      </c>
      <c r="Z1095" s="1">
        <f>Table1[[#This Row],[Cost Of Goods Sold]]*Table1[[#This Row],[Quantity Sold]]</f>
        <v>150</v>
      </c>
      <c r="AA1095" s="1">
        <f>Table1[[#This Row],[Total sold Amount]]-Table1[[#This Row],[Total Cost of Good Sold]]</f>
        <v>60</v>
      </c>
      <c r="AB1095" s="6">
        <f>IFERROR(Table1[[#This Row],[Total sold Amount]]-Table1[[#This Row],[Total Cost of Good Sold]]/Table1[[#This Row],[Total sold Amount]],0)</f>
        <v>209.28571428571428</v>
      </c>
      <c r="AC1095" s="9">
        <f>IFERROR((Table1[[#This Row],[Total sold Amount]]-Table1[[#This Row],[Total Cost of Good Sold]])/Table1[[#This Row],[Total sold Amount]],0)</f>
        <v>0.2857142857142857</v>
      </c>
    </row>
    <row r="1096" spans="1:29" x14ac:dyDescent="0.3">
      <c r="A1096">
        <v>309</v>
      </c>
      <c r="B1096" t="s">
        <v>86</v>
      </c>
      <c r="C1096" t="s">
        <v>16</v>
      </c>
      <c r="D1096" t="s">
        <v>629</v>
      </c>
      <c r="E1096" t="s">
        <v>16</v>
      </c>
      <c r="F1096" s="4">
        <v>45178</v>
      </c>
      <c r="G1096" s="6">
        <v>100</v>
      </c>
      <c r="H1096">
        <v>2</v>
      </c>
      <c r="I1096" t="s">
        <v>453</v>
      </c>
      <c r="J1096" t="s">
        <v>514</v>
      </c>
      <c r="K1096" t="s">
        <v>32</v>
      </c>
      <c r="L1096" t="s">
        <v>32</v>
      </c>
      <c r="M1096" t="s">
        <v>440</v>
      </c>
      <c r="N1096" s="2">
        <v>0</v>
      </c>
      <c r="O1096" s="1">
        <v>80</v>
      </c>
      <c r="P1096" s="1">
        <v>20</v>
      </c>
      <c r="Q1096" t="s">
        <v>18</v>
      </c>
      <c r="R1096" t="s">
        <v>642</v>
      </c>
      <c r="S1096" t="s">
        <v>455</v>
      </c>
      <c r="T1096" t="s">
        <v>459</v>
      </c>
      <c r="U1096" t="s">
        <v>644</v>
      </c>
      <c r="V1096" t="s">
        <v>464</v>
      </c>
      <c r="W1096" t="s">
        <v>606</v>
      </c>
      <c r="X1096" t="s">
        <v>610</v>
      </c>
      <c r="Y1096" s="6">
        <v>200</v>
      </c>
      <c r="Z1096" s="1">
        <f>Table1[[#This Row],[Cost Of Goods Sold]]*Table1[[#This Row],[Quantity Sold]]</f>
        <v>160</v>
      </c>
      <c r="AA1096" s="1">
        <f>Table1[[#This Row],[Total sold Amount]]-Table1[[#This Row],[Total Cost of Good Sold]]</f>
        <v>40</v>
      </c>
      <c r="AB1096" s="6">
        <f>IFERROR(Table1[[#This Row],[Total sold Amount]]-Table1[[#This Row],[Total Cost of Good Sold]]/Table1[[#This Row],[Total sold Amount]],0)</f>
        <v>199.2</v>
      </c>
      <c r="AC1096" s="9">
        <f>IFERROR((Table1[[#This Row],[Total sold Amount]]-Table1[[#This Row],[Total Cost of Good Sold]])/Table1[[#This Row],[Total sold Amount]],0)</f>
        <v>0.2</v>
      </c>
    </row>
    <row r="1097" spans="1:29" x14ac:dyDescent="0.3">
      <c r="A1097">
        <v>303</v>
      </c>
      <c r="B1097" t="s">
        <v>179</v>
      </c>
      <c r="C1097" t="s">
        <v>16</v>
      </c>
      <c r="D1097" t="s">
        <v>629</v>
      </c>
      <c r="E1097" t="s">
        <v>16</v>
      </c>
      <c r="F1097" s="4">
        <v>45013</v>
      </c>
      <c r="G1097" s="6">
        <v>20</v>
      </c>
      <c r="H1097">
        <v>5</v>
      </c>
      <c r="I1097" t="s">
        <v>453</v>
      </c>
      <c r="J1097" t="s">
        <v>514</v>
      </c>
      <c r="K1097" t="s">
        <v>32</v>
      </c>
      <c r="L1097" t="s">
        <v>32</v>
      </c>
      <c r="M1097" t="s">
        <v>448</v>
      </c>
      <c r="N1097" s="2">
        <v>0</v>
      </c>
      <c r="O1097" s="1">
        <v>15</v>
      </c>
      <c r="P1097" s="1">
        <v>5</v>
      </c>
      <c r="Q1097" t="s">
        <v>32</v>
      </c>
      <c r="R1097" t="s">
        <v>640</v>
      </c>
      <c r="S1097" t="s">
        <v>456</v>
      </c>
      <c r="T1097" t="s">
        <v>459</v>
      </c>
      <c r="U1097" t="s">
        <v>644</v>
      </c>
      <c r="V1097" t="s">
        <v>463</v>
      </c>
      <c r="W1097" t="s">
        <v>606</v>
      </c>
      <c r="X1097" t="s">
        <v>610</v>
      </c>
      <c r="Y1097" s="6">
        <v>100</v>
      </c>
      <c r="Z1097" s="1">
        <f>Table1[[#This Row],[Cost Of Goods Sold]]*Table1[[#This Row],[Quantity Sold]]</f>
        <v>75</v>
      </c>
      <c r="AA1097" s="1">
        <f>Table1[[#This Row],[Total sold Amount]]-Table1[[#This Row],[Total Cost of Good Sold]]</f>
        <v>25</v>
      </c>
      <c r="AB1097" s="6">
        <f>IFERROR(Table1[[#This Row],[Total sold Amount]]-Table1[[#This Row],[Total Cost of Good Sold]]/Table1[[#This Row],[Total sold Amount]],0)</f>
        <v>99.25</v>
      </c>
      <c r="AC1097" s="9">
        <f>IFERROR((Table1[[#This Row],[Total sold Amount]]-Table1[[#This Row],[Total Cost of Good Sold]])/Table1[[#This Row],[Total sold Amount]],0)</f>
        <v>0.25</v>
      </c>
    </row>
    <row r="1098" spans="1:29" x14ac:dyDescent="0.3">
      <c r="A1098">
        <v>851</v>
      </c>
      <c r="B1098" t="s">
        <v>387</v>
      </c>
      <c r="C1098" t="s">
        <v>34</v>
      </c>
      <c r="D1098" t="s">
        <v>632</v>
      </c>
      <c r="E1098" t="s">
        <v>625</v>
      </c>
      <c r="F1098" s="4">
        <v>45289</v>
      </c>
      <c r="G1098" s="6">
        <v>12</v>
      </c>
      <c r="H1098">
        <v>5</v>
      </c>
      <c r="I1098" t="s">
        <v>451</v>
      </c>
      <c r="J1098" t="s">
        <v>521</v>
      </c>
      <c r="K1098" t="s">
        <v>32</v>
      </c>
      <c r="L1098" t="s">
        <v>32</v>
      </c>
      <c r="M1098" t="s">
        <v>440</v>
      </c>
      <c r="N1098" s="2">
        <v>0</v>
      </c>
      <c r="O1098" s="1">
        <v>10</v>
      </c>
      <c r="P1098" s="1">
        <v>2</v>
      </c>
      <c r="Q1098" t="s">
        <v>32</v>
      </c>
      <c r="R1098" t="s">
        <v>640</v>
      </c>
      <c r="S1098" t="s">
        <v>455</v>
      </c>
      <c r="T1098" t="s">
        <v>458</v>
      </c>
      <c r="U1098" t="s">
        <v>644</v>
      </c>
      <c r="V1098" t="s">
        <v>466</v>
      </c>
      <c r="W1098" t="s">
        <v>608</v>
      </c>
      <c r="X1098" t="s">
        <v>611</v>
      </c>
      <c r="Y1098" s="6">
        <v>60</v>
      </c>
      <c r="Z1098" s="1">
        <f>Table1[[#This Row],[Cost Of Goods Sold]]*Table1[[#This Row],[Quantity Sold]]</f>
        <v>50</v>
      </c>
      <c r="AA1098" s="1">
        <f>Table1[[#This Row],[Total sold Amount]]-Table1[[#This Row],[Total Cost of Good Sold]]</f>
        <v>10</v>
      </c>
      <c r="AB1098" s="6">
        <f>IFERROR(Table1[[#This Row],[Total sold Amount]]-Table1[[#This Row],[Total Cost of Good Sold]]/Table1[[#This Row],[Total sold Amount]],0)</f>
        <v>59.166666666666664</v>
      </c>
      <c r="AC1098" s="9">
        <f>IFERROR((Table1[[#This Row],[Total sold Amount]]-Table1[[#This Row],[Total Cost of Good Sold]])/Table1[[#This Row],[Total sold Amount]],0)</f>
        <v>0.16666666666666666</v>
      </c>
    </row>
    <row r="1099" spans="1:29" x14ac:dyDescent="0.3">
      <c r="A1099">
        <v>624</v>
      </c>
      <c r="B1099" t="s">
        <v>372</v>
      </c>
      <c r="C1099" t="s">
        <v>19</v>
      </c>
      <c r="D1099" t="s">
        <v>630</v>
      </c>
      <c r="E1099" t="s">
        <v>623</v>
      </c>
      <c r="F1099" s="4">
        <v>45361</v>
      </c>
      <c r="G1099" s="6">
        <v>100</v>
      </c>
      <c r="H1099">
        <v>3</v>
      </c>
      <c r="I1099" t="s">
        <v>451</v>
      </c>
      <c r="J1099" t="s">
        <v>521</v>
      </c>
      <c r="K1099" t="s">
        <v>18</v>
      </c>
      <c r="L1099" t="s">
        <v>18</v>
      </c>
      <c r="M1099" t="s">
        <v>448</v>
      </c>
      <c r="N1099" s="2">
        <v>0</v>
      </c>
      <c r="O1099" s="1">
        <v>80</v>
      </c>
      <c r="P1099" s="1">
        <v>20</v>
      </c>
      <c r="Q1099" t="s">
        <v>18</v>
      </c>
      <c r="R1099" t="s">
        <v>642</v>
      </c>
      <c r="S1099" t="s">
        <v>455</v>
      </c>
      <c r="T1099" t="s">
        <v>458</v>
      </c>
      <c r="U1099" t="s">
        <v>644</v>
      </c>
      <c r="V1099" t="s">
        <v>461</v>
      </c>
      <c r="W1099" t="s">
        <v>608</v>
      </c>
      <c r="X1099" t="s">
        <v>610</v>
      </c>
      <c r="Y1099" s="6">
        <v>300</v>
      </c>
      <c r="Z1099" s="1">
        <f>Table1[[#This Row],[Cost Of Goods Sold]]*Table1[[#This Row],[Quantity Sold]]</f>
        <v>240</v>
      </c>
      <c r="AA1099" s="1">
        <f>Table1[[#This Row],[Total sold Amount]]-Table1[[#This Row],[Total Cost of Good Sold]]</f>
        <v>60</v>
      </c>
      <c r="AB1099" s="6">
        <f>IFERROR(Table1[[#This Row],[Total sold Amount]]-Table1[[#This Row],[Total Cost of Good Sold]]/Table1[[#This Row],[Total sold Amount]],0)</f>
        <v>299.2</v>
      </c>
      <c r="AC1099" s="9">
        <f>IFERROR((Table1[[#This Row],[Total sold Amount]]-Table1[[#This Row],[Total Cost of Good Sold]])/Table1[[#This Row],[Total sold Amount]],0)</f>
        <v>0.2</v>
      </c>
    </row>
    <row r="1100" spans="1:29" x14ac:dyDescent="0.3">
      <c r="A1100">
        <v>1002</v>
      </c>
      <c r="B1100" t="s">
        <v>178</v>
      </c>
      <c r="C1100" t="s">
        <v>24</v>
      </c>
      <c r="D1100" t="s">
        <v>631</v>
      </c>
      <c r="E1100" t="s">
        <v>626</v>
      </c>
      <c r="F1100" s="4">
        <v>45306</v>
      </c>
      <c r="G1100" s="6">
        <v>30</v>
      </c>
      <c r="I1100" t="s">
        <v>450</v>
      </c>
      <c r="J1100" t="s">
        <v>521</v>
      </c>
      <c r="K1100" t="s">
        <v>18</v>
      </c>
      <c r="L1100" t="s">
        <v>18</v>
      </c>
      <c r="M1100" t="s">
        <v>448</v>
      </c>
      <c r="N1100" s="2">
        <v>0</v>
      </c>
      <c r="O1100" s="1">
        <v>25</v>
      </c>
      <c r="P1100" s="1">
        <v>5</v>
      </c>
      <c r="Q1100" t="s">
        <v>32</v>
      </c>
      <c r="R1100" t="s">
        <v>640</v>
      </c>
      <c r="S1100" t="s">
        <v>455</v>
      </c>
      <c r="T1100" t="s">
        <v>458</v>
      </c>
      <c r="U1100" t="s">
        <v>644</v>
      </c>
      <c r="V1100" t="s">
        <v>467</v>
      </c>
      <c r="W1100" t="s">
        <v>606</v>
      </c>
      <c r="X1100" t="s">
        <v>612</v>
      </c>
      <c r="Y1100" s="6">
        <v>0</v>
      </c>
      <c r="Z1100" s="1">
        <f>Table1[[#This Row],[Cost Of Goods Sold]]*Table1[[#This Row],[Quantity Sold]]</f>
        <v>0</v>
      </c>
      <c r="AA1100" s="1">
        <f>Table1[[#This Row],[Total sold Amount]]-Table1[[#This Row],[Total Cost of Good Sold]]</f>
        <v>0</v>
      </c>
      <c r="AB1100" s="6">
        <f>IFERROR(Table1[[#This Row],[Total sold Amount]]-Table1[[#This Row],[Total Cost of Good Sold]]/Table1[[#This Row],[Total sold Amount]],0)</f>
        <v>0</v>
      </c>
      <c r="AC1100" s="9">
        <f>IFERROR((Table1[[#This Row],[Total sold Amount]]-Table1[[#This Row],[Total Cost of Good Sold]])/Table1[[#This Row],[Total sold Amount]],0)</f>
        <v>0</v>
      </c>
    </row>
    <row r="1101" spans="1:29" x14ac:dyDescent="0.3">
      <c r="A1101">
        <v>960</v>
      </c>
      <c r="B1101" t="s">
        <v>292</v>
      </c>
      <c r="C1101" t="s">
        <v>16</v>
      </c>
      <c r="D1101" t="s">
        <v>629</v>
      </c>
      <c r="E1101" t="s">
        <v>16</v>
      </c>
      <c r="F1101" s="4">
        <v>45179</v>
      </c>
      <c r="G1101" s="6">
        <v>40</v>
      </c>
      <c r="H1101">
        <v>2</v>
      </c>
      <c r="I1101" t="s">
        <v>452</v>
      </c>
      <c r="J1101" t="s">
        <v>521</v>
      </c>
      <c r="K1101" t="s">
        <v>23</v>
      </c>
      <c r="L1101" t="s">
        <v>23</v>
      </c>
      <c r="M1101" t="s">
        <v>447</v>
      </c>
      <c r="N1101" s="2">
        <v>0</v>
      </c>
      <c r="O1101" s="1">
        <v>30</v>
      </c>
      <c r="P1101" s="1">
        <v>10</v>
      </c>
      <c r="Q1101" t="s">
        <v>32</v>
      </c>
      <c r="R1101" t="s">
        <v>640</v>
      </c>
      <c r="S1101" t="s">
        <v>455</v>
      </c>
      <c r="T1101" t="s">
        <v>460</v>
      </c>
      <c r="U1101" t="s">
        <v>460</v>
      </c>
      <c r="V1101" t="s">
        <v>484</v>
      </c>
      <c r="W1101" t="s">
        <v>607</v>
      </c>
      <c r="X1101" t="s">
        <v>615</v>
      </c>
      <c r="Y1101" s="6">
        <v>80</v>
      </c>
      <c r="Z1101" s="1">
        <f>Table1[[#This Row],[Cost Of Goods Sold]]*Table1[[#This Row],[Quantity Sold]]</f>
        <v>60</v>
      </c>
      <c r="AA1101" s="1">
        <f>Table1[[#This Row],[Total sold Amount]]-Table1[[#This Row],[Total Cost of Good Sold]]</f>
        <v>20</v>
      </c>
      <c r="AB1101" s="6">
        <f>IFERROR(Table1[[#This Row],[Total sold Amount]]-Table1[[#This Row],[Total Cost of Good Sold]]/Table1[[#This Row],[Total sold Amount]],0)</f>
        <v>79.25</v>
      </c>
      <c r="AC1101" s="9">
        <f>IFERROR((Table1[[#This Row],[Total sold Amount]]-Table1[[#This Row],[Total Cost of Good Sold]])/Table1[[#This Row],[Total sold Amount]],0)</f>
        <v>0.25</v>
      </c>
    </row>
    <row r="1102" spans="1:29" x14ac:dyDescent="0.3">
      <c r="A1102">
        <v>402</v>
      </c>
      <c r="B1102" t="s">
        <v>265</v>
      </c>
      <c r="C1102" t="s">
        <v>48</v>
      </c>
      <c r="D1102" t="s">
        <v>633</v>
      </c>
      <c r="E1102" t="s">
        <v>624</v>
      </c>
      <c r="F1102" s="4">
        <v>45164</v>
      </c>
      <c r="G1102" s="6">
        <v>26</v>
      </c>
      <c r="H1102">
        <v>3</v>
      </c>
      <c r="I1102" t="s">
        <v>452</v>
      </c>
      <c r="J1102" t="s">
        <v>521</v>
      </c>
      <c r="K1102" t="s">
        <v>18</v>
      </c>
      <c r="L1102" t="s">
        <v>18</v>
      </c>
      <c r="M1102" t="s">
        <v>443</v>
      </c>
      <c r="N1102" s="2">
        <v>0</v>
      </c>
      <c r="O1102" s="1">
        <v>20</v>
      </c>
      <c r="P1102" s="1">
        <v>6</v>
      </c>
      <c r="Q1102" t="s">
        <v>32</v>
      </c>
      <c r="R1102" t="s">
        <v>640</v>
      </c>
      <c r="S1102" t="s">
        <v>456</v>
      </c>
      <c r="T1102" t="s">
        <v>458</v>
      </c>
      <c r="U1102" t="s">
        <v>644</v>
      </c>
      <c r="V1102" t="s">
        <v>475</v>
      </c>
      <c r="W1102" t="s">
        <v>606</v>
      </c>
      <c r="X1102" t="s">
        <v>614</v>
      </c>
      <c r="Y1102" s="6">
        <v>78</v>
      </c>
      <c r="Z1102" s="1">
        <f>Table1[[#This Row],[Cost Of Goods Sold]]*Table1[[#This Row],[Quantity Sold]]</f>
        <v>60</v>
      </c>
      <c r="AA1102" s="1">
        <f>Table1[[#This Row],[Total sold Amount]]-Table1[[#This Row],[Total Cost of Good Sold]]</f>
        <v>18</v>
      </c>
      <c r="AB1102" s="6">
        <f>IFERROR(Table1[[#This Row],[Total sold Amount]]-Table1[[#This Row],[Total Cost of Good Sold]]/Table1[[#This Row],[Total sold Amount]],0)</f>
        <v>77.230769230769226</v>
      </c>
      <c r="AC1102" s="9">
        <f>IFERROR((Table1[[#This Row],[Total sold Amount]]-Table1[[#This Row],[Total Cost of Good Sold]])/Table1[[#This Row],[Total sold Amount]],0)</f>
        <v>0.23076923076923078</v>
      </c>
    </row>
    <row r="1103" spans="1:29" x14ac:dyDescent="0.3">
      <c r="A1103">
        <v>5</v>
      </c>
      <c r="B1103" t="s">
        <v>25</v>
      </c>
      <c r="C1103" t="s">
        <v>24</v>
      </c>
      <c r="D1103" t="s">
        <v>631</v>
      </c>
      <c r="E1103" t="s">
        <v>626</v>
      </c>
      <c r="F1103" s="4">
        <v>45510</v>
      </c>
      <c r="G1103" s="6">
        <v>390</v>
      </c>
      <c r="H1103">
        <v>2</v>
      </c>
      <c r="I1103" t="s">
        <v>452</v>
      </c>
      <c r="J1103" t="s">
        <v>521</v>
      </c>
      <c r="K1103" t="s">
        <v>26</v>
      </c>
      <c r="L1103" t="s">
        <v>32</v>
      </c>
      <c r="M1103" t="s">
        <v>442</v>
      </c>
      <c r="N1103" s="2">
        <v>0.08</v>
      </c>
      <c r="O1103" s="1">
        <v>300</v>
      </c>
      <c r="P1103" s="1">
        <v>90</v>
      </c>
      <c r="Q1103" t="s">
        <v>18</v>
      </c>
      <c r="R1103" t="s">
        <v>642</v>
      </c>
      <c r="S1103" t="s">
        <v>455</v>
      </c>
      <c r="T1103" t="s">
        <v>458</v>
      </c>
      <c r="U1103" t="s">
        <v>644</v>
      </c>
      <c r="V1103" t="s">
        <v>489</v>
      </c>
      <c r="W1103" t="s">
        <v>607</v>
      </c>
      <c r="X1103" t="s">
        <v>612</v>
      </c>
      <c r="Y1103" s="6">
        <v>780</v>
      </c>
      <c r="Z1103" s="1">
        <f>Table1[[#This Row],[Cost Of Goods Sold]]*Table1[[#This Row],[Quantity Sold]]</f>
        <v>600</v>
      </c>
      <c r="AA1103" s="1">
        <f>Table1[[#This Row],[Total sold Amount]]-Table1[[#This Row],[Total Cost of Good Sold]]</f>
        <v>180</v>
      </c>
      <c r="AB1103" s="6">
        <f>IFERROR(Table1[[#This Row],[Total sold Amount]]-Table1[[#This Row],[Total Cost of Good Sold]]/Table1[[#This Row],[Total sold Amount]],0)</f>
        <v>779.23076923076928</v>
      </c>
      <c r="AC1103" s="9">
        <f>IFERROR((Table1[[#This Row],[Total sold Amount]]-Table1[[#This Row],[Total Cost of Good Sold]])/Table1[[#This Row],[Total sold Amount]],0)</f>
        <v>0.23076923076923078</v>
      </c>
    </row>
    <row r="1104" spans="1:29" x14ac:dyDescent="0.3">
      <c r="A1104">
        <v>525</v>
      </c>
      <c r="B1104" t="s">
        <v>241</v>
      </c>
      <c r="C1104" t="s">
        <v>16</v>
      </c>
      <c r="D1104" t="s">
        <v>629</v>
      </c>
      <c r="E1104" t="s">
        <v>16</v>
      </c>
      <c r="F1104" s="4">
        <v>45111</v>
      </c>
      <c r="G1104" s="6">
        <v>120</v>
      </c>
      <c r="H1104">
        <v>2</v>
      </c>
      <c r="I1104" t="s">
        <v>453</v>
      </c>
      <c r="J1104" t="s">
        <v>521</v>
      </c>
      <c r="K1104" t="s">
        <v>23</v>
      </c>
      <c r="L1104" t="s">
        <v>23</v>
      </c>
      <c r="M1104" t="s">
        <v>446</v>
      </c>
      <c r="N1104" s="2">
        <v>0</v>
      </c>
      <c r="O1104" s="1">
        <v>80</v>
      </c>
      <c r="P1104" s="1">
        <v>40</v>
      </c>
      <c r="Q1104" t="s">
        <v>18</v>
      </c>
      <c r="R1104" t="s">
        <v>642</v>
      </c>
      <c r="S1104" t="s">
        <v>455</v>
      </c>
      <c r="T1104" t="s">
        <v>458</v>
      </c>
      <c r="U1104" t="s">
        <v>644</v>
      </c>
      <c r="V1104" t="s">
        <v>472</v>
      </c>
      <c r="W1104" t="s">
        <v>608</v>
      </c>
      <c r="X1104" t="s">
        <v>611</v>
      </c>
      <c r="Y1104" s="6">
        <v>240</v>
      </c>
      <c r="Z1104" s="1">
        <f>Table1[[#This Row],[Cost Of Goods Sold]]*Table1[[#This Row],[Quantity Sold]]</f>
        <v>160</v>
      </c>
      <c r="AA1104" s="1">
        <f>Table1[[#This Row],[Total sold Amount]]-Table1[[#This Row],[Total Cost of Good Sold]]</f>
        <v>80</v>
      </c>
      <c r="AB1104" s="6">
        <f>IFERROR(Table1[[#This Row],[Total sold Amount]]-Table1[[#This Row],[Total Cost of Good Sold]]/Table1[[#This Row],[Total sold Amount]],0)</f>
        <v>239.33333333333334</v>
      </c>
      <c r="AC1104" s="9">
        <f>IFERROR((Table1[[#This Row],[Total sold Amount]]-Table1[[#This Row],[Total Cost of Good Sold]])/Table1[[#This Row],[Total sold Amount]],0)</f>
        <v>0.33333333333333331</v>
      </c>
    </row>
    <row r="1105" spans="1:29" x14ac:dyDescent="0.3">
      <c r="A1105">
        <v>6</v>
      </c>
      <c r="B1105" t="s">
        <v>27</v>
      </c>
      <c r="C1105" t="s">
        <v>16</v>
      </c>
      <c r="D1105" t="s">
        <v>629</v>
      </c>
      <c r="E1105" t="s">
        <v>16</v>
      </c>
      <c r="F1105" s="4">
        <v>45129</v>
      </c>
      <c r="G1105" s="6">
        <v>32</v>
      </c>
      <c r="H1105">
        <v>4</v>
      </c>
      <c r="I1105" t="s">
        <v>453</v>
      </c>
      <c r="J1105" t="s">
        <v>521</v>
      </c>
      <c r="K1105" t="s">
        <v>18</v>
      </c>
      <c r="L1105" t="s">
        <v>18</v>
      </c>
      <c r="M1105" t="s">
        <v>443</v>
      </c>
      <c r="N1105" s="2">
        <v>0.12</v>
      </c>
      <c r="O1105" s="1">
        <v>25</v>
      </c>
      <c r="P1105" s="1">
        <v>7</v>
      </c>
      <c r="Q1105" t="s">
        <v>457</v>
      </c>
      <c r="R1105" t="s">
        <v>641</v>
      </c>
      <c r="S1105" t="s">
        <v>455</v>
      </c>
      <c r="T1105" t="s">
        <v>460</v>
      </c>
      <c r="U1105" t="s">
        <v>460</v>
      </c>
      <c r="V1105" t="s">
        <v>490</v>
      </c>
      <c r="W1105" t="s">
        <v>606</v>
      </c>
      <c r="X1105" t="s">
        <v>610</v>
      </c>
      <c r="Y1105" s="6">
        <v>128</v>
      </c>
      <c r="Z1105" s="1">
        <f>Table1[[#This Row],[Cost Of Goods Sold]]*Table1[[#This Row],[Quantity Sold]]</f>
        <v>100</v>
      </c>
      <c r="AA1105" s="1">
        <f>Table1[[#This Row],[Total sold Amount]]-Table1[[#This Row],[Total Cost of Good Sold]]</f>
        <v>28</v>
      </c>
      <c r="AB1105" s="6">
        <f>IFERROR(Table1[[#This Row],[Total sold Amount]]-Table1[[#This Row],[Total Cost of Good Sold]]/Table1[[#This Row],[Total sold Amount]],0)</f>
        <v>127.21875</v>
      </c>
      <c r="AC1105" s="9">
        <f>IFERROR((Table1[[#This Row],[Total sold Amount]]-Table1[[#This Row],[Total Cost of Good Sold]])/Table1[[#This Row],[Total sold Amount]],0)</f>
        <v>0.21875</v>
      </c>
    </row>
    <row r="1106" spans="1:29" x14ac:dyDescent="0.3">
      <c r="A1106">
        <v>391</v>
      </c>
      <c r="B1106" t="s">
        <v>155</v>
      </c>
      <c r="C1106" t="s">
        <v>16</v>
      </c>
      <c r="D1106" t="s">
        <v>629</v>
      </c>
      <c r="E1106" t="s">
        <v>16</v>
      </c>
      <c r="F1106" s="4">
        <v>45033</v>
      </c>
      <c r="G1106" s="6">
        <v>260</v>
      </c>
      <c r="H1106">
        <v>2</v>
      </c>
      <c r="I1106" t="s">
        <v>451</v>
      </c>
      <c r="J1106" t="s">
        <v>539</v>
      </c>
      <c r="K1106" t="s">
        <v>32</v>
      </c>
      <c r="L1106" t="s">
        <v>32</v>
      </c>
      <c r="M1106" t="s">
        <v>443</v>
      </c>
      <c r="N1106" s="2">
        <v>0</v>
      </c>
      <c r="O1106" s="1">
        <v>200</v>
      </c>
      <c r="P1106" s="1">
        <v>60</v>
      </c>
      <c r="Q1106" t="s">
        <v>457</v>
      </c>
      <c r="R1106" t="s">
        <v>641</v>
      </c>
      <c r="S1106" t="s">
        <v>455</v>
      </c>
      <c r="T1106" t="s">
        <v>458</v>
      </c>
      <c r="U1106" t="s">
        <v>644</v>
      </c>
      <c r="V1106" t="s">
        <v>480</v>
      </c>
      <c r="W1106" t="s">
        <v>606</v>
      </c>
      <c r="X1106" t="s">
        <v>613</v>
      </c>
      <c r="Y1106" s="6">
        <v>520</v>
      </c>
      <c r="Z1106" s="1">
        <f>Table1[[#This Row],[Cost Of Goods Sold]]*Table1[[#This Row],[Quantity Sold]]</f>
        <v>400</v>
      </c>
      <c r="AA1106" s="1">
        <f>Table1[[#This Row],[Total sold Amount]]-Table1[[#This Row],[Total Cost of Good Sold]]</f>
        <v>120</v>
      </c>
      <c r="AB1106" s="6">
        <f>IFERROR(Table1[[#This Row],[Total sold Amount]]-Table1[[#This Row],[Total Cost of Good Sold]]/Table1[[#This Row],[Total sold Amount]],0)</f>
        <v>519.23076923076928</v>
      </c>
      <c r="AC1106" s="9">
        <f>IFERROR((Table1[[#This Row],[Total sold Amount]]-Table1[[#This Row],[Total Cost of Good Sold]])/Table1[[#This Row],[Total sold Amount]],0)</f>
        <v>0.23076923076923078</v>
      </c>
    </row>
    <row r="1107" spans="1:29" x14ac:dyDescent="0.3">
      <c r="A1107">
        <v>882</v>
      </c>
      <c r="B1107" t="s">
        <v>25</v>
      </c>
      <c r="C1107" t="s">
        <v>24</v>
      </c>
      <c r="D1107" t="s">
        <v>631</v>
      </c>
      <c r="E1107" t="s">
        <v>626</v>
      </c>
      <c r="F1107" s="4">
        <v>45140</v>
      </c>
      <c r="G1107" s="6">
        <v>400</v>
      </c>
      <c r="H1107">
        <v>5</v>
      </c>
      <c r="I1107" t="s">
        <v>450</v>
      </c>
      <c r="J1107" t="s">
        <v>539</v>
      </c>
      <c r="K1107" t="s">
        <v>18</v>
      </c>
      <c r="L1107" t="s">
        <v>18</v>
      </c>
      <c r="M1107" t="s">
        <v>440</v>
      </c>
      <c r="N1107" s="2">
        <v>0.05</v>
      </c>
      <c r="O1107" s="1">
        <v>300</v>
      </c>
      <c r="P1107" s="1">
        <v>100</v>
      </c>
      <c r="Q1107" t="s">
        <v>23</v>
      </c>
      <c r="R1107" t="s">
        <v>23</v>
      </c>
      <c r="S1107" t="s">
        <v>456</v>
      </c>
      <c r="T1107" t="s">
        <v>458</v>
      </c>
      <c r="U1107" t="s">
        <v>644</v>
      </c>
      <c r="V1107" t="s">
        <v>478</v>
      </c>
      <c r="W1107" t="s">
        <v>607</v>
      </c>
      <c r="X1107" t="s">
        <v>614</v>
      </c>
      <c r="Y1107" s="6">
        <v>2000</v>
      </c>
      <c r="Z1107" s="1">
        <f>Table1[[#This Row],[Cost Of Goods Sold]]*Table1[[#This Row],[Quantity Sold]]</f>
        <v>1500</v>
      </c>
      <c r="AA1107" s="1">
        <f>Table1[[#This Row],[Total sold Amount]]-Table1[[#This Row],[Total Cost of Good Sold]]</f>
        <v>500</v>
      </c>
      <c r="AB1107" s="6">
        <f>IFERROR(Table1[[#This Row],[Total sold Amount]]-Table1[[#This Row],[Total Cost of Good Sold]]/Table1[[#This Row],[Total sold Amount]],0)</f>
        <v>1999.25</v>
      </c>
      <c r="AC1107" s="9">
        <f>IFERROR((Table1[[#This Row],[Total sold Amount]]-Table1[[#This Row],[Total Cost of Good Sold]])/Table1[[#This Row],[Total sold Amount]],0)</f>
        <v>0.25</v>
      </c>
    </row>
    <row r="1108" spans="1:29" x14ac:dyDescent="0.3">
      <c r="A1108">
        <v>1</v>
      </c>
      <c r="B1108" t="s">
        <v>44</v>
      </c>
      <c r="C1108" t="s">
        <v>16</v>
      </c>
      <c r="D1108" t="s">
        <v>629</v>
      </c>
      <c r="E1108" t="s">
        <v>16</v>
      </c>
      <c r="F1108" s="4">
        <v>45057</v>
      </c>
      <c r="G1108" s="6">
        <v>195</v>
      </c>
      <c r="H1108">
        <v>3</v>
      </c>
      <c r="I1108" t="s">
        <v>450</v>
      </c>
      <c r="J1108" t="s">
        <v>539</v>
      </c>
      <c r="K1108" t="s">
        <v>23</v>
      </c>
      <c r="L1108" t="s">
        <v>23</v>
      </c>
      <c r="M1108" t="s">
        <v>441</v>
      </c>
      <c r="N1108" s="2">
        <v>0.2</v>
      </c>
      <c r="O1108" s="1">
        <v>150</v>
      </c>
      <c r="P1108" s="1">
        <v>45</v>
      </c>
      <c r="Q1108" t="s">
        <v>457</v>
      </c>
      <c r="R1108" t="s">
        <v>641</v>
      </c>
      <c r="S1108" t="s">
        <v>456</v>
      </c>
      <c r="T1108" t="s">
        <v>460</v>
      </c>
      <c r="U1108" t="s">
        <v>460</v>
      </c>
      <c r="V1108" t="s">
        <v>464</v>
      </c>
      <c r="W1108" t="s">
        <v>606</v>
      </c>
      <c r="X1108" t="s">
        <v>610</v>
      </c>
      <c r="Y1108" s="6">
        <v>585</v>
      </c>
      <c r="Z1108" s="1">
        <f>Table1[[#This Row],[Cost Of Goods Sold]]*Table1[[#This Row],[Quantity Sold]]</f>
        <v>450</v>
      </c>
      <c r="AA1108" s="1">
        <f>Table1[[#This Row],[Total sold Amount]]-Table1[[#This Row],[Total Cost of Good Sold]]</f>
        <v>135</v>
      </c>
      <c r="AB1108" s="6">
        <f>IFERROR(Table1[[#This Row],[Total sold Amount]]-Table1[[#This Row],[Total Cost of Good Sold]]/Table1[[#This Row],[Total sold Amount]],0)</f>
        <v>584.23076923076928</v>
      </c>
      <c r="AC1108" s="9">
        <f>IFERROR((Table1[[#This Row],[Total sold Amount]]-Table1[[#This Row],[Total Cost of Good Sold]])/Table1[[#This Row],[Total sold Amount]],0)</f>
        <v>0.23076923076923078</v>
      </c>
    </row>
    <row r="1109" spans="1:29" x14ac:dyDescent="0.3">
      <c r="A1109">
        <v>12</v>
      </c>
      <c r="B1109" t="s">
        <v>38</v>
      </c>
      <c r="C1109" t="s">
        <v>19</v>
      </c>
      <c r="D1109" t="s">
        <v>630</v>
      </c>
      <c r="E1109" t="s">
        <v>623</v>
      </c>
      <c r="F1109" s="4">
        <v>45144</v>
      </c>
      <c r="G1109" s="6">
        <v>195</v>
      </c>
      <c r="H1109">
        <v>3</v>
      </c>
      <c r="I1109" t="s">
        <v>450</v>
      </c>
      <c r="J1109" t="s">
        <v>539</v>
      </c>
      <c r="K1109" t="s">
        <v>23</v>
      </c>
      <c r="L1109" t="s">
        <v>23</v>
      </c>
      <c r="M1109" t="s">
        <v>441</v>
      </c>
      <c r="N1109" s="2">
        <v>0.2</v>
      </c>
      <c r="O1109" s="1">
        <v>150</v>
      </c>
      <c r="P1109" s="1">
        <v>45</v>
      </c>
      <c r="Q1109" t="s">
        <v>457</v>
      </c>
      <c r="R1109" t="s">
        <v>641</v>
      </c>
      <c r="S1109" t="s">
        <v>456</v>
      </c>
      <c r="T1109" t="s">
        <v>460</v>
      </c>
      <c r="U1109" t="s">
        <v>460</v>
      </c>
      <c r="V1109" t="s">
        <v>464</v>
      </c>
      <c r="W1109" t="s">
        <v>606</v>
      </c>
      <c r="X1109" t="s">
        <v>610</v>
      </c>
      <c r="Y1109" s="6">
        <v>585</v>
      </c>
      <c r="Z1109" s="1">
        <f>Table1[[#This Row],[Cost Of Goods Sold]]*Table1[[#This Row],[Quantity Sold]]</f>
        <v>450</v>
      </c>
      <c r="AA1109" s="1">
        <f>Table1[[#This Row],[Total sold Amount]]-Table1[[#This Row],[Total Cost of Good Sold]]</f>
        <v>135</v>
      </c>
      <c r="AB1109" s="6">
        <f>IFERROR(Table1[[#This Row],[Total sold Amount]]-Table1[[#This Row],[Total Cost of Good Sold]]/Table1[[#This Row],[Total sold Amount]],0)</f>
        <v>584.23076923076928</v>
      </c>
      <c r="AC1109" s="9">
        <f>IFERROR((Table1[[#This Row],[Total sold Amount]]-Table1[[#This Row],[Total Cost of Good Sold]])/Table1[[#This Row],[Total sold Amount]],0)</f>
        <v>0.23076923076923078</v>
      </c>
    </row>
    <row r="1110" spans="1:29" x14ac:dyDescent="0.3">
      <c r="A1110">
        <v>34</v>
      </c>
      <c r="B1110" t="s">
        <v>65</v>
      </c>
      <c r="C1110" t="s">
        <v>64</v>
      </c>
      <c r="D1110" t="s">
        <v>629</v>
      </c>
      <c r="E1110" t="s">
        <v>16</v>
      </c>
      <c r="F1110" s="4">
        <v>45177</v>
      </c>
      <c r="G1110" s="6">
        <v>195</v>
      </c>
      <c r="H1110">
        <v>1</v>
      </c>
      <c r="I1110" t="s">
        <v>452</v>
      </c>
      <c r="J1110" t="s">
        <v>539</v>
      </c>
      <c r="K1110" t="s">
        <v>32</v>
      </c>
      <c r="L1110" t="s">
        <v>32</v>
      </c>
      <c r="M1110" t="s">
        <v>440</v>
      </c>
      <c r="N1110" s="2">
        <v>0.12</v>
      </c>
      <c r="O1110" s="1">
        <v>150</v>
      </c>
      <c r="P1110" s="1">
        <v>45</v>
      </c>
      <c r="Q1110" t="s">
        <v>32</v>
      </c>
      <c r="R1110" t="s">
        <v>640</v>
      </c>
      <c r="S1110" t="s">
        <v>454</v>
      </c>
      <c r="T1110" t="s">
        <v>458</v>
      </c>
      <c r="U1110" t="s">
        <v>644</v>
      </c>
      <c r="V1110" t="s">
        <v>467</v>
      </c>
      <c r="W1110" t="s">
        <v>606</v>
      </c>
      <c r="X1110" t="s">
        <v>612</v>
      </c>
      <c r="Y1110" s="6">
        <v>195</v>
      </c>
      <c r="Z1110" s="1">
        <f>Table1[[#This Row],[Cost Of Goods Sold]]*Table1[[#This Row],[Quantity Sold]]</f>
        <v>150</v>
      </c>
      <c r="AA1110" s="1">
        <f>Table1[[#This Row],[Total sold Amount]]-Table1[[#This Row],[Total Cost of Good Sold]]</f>
        <v>45</v>
      </c>
      <c r="AB1110" s="6">
        <f>IFERROR(Table1[[#This Row],[Total sold Amount]]-Table1[[#This Row],[Total Cost of Good Sold]]/Table1[[#This Row],[Total sold Amount]],0)</f>
        <v>194.23076923076923</v>
      </c>
      <c r="AC1110" s="9">
        <f>IFERROR((Table1[[#This Row],[Total sold Amount]]-Table1[[#This Row],[Total Cost of Good Sold]])/Table1[[#This Row],[Total sold Amount]],0)</f>
        <v>0.23076923076923078</v>
      </c>
    </row>
    <row r="1111" spans="1:29" x14ac:dyDescent="0.3">
      <c r="A1111">
        <v>145</v>
      </c>
      <c r="B1111" t="s">
        <v>101</v>
      </c>
      <c r="C1111" t="s">
        <v>16</v>
      </c>
      <c r="D1111" t="s">
        <v>629</v>
      </c>
      <c r="E1111" t="s">
        <v>16</v>
      </c>
      <c r="F1111" s="4">
        <v>45245</v>
      </c>
      <c r="G1111" s="6">
        <v>90</v>
      </c>
      <c r="H1111">
        <v>3</v>
      </c>
      <c r="I1111" t="s">
        <v>452</v>
      </c>
      <c r="J1111" t="s">
        <v>539</v>
      </c>
      <c r="K1111" t="s">
        <v>32</v>
      </c>
      <c r="L1111" t="s">
        <v>32</v>
      </c>
      <c r="M1111" t="s">
        <v>440</v>
      </c>
      <c r="N1111" s="2">
        <v>0.1</v>
      </c>
      <c r="O1111" s="1">
        <v>70</v>
      </c>
      <c r="P1111" s="1">
        <v>20</v>
      </c>
      <c r="Q1111" t="s">
        <v>457</v>
      </c>
      <c r="R1111" t="s">
        <v>641</v>
      </c>
      <c r="S1111" t="s">
        <v>454</v>
      </c>
      <c r="T1111" t="s">
        <v>459</v>
      </c>
      <c r="U1111" t="s">
        <v>644</v>
      </c>
      <c r="V1111" t="s">
        <v>492</v>
      </c>
      <c r="W1111" t="s">
        <v>607</v>
      </c>
      <c r="X1111" t="s">
        <v>614</v>
      </c>
      <c r="Y1111" s="6">
        <v>270</v>
      </c>
      <c r="Z1111" s="1">
        <f>Table1[[#This Row],[Cost Of Goods Sold]]*Table1[[#This Row],[Quantity Sold]]</f>
        <v>210</v>
      </c>
      <c r="AA1111" s="1">
        <f>Table1[[#This Row],[Total sold Amount]]-Table1[[#This Row],[Total Cost of Good Sold]]</f>
        <v>60</v>
      </c>
      <c r="AB1111" s="6">
        <f>IFERROR(Table1[[#This Row],[Total sold Amount]]-Table1[[#This Row],[Total Cost of Good Sold]]/Table1[[#This Row],[Total sold Amount]],0)</f>
        <v>269.22222222222223</v>
      </c>
      <c r="AC1111" s="9">
        <f>IFERROR((Table1[[#This Row],[Total sold Amount]]-Table1[[#This Row],[Total Cost of Good Sold]])/Table1[[#This Row],[Total sold Amount]],0)</f>
        <v>0.22222222222222221</v>
      </c>
    </row>
    <row r="1112" spans="1:29" x14ac:dyDescent="0.3">
      <c r="A1112">
        <v>35</v>
      </c>
      <c r="B1112" t="s">
        <v>66</v>
      </c>
      <c r="C1112" t="s">
        <v>16</v>
      </c>
      <c r="D1112" t="s">
        <v>629</v>
      </c>
      <c r="E1112" t="s">
        <v>16</v>
      </c>
      <c r="F1112" s="4">
        <v>45070</v>
      </c>
      <c r="G1112" s="6">
        <v>780</v>
      </c>
      <c r="H1112">
        <v>5</v>
      </c>
      <c r="I1112" t="s">
        <v>452</v>
      </c>
      <c r="J1112" t="s">
        <v>539</v>
      </c>
      <c r="K1112" t="s">
        <v>23</v>
      </c>
      <c r="L1112" t="s">
        <v>23</v>
      </c>
      <c r="M1112" t="s">
        <v>445</v>
      </c>
      <c r="N1112" s="2">
        <v>0.08</v>
      </c>
      <c r="O1112" s="1">
        <v>600</v>
      </c>
      <c r="P1112" s="1">
        <v>180</v>
      </c>
      <c r="Q1112" t="s">
        <v>23</v>
      </c>
      <c r="R1112" t="s">
        <v>23</v>
      </c>
      <c r="S1112" t="s">
        <v>456</v>
      </c>
      <c r="T1112" t="s">
        <v>460</v>
      </c>
      <c r="U1112" t="s">
        <v>460</v>
      </c>
      <c r="V1112" t="s">
        <v>462</v>
      </c>
      <c r="W1112" t="s">
        <v>607</v>
      </c>
      <c r="X1112" t="s">
        <v>614</v>
      </c>
      <c r="Y1112" s="6">
        <v>3900</v>
      </c>
      <c r="Z1112" s="1">
        <f>Table1[[#This Row],[Cost Of Goods Sold]]*Table1[[#This Row],[Quantity Sold]]</f>
        <v>3000</v>
      </c>
      <c r="AA1112" s="1">
        <f>Table1[[#This Row],[Total sold Amount]]-Table1[[#This Row],[Total Cost of Good Sold]]</f>
        <v>900</v>
      </c>
      <c r="AB1112" s="6">
        <f>IFERROR(Table1[[#This Row],[Total sold Amount]]-Table1[[#This Row],[Total Cost of Good Sold]]/Table1[[#This Row],[Total sold Amount]],0)</f>
        <v>3899.2307692307691</v>
      </c>
      <c r="AC1112" s="9">
        <f>IFERROR((Table1[[#This Row],[Total sold Amount]]-Table1[[#This Row],[Total Cost of Good Sold]])/Table1[[#This Row],[Total sold Amount]],0)</f>
        <v>0.23076923076923078</v>
      </c>
    </row>
    <row r="1113" spans="1:29" x14ac:dyDescent="0.3">
      <c r="A1113">
        <v>218</v>
      </c>
      <c r="B1113" t="s">
        <v>97</v>
      </c>
      <c r="C1113" t="s">
        <v>52</v>
      </c>
      <c r="D1113" t="s">
        <v>637</v>
      </c>
      <c r="E1113" t="s">
        <v>624</v>
      </c>
      <c r="F1113" s="4">
        <v>45226</v>
      </c>
      <c r="G1113" s="6">
        <v>160</v>
      </c>
      <c r="H1113">
        <v>1</v>
      </c>
      <c r="I1113" t="s">
        <v>449</v>
      </c>
      <c r="J1113" t="s">
        <v>539</v>
      </c>
      <c r="K1113" t="s">
        <v>23</v>
      </c>
      <c r="L1113" t="s">
        <v>23</v>
      </c>
      <c r="M1113" t="s">
        <v>440</v>
      </c>
      <c r="N1113" s="2">
        <v>0</v>
      </c>
      <c r="O1113" s="1">
        <v>120</v>
      </c>
      <c r="P1113" s="1">
        <v>40</v>
      </c>
      <c r="Q1113" t="s">
        <v>18</v>
      </c>
      <c r="R1113" t="s">
        <v>642</v>
      </c>
      <c r="S1113" t="s">
        <v>454</v>
      </c>
      <c r="T1113" t="s">
        <v>459</v>
      </c>
      <c r="U1113" t="s">
        <v>644</v>
      </c>
      <c r="V1113" t="s">
        <v>462</v>
      </c>
      <c r="W1113" t="s">
        <v>607</v>
      </c>
      <c r="X1113" t="s">
        <v>614</v>
      </c>
      <c r="Y1113" s="6">
        <v>160</v>
      </c>
      <c r="Z1113" s="1">
        <f>Table1[[#This Row],[Cost Of Goods Sold]]*Table1[[#This Row],[Quantity Sold]]</f>
        <v>120</v>
      </c>
      <c r="AA1113" s="1">
        <f>Table1[[#This Row],[Total sold Amount]]-Table1[[#This Row],[Total Cost of Good Sold]]</f>
        <v>40</v>
      </c>
      <c r="AB1113" s="6">
        <f>IFERROR(Table1[[#This Row],[Total sold Amount]]-Table1[[#This Row],[Total Cost of Good Sold]]/Table1[[#This Row],[Total sold Amount]],0)</f>
        <v>159.25</v>
      </c>
      <c r="AC1113" s="9">
        <f>IFERROR((Table1[[#This Row],[Total sold Amount]]-Table1[[#This Row],[Total Cost of Good Sold]])/Table1[[#This Row],[Total sold Amount]],0)</f>
        <v>0.25</v>
      </c>
    </row>
    <row r="1114" spans="1:29" x14ac:dyDescent="0.3">
      <c r="A1114">
        <v>366</v>
      </c>
      <c r="B1114" t="s">
        <v>238</v>
      </c>
      <c r="C1114" t="s">
        <v>24</v>
      </c>
      <c r="D1114" t="s">
        <v>631</v>
      </c>
      <c r="E1114" t="s">
        <v>626</v>
      </c>
      <c r="F1114" s="4">
        <v>45411</v>
      </c>
      <c r="G1114" s="6">
        <v>20</v>
      </c>
      <c r="H1114">
        <v>1</v>
      </c>
      <c r="I1114" t="s">
        <v>453</v>
      </c>
      <c r="J1114" t="s">
        <v>539</v>
      </c>
      <c r="K1114" t="s">
        <v>23</v>
      </c>
      <c r="L1114" t="s">
        <v>23</v>
      </c>
      <c r="M1114" t="s">
        <v>443</v>
      </c>
      <c r="N1114" s="2">
        <v>0</v>
      </c>
      <c r="O1114" s="1">
        <v>15</v>
      </c>
      <c r="P1114" s="1">
        <v>5</v>
      </c>
      <c r="Q1114" t="s">
        <v>32</v>
      </c>
      <c r="R1114" t="s">
        <v>640</v>
      </c>
      <c r="S1114" t="s">
        <v>454</v>
      </c>
      <c r="T1114" t="s">
        <v>460</v>
      </c>
      <c r="U1114" t="s">
        <v>460</v>
      </c>
      <c r="V1114" t="s">
        <v>484</v>
      </c>
      <c r="W1114" t="s">
        <v>607</v>
      </c>
      <c r="X1114" t="s">
        <v>615</v>
      </c>
      <c r="Y1114" s="6">
        <v>20</v>
      </c>
      <c r="Z1114" s="1">
        <f>Table1[[#This Row],[Cost Of Goods Sold]]*Table1[[#This Row],[Quantity Sold]]</f>
        <v>15</v>
      </c>
      <c r="AA1114" s="1">
        <f>Table1[[#This Row],[Total sold Amount]]-Table1[[#This Row],[Total Cost of Good Sold]]</f>
        <v>5</v>
      </c>
      <c r="AB1114" s="6">
        <f>IFERROR(Table1[[#This Row],[Total sold Amount]]-Table1[[#This Row],[Total Cost of Good Sold]]/Table1[[#This Row],[Total sold Amount]],0)</f>
        <v>19.25</v>
      </c>
      <c r="AC1114" s="9">
        <f>IFERROR((Table1[[#This Row],[Total sold Amount]]-Table1[[#This Row],[Total Cost of Good Sold]])/Table1[[#This Row],[Total sold Amount]],0)</f>
        <v>0.25</v>
      </c>
    </row>
    <row r="1115" spans="1:29" x14ac:dyDescent="0.3">
      <c r="A1115">
        <v>23</v>
      </c>
      <c r="B1115" t="s">
        <v>53</v>
      </c>
      <c r="C1115" t="s">
        <v>52</v>
      </c>
      <c r="D1115" t="s">
        <v>637</v>
      </c>
      <c r="E1115" t="s">
        <v>624</v>
      </c>
      <c r="F1115" s="4">
        <v>45199</v>
      </c>
      <c r="G1115" s="6">
        <v>195</v>
      </c>
      <c r="H1115">
        <v>1</v>
      </c>
      <c r="J1115" t="s">
        <v>539</v>
      </c>
      <c r="K1115" t="s">
        <v>18</v>
      </c>
      <c r="L1115" t="s">
        <v>18</v>
      </c>
      <c r="M1115" t="s">
        <v>448</v>
      </c>
      <c r="N1115" s="2">
        <v>0.12</v>
      </c>
      <c r="O1115" s="1">
        <v>150</v>
      </c>
      <c r="P1115" s="1">
        <v>45</v>
      </c>
      <c r="Q1115" t="s">
        <v>457</v>
      </c>
      <c r="R1115" t="s">
        <v>641</v>
      </c>
      <c r="S1115" t="s">
        <v>455</v>
      </c>
      <c r="T1115" t="s">
        <v>459</v>
      </c>
      <c r="U1115" t="s">
        <v>644</v>
      </c>
      <c r="V1115" t="s">
        <v>491</v>
      </c>
      <c r="W1115" t="s">
        <v>606</v>
      </c>
      <c r="X1115" t="s">
        <v>610</v>
      </c>
      <c r="Y1115" s="6">
        <v>195</v>
      </c>
      <c r="Z1115" s="1">
        <f>Table1[[#This Row],[Cost Of Goods Sold]]*Table1[[#This Row],[Quantity Sold]]</f>
        <v>150</v>
      </c>
      <c r="AA1115" s="1">
        <f>Table1[[#This Row],[Total sold Amount]]-Table1[[#This Row],[Total Cost of Good Sold]]</f>
        <v>45</v>
      </c>
      <c r="AB1115" s="6">
        <f>IFERROR(Table1[[#This Row],[Total sold Amount]]-Table1[[#This Row],[Total Cost of Good Sold]]/Table1[[#This Row],[Total sold Amount]],0)</f>
        <v>194.23076923076923</v>
      </c>
      <c r="AC1115" s="9">
        <f>IFERROR((Table1[[#This Row],[Total sold Amount]]-Table1[[#This Row],[Total Cost of Good Sold]])/Table1[[#This Row],[Total sold Amount]],0)</f>
        <v>0.23076923076923078</v>
      </c>
    </row>
    <row r="1116" spans="1:29" x14ac:dyDescent="0.3">
      <c r="A1116">
        <v>1065</v>
      </c>
      <c r="B1116" t="s">
        <v>421</v>
      </c>
      <c r="C1116" t="s">
        <v>19</v>
      </c>
      <c r="D1116" t="s">
        <v>630</v>
      </c>
      <c r="E1116" t="s">
        <v>623</v>
      </c>
      <c r="F1116" s="4">
        <v>45500</v>
      </c>
      <c r="G1116" s="6">
        <v>70</v>
      </c>
      <c r="J1116" t="s">
        <v>539</v>
      </c>
      <c r="K1116" t="s">
        <v>23</v>
      </c>
      <c r="L1116" t="s">
        <v>23</v>
      </c>
      <c r="M1116" t="s">
        <v>447</v>
      </c>
      <c r="N1116" s="2">
        <v>0.1</v>
      </c>
      <c r="O1116" s="1">
        <v>50</v>
      </c>
      <c r="P1116" s="1">
        <v>20</v>
      </c>
      <c r="Q1116" t="s">
        <v>32</v>
      </c>
      <c r="R1116" t="s">
        <v>640</v>
      </c>
      <c r="S1116" t="s">
        <v>454</v>
      </c>
      <c r="T1116" t="s">
        <v>460</v>
      </c>
      <c r="U1116" t="s">
        <v>460</v>
      </c>
      <c r="V1116" t="s">
        <v>464</v>
      </c>
      <c r="W1116" t="s">
        <v>607</v>
      </c>
      <c r="X1116" t="s">
        <v>610</v>
      </c>
      <c r="Y1116" s="6">
        <v>0</v>
      </c>
      <c r="Z1116" s="1">
        <f>Table1[[#This Row],[Cost Of Goods Sold]]*Table1[[#This Row],[Quantity Sold]]</f>
        <v>0</v>
      </c>
      <c r="AA1116" s="1">
        <f>Table1[[#This Row],[Total sold Amount]]-Table1[[#This Row],[Total Cost of Good Sold]]</f>
        <v>0</v>
      </c>
      <c r="AB1116" s="6">
        <f>IFERROR(Table1[[#This Row],[Total sold Amount]]-Table1[[#This Row],[Total Cost of Good Sold]]/Table1[[#This Row],[Total sold Amount]],0)</f>
        <v>0</v>
      </c>
      <c r="AC1116" s="9">
        <f>IFERROR((Table1[[#This Row],[Total sold Amount]]-Table1[[#This Row],[Total Cost of Good Sold]])/Table1[[#This Row],[Total sold Amount]],0)</f>
        <v>0</v>
      </c>
    </row>
    <row r="1117" spans="1:29" x14ac:dyDescent="0.3">
      <c r="A1117">
        <v>175</v>
      </c>
      <c r="B1117" t="s">
        <v>51</v>
      </c>
      <c r="C1117" t="s">
        <v>34</v>
      </c>
      <c r="D1117" t="s">
        <v>632</v>
      </c>
      <c r="E1117" t="s">
        <v>625</v>
      </c>
      <c r="F1117" s="4">
        <v>45487</v>
      </c>
      <c r="G1117" s="6">
        <v>65</v>
      </c>
      <c r="H1117">
        <v>3</v>
      </c>
      <c r="I1117" t="s">
        <v>451</v>
      </c>
      <c r="J1117" t="s">
        <v>542</v>
      </c>
      <c r="K1117" t="s">
        <v>32</v>
      </c>
      <c r="L1117" t="s">
        <v>32</v>
      </c>
      <c r="M1117" t="s">
        <v>440</v>
      </c>
      <c r="N1117" s="2">
        <v>0</v>
      </c>
      <c r="O1117" s="1">
        <v>50</v>
      </c>
      <c r="P1117" s="1">
        <v>15</v>
      </c>
      <c r="Q1117" t="s">
        <v>23</v>
      </c>
      <c r="R1117" t="s">
        <v>23</v>
      </c>
      <c r="S1117" t="s">
        <v>455</v>
      </c>
      <c r="T1117" t="s">
        <v>460</v>
      </c>
      <c r="U1117" t="s">
        <v>460</v>
      </c>
      <c r="V1117" t="s">
        <v>469</v>
      </c>
      <c r="W1117" t="s">
        <v>606</v>
      </c>
      <c r="X1117" t="s">
        <v>613</v>
      </c>
      <c r="Y1117" s="6">
        <v>195</v>
      </c>
      <c r="Z1117" s="1">
        <f>Table1[[#This Row],[Cost Of Goods Sold]]*Table1[[#This Row],[Quantity Sold]]</f>
        <v>150</v>
      </c>
      <c r="AA1117" s="1">
        <f>Table1[[#This Row],[Total sold Amount]]-Table1[[#This Row],[Total Cost of Good Sold]]</f>
        <v>45</v>
      </c>
      <c r="AB1117" s="6">
        <f>IFERROR(Table1[[#This Row],[Total sold Amount]]-Table1[[#This Row],[Total Cost of Good Sold]]/Table1[[#This Row],[Total sold Amount]],0)</f>
        <v>194.23076923076923</v>
      </c>
      <c r="AC1117" s="9">
        <f>IFERROR((Table1[[#This Row],[Total sold Amount]]-Table1[[#This Row],[Total Cost of Good Sold]])/Table1[[#This Row],[Total sold Amount]],0)</f>
        <v>0.23076923076923078</v>
      </c>
    </row>
    <row r="1118" spans="1:29" x14ac:dyDescent="0.3">
      <c r="A1118">
        <v>412</v>
      </c>
      <c r="B1118" t="s">
        <v>270</v>
      </c>
      <c r="C1118" t="s">
        <v>24</v>
      </c>
      <c r="D1118" t="s">
        <v>631</v>
      </c>
      <c r="E1118" t="s">
        <v>626</v>
      </c>
      <c r="F1118" s="4">
        <v>45396</v>
      </c>
      <c r="G1118" s="6">
        <v>130</v>
      </c>
      <c r="H1118">
        <v>3</v>
      </c>
      <c r="I1118" t="s">
        <v>450</v>
      </c>
      <c r="J1118" t="s">
        <v>542</v>
      </c>
      <c r="K1118" t="s">
        <v>23</v>
      </c>
      <c r="L1118" t="s">
        <v>23</v>
      </c>
      <c r="M1118" t="s">
        <v>446</v>
      </c>
      <c r="N1118" s="2">
        <v>0</v>
      </c>
      <c r="O1118" s="1">
        <v>100</v>
      </c>
      <c r="P1118" s="1">
        <v>30</v>
      </c>
      <c r="Q1118" t="s">
        <v>32</v>
      </c>
      <c r="R1118" t="s">
        <v>640</v>
      </c>
      <c r="S1118" t="s">
        <v>455</v>
      </c>
      <c r="T1118" t="s">
        <v>459</v>
      </c>
      <c r="U1118" t="s">
        <v>644</v>
      </c>
      <c r="V1118" t="s">
        <v>493</v>
      </c>
      <c r="W1118" t="s">
        <v>607</v>
      </c>
      <c r="X1118" t="s">
        <v>613</v>
      </c>
      <c r="Y1118" s="6">
        <v>390</v>
      </c>
      <c r="Z1118" s="1">
        <f>Table1[[#This Row],[Cost Of Goods Sold]]*Table1[[#This Row],[Quantity Sold]]</f>
        <v>300</v>
      </c>
      <c r="AA1118" s="1">
        <f>Table1[[#This Row],[Total sold Amount]]-Table1[[#This Row],[Total Cost of Good Sold]]</f>
        <v>90</v>
      </c>
      <c r="AB1118" s="6">
        <f>IFERROR(Table1[[#This Row],[Total sold Amount]]-Table1[[#This Row],[Total Cost of Good Sold]]/Table1[[#This Row],[Total sold Amount]],0)</f>
        <v>389.23076923076923</v>
      </c>
      <c r="AC1118" s="9">
        <f>IFERROR((Table1[[#This Row],[Total sold Amount]]-Table1[[#This Row],[Total Cost of Good Sold]])/Table1[[#This Row],[Total sold Amount]],0)</f>
        <v>0.23076923076923078</v>
      </c>
    </row>
    <row r="1119" spans="1:29" x14ac:dyDescent="0.3">
      <c r="A1119">
        <v>557</v>
      </c>
      <c r="B1119" t="s">
        <v>343</v>
      </c>
      <c r="C1119" t="s">
        <v>19</v>
      </c>
      <c r="D1119" t="s">
        <v>630</v>
      </c>
      <c r="E1119" t="s">
        <v>623</v>
      </c>
      <c r="F1119" s="4">
        <v>45313</v>
      </c>
      <c r="G1119" s="6">
        <v>25</v>
      </c>
      <c r="H1119">
        <v>2</v>
      </c>
      <c r="I1119" t="s">
        <v>450</v>
      </c>
      <c r="J1119" t="s">
        <v>542</v>
      </c>
      <c r="K1119" t="s">
        <v>23</v>
      </c>
      <c r="L1119" t="s">
        <v>23</v>
      </c>
      <c r="M1119" t="s">
        <v>446</v>
      </c>
      <c r="N1119" s="2">
        <v>0.1</v>
      </c>
      <c r="O1119" s="1">
        <v>20</v>
      </c>
      <c r="P1119" s="1">
        <v>5</v>
      </c>
      <c r="Q1119" t="s">
        <v>23</v>
      </c>
      <c r="R1119" t="s">
        <v>23</v>
      </c>
      <c r="S1119" t="s">
        <v>454</v>
      </c>
      <c r="T1119" t="s">
        <v>458</v>
      </c>
      <c r="U1119" t="s">
        <v>644</v>
      </c>
      <c r="V1119" t="s">
        <v>483</v>
      </c>
      <c r="W1119" t="s">
        <v>608</v>
      </c>
      <c r="X1119" t="s">
        <v>611</v>
      </c>
      <c r="Y1119" s="6">
        <v>50</v>
      </c>
      <c r="Z1119" s="1">
        <f>Table1[[#This Row],[Cost Of Goods Sold]]*Table1[[#This Row],[Quantity Sold]]</f>
        <v>40</v>
      </c>
      <c r="AA1119" s="1">
        <f>Table1[[#This Row],[Total sold Amount]]-Table1[[#This Row],[Total Cost of Good Sold]]</f>
        <v>10</v>
      </c>
      <c r="AB1119" s="6">
        <f>IFERROR(Table1[[#This Row],[Total sold Amount]]-Table1[[#This Row],[Total Cost of Good Sold]]/Table1[[#This Row],[Total sold Amount]],0)</f>
        <v>49.2</v>
      </c>
      <c r="AC1119" s="9">
        <f>IFERROR((Table1[[#This Row],[Total sold Amount]]-Table1[[#This Row],[Total Cost of Good Sold]])/Table1[[#This Row],[Total sold Amount]],0)</f>
        <v>0.2</v>
      </c>
    </row>
    <row r="1120" spans="1:29" x14ac:dyDescent="0.3">
      <c r="A1120">
        <v>39</v>
      </c>
      <c r="B1120" t="s">
        <v>72</v>
      </c>
      <c r="C1120" t="s">
        <v>16</v>
      </c>
      <c r="D1120" t="s">
        <v>629</v>
      </c>
      <c r="E1120" t="s">
        <v>16</v>
      </c>
      <c r="F1120" s="4">
        <v>45113</v>
      </c>
      <c r="G1120" s="6">
        <v>1500</v>
      </c>
      <c r="H1120">
        <v>3</v>
      </c>
      <c r="I1120" t="s">
        <v>450</v>
      </c>
      <c r="J1120" t="s">
        <v>542</v>
      </c>
      <c r="K1120" t="s">
        <v>18</v>
      </c>
      <c r="L1120" t="s">
        <v>18</v>
      </c>
      <c r="M1120" t="s">
        <v>439</v>
      </c>
      <c r="N1120" s="2">
        <v>0.12</v>
      </c>
      <c r="O1120" s="1">
        <v>1200</v>
      </c>
      <c r="P1120" s="1">
        <v>300</v>
      </c>
      <c r="Q1120" t="s">
        <v>23</v>
      </c>
      <c r="R1120" t="s">
        <v>23</v>
      </c>
      <c r="S1120" t="s">
        <v>454</v>
      </c>
      <c r="T1120" t="s">
        <v>458</v>
      </c>
      <c r="U1120" t="s">
        <v>644</v>
      </c>
      <c r="V1120" t="s">
        <v>464</v>
      </c>
      <c r="W1120" t="s">
        <v>606</v>
      </c>
      <c r="X1120" t="s">
        <v>610</v>
      </c>
      <c r="Y1120" s="6">
        <v>4500</v>
      </c>
      <c r="Z1120" s="1">
        <f>Table1[[#This Row],[Cost Of Goods Sold]]*Table1[[#This Row],[Quantity Sold]]</f>
        <v>3600</v>
      </c>
      <c r="AA1120" s="1">
        <f>Table1[[#This Row],[Total sold Amount]]-Table1[[#This Row],[Total Cost of Good Sold]]</f>
        <v>900</v>
      </c>
      <c r="AB1120" s="6">
        <f>IFERROR(Table1[[#This Row],[Total sold Amount]]-Table1[[#This Row],[Total Cost of Good Sold]]/Table1[[#This Row],[Total sold Amount]],0)</f>
        <v>4499.2</v>
      </c>
      <c r="AC1120" s="9">
        <f>IFERROR((Table1[[#This Row],[Total sold Amount]]-Table1[[#This Row],[Total Cost of Good Sold]])/Table1[[#This Row],[Total sold Amount]],0)</f>
        <v>0.2</v>
      </c>
    </row>
    <row r="1121" spans="1:29" x14ac:dyDescent="0.3">
      <c r="A1121">
        <v>994</v>
      </c>
      <c r="B1121" t="s">
        <v>185</v>
      </c>
      <c r="C1121" t="s">
        <v>34</v>
      </c>
      <c r="D1121" t="s">
        <v>632</v>
      </c>
      <c r="E1121" t="s">
        <v>625</v>
      </c>
      <c r="F1121" s="4">
        <v>44970</v>
      </c>
      <c r="G1121" s="6">
        <v>50</v>
      </c>
      <c r="H1121">
        <v>3</v>
      </c>
      <c r="I1121" t="s">
        <v>452</v>
      </c>
      <c r="J1121" t="s">
        <v>542</v>
      </c>
      <c r="K1121" t="s">
        <v>18</v>
      </c>
      <c r="L1121" t="s">
        <v>18</v>
      </c>
      <c r="M1121" t="s">
        <v>439</v>
      </c>
      <c r="N1121" s="2">
        <v>0</v>
      </c>
      <c r="O1121" s="1">
        <v>40</v>
      </c>
      <c r="P1121" s="1">
        <v>10</v>
      </c>
      <c r="Q1121" t="s">
        <v>32</v>
      </c>
      <c r="R1121" t="s">
        <v>640</v>
      </c>
      <c r="S1121" t="s">
        <v>455</v>
      </c>
      <c r="T1121" t="s">
        <v>458</v>
      </c>
      <c r="U1121" t="s">
        <v>644</v>
      </c>
      <c r="V1121" t="s">
        <v>492</v>
      </c>
      <c r="W1121" t="s">
        <v>608</v>
      </c>
      <c r="X1121" t="s">
        <v>614</v>
      </c>
      <c r="Y1121" s="6">
        <v>150</v>
      </c>
      <c r="Z1121" s="1">
        <f>Table1[[#This Row],[Cost Of Goods Sold]]*Table1[[#This Row],[Quantity Sold]]</f>
        <v>120</v>
      </c>
      <c r="AA1121" s="1">
        <f>Table1[[#This Row],[Total sold Amount]]-Table1[[#This Row],[Total Cost of Good Sold]]</f>
        <v>30</v>
      </c>
      <c r="AB1121" s="6">
        <f>IFERROR(Table1[[#This Row],[Total sold Amount]]-Table1[[#This Row],[Total Cost of Good Sold]]/Table1[[#This Row],[Total sold Amount]],0)</f>
        <v>149.19999999999999</v>
      </c>
      <c r="AC1121" s="9">
        <f>IFERROR((Table1[[#This Row],[Total sold Amount]]-Table1[[#This Row],[Total Cost of Good Sold]])/Table1[[#This Row],[Total sold Amount]],0)</f>
        <v>0.2</v>
      </c>
    </row>
    <row r="1122" spans="1:29" x14ac:dyDescent="0.3">
      <c r="A1122">
        <v>1339</v>
      </c>
      <c r="B1122" t="s">
        <v>108</v>
      </c>
      <c r="C1122" t="s">
        <v>19</v>
      </c>
      <c r="D1122" t="s">
        <v>630</v>
      </c>
      <c r="E1122" t="s">
        <v>623</v>
      </c>
      <c r="F1122" s="4">
        <v>45293</v>
      </c>
      <c r="G1122" s="6">
        <v>90</v>
      </c>
      <c r="H1122">
        <v>5</v>
      </c>
      <c r="I1122" t="s">
        <v>452</v>
      </c>
      <c r="J1122" t="s">
        <v>542</v>
      </c>
      <c r="K1122" t="s">
        <v>32</v>
      </c>
      <c r="L1122" t="s">
        <v>32</v>
      </c>
      <c r="M1122" t="s">
        <v>601</v>
      </c>
      <c r="N1122" s="2">
        <v>0</v>
      </c>
      <c r="O1122" s="1">
        <v>15</v>
      </c>
      <c r="P1122" s="1">
        <v>75</v>
      </c>
      <c r="Q1122" t="s">
        <v>18</v>
      </c>
      <c r="R1122" t="s">
        <v>642</v>
      </c>
      <c r="S1122" t="s">
        <v>455</v>
      </c>
      <c r="T1122" t="s">
        <v>459</v>
      </c>
      <c r="U1122" t="s">
        <v>644</v>
      </c>
      <c r="V1122" t="s">
        <v>486</v>
      </c>
      <c r="W1122" t="s">
        <v>608</v>
      </c>
      <c r="X1122" t="s">
        <v>614</v>
      </c>
      <c r="Y1122" s="6">
        <v>450</v>
      </c>
      <c r="Z1122" s="1">
        <f>Table1[[#This Row],[Cost Of Goods Sold]]*Table1[[#This Row],[Quantity Sold]]</f>
        <v>75</v>
      </c>
      <c r="AA1122" s="1">
        <f>Table1[[#This Row],[Total sold Amount]]-Table1[[#This Row],[Total Cost of Good Sold]]</f>
        <v>375</v>
      </c>
      <c r="AB1122" s="6">
        <f>IFERROR(Table1[[#This Row],[Total sold Amount]]-Table1[[#This Row],[Total Cost of Good Sold]]/Table1[[#This Row],[Total sold Amount]],0)</f>
        <v>449.83333333333331</v>
      </c>
      <c r="AC1122" s="9">
        <f>IFERROR((Table1[[#This Row],[Total sold Amount]]-Table1[[#This Row],[Total Cost of Good Sold]])/Table1[[#This Row],[Total sold Amount]],0)</f>
        <v>0.83333333333333337</v>
      </c>
    </row>
    <row r="1123" spans="1:29" x14ac:dyDescent="0.3">
      <c r="A1123">
        <v>532</v>
      </c>
      <c r="B1123" t="s">
        <v>44</v>
      </c>
      <c r="C1123" t="s">
        <v>16</v>
      </c>
      <c r="D1123" t="s">
        <v>629</v>
      </c>
      <c r="E1123" t="s">
        <v>16</v>
      </c>
      <c r="F1123" s="4">
        <v>45303</v>
      </c>
      <c r="G1123" s="6">
        <v>90</v>
      </c>
      <c r="H1123">
        <v>3</v>
      </c>
      <c r="I1123" t="s">
        <v>452</v>
      </c>
      <c r="J1123" t="s">
        <v>542</v>
      </c>
      <c r="K1123" t="s">
        <v>26</v>
      </c>
      <c r="L1123" t="s">
        <v>32</v>
      </c>
      <c r="M1123" t="s">
        <v>439</v>
      </c>
      <c r="N1123" s="2">
        <v>0.05</v>
      </c>
      <c r="O1123" s="1">
        <v>70</v>
      </c>
      <c r="P1123" s="1">
        <v>20</v>
      </c>
      <c r="Q1123" t="s">
        <v>18</v>
      </c>
      <c r="R1123" t="s">
        <v>642</v>
      </c>
      <c r="S1123" t="s">
        <v>456</v>
      </c>
      <c r="T1123" t="s">
        <v>458</v>
      </c>
      <c r="U1123" t="s">
        <v>644</v>
      </c>
      <c r="V1123" t="s">
        <v>473</v>
      </c>
      <c r="W1123" t="s">
        <v>608</v>
      </c>
      <c r="X1123" t="s">
        <v>614</v>
      </c>
      <c r="Y1123" s="6">
        <v>270</v>
      </c>
      <c r="Z1123" s="1">
        <f>Table1[[#This Row],[Cost Of Goods Sold]]*Table1[[#This Row],[Quantity Sold]]</f>
        <v>210</v>
      </c>
      <c r="AA1123" s="1">
        <f>Table1[[#This Row],[Total sold Amount]]-Table1[[#This Row],[Total Cost of Good Sold]]</f>
        <v>60</v>
      </c>
      <c r="AB1123" s="6">
        <f>IFERROR(Table1[[#This Row],[Total sold Amount]]-Table1[[#This Row],[Total Cost of Good Sold]]/Table1[[#This Row],[Total sold Amount]],0)</f>
        <v>269.22222222222223</v>
      </c>
      <c r="AC1123" s="9">
        <f>IFERROR((Table1[[#This Row],[Total sold Amount]]-Table1[[#This Row],[Total Cost of Good Sold]])/Table1[[#This Row],[Total sold Amount]],0)</f>
        <v>0.22222222222222221</v>
      </c>
    </row>
    <row r="1124" spans="1:29" x14ac:dyDescent="0.3">
      <c r="A1124">
        <v>928</v>
      </c>
      <c r="B1124" t="s">
        <v>185</v>
      </c>
      <c r="C1124" t="s">
        <v>34</v>
      </c>
      <c r="D1124" t="s">
        <v>632</v>
      </c>
      <c r="E1124" t="s">
        <v>625</v>
      </c>
      <c r="F1124" s="4">
        <v>45080</v>
      </c>
      <c r="G1124" s="6">
        <v>50</v>
      </c>
      <c r="H1124">
        <v>1</v>
      </c>
      <c r="I1124" t="s">
        <v>452</v>
      </c>
      <c r="J1124" t="s">
        <v>542</v>
      </c>
      <c r="K1124" t="s">
        <v>23</v>
      </c>
      <c r="L1124" t="s">
        <v>23</v>
      </c>
      <c r="M1124" t="s">
        <v>446</v>
      </c>
      <c r="N1124" s="2">
        <v>0</v>
      </c>
      <c r="O1124" s="1">
        <v>40</v>
      </c>
      <c r="P1124" s="1">
        <v>10</v>
      </c>
      <c r="Q1124" t="s">
        <v>18</v>
      </c>
      <c r="R1124" t="s">
        <v>642</v>
      </c>
      <c r="S1124" t="s">
        <v>455</v>
      </c>
      <c r="T1124" t="s">
        <v>460</v>
      </c>
      <c r="U1124" t="s">
        <v>460</v>
      </c>
      <c r="V1124" t="s">
        <v>480</v>
      </c>
      <c r="W1124" t="s">
        <v>608</v>
      </c>
      <c r="X1124" t="s">
        <v>613</v>
      </c>
      <c r="Y1124" s="6">
        <v>50</v>
      </c>
      <c r="Z1124" s="1">
        <f>Table1[[#This Row],[Cost Of Goods Sold]]*Table1[[#This Row],[Quantity Sold]]</f>
        <v>40</v>
      </c>
      <c r="AA1124" s="1">
        <f>Table1[[#This Row],[Total sold Amount]]-Table1[[#This Row],[Total Cost of Good Sold]]</f>
        <v>10</v>
      </c>
      <c r="AB1124" s="6">
        <f>IFERROR(Table1[[#This Row],[Total sold Amount]]-Table1[[#This Row],[Total Cost of Good Sold]]/Table1[[#This Row],[Total sold Amount]],0)</f>
        <v>49.2</v>
      </c>
      <c r="AC1124" s="9">
        <f>IFERROR((Table1[[#This Row],[Total sold Amount]]-Table1[[#This Row],[Total Cost of Good Sold]])/Table1[[#This Row],[Total sold Amount]],0)</f>
        <v>0.2</v>
      </c>
    </row>
    <row r="1125" spans="1:29" x14ac:dyDescent="0.3">
      <c r="A1125">
        <v>1201</v>
      </c>
      <c r="B1125" t="s">
        <v>108</v>
      </c>
      <c r="C1125" t="s">
        <v>19</v>
      </c>
      <c r="D1125" t="s">
        <v>630</v>
      </c>
      <c r="E1125" t="s">
        <v>623</v>
      </c>
      <c r="F1125" s="4">
        <v>45134</v>
      </c>
      <c r="G1125" s="6">
        <v>80</v>
      </c>
      <c r="H1125">
        <v>4</v>
      </c>
      <c r="I1125" t="s">
        <v>452</v>
      </c>
      <c r="J1125" t="s">
        <v>542</v>
      </c>
      <c r="K1125" t="s">
        <v>32</v>
      </c>
      <c r="L1125" t="s">
        <v>32</v>
      </c>
      <c r="M1125" t="s">
        <v>602</v>
      </c>
      <c r="N1125" s="2">
        <v>0.05</v>
      </c>
      <c r="O1125" s="1">
        <v>15</v>
      </c>
      <c r="P1125" s="1">
        <v>65</v>
      </c>
      <c r="Q1125" t="s">
        <v>18</v>
      </c>
      <c r="R1125" t="s">
        <v>642</v>
      </c>
      <c r="S1125" t="s">
        <v>455</v>
      </c>
      <c r="T1125" t="s">
        <v>458</v>
      </c>
      <c r="U1125" t="s">
        <v>644</v>
      </c>
      <c r="V1125" t="s">
        <v>474</v>
      </c>
      <c r="W1125" t="s">
        <v>607</v>
      </c>
      <c r="X1125" t="s">
        <v>611</v>
      </c>
      <c r="Y1125" s="6">
        <v>320</v>
      </c>
      <c r="Z1125" s="1">
        <f>Table1[[#This Row],[Cost Of Goods Sold]]*Table1[[#This Row],[Quantity Sold]]</f>
        <v>60</v>
      </c>
      <c r="AA1125" s="1">
        <f>Table1[[#This Row],[Total sold Amount]]-Table1[[#This Row],[Total Cost of Good Sold]]</f>
        <v>260</v>
      </c>
      <c r="AB1125" s="6">
        <f>IFERROR(Table1[[#This Row],[Total sold Amount]]-Table1[[#This Row],[Total Cost of Good Sold]]/Table1[[#This Row],[Total sold Amount]],0)</f>
        <v>319.8125</v>
      </c>
      <c r="AC1125" s="9">
        <f>IFERROR((Table1[[#This Row],[Total sold Amount]]-Table1[[#This Row],[Total Cost of Good Sold]])/Table1[[#This Row],[Total sold Amount]],0)</f>
        <v>0.8125</v>
      </c>
    </row>
    <row r="1126" spans="1:29" x14ac:dyDescent="0.3">
      <c r="A1126">
        <v>641</v>
      </c>
      <c r="B1126" t="s">
        <v>174</v>
      </c>
      <c r="C1126" t="s">
        <v>16</v>
      </c>
      <c r="D1126" t="s">
        <v>629</v>
      </c>
      <c r="E1126" t="s">
        <v>16</v>
      </c>
      <c r="F1126" s="4">
        <v>45404</v>
      </c>
      <c r="G1126" s="6">
        <v>300</v>
      </c>
      <c r="H1126">
        <v>1</v>
      </c>
      <c r="I1126" t="s">
        <v>449</v>
      </c>
      <c r="J1126" t="s">
        <v>542</v>
      </c>
      <c r="K1126" t="s">
        <v>18</v>
      </c>
      <c r="L1126" t="s">
        <v>18</v>
      </c>
      <c r="M1126" t="s">
        <v>439</v>
      </c>
      <c r="N1126" s="2">
        <v>0</v>
      </c>
      <c r="O1126" s="1">
        <v>250</v>
      </c>
      <c r="P1126" s="1">
        <v>50</v>
      </c>
      <c r="Q1126" t="s">
        <v>23</v>
      </c>
      <c r="R1126" t="s">
        <v>23</v>
      </c>
      <c r="S1126" t="s">
        <v>455</v>
      </c>
      <c r="T1126" t="s">
        <v>458</v>
      </c>
      <c r="U1126" t="s">
        <v>644</v>
      </c>
      <c r="V1126" t="s">
        <v>493</v>
      </c>
      <c r="W1126" t="s">
        <v>607</v>
      </c>
      <c r="X1126" t="s">
        <v>613</v>
      </c>
      <c r="Y1126" s="6">
        <v>300</v>
      </c>
      <c r="Z1126" s="1">
        <f>Table1[[#This Row],[Cost Of Goods Sold]]*Table1[[#This Row],[Quantity Sold]]</f>
        <v>250</v>
      </c>
      <c r="AA1126" s="1">
        <f>Table1[[#This Row],[Total sold Amount]]-Table1[[#This Row],[Total Cost of Good Sold]]</f>
        <v>50</v>
      </c>
      <c r="AB1126" s="6">
        <f>IFERROR(Table1[[#This Row],[Total sold Amount]]-Table1[[#This Row],[Total Cost of Good Sold]]/Table1[[#This Row],[Total sold Amount]],0)</f>
        <v>299.16666666666669</v>
      </c>
      <c r="AC1126" s="9">
        <f>IFERROR((Table1[[#This Row],[Total sold Amount]]-Table1[[#This Row],[Total Cost of Good Sold]])/Table1[[#This Row],[Total sold Amount]],0)</f>
        <v>0.16666666666666666</v>
      </c>
    </row>
    <row r="1127" spans="1:29" x14ac:dyDescent="0.3">
      <c r="A1127">
        <v>600</v>
      </c>
      <c r="B1127" t="s">
        <v>146</v>
      </c>
      <c r="C1127" t="s">
        <v>16</v>
      </c>
      <c r="D1127" t="s">
        <v>629</v>
      </c>
      <c r="E1127" t="s">
        <v>16</v>
      </c>
      <c r="F1127" s="4">
        <v>45262</v>
      </c>
      <c r="G1127" s="6">
        <v>20</v>
      </c>
      <c r="H1127">
        <v>1</v>
      </c>
      <c r="I1127" t="s">
        <v>449</v>
      </c>
      <c r="J1127" t="s">
        <v>542</v>
      </c>
      <c r="K1127" t="s">
        <v>26</v>
      </c>
      <c r="L1127" t="s">
        <v>32</v>
      </c>
      <c r="M1127" t="s">
        <v>443</v>
      </c>
      <c r="N1127" s="2">
        <v>0.05</v>
      </c>
      <c r="O1127" s="1">
        <v>15</v>
      </c>
      <c r="P1127" s="1">
        <v>5</v>
      </c>
      <c r="Q1127" t="s">
        <v>457</v>
      </c>
      <c r="R1127" t="s">
        <v>641</v>
      </c>
      <c r="S1127" t="s">
        <v>454</v>
      </c>
      <c r="T1127" t="s">
        <v>460</v>
      </c>
      <c r="U1127" t="s">
        <v>460</v>
      </c>
      <c r="V1127" t="s">
        <v>485</v>
      </c>
      <c r="W1127" t="s">
        <v>606</v>
      </c>
      <c r="X1127" t="s">
        <v>611</v>
      </c>
      <c r="Y1127" s="6">
        <v>20</v>
      </c>
      <c r="Z1127" s="1">
        <f>Table1[[#This Row],[Cost Of Goods Sold]]*Table1[[#This Row],[Quantity Sold]]</f>
        <v>15</v>
      </c>
      <c r="AA1127" s="1">
        <f>Table1[[#This Row],[Total sold Amount]]-Table1[[#This Row],[Total Cost of Good Sold]]</f>
        <v>5</v>
      </c>
      <c r="AB1127" s="6">
        <f>IFERROR(Table1[[#This Row],[Total sold Amount]]-Table1[[#This Row],[Total Cost of Good Sold]]/Table1[[#This Row],[Total sold Amount]],0)</f>
        <v>19.25</v>
      </c>
      <c r="AC1127" s="9">
        <f>IFERROR((Table1[[#This Row],[Total sold Amount]]-Table1[[#This Row],[Total Cost of Good Sold]])/Table1[[#This Row],[Total sold Amount]],0)</f>
        <v>0.25</v>
      </c>
    </row>
    <row r="1128" spans="1:29" x14ac:dyDescent="0.3">
      <c r="A1128">
        <v>1247</v>
      </c>
      <c r="B1128" t="s">
        <v>371</v>
      </c>
      <c r="C1128" t="s">
        <v>48</v>
      </c>
      <c r="D1128" t="s">
        <v>633</v>
      </c>
      <c r="E1128" t="s">
        <v>624</v>
      </c>
      <c r="F1128" s="4">
        <v>45220</v>
      </c>
      <c r="G1128" s="6">
        <v>30</v>
      </c>
      <c r="H1128">
        <v>2</v>
      </c>
      <c r="I1128" t="s">
        <v>449</v>
      </c>
      <c r="J1128" t="s">
        <v>542</v>
      </c>
      <c r="K1128" t="s">
        <v>18</v>
      </c>
      <c r="L1128" t="s">
        <v>18</v>
      </c>
      <c r="M1128" t="s">
        <v>604</v>
      </c>
      <c r="N1128" s="2">
        <v>0</v>
      </c>
      <c r="O1128" s="1">
        <v>15</v>
      </c>
      <c r="P1128" s="1">
        <v>15</v>
      </c>
      <c r="Q1128" t="s">
        <v>457</v>
      </c>
      <c r="R1128" t="s">
        <v>641</v>
      </c>
      <c r="S1128" t="s">
        <v>456</v>
      </c>
      <c r="T1128" t="s">
        <v>459</v>
      </c>
      <c r="U1128" t="s">
        <v>644</v>
      </c>
      <c r="V1128" t="s">
        <v>478</v>
      </c>
      <c r="W1128" t="s">
        <v>608</v>
      </c>
      <c r="X1128" t="s">
        <v>614</v>
      </c>
      <c r="Y1128" s="6">
        <v>60</v>
      </c>
      <c r="Z1128" s="1">
        <f>Table1[[#This Row],[Cost Of Goods Sold]]*Table1[[#This Row],[Quantity Sold]]</f>
        <v>30</v>
      </c>
      <c r="AA1128" s="1">
        <f>Table1[[#This Row],[Total sold Amount]]-Table1[[#This Row],[Total Cost of Good Sold]]</f>
        <v>30</v>
      </c>
      <c r="AB1128" s="6">
        <f>IFERROR(Table1[[#This Row],[Total sold Amount]]-Table1[[#This Row],[Total Cost of Good Sold]]/Table1[[#This Row],[Total sold Amount]],0)</f>
        <v>59.5</v>
      </c>
      <c r="AC1128" s="9">
        <f>IFERROR((Table1[[#This Row],[Total sold Amount]]-Table1[[#This Row],[Total Cost of Good Sold]])/Table1[[#This Row],[Total sold Amount]],0)</f>
        <v>0.5</v>
      </c>
    </row>
    <row r="1129" spans="1:29" x14ac:dyDescent="0.3">
      <c r="A1129">
        <v>246</v>
      </c>
      <c r="B1129" t="s">
        <v>123</v>
      </c>
      <c r="C1129" t="s">
        <v>34</v>
      </c>
      <c r="D1129" t="s">
        <v>632</v>
      </c>
      <c r="E1129" t="s">
        <v>625</v>
      </c>
      <c r="F1129" s="4">
        <v>45248</v>
      </c>
      <c r="G1129" s="6">
        <v>26</v>
      </c>
      <c r="H1129">
        <v>5</v>
      </c>
      <c r="I1129" t="s">
        <v>449</v>
      </c>
      <c r="J1129" t="s">
        <v>542</v>
      </c>
      <c r="K1129" t="s">
        <v>32</v>
      </c>
      <c r="L1129" t="s">
        <v>32</v>
      </c>
      <c r="M1129" t="s">
        <v>441</v>
      </c>
      <c r="N1129" s="2">
        <v>0</v>
      </c>
      <c r="O1129" s="1">
        <v>20</v>
      </c>
      <c r="P1129" s="1">
        <v>6</v>
      </c>
      <c r="Q1129" t="s">
        <v>457</v>
      </c>
      <c r="R1129" t="s">
        <v>641</v>
      </c>
      <c r="S1129" t="s">
        <v>456</v>
      </c>
      <c r="T1129" t="s">
        <v>458</v>
      </c>
      <c r="U1129" t="s">
        <v>644</v>
      </c>
      <c r="V1129" t="s">
        <v>475</v>
      </c>
      <c r="W1129" t="s">
        <v>608</v>
      </c>
      <c r="X1129" t="s">
        <v>614</v>
      </c>
      <c r="Y1129" s="6">
        <v>130</v>
      </c>
      <c r="Z1129" s="1">
        <f>Table1[[#This Row],[Cost Of Goods Sold]]*Table1[[#This Row],[Quantity Sold]]</f>
        <v>100</v>
      </c>
      <c r="AA1129" s="1">
        <f>Table1[[#This Row],[Total sold Amount]]-Table1[[#This Row],[Total Cost of Good Sold]]</f>
        <v>30</v>
      </c>
      <c r="AB1129" s="6">
        <f>IFERROR(Table1[[#This Row],[Total sold Amount]]-Table1[[#This Row],[Total Cost of Good Sold]]/Table1[[#This Row],[Total sold Amount]],0)</f>
        <v>129.23076923076923</v>
      </c>
      <c r="AC1129" s="9">
        <f>IFERROR((Table1[[#This Row],[Total sold Amount]]-Table1[[#This Row],[Total Cost of Good Sold]])/Table1[[#This Row],[Total sold Amount]],0)</f>
        <v>0.23076923076923078</v>
      </c>
    </row>
    <row r="1130" spans="1:29" x14ac:dyDescent="0.3">
      <c r="A1130">
        <v>321</v>
      </c>
      <c r="B1130" t="s">
        <v>196</v>
      </c>
      <c r="C1130" t="s">
        <v>19</v>
      </c>
      <c r="D1130" t="s">
        <v>630</v>
      </c>
      <c r="E1130" t="s">
        <v>623</v>
      </c>
      <c r="F1130" s="4">
        <v>45179</v>
      </c>
      <c r="G1130" s="6">
        <v>52</v>
      </c>
      <c r="H1130">
        <v>5</v>
      </c>
      <c r="I1130" t="s">
        <v>449</v>
      </c>
      <c r="J1130" t="s">
        <v>542</v>
      </c>
      <c r="K1130" t="s">
        <v>23</v>
      </c>
      <c r="L1130" t="s">
        <v>23</v>
      </c>
      <c r="M1130" t="s">
        <v>441</v>
      </c>
      <c r="N1130" s="2">
        <v>0</v>
      </c>
      <c r="O1130" s="1">
        <v>40</v>
      </c>
      <c r="P1130" s="1">
        <v>12</v>
      </c>
      <c r="Q1130" t="s">
        <v>32</v>
      </c>
      <c r="R1130" t="s">
        <v>640</v>
      </c>
      <c r="S1130" t="s">
        <v>454</v>
      </c>
      <c r="T1130" t="s">
        <v>459</v>
      </c>
      <c r="U1130" t="s">
        <v>644</v>
      </c>
      <c r="V1130" t="s">
        <v>474</v>
      </c>
      <c r="W1130" t="s">
        <v>607</v>
      </c>
      <c r="X1130" t="s">
        <v>611</v>
      </c>
      <c r="Y1130" s="6">
        <v>260</v>
      </c>
      <c r="Z1130" s="1">
        <f>Table1[[#This Row],[Cost Of Goods Sold]]*Table1[[#This Row],[Quantity Sold]]</f>
        <v>200</v>
      </c>
      <c r="AA1130" s="1">
        <f>Table1[[#This Row],[Total sold Amount]]-Table1[[#This Row],[Total Cost of Good Sold]]</f>
        <v>60</v>
      </c>
      <c r="AB1130" s="6">
        <f>IFERROR(Table1[[#This Row],[Total sold Amount]]-Table1[[#This Row],[Total Cost of Good Sold]]/Table1[[#This Row],[Total sold Amount]],0)</f>
        <v>259.23076923076923</v>
      </c>
      <c r="AC1130" s="9">
        <f>IFERROR((Table1[[#This Row],[Total sold Amount]]-Table1[[#This Row],[Total Cost of Good Sold]])/Table1[[#This Row],[Total sold Amount]],0)</f>
        <v>0.23076923076923078</v>
      </c>
    </row>
    <row r="1131" spans="1:29" x14ac:dyDescent="0.3">
      <c r="A1131">
        <v>1109</v>
      </c>
      <c r="B1131" t="s">
        <v>209</v>
      </c>
      <c r="C1131" t="s">
        <v>16</v>
      </c>
      <c r="D1131" t="s">
        <v>629</v>
      </c>
      <c r="E1131" t="s">
        <v>16</v>
      </c>
      <c r="F1131" s="4">
        <v>45433</v>
      </c>
      <c r="G1131" s="6">
        <v>30</v>
      </c>
      <c r="I1131" t="s">
        <v>449</v>
      </c>
      <c r="J1131" t="s">
        <v>542</v>
      </c>
      <c r="K1131" t="s">
        <v>430</v>
      </c>
      <c r="L1131" t="s">
        <v>18</v>
      </c>
      <c r="M1131" t="s">
        <v>445</v>
      </c>
      <c r="N1131" s="2">
        <v>0</v>
      </c>
      <c r="O1131" s="1">
        <v>20</v>
      </c>
      <c r="P1131" s="1">
        <v>10</v>
      </c>
      <c r="Q1131" t="s">
        <v>32</v>
      </c>
      <c r="R1131" t="s">
        <v>640</v>
      </c>
      <c r="S1131" t="s">
        <v>456</v>
      </c>
      <c r="T1131" t="s">
        <v>459</v>
      </c>
      <c r="U1131" t="s">
        <v>644</v>
      </c>
      <c r="V1131" t="s">
        <v>477</v>
      </c>
      <c r="W1131" t="s">
        <v>607</v>
      </c>
      <c r="X1131" t="s">
        <v>610</v>
      </c>
      <c r="Y1131" s="6">
        <v>0</v>
      </c>
      <c r="Z1131" s="1">
        <f>Table1[[#This Row],[Cost Of Goods Sold]]*Table1[[#This Row],[Quantity Sold]]</f>
        <v>0</v>
      </c>
      <c r="AA1131" s="1">
        <f>Table1[[#This Row],[Total sold Amount]]-Table1[[#This Row],[Total Cost of Good Sold]]</f>
        <v>0</v>
      </c>
      <c r="AB1131" s="6">
        <f>IFERROR(Table1[[#This Row],[Total sold Amount]]-Table1[[#This Row],[Total Cost of Good Sold]]/Table1[[#This Row],[Total sold Amount]],0)</f>
        <v>0</v>
      </c>
      <c r="AC1131" s="9">
        <f>IFERROR((Table1[[#This Row],[Total sold Amount]]-Table1[[#This Row],[Total Cost of Good Sold]])/Table1[[#This Row],[Total sold Amount]],0)</f>
        <v>0</v>
      </c>
    </row>
    <row r="1132" spans="1:29" x14ac:dyDescent="0.3">
      <c r="A1132">
        <v>894</v>
      </c>
      <c r="B1132" t="s">
        <v>292</v>
      </c>
      <c r="C1132" t="s">
        <v>16</v>
      </c>
      <c r="D1132" t="s">
        <v>629</v>
      </c>
      <c r="E1132" t="s">
        <v>16</v>
      </c>
      <c r="F1132" s="4">
        <v>45305</v>
      </c>
      <c r="G1132" s="6">
        <v>40</v>
      </c>
      <c r="H1132">
        <v>3</v>
      </c>
      <c r="I1132" t="s">
        <v>453</v>
      </c>
      <c r="J1132" t="s">
        <v>542</v>
      </c>
      <c r="K1132" t="s">
        <v>18</v>
      </c>
      <c r="L1132" t="s">
        <v>18</v>
      </c>
      <c r="M1132" t="s">
        <v>439</v>
      </c>
      <c r="N1132" s="2">
        <v>0</v>
      </c>
      <c r="O1132" s="1">
        <v>30</v>
      </c>
      <c r="P1132" s="1">
        <v>10</v>
      </c>
      <c r="Q1132" t="s">
        <v>32</v>
      </c>
      <c r="R1132" t="s">
        <v>640</v>
      </c>
      <c r="S1132" t="s">
        <v>456</v>
      </c>
      <c r="T1132" t="s">
        <v>459</v>
      </c>
      <c r="U1132" t="s">
        <v>644</v>
      </c>
      <c r="V1132" t="s">
        <v>472</v>
      </c>
      <c r="W1132" t="s">
        <v>607</v>
      </c>
      <c r="X1132" t="s">
        <v>611</v>
      </c>
      <c r="Y1132" s="6">
        <v>120</v>
      </c>
      <c r="Z1132" s="1">
        <f>Table1[[#This Row],[Cost Of Goods Sold]]*Table1[[#This Row],[Quantity Sold]]</f>
        <v>90</v>
      </c>
      <c r="AA1132" s="1">
        <f>Table1[[#This Row],[Total sold Amount]]-Table1[[#This Row],[Total Cost of Good Sold]]</f>
        <v>30</v>
      </c>
      <c r="AB1132" s="6">
        <f>IFERROR(Table1[[#This Row],[Total sold Amount]]-Table1[[#This Row],[Total Cost of Good Sold]]/Table1[[#This Row],[Total sold Amount]],0)</f>
        <v>119.25</v>
      </c>
      <c r="AC1132" s="9">
        <f>IFERROR((Table1[[#This Row],[Total sold Amount]]-Table1[[#This Row],[Total Cost of Good Sold]])/Table1[[#This Row],[Total sold Amount]],0)</f>
        <v>0.25</v>
      </c>
    </row>
    <row r="1133" spans="1:29" x14ac:dyDescent="0.3">
      <c r="A1133">
        <v>1293</v>
      </c>
      <c r="B1133" t="s">
        <v>266</v>
      </c>
      <c r="C1133" t="s">
        <v>36</v>
      </c>
      <c r="D1133" t="s">
        <v>634</v>
      </c>
      <c r="E1133" t="s">
        <v>624</v>
      </c>
      <c r="F1133" s="4">
        <v>45247</v>
      </c>
      <c r="G1133" s="8">
        <v>25</v>
      </c>
      <c r="H1133">
        <v>1</v>
      </c>
      <c r="I1133" t="s">
        <v>453</v>
      </c>
      <c r="J1133" t="s">
        <v>542</v>
      </c>
      <c r="K1133" t="s">
        <v>18</v>
      </c>
      <c r="L1133" t="s">
        <v>18</v>
      </c>
      <c r="M1133" t="s">
        <v>596</v>
      </c>
      <c r="N1133" s="2">
        <v>0.05</v>
      </c>
      <c r="O1133" s="1">
        <v>15</v>
      </c>
      <c r="P1133" s="1">
        <v>10</v>
      </c>
      <c r="Q1133" t="s">
        <v>32</v>
      </c>
      <c r="R1133" t="s">
        <v>640</v>
      </c>
      <c r="S1133" t="s">
        <v>455</v>
      </c>
      <c r="T1133" t="s">
        <v>458</v>
      </c>
      <c r="U1133" t="s">
        <v>644</v>
      </c>
      <c r="V1133" t="s">
        <v>472</v>
      </c>
      <c r="W1133" t="s">
        <v>606</v>
      </c>
      <c r="X1133" t="s">
        <v>611</v>
      </c>
      <c r="Y1133" s="6">
        <v>25</v>
      </c>
      <c r="Z1133" s="1">
        <f>Table1[[#This Row],[Cost Of Goods Sold]]*Table1[[#This Row],[Quantity Sold]]</f>
        <v>15</v>
      </c>
      <c r="AA1133" s="1">
        <f>Table1[[#This Row],[Total sold Amount]]-Table1[[#This Row],[Total Cost of Good Sold]]</f>
        <v>10</v>
      </c>
      <c r="AB1133" s="6">
        <f>IFERROR(Table1[[#This Row],[Total sold Amount]]-Table1[[#This Row],[Total Cost of Good Sold]]/Table1[[#This Row],[Total sold Amount]],0)</f>
        <v>24.4</v>
      </c>
      <c r="AC1133" s="9">
        <f>IFERROR((Table1[[#This Row],[Total sold Amount]]-Table1[[#This Row],[Total Cost of Good Sold]])/Table1[[#This Row],[Total sold Amount]],0)</f>
        <v>0.4</v>
      </c>
    </row>
    <row r="1134" spans="1:29" x14ac:dyDescent="0.3">
      <c r="A1134">
        <v>1155</v>
      </c>
      <c r="B1134" t="s">
        <v>185</v>
      </c>
      <c r="C1134" t="s">
        <v>34</v>
      </c>
      <c r="D1134" t="s">
        <v>632</v>
      </c>
      <c r="E1134" t="s">
        <v>625</v>
      </c>
      <c r="F1134" s="4">
        <v>45169</v>
      </c>
      <c r="G1134" s="6">
        <v>50</v>
      </c>
      <c r="H1134">
        <v>4</v>
      </c>
      <c r="I1134" t="s">
        <v>453</v>
      </c>
      <c r="J1134" t="s">
        <v>542</v>
      </c>
      <c r="K1134" t="s">
        <v>18</v>
      </c>
      <c r="L1134" t="s">
        <v>18</v>
      </c>
      <c r="M1134" t="s">
        <v>598</v>
      </c>
      <c r="N1134" s="2">
        <v>0</v>
      </c>
      <c r="O1134" s="1">
        <v>15</v>
      </c>
      <c r="P1134" s="1">
        <v>35</v>
      </c>
      <c r="Q1134" t="s">
        <v>18</v>
      </c>
      <c r="R1134" t="s">
        <v>642</v>
      </c>
      <c r="S1134" t="s">
        <v>456</v>
      </c>
      <c r="T1134" t="s">
        <v>460</v>
      </c>
      <c r="U1134" t="s">
        <v>460</v>
      </c>
      <c r="V1134" t="s">
        <v>494</v>
      </c>
      <c r="W1134" t="s">
        <v>607</v>
      </c>
      <c r="X1134" t="s">
        <v>614</v>
      </c>
      <c r="Y1134" s="6">
        <v>200</v>
      </c>
      <c r="Z1134" s="1">
        <f>Table1[[#This Row],[Cost Of Goods Sold]]*Table1[[#This Row],[Quantity Sold]]</f>
        <v>60</v>
      </c>
      <c r="AA1134" s="1">
        <f>Table1[[#This Row],[Total sold Amount]]-Table1[[#This Row],[Total Cost of Good Sold]]</f>
        <v>140</v>
      </c>
      <c r="AB1134" s="6">
        <f>IFERROR(Table1[[#This Row],[Total sold Amount]]-Table1[[#This Row],[Total Cost of Good Sold]]/Table1[[#This Row],[Total sold Amount]],0)</f>
        <v>199.7</v>
      </c>
      <c r="AC1134" s="9">
        <f>IFERROR((Table1[[#This Row],[Total sold Amount]]-Table1[[#This Row],[Total Cost of Good Sold]])/Table1[[#This Row],[Total sold Amount]],0)</f>
        <v>0.7</v>
      </c>
    </row>
    <row r="1135" spans="1:29" x14ac:dyDescent="0.3">
      <c r="A1135">
        <v>576</v>
      </c>
      <c r="B1135" t="s">
        <v>355</v>
      </c>
      <c r="C1135" t="s">
        <v>24</v>
      </c>
      <c r="D1135" t="s">
        <v>631</v>
      </c>
      <c r="E1135" t="s">
        <v>626</v>
      </c>
      <c r="F1135" s="4">
        <v>45405</v>
      </c>
      <c r="G1135" s="6">
        <v>40</v>
      </c>
      <c r="H1135">
        <v>3</v>
      </c>
      <c r="I1135" t="s">
        <v>453</v>
      </c>
      <c r="J1135" t="s">
        <v>542</v>
      </c>
      <c r="K1135" t="s">
        <v>23</v>
      </c>
      <c r="L1135" t="s">
        <v>23</v>
      </c>
      <c r="M1135" t="s">
        <v>448</v>
      </c>
      <c r="N1135" s="2">
        <v>0</v>
      </c>
      <c r="O1135" s="1">
        <v>30</v>
      </c>
      <c r="P1135" s="1">
        <v>10</v>
      </c>
      <c r="Q1135" t="s">
        <v>32</v>
      </c>
      <c r="R1135" t="s">
        <v>640</v>
      </c>
      <c r="S1135" t="s">
        <v>455</v>
      </c>
      <c r="T1135" t="s">
        <v>460</v>
      </c>
      <c r="U1135" t="s">
        <v>460</v>
      </c>
      <c r="V1135" t="s">
        <v>489</v>
      </c>
      <c r="W1135" t="s">
        <v>608</v>
      </c>
      <c r="X1135" t="s">
        <v>612</v>
      </c>
      <c r="Y1135" s="6">
        <v>120</v>
      </c>
      <c r="Z1135" s="1">
        <f>Table1[[#This Row],[Cost Of Goods Sold]]*Table1[[#This Row],[Quantity Sold]]</f>
        <v>90</v>
      </c>
      <c r="AA1135" s="1">
        <f>Table1[[#This Row],[Total sold Amount]]-Table1[[#This Row],[Total Cost of Good Sold]]</f>
        <v>30</v>
      </c>
      <c r="AB1135" s="6">
        <f>IFERROR(Table1[[#This Row],[Total sold Amount]]-Table1[[#This Row],[Total Cost of Good Sold]]/Table1[[#This Row],[Total sold Amount]],0)</f>
        <v>119.25</v>
      </c>
      <c r="AC1135" s="9">
        <f>IFERROR((Table1[[#This Row],[Total sold Amount]]-Table1[[#This Row],[Total Cost of Good Sold]])/Table1[[#This Row],[Total sold Amount]],0)</f>
        <v>0.25</v>
      </c>
    </row>
    <row r="1136" spans="1:29" x14ac:dyDescent="0.3">
      <c r="A1136">
        <v>782</v>
      </c>
      <c r="B1136" t="s">
        <v>429</v>
      </c>
      <c r="C1136" t="s">
        <v>34</v>
      </c>
      <c r="D1136" t="s">
        <v>632</v>
      </c>
      <c r="E1136" t="s">
        <v>625</v>
      </c>
      <c r="F1136" s="4">
        <v>45309</v>
      </c>
      <c r="G1136" s="6">
        <v>20</v>
      </c>
      <c r="H1136">
        <v>5</v>
      </c>
      <c r="J1136" t="s">
        <v>542</v>
      </c>
      <c r="K1136" t="s">
        <v>32</v>
      </c>
      <c r="L1136" t="s">
        <v>32</v>
      </c>
      <c r="M1136" t="s">
        <v>447</v>
      </c>
      <c r="N1136" s="2">
        <v>0</v>
      </c>
      <c r="O1136" s="1">
        <v>15</v>
      </c>
      <c r="P1136" s="1">
        <v>5</v>
      </c>
      <c r="Q1136" t="s">
        <v>457</v>
      </c>
      <c r="R1136" t="s">
        <v>641</v>
      </c>
      <c r="S1136" t="s">
        <v>455</v>
      </c>
      <c r="T1136" t="s">
        <v>458</v>
      </c>
      <c r="U1136" t="s">
        <v>644</v>
      </c>
      <c r="V1136" t="s">
        <v>487</v>
      </c>
      <c r="W1136" t="s">
        <v>606</v>
      </c>
      <c r="X1136" t="s">
        <v>612</v>
      </c>
      <c r="Y1136" s="6">
        <v>100</v>
      </c>
      <c r="Z1136" s="1">
        <f>Table1[[#This Row],[Cost Of Goods Sold]]*Table1[[#This Row],[Quantity Sold]]</f>
        <v>75</v>
      </c>
      <c r="AA1136" s="1">
        <f>Table1[[#This Row],[Total sold Amount]]-Table1[[#This Row],[Total Cost of Good Sold]]</f>
        <v>25</v>
      </c>
      <c r="AB1136" s="6">
        <f>IFERROR(Table1[[#This Row],[Total sold Amount]]-Table1[[#This Row],[Total Cost of Good Sold]]/Table1[[#This Row],[Total sold Amount]],0)</f>
        <v>99.25</v>
      </c>
      <c r="AC1136" s="9">
        <f>IFERROR((Table1[[#This Row],[Total sold Amount]]-Table1[[#This Row],[Total Cost of Good Sold]])/Table1[[#This Row],[Total sold Amount]],0)</f>
        <v>0.25</v>
      </c>
    </row>
    <row r="1137" spans="1:29" x14ac:dyDescent="0.3">
      <c r="A1137">
        <v>645</v>
      </c>
      <c r="B1137" t="s">
        <v>168</v>
      </c>
      <c r="C1137" t="s">
        <v>21</v>
      </c>
      <c r="D1137" t="s">
        <v>634</v>
      </c>
      <c r="E1137" t="s">
        <v>624</v>
      </c>
      <c r="F1137" s="4">
        <v>45130</v>
      </c>
      <c r="G1137" s="6">
        <v>40</v>
      </c>
      <c r="H1137">
        <v>4</v>
      </c>
      <c r="I1137" t="s">
        <v>450</v>
      </c>
      <c r="J1137" t="s">
        <v>569</v>
      </c>
      <c r="K1137" t="s">
        <v>18</v>
      </c>
      <c r="L1137" t="s">
        <v>18</v>
      </c>
      <c r="M1137" t="s">
        <v>445</v>
      </c>
      <c r="N1137" s="2">
        <v>0.05</v>
      </c>
      <c r="O1137" s="1">
        <v>30</v>
      </c>
      <c r="P1137" s="1">
        <v>10</v>
      </c>
      <c r="Q1137" t="s">
        <v>32</v>
      </c>
      <c r="R1137" t="s">
        <v>640</v>
      </c>
      <c r="S1137" t="s">
        <v>456</v>
      </c>
      <c r="T1137" t="s">
        <v>458</v>
      </c>
      <c r="U1137" t="s">
        <v>644</v>
      </c>
      <c r="V1137" t="s">
        <v>472</v>
      </c>
      <c r="W1137" t="s">
        <v>608</v>
      </c>
      <c r="X1137" t="s">
        <v>611</v>
      </c>
      <c r="Y1137" s="6">
        <v>160</v>
      </c>
      <c r="Z1137" s="1">
        <f>Table1[[#This Row],[Cost Of Goods Sold]]*Table1[[#This Row],[Quantity Sold]]</f>
        <v>120</v>
      </c>
      <c r="AA1137" s="1">
        <f>Table1[[#This Row],[Total sold Amount]]-Table1[[#This Row],[Total Cost of Good Sold]]</f>
        <v>40</v>
      </c>
      <c r="AB1137" s="6">
        <f>IFERROR(Table1[[#This Row],[Total sold Amount]]-Table1[[#This Row],[Total Cost of Good Sold]]/Table1[[#This Row],[Total sold Amount]],0)</f>
        <v>159.25</v>
      </c>
      <c r="AC1137" s="9">
        <f>IFERROR((Table1[[#This Row],[Total sold Amount]]-Table1[[#This Row],[Total Cost of Good Sold]])/Table1[[#This Row],[Total sold Amount]],0)</f>
        <v>0.25</v>
      </c>
    </row>
    <row r="1138" spans="1:29" x14ac:dyDescent="0.3">
      <c r="A1138">
        <v>644</v>
      </c>
      <c r="B1138" t="s">
        <v>184</v>
      </c>
      <c r="C1138" t="s">
        <v>19</v>
      </c>
      <c r="D1138" t="s">
        <v>630</v>
      </c>
      <c r="E1138" t="s">
        <v>623</v>
      </c>
      <c r="F1138" s="4">
        <v>45247</v>
      </c>
      <c r="G1138" s="6">
        <v>50</v>
      </c>
      <c r="H1138">
        <v>3</v>
      </c>
      <c r="I1138" t="s">
        <v>450</v>
      </c>
      <c r="J1138" t="s">
        <v>569</v>
      </c>
      <c r="K1138" t="s">
        <v>32</v>
      </c>
      <c r="L1138" t="s">
        <v>32</v>
      </c>
      <c r="M1138" t="s">
        <v>443</v>
      </c>
      <c r="N1138" s="2">
        <v>0</v>
      </c>
      <c r="O1138" s="1">
        <v>40</v>
      </c>
      <c r="P1138" s="1">
        <v>10</v>
      </c>
      <c r="Q1138" t="s">
        <v>32</v>
      </c>
      <c r="R1138" t="s">
        <v>640</v>
      </c>
      <c r="S1138" t="s">
        <v>456</v>
      </c>
      <c r="T1138" t="s">
        <v>460</v>
      </c>
      <c r="U1138" t="s">
        <v>460</v>
      </c>
      <c r="V1138" t="s">
        <v>465</v>
      </c>
      <c r="W1138" t="s">
        <v>606</v>
      </c>
      <c r="X1138" t="s">
        <v>614</v>
      </c>
      <c r="Y1138" s="6">
        <v>150</v>
      </c>
      <c r="Z1138" s="1">
        <f>Table1[[#This Row],[Cost Of Goods Sold]]*Table1[[#This Row],[Quantity Sold]]</f>
        <v>120</v>
      </c>
      <c r="AA1138" s="1">
        <f>Table1[[#This Row],[Total sold Amount]]-Table1[[#This Row],[Total Cost of Good Sold]]</f>
        <v>30</v>
      </c>
      <c r="AB1138" s="6">
        <f>IFERROR(Table1[[#This Row],[Total sold Amount]]-Table1[[#This Row],[Total Cost of Good Sold]]/Table1[[#This Row],[Total sold Amount]],0)</f>
        <v>149.19999999999999</v>
      </c>
      <c r="AC1138" s="9">
        <f>IFERROR((Table1[[#This Row],[Total sold Amount]]-Table1[[#This Row],[Total Cost of Good Sold]])/Table1[[#This Row],[Total sold Amount]],0)</f>
        <v>0.2</v>
      </c>
    </row>
    <row r="1139" spans="1:29" x14ac:dyDescent="0.3">
      <c r="A1139">
        <v>407</v>
      </c>
      <c r="B1139" t="s">
        <v>93</v>
      </c>
      <c r="C1139" t="s">
        <v>19</v>
      </c>
      <c r="D1139" t="s">
        <v>630</v>
      </c>
      <c r="E1139" t="s">
        <v>623</v>
      </c>
      <c r="F1139" s="4">
        <v>45321</v>
      </c>
      <c r="G1139" s="6">
        <v>195</v>
      </c>
      <c r="H1139">
        <v>5</v>
      </c>
      <c r="I1139" t="s">
        <v>450</v>
      </c>
      <c r="J1139" t="s">
        <v>569</v>
      </c>
      <c r="K1139" t="s">
        <v>18</v>
      </c>
      <c r="L1139" t="s">
        <v>18</v>
      </c>
      <c r="M1139" t="s">
        <v>446</v>
      </c>
      <c r="N1139" s="2">
        <v>0</v>
      </c>
      <c r="O1139" s="1">
        <v>150</v>
      </c>
      <c r="P1139" s="1">
        <v>45</v>
      </c>
      <c r="Q1139" t="s">
        <v>32</v>
      </c>
      <c r="R1139" t="s">
        <v>640</v>
      </c>
      <c r="S1139" t="s">
        <v>455</v>
      </c>
      <c r="T1139" t="s">
        <v>459</v>
      </c>
      <c r="U1139" t="s">
        <v>644</v>
      </c>
      <c r="V1139" t="s">
        <v>491</v>
      </c>
      <c r="W1139" t="s">
        <v>607</v>
      </c>
      <c r="X1139" t="s">
        <v>610</v>
      </c>
      <c r="Y1139" s="6">
        <v>975</v>
      </c>
      <c r="Z1139" s="1">
        <f>Table1[[#This Row],[Cost Of Goods Sold]]*Table1[[#This Row],[Quantity Sold]]</f>
        <v>750</v>
      </c>
      <c r="AA1139" s="1">
        <f>Table1[[#This Row],[Total sold Amount]]-Table1[[#This Row],[Total Cost of Good Sold]]</f>
        <v>225</v>
      </c>
      <c r="AB1139" s="6">
        <f>IFERROR(Table1[[#This Row],[Total sold Amount]]-Table1[[#This Row],[Total Cost of Good Sold]]/Table1[[#This Row],[Total sold Amount]],0)</f>
        <v>974.23076923076928</v>
      </c>
      <c r="AC1139" s="9">
        <f>IFERROR((Table1[[#This Row],[Total sold Amount]]-Table1[[#This Row],[Total Cost of Good Sold]])/Table1[[#This Row],[Total sold Amount]],0)</f>
        <v>0.23076923076923078</v>
      </c>
    </row>
    <row r="1140" spans="1:29" x14ac:dyDescent="0.3">
      <c r="A1140">
        <v>1056</v>
      </c>
      <c r="B1140" t="s">
        <v>419</v>
      </c>
      <c r="C1140" t="s">
        <v>34</v>
      </c>
      <c r="D1140" t="s">
        <v>632</v>
      </c>
      <c r="E1140" t="s">
        <v>625</v>
      </c>
      <c r="F1140" s="4">
        <v>45439</v>
      </c>
      <c r="G1140" s="6">
        <v>30</v>
      </c>
      <c r="I1140" t="s">
        <v>450</v>
      </c>
      <c r="J1140" t="s">
        <v>569</v>
      </c>
      <c r="K1140" t="s">
        <v>431</v>
      </c>
      <c r="L1140" t="s">
        <v>23</v>
      </c>
      <c r="M1140" t="s">
        <v>447</v>
      </c>
      <c r="N1140" s="2">
        <v>0.05</v>
      </c>
      <c r="O1140" s="1">
        <v>20</v>
      </c>
      <c r="P1140" s="1">
        <v>10</v>
      </c>
      <c r="Q1140" t="s">
        <v>457</v>
      </c>
      <c r="R1140" t="s">
        <v>641</v>
      </c>
      <c r="S1140" t="s">
        <v>454</v>
      </c>
      <c r="T1140" t="s">
        <v>460</v>
      </c>
      <c r="U1140" t="s">
        <v>460</v>
      </c>
      <c r="V1140" t="s">
        <v>476</v>
      </c>
      <c r="W1140" t="s">
        <v>607</v>
      </c>
      <c r="X1140" t="s">
        <v>610</v>
      </c>
      <c r="Y1140" s="6">
        <v>0</v>
      </c>
      <c r="Z1140" s="1">
        <f>Table1[[#This Row],[Cost Of Goods Sold]]*Table1[[#This Row],[Quantity Sold]]</f>
        <v>0</v>
      </c>
      <c r="AA1140" s="1">
        <f>Table1[[#This Row],[Total sold Amount]]-Table1[[#This Row],[Total Cost of Good Sold]]</f>
        <v>0</v>
      </c>
      <c r="AB1140" s="6">
        <f>IFERROR(Table1[[#This Row],[Total sold Amount]]-Table1[[#This Row],[Total Cost of Good Sold]]/Table1[[#This Row],[Total sold Amount]],0)</f>
        <v>0</v>
      </c>
      <c r="AC1140" s="9">
        <f>IFERROR((Table1[[#This Row],[Total sold Amount]]-Table1[[#This Row],[Total Cost of Good Sold]])/Table1[[#This Row],[Total sold Amount]],0)</f>
        <v>0</v>
      </c>
    </row>
    <row r="1141" spans="1:29" x14ac:dyDescent="0.3">
      <c r="A1141">
        <v>350</v>
      </c>
      <c r="B1141" t="s">
        <v>225</v>
      </c>
      <c r="C1141" t="s">
        <v>16</v>
      </c>
      <c r="D1141" t="s">
        <v>629</v>
      </c>
      <c r="E1141" t="s">
        <v>16</v>
      </c>
      <c r="F1141" s="4">
        <v>45370</v>
      </c>
      <c r="G1141" s="6">
        <v>20</v>
      </c>
      <c r="H1141">
        <v>1</v>
      </c>
      <c r="I1141" t="s">
        <v>452</v>
      </c>
      <c r="J1141" t="s">
        <v>569</v>
      </c>
      <c r="K1141" t="s">
        <v>18</v>
      </c>
      <c r="L1141" t="s">
        <v>18</v>
      </c>
      <c r="M1141" t="s">
        <v>441</v>
      </c>
      <c r="N1141" s="2">
        <v>0</v>
      </c>
      <c r="O1141" s="1">
        <v>15</v>
      </c>
      <c r="P1141" s="1">
        <v>5</v>
      </c>
      <c r="Q1141" t="s">
        <v>32</v>
      </c>
      <c r="R1141" t="s">
        <v>640</v>
      </c>
      <c r="S1141" t="s">
        <v>454</v>
      </c>
      <c r="T1141" t="s">
        <v>459</v>
      </c>
      <c r="U1141" t="s">
        <v>644</v>
      </c>
      <c r="V1141" t="s">
        <v>472</v>
      </c>
      <c r="W1141" t="s">
        <v>607</v>
      </c>
      <c r="X1141" t="s">
        <v>611</v>
      </c>
      <c r="Y1141" s="6">
        <v>20</v>
      </c>
      <c r="Z1141" s="1">
        <f>Table1[[#This Row],[Cost Of Goods Sold]]*Table1[[#This Row],[Quantity Sold]]</f>
        <v>15</v>
      </c>
      <c r="AA1141" s="1">
        <f>Table1[[#This Row],[Total sold Amount]]-Table1[[#This Row],[Total Cost of Good Sold]]</f>
        <v>5</v>
      </c>
      <c r="AB1141" s="6">
        <f>IFERROR(Table1[[#This Row],[Total sold Amount]]-Table1[[#This Row],[Total Cost of Good Sold]]/Table1[[#This Row],[Total sold Amount]],0)</f>
        <v>19.25</v>
      </c>
      <c r="AC1141" s="9">
        <f>IFERROR((Table1[[#This Row],[Total sold Amount]]-Table1[[#This Row],[Total Cost of Good Sold]])/Table1[[#This Row],[Total sold Amount]],0)</f>
        <v>0.25</v>
      </c>
    </row>
    <row r="1142" spans="1:29" x14ac:dyDescent="0.3">
      <c r="A1142">
        <v>642</v>
      </c>
      <c r="B1142" t="s">
        <v>380</v>
      </c>
      <c r="C1142" t="s">
        <v>34</v>
      </c>
      <c r="D1142" t="s">
        <v>632</v>
      </c>
      <c r="E1142" t="s">
        <v>625</v>
      </c>
      <c r="F1142" s="4">
        <v>44961</v>
      </c>
      <c r="G1142" s="6">
        <v>15</v>
      </c>
      <c r="H1142">
        <v>1</v>
      </c>
      <c r="I1142" t="s">
        <v>449</v>
      </c>
      <c r="J1142" t="s">
        <v>569</v>
      </c>
      <c r="K1142" t="s">
        <v>23</v>
      </c>
      <c r="L1142" t="s">
        <v>23</v>
      </c>
      <c r="M1142" t="s">
        <v>441</v>
      </c>
      <c r="N1142" s="2">
        <v>0.05</v>
      </c>
      <c r="O1142" s="1">
        <v>10</v>
      </c>
      <c r="P1142" s="1">
        <v>5</v>
      </c>
      <c r="Q1142" t="s">
        <v>23</v>
      </c>
      <c r="R1142" t="s">
        <v>23</v>
      </c>
      <c r="S1142" t="s">
        <v>455</v>
      </c>
      <c r="T1142" t="s">
        <v>459</v>
      </c>
      <c r="U1142" t="s">
        <v>644</v>
      </c>
      <c r="V1142" t="s">
        <v>461</v>
      </c>
      <c r="W1142" t="s">
        <v>608</v>
      </c>
      <c r="X1142" t="s">
        <v>610</v>
      </c>
      <c r="Y1142" s="6">
        <v>15</v>
      </c>
      <c r="Z1142" s="1">
        <f>Table1[[#This Row],[Cost Of Goods Sold]]*Table1[[#This Row],[Quantity Sold]]</f>
        <v>10</v>
      </c>
      <c r="AA1142" s="1">
        <f>Table1[[#This Row],[Total sold Amount]]-Table1[[#This Row],[Total Cost of Good Sold]]</f>
        <v>5</v>
      </c>
      <c r="AB1142" s="6">
        <f>IFERROR(Table1[[#This Row],[Total sold Amount]]-Table1[[#This Row],[Total Cost of Good Sold]]/Table1[[#This Row],[Total sold Amount]],0)</f>
        <v>14.333333333333334</v>
      </c>
      <c r="AC1142" s="9">
        <f>IFERROR((Table1[[#This Row],[Total sold Amount]]-Table1[[#This Row],[Total Cost of Good Sold]])/Table1[[#This Row],[Total sold Amount]],0)</f>
        <v>0.33333333333333331</v>
      </c>
    </row>
    <row r="1143" spans="1:29" x14ac:dyDescent="0.3">
      <c r="A1143">
        <v>53</v>
      </c>
      <c r="B1143" t="s">
        <v>86</v>
      </c>
      <c r="C1143" t="s">
        <v>16</v>
      </c>
      <c r="D1143" t="s">
        <v>629</v>
      </c>
      <c r="E1143" t="s">
        <v>16</v>
      </c>
      <c r="F1143" s="4">
        <v>45341</v>
      </c>
      <c r="G1143" s="6">
        <v>90</v>
      </c>
      <c r="H1143">
        <v>4</v>
      </c>
      <c r="I1143" t="s">
        <v>449</v>
      </c>
      <c r="J1143" t="s">
        <v>569</v>
      </c>
      <c r="K1143" t="s">
        <v>32</v>
      </c>
      <c r="L1143" t="s">
        <v>32</v>
      </c>
      <c r="M1143" t="s">
        <v>443</v>
      </c>
      <c r="N1143" s="2">
        <v>0.08</v>
      </c>
      <c r="O1143" s="1">
        <v>70</v>
      </c>
      <c r="P1143" s="1">
        <v>20</v>
      </c>
      <c r="Q1143" t="s">
        <v>457</v>
      </c>
      <c r="R1143" t="s">
        <v>641</v>
      </c>
      <c r="S1143" t="s">
        <v>456</v>
      </c>
      <c r="T1143" t="s">
        <v>460</v>
      </c>
      <c r="U1143" t="s">
        <v>460</v>
      </c>
      <c r="V1143" t="s">
        <v>468</v>
      </c>
      <c r="W1143" t="s">
        <v>607</v>
      </c>
      <c r="X1143" t="s">
        <v>614</v>
      </c>
      <c r="Y1143" s="6">
        <v>360</v>
      </c>
      <c r="Z1143" s="1">
        <f>Table1[[#This Row],[Cost Of Goods Sold]]*Table1[[#This Row],[Quantity Sold]]</f>
        <v>280</v>
      </c>
      <c r="AA1143" s="1">
        <f>Table1[[#This Row],[Total sold Amount]]-Table1[[#This Row],[Total Cost of Good Sold]]</f>
        <v>80</v>
      </c>
      <c r="AB1143" s="6">
        <f>IFERROR(Table1[[#This Row],[Total sold Amount]]-Table1[[#This Row],[Total Cost of Good Sold]]/Table1[[#This Row],[Total sold Amount]],0)</f>
        <v>359.22222222222223</v>
      </c>
      <c r="AC1143" s="9">
        <f>IFERROR((Table1[[#This Row],[Total sold Amount]]-Table1[[#This Row],[Total Cost of Good Sold]])/Table1[[#This Row],[Total sold Amount]],0)</f>
        <v>0.22222222222222221</v>
      </c>
    </row>
    <row r="1144" spans="1:29" x14ac:dyDescent="0.3">
      <c r="A1144">
        <v>892</v>
      </c>
      <c r="B1144" t="s">
        <v>407</v>
      </c>
      <c r="C1144" t="s">
        <v>21</v>
      </c>
      <c r="D1144" t="s">
        <v>634</v>
      </c>
      <c r="E1144" t="s">
        <v>624</v>
      </c>
      <c r="F1144" s="4">
        <v>45339</v>
      </c>
      <c r="G1144" s="6">
        <v>120</v>
      </c>
      <c r="H1144">
        <v>3</v>
      </c>
      <c r="I1144" t="s">
        <v>453</v>
      </c>
      <c r="J1144" t="s">
        <v>569</v>
      </c>
      <c r="K1144" t="s">
        <v>23</v>
      </c>
      <c r="L1144" t="s">
        <v>23</v>
      </c>
      <c r="M1144" t="s">
        <v>441</v>
      </c>
      <c r="N1144" s="2">
        <v>0</v>
      </c>
      <c r="O1144" s="1">
        <v>100</v>
      </c>
      <c r="P1144" s="1">
        <v>20</v>
      </c>
      <c r="Q1144" t="s">
        <v>23</v>
      </c>
      <c r="R1144" t="s">
        <v>23</v>
      </c>
      <c r="S1144" t="s">
        <v>456</v>
      </c>
      <c r="T1144" t="s">
        <v>459</v>
      </c>
      <c r="U1144" t="s">
        <v>644</v>
      </c>
      <c r="V1144" t="s">
        <v>478</v>
      </c>
      <c r="W1144" t="s">
        <v>606</v>
      </c>
      <c r="X1144" t="s">
        <v>614</v>
      </c>
      <c r="Y1144" s="6">
        <v>360</v>
      </c>
      <c r="Z1144" s="1">
        <f>Table1[[#This Row],[Cost Of Goods Sold]]*Table1[[#This Row],[Quantity Sold]]</f>
        <v>300</v>
      </c>
      <c r="AA1144" s="1">
        <f>Table1[[#This Row],[Total sold Amount]]-Table1[[#This Row],[Total Cost of Good Sold]]</f>
        <v>60</v>
      </c>
      <c r="AB1144" s="6">
        <f>IFERROR(Table1[[#This Row],[Total sold Amount]]-Table1[[#This Row],[Total Cost of Good Sold]]/Table1[[#This Row],[Total sold Amount]],0)</f>
        <v>359.16666666666669</v>
      </c>
      <c r="AC1144" s="9">
        <f>IFERROR((Table1[[#This Row],[Total sold Amount]]-Table1[[#This Row],[Total Cost of Good Sold]])/Table1[[#This Row],[Total sold Amount]],0)</f>
        <v>0.16666666666666666</v>
      </c>
    </row>
    <row r="1145" spans="1:29" x14ac:dyDescent="0.3">
      <c r="A1145">
        <v>888</v>
      </c>
      <c r="B1145" t="s">
        <v>209</v>
      </c>
      <c r="C1145" t="s">
        <v>16</v>
      </c>
      <c r="D1145" t="s">
        <v>629</v>
      </c>
      <c r="E1145" t="s">
        <v>16</v>
      </c>
      <c r="F1145" s="4">
        <v>45054</v>
      </c>
      <c r="G1145" s="6">
        <v>30</v>
      </c>
      <c r="H1145">
        <v>4</v>
      </c>
      <c r="I1145" t="s">
        <v>453</v>
      </c>
      <c r="J1145" t="s">
        <v>569</v>
      </c>
      <c r="K1145" t="s">
        <v>18</v>
      </c>
      <c r="L1145" t="s">
        <v>18</v>
      </c>
      <c r="M1145" t="s">
        <v>448</v>
      </c>
      <c r="N1145" s="2">
        <v>0</v>
      </c>
      <c r="O1145" s="1">
        <v>20</v>
      </c>
      <c r="P1145" s="1">
        <v>10</v>
      </c>
      <c r="Q1145" t="s">
        <v>23</v>
      </c>
      <c r="R1145" t="s">
        <v>23</v>
      </c>
      <c r="S1145" t="s">
        <v>455</v>
      </c>
      <c r="T1145" t="s">
        <v>460</v>
      </c>
      <c r="U1145" t="s">
        <v>460</v>
      </c>
      <c r="V1145" t="s">
        <v>471</v>
      </c>
      <c r="W1145" t="s">
        <v>608</v>
      </c>
      <c r="X1145" t="s">
        <v>613</v>
      </c>
      <c r="Y1145" s="6">
        <v>120</v>
      </c>
      <c r="Z1145" s="1">
        <f>Table1[[#This Row],[Cost Of Goods Sold]]*Table1[[#This Row],[Quantity Sold]]</f>
        <v>80</v>
      </c>
      <c r="AA1145" s="1">
        <f>Table1[[#This Row],[Total sold Amount]]-Table1[[#This Row],[Total Cost of Good Sold]]</f>
        <v>40</v>
      </c>
      <c r="AB1145" s="6">
        <f>IFERROR(Table1[[#This Row],[Total sold Amount]]-Table1[[#This Row],[Total Cost of Good Sold]]/Table1[[#This Row],[Total sold Amount]],0)</f>
        <v>119.33333333333333</v>
      </c>
      <c r="AC1145" s="9">
        <f>IFERROR((Table1[[#This Row],[Total sold Amount]]-Table1[[#This Row],[Total Cost of Good Sold]])/Table1[[#This Row],[Total sold Amount]],0)</f>
        <v>0.33333333333333331</v>
      </c>
    </row>
    <row r="1146" spans="1:29" x14ac:dyDescent="0.3">
      <c r="A1146">
        <v>162</v>
      </c>
      <c r="B1146" t="s">
        <v>33</v>
      </c>
      <c r="C1146" t="s">
        <v>16</v>
      </c>
      <c r="D1146" t="s">
        <v>629</v>
      </c>
      <c r="E1146" t="s">
        <v>16</v>
      </c>
      <c r="F1146" s="4">
        <v>45075</v>
      </c>
      <c r="G1146" s="6">
        <v>650</v>
      </c>
      <c r="H1146">
        <v>4</v>
      </c>
      <c r="J1146" t="s">
        <v>569</v>
      </c>
      <c r="K1146" t="s">
        <v>23</v>
      </c>
      <c r="L1146" t="s">
        <v>23</v>
      </c>
      <c r="M1146" t="s">
        <v>443</v>
      </c>
      <c r="N1146" s="2">
        <v>0</v>
      </c>
      <c r="O1146" s="1">
        <v>500</v>
      </c>
      <c r="P1146" s="1">
        <v>150</v>
      </c>
      <c r="Q1146" t="s">
        <v>18</v>
      </c>
      <c r="R1146" t="s">
        <v>642</v>
      </c>
      <c r="S1146" t="s">
        <v>456</v>
      </c>
      <c r="T1146" t="s">
        <v>459</v>
      </c>
      <c r="U1146" t="s">
        <v>644</v>
      </c>
      <c r="V1146" t="s">
        <v>465</v>
      </c>
      <c r="W1146" t="s">
        <v>608</v>
      </c>
      <c r="X1146" t="s">
        <v>614</v>
      </c>
      <c r="Y1146" s="6">
        <v>2600</v>
      </c>
      <c r="Z1146" s="1">
        <f>Table1[[#This Row],[Cost Of Goods Sold]]*Table1[[#This Row],[Quantity Sold]]</f>
        <v>2000</v>
      </c>
      <c r="AA1146" s="1">
        <f>Table1[[#This Row],[Total sold Amount]]-Table1[[#This Row],[Total Cost of Good Sold]]</f>
        <v>600</v>
      </c>
      <c r="AB1146" s="6">
        <f>IFERROR(Table1[[#This Row],[Total sold Amount]]-Table1[[#This Row],[Total Cost of Good Sold]]/Table1[[#This Row],[Total sold Amount]],0)</f>
        <v>2599.2307692307691</v>
      </c>
      <c r="AC1146" s="9">
        <f>IFERROR((Table1[[#This Row],[Total sold Amount]]-Table1[[#This Row],[Total Cost of Good Sold]])/Table1[[#This Row],[Total sold Amount]],0)</f>
        <v>0.23076923076923078</v>
      </c>
    </row>
    <row r="1147" spans="1:29" x14ac:dyDescent="0.3">
      <c r="A1147">
        <v>764</v>
      </c>
      <c r="B1147" t="s">
        <v>427</v>
      </c>
      <c r="C1147" t="s">
        <v>24</v>
      </c>
      <c r="D1147" t="s">
        <v>631</v>
      </c>
      <c r="E1147" t="s">
        <v>626</v>
      </c>
      <c r="F1147" s="4">
        <v>45204</v>
      </c>
      <c r="G1147" s="6">
        <v>35</v>
      </c>
      <c r="H1147">
        <v>2</v>
      </c>
      <c r="J1147" t="s">
        <v>569</v>
      </c>
      <c r="K1147" t="s">
        <v>18</v>
      </c>
      <c r="L1147" t="s">
        <v>18</v>
      </c>
      <c r="M1147" t="s">
        <v>448</v>
      </c>
      <c r="N1147" s="2">
        <v>0</v>
      </c>
      <c r="O1147" s="1">
        <v>25</v>
      </c>
      <c r="P1147" s="1">
        <v>10</v>
      </c>
      <c r="Q1147" t="s">
        <v>18</v>
      </c>
      <c r="R1147" t="s">
        <v>642</v>
      </c>
      <c r="S1147" t="s">
        <v>454</v>
      </c>
      <c r="T1147" t="s">
        <v>458</v>
      </c>
      <c r="U1147" t="s">
        <v>644</v>
      </c>
      <c r="V1147" t="s">
        <v>490</v>
      </c>
      <c r="W1147" t="s">
        <v>607</v>
      </c>
      <c r="X1147" t="s">
        <v>610</v>
      </c>
      <c r="Y1147" s="6">
        <v>70</v>
      </c>
      <c r="Z1147" s="1">
        <f>Table1[[#This Row],[Cost Of Goods Sold]]*Table1[[#This Row],[Quantity Sold]]</f>
        <v>50</v>
      </c>
      <c r="AA1147" s="1">
        <f>Table1[[#This Row],[Total sold Amount]]-Table1[[#This Row],[Total Cost of Good Sold]]</f>
        <v>20</v>
      </c>
      <c r="AB1147" s="6">
        <f>IFERROR(Table1[[#This Row],[Total sold Amount]]-Table1[[#This Row],[Total Cost of Good Sold]]/Table1[[#This Row],[Total sold Amount]],0)</f>
        <v>69.285714285714292</v>
      </c>
      <c r="AC1147" s="9">
        <f>IFERROR((Table1[[#This Row],[Total sold Amount]]-Table1[[#This Row],[Total Cost of Good Sold]])/Table1[[#This Row],[Total sold Amount]],0)</f>
        <v>0.2857142857142857</v>
      </c>
    </row>
    <row r="1148" spans="1:29" x14ac:dyDescent="0.3">
      <c r="A1148">
        <v>1020</v>
      </c>
      <c r="B1148" t="s">
        <v>408</v>
      </c>
      <c r="C1148" t="s">
        <v>24</v>
      </c>
      <c r="D1148" t="s">
        <v>631</v>
      </c>
      <c r="E1148" t="s">
        <v>626</v>
      </c>
      <c r="F1148" s="4">
        <v>45480</v>
      </c>
      <c r="G1148" s="6">
        <v>90</v>
      </c>
      <c r="I1148" t="s">
        <v>451</v>
      </c>
      <c r="J1148" t="s">
        <v>496</v>
      </c>
      <c r="K1148" t="s">
        <v>437</v>
      </c>
      <c r="L1148" t="s">
        <v>18</v>
      </c>
      <c r="M1148" t="s">
        <v>445</v>
      </c>
      <c r="N1148" s="2">
        <v>0</v>
      </c>
      <c r="O1148" s="1">
        <v>70</v>
      </c>
      <c r="P1148" s="1">
        <v>20</v>
      </c>
      <c r="Q1148" t="s">
        <v>18</v>
      </c>
      <c r="R1148" t="s">
        <v>642</v>
      </c>
      <c r="S1148" t="s">
        <v>456</v>
      </c>
      <c r="T1148" t="s">
        <v>459</v>
      </c>
      <c r="U1148" t="s">
        <v>644</v>
      </c>
      <c r="V1148" t="s">
        <v>485</v>
      </c>
      <c r="W1148" t="s">
        <v>608</v>
      </c>
      <c r="X1148" t="s">
        <v>611</v>
      </c>
      <c r="Y1148" s="6">
        <v>0</v>
      </c>
      <c r="Z1148" s="1">
        <f>Table1[[#This Row],[Cost Of Goods Sold]]*Table1[[#This Row],[Quantity Sold]]</f>
        <v>0</v>
      </c>
      <c r="AA1148" s="1">
        <f>Table1[[#This Row],[Total sold Amount]]-Table1[[#This Row],[Total Cost of Good Sold]]</f>
        <v>0</v>
      </c>
      <c r="AB1148" s="6">
        <f>IFERROR(Table1[[#This Row],[Total sold Amount]]-Table1[[#This Row],[Total Cost of Good Sold]]/Table1[[#This Row],[Total sold Amount]],0)</f>
        <v>0</v>
      </c>
      <c r="AC1148" s="9">
        <f>IFERROR((Table1[[#This Row],[Total sold Amount]]-Table1[[#This Row],[Total Cost of Good Sold]])/Table1[[#This Row],[Total sold Amount]],0)</f>
        <v>0</v>
      </c>
    </row>
    <row r="1149" spans="1:29" x14ac:dyDescent="0.3">
      <c r="A1149">
        <v>1358</v>
      </c>
      <c r="B1149" t="s">
        <v>406</v>
      </c>
      <c r="C1149" t="s">
        <v>19</v>
      </c>
      <c r="D1149" t="s">
        <v>630</v>
      </c>
      <c r="E1149" t="s">
        <v>623</v>
      </c>
      <c r="F1149" s="4">
        <v>45312</v>
      </c>
      <c r="G1149" s="6">
        <v>25</v>
      </c>
      <c r="H1149">
        <v>4</v>
      </c>
      <c r="I1149" t="s">
        <v>451</v>
      </c>
      <c r="J1149" t="s">
        <v>496</v>
      </c>
      <c r="K1149" t="s">
        <v>23</v>
      </c>
      <c r="L1149" t="s">
        <v>23</v>
      </c>
      <c r="M1149" t="s">
        <v>601</v>
      </c>
      <c r="N1149" s="2">
        <v>0</v>
      </c>
      <c r="O1149" s="1">
        <v>15</v>
      </c>
      <c r="P1149" s="1">
        <v>10</v>
      </c>
      <c r="Q1149" t="s">
        <v>18</v>
      </c>
      <c r="R1149" t="s">
        <v>642</v>
      </c>
      <c r="S1149" t="s">
        <v>454</v>
      </c>
      <c r="T1149" t="s">
        <v>460</v>
      </c>
      <c r="U1149" t="s">
        <v>460</v>
      </c>
      <c r="V1149" t="s">
        <v>474</v>
      </c>
      <c r="W1149" t="s">
        <v>607</v>
      </c>
      <c r="X1149" t="s">
        <v>611</v>
      </c>
      <c r="Y1149" s="6">
        <v>100</v>
      </c>
      <c r="Z1149" s="1">
        <f>Table1[[#This Row],[Cost Of Goods Sold]]*Table1[[#This Row],[Quantity Sold]]</f>
        <v>60</v>
      </c>
      <c r="AA1149" s="1">
        <f>Table1[[#This Row],[Total sold Amount]]-Table1[[#This Row],[Total Cost of Good Sold]]</f>
        <v>40</v>
      </c>
      <c r="AB1149" s="6">
        <f>IFERROR(Table1[[#This Row],[Total sold Amount]]-Table1[[#This Row],[Total Cost of Good Sold]]/Table1[[#This Row],[Total sold Amount]],0)</f>
        <v>99.4</v>
      </c>
      <c r="AC1149" s="9">
        <f>IFERROR((Table1[[#This Row],[Total sold Amount]]-Table1[[#This Row],[Total Cost of Good Sold]])/Table1[[#This Row],[Total sold Amount]],0)</f>
        <v>0.4</v>
      </c>
    </row>
    <row r="1150" spans="1:29" x14ac:dyDescent="0.3">
      <c r="A1150">
        <v>372</v>
      </c>
      <c r="B1150" t="s">
        <v>187</v>
      </c>
      <c r="C1150" t="s">
        <v>48</v>
      </c>
      <c r="D1150" t="s">
        <v>633</v>
      </c>
      <c r="E1150" t="s">
        <v>624</v>
      </c>
      <c r="F1150" s="4">
        <v>45090</v>
      </c>
      <c r="G1150" s="6">
        <v>32</v>
      </c>
      <c r="H1150">
        <v>4</v>
      </c>
      <c r="I1150" t="s">
        <v>451</v>
      </c>
      <c r="J1150" t="s">
        <v>496</v>
      </c>
      <c r="K1150" t="s">
        <v>23</v>
      </c>
      <c r="L1150" t="s">
        <v>23</v>
      </c>
      <c r="M1150" t="s">
        <v>439</v>
      </c>
      <c r="N1150" s="2">
        <v>0</v>
      </c>
      <c r="O1150" s="1">
        <v>25</v>
      </c>
      <c r="P1150" s="1">
        <v>7</v>
      </c>
      <c r="Q1150" t="s">
        <v>18</v>
      </c>
      <c r="R1150" t="s">
        <v>642</v>
      </c>
      <c r="S1150" t="s">
        <v>455</v>
      </c>
      <c r="T1150" t="s">
        <v>460</v>
      </c>
      <c r="U1150" t="s">
        <v>460</v>
      </c>
      <c r="V1150" t="s">
        <v>471</v>
      </c>
      <c r="W1150" t="s">
        <v>607</v>
      </c>
      <c r="X1150" t="s">
        <v>613</v>
      </c>
      <c r="Y1150" s="6">
        <v>128</v>
      </c>
      <c r="Z1150" s="1">
        <f>Table1[[#This Row],[Cost Of Goods Sold]]*Table1[[#This Row],[Quantity Sold]]</f>
        <v>100</v>
      </c>
      <c r="AA1150" s="1">
        <f>Table1[[#This Row],[Total sold Amount]]-Table1[[#This Row],[Total Cost of Good Sold]]</f>
        <v>28</v>
      </c>
      <c r="AB1150" s="6">
        <f>IFERROR(Table1[[#This Row],[Total sold Amount]]-Table1[[#This Row],[Total Cost of Good Sold]]/Table1[[#This Row],[Total sold Amount]],0)</f>
        <v>127.21875</v>
      </c>
      <c r="AC1150" s="9">
        <f>IFERROR((Table1[[#This Row],[Total sold Amount]]-Table1[[#This Row],[Total Cost of Good Sold]])/Table1[[#This Row],[Total sold Amount]],0)</f>
        <v>0.21875</v>
      </c>
    </row>
    <row r="1151" spans="1:29" x14ac:dyDescent="0.3">
      <c r="A1151">
        <v>21</v>
      </c>
      <c r="B1151" t="s">
        <v>50</v>
      </c>
      <c r="C1151" t="s">
        <v>30</v>
      </c>
      <c r="D1151" t="s">
        <v>630</v>
      </c>
      <c r="E1151" t="s">
        <v>623</v>
      </c>
      <c r="F1151" s="4">
        <v>45489</v>
      </c>
      <c r="G1151" s="6">
        <v>260</v>
      </c>
      <c r="H1151">
        <v>1</v>
      </c>
      <c r="I1151" t="s">
        <v>450</v>
      </c>
      <c r="J1151" t="s">
        <v>496</v>
      </c>
      <c r="K1151" t="s">
        <v>18</v>
      </c>
      <c r="L1151" t="s">
        <v>18</v>
      </c>
      <c r="M1151" t="s">
        <v>443</v>
      </c>
      <c r="N1151" s="2">
        <v>0.08</v>
      </c>
      <c r="O1151" s="1">
        <v>200</v>
      </c>
      <c r="P1151" s="1">
        <v>60</v>
      </c>
      <c r="Q1151" t="s">
        <v>457</v>
      </c>
      <c r="R1151" t="s">
        <v>641</v>
      </c>
      <c r="S1151" t="s">
        <v>455</v>
      </c>
      <c r="T1151" t="s">
        <v>459</v>
      </c>
      <c r="U1151" t="s">
        <v>644</v>
      </c>
      <c r="V1151" t="s">
        <v>462</v>
      </c>
      <c r="W1151" t="s">
        <v>606</v>
      </c>
      <c r="X1151" t="s">
        <v>614</v>
      </c>
      <c r="Y1151" s="6">
        <v>260</v>
      </c>
      <c r="Z1151" s="1">
        <f>Table1[[#This Row],[Cost Of Goods Sold]]*Table1[[#This Row],[Quantity Sold]]</f>
        <v>200</v>
      </c>
      <c r="AA1151" s="1">
        <f>Table1[[#This Row],[Total sold Amount]]-Table1[[#This Row],[Total Cost of Good Sold]]</f>
        <v>60</v>
      </c>
      <c r="AB1151" s="6">
        <f>IFERROR(Table1[[#This Row],[Total sold Amount]]-Table1[[#This Row],[Total Cost of Good Sold]]/Table1[[#This Row],[Total sold Amount]],0)</f>
        <v>259.23076923076923</v>
      </c>
      <c r="AC1151" s="9">
        <f>IFERROR((Table1[[#This Row],[Total sold Amount]]-Table1[[#This Row],[Total Cost of Good Sold]])/Table1[[#This Row],[Total sold Amount]],0)</f>
        <v>0.23076923076923078</v>
      </c>
    </row>
    <row r="1152" spans="1:29" x14ac:dyDescent="0.3">
      <c r="A1152">
        <v>1082</v>
      </c>
      <c r="B1152" t="s">
        <v>406</v>
      </c>
      <c r="C1152" t="s">
        <v>19</v>
      </c>
      <c r="D1152" t="s">
        <v>630</v>
      </c>
      <c r="E1152" t="s">
        <v>623</v>
      </c>
      <c r="F1152" s="4">
        <v>45258</v>
      </c>
      <c r="G1152" s="6">
        <v>70</v>
      </c>
      <c r="I1152" t="s">
        <v>450</v>
      </c>
      <c r="J1152" t="s">
        <v>496</v>
      </c>
      <c r="K1152" t="s">
        <v>431</v>
      </c>
      <c r="L1152" t="s">
        <v>23</v>
      </c>
      <c r="M1152" t="s">
        <v>448</v>
      </c>
      <c r="N1152" s="2">
        <v>0</v>
      </c>
      <c r="O1152" s="1">
        <v>50</v>
      </c>
      <c r="P1152" s="1">
        <v>20</v>
      </c>
      <c r="Q1152" t="s">
        <v>457</v>
      </c>
      <c r="R1152" t="s">
        <v>641</v>
      </c>
      <c r="S1152" t="s">
        <v>454</v>
      </c>
      <c r="T1152" t="s">
        <v>460</v>
      </c>
      <c r="U1152" t="s">
        <v>460</v>
      </c>
      <c r="V1152" t="s">
        <v>481</v>
      </c>
      <c r="W1152" t="s">
        <v>608</v>
      </c>
      <c r="X1152" t="s">
        <v>610</v>
      </c>
      <c r="Y1152" s="6">
        <v>0</v>
      </c>
      <c r="Z1152" s="1">
        <f>Table1[[#This Row],[Cost Of Goods Sold]]*Table1[[#This Row],[Quantity Sold]]</f>
        <v>0</v>
      </c>
      <c r="AA1152" s="1">
        <f>Table1[[#This Row],[Total sold Amount]]-Table1[[#This Row],[Total Cost of Good Sold]]</f>
        <v>0</v>
      </c>
      <c r="AB1152" s="6">
        <f>IFERROR(Table1[[#This Row],[Total sold Amount]]-Table1[[#This Row],[Total Cost of Good Sold]]/Table1[[#This Row],[Total sold Amount]],0)</f>
        <v>0</v>
      </c>
      <c r="AC1152" s="9">
        <f>IFERROR((Table1[[#This Row],[Total sold Amount]]-Table1[[#This Row],[Total Cost of Good Sold]])/Table1[[#This Row],[Total sold Amount]],0)</f>
        <v>0</v>
      </c>
    </row>
    <row r="1153" spans="1:29" x14ac:dyDescent="0.3">
      <c r="A1153">
        <v>178</v>
      </c>
      <c r="B1153" t="s">
        <v>55</v>
      </c>
      <c r="C1153" t="s">
        <v>21</v>
      </c>
      <c r="D1153" t="s">
        <v>634</v>
      </c>
      <c r="E1153" t="s">
        <v>624</v>
      </c>
      <c r="F1153" s="4">
        <v>45209</v>
      </c>
      <c r="G1153" s="6">
        <v>1040</v>
      </c>
      <c r="H1153">
        <v>2</v>
      </c>
      <c r="I1153" t="s">
        <v>450</v>
      </c>
      <c r="J1153" t="s">
        <v>496</v>
      </c>
      <c r="K1153" t="s">
        <v>23</v>
      </c>
      <c r="L1153" t="s">
        <v>23</v>
      </c>
      <c r="M1153" t="s">
        <v>443</v>
      </c>
      <c r="N1153" s="2">
        <v>0</v>
      </c>
      <c r="O1153" s="1">
        <v>800</v>
      </c>
      <c r="P1153" s="1">
        <v>240</v>
      </c>
      <c r="Q1153" t="s">
        <v>23</v>
      </c>
      <c r="R1153" t="s">
        <v>23</v>
      </c>
      <c r="S1153" t="s">
        <v>455</v>
      </c>
      <c r="T1153" t="s">
        <v>459</v>
      </c>
      <c r="U1153" t="s">
        <v>644</v>
      </c>
      <c r="V1153" t="s">
        <v>471</v>
      </c>
      <c r="W1153" t="s">
        <v>607</v>
      </c>
      <c r="X1153" t="s">
        <v>613</v>
      </c>
      <c r="Y1153" s="6">
        <v>2080</v>
      </c>
      <c r="Z1153" s="1">
        <f>Table1[[#This Row],[Cost Of Goods Sold]]*Table1[[#This Row],[Quantity Sold]]</f>
        <v>1600</v>
      </c>
      <c r="AA1153" s="1">
        <f>Table1[[#This Row],[Total sold Amount]]-Table1[[#This Row],[Total Cost of Good Sold]]</f>
        <v>480</v>
      </c>
      <c r="AB1153" s="6">
        <f>IFERROR(Table1[[#This Row],[Total sold Amount]]-Table1[[#This Row],[Total Cost of Good Sold]]/Table1[[#This Row],[Total sold Amount]],0)</f>
        <v>2079.2307692307691</v>
      </c>
      <c r="AC1153" s="9">
        <f>IFERROR((Table1[[#This Row],[Total sold Amount]]-Table1[[#This Row],[Total Cost of Good Sold]])/Table1[[#This Row],[Total sold Amount]],0)</f>
        <v>0.23076923076923078</v>
      </c>
    </row>
    <row r="1154" spans="1:29" x14ac:dyDescent="0.3">
      <c r="A1154">
        <v>985</v>
      </c>
      <c r="B1154" t="s">
        <v>421</v>
      </c>
      <c r="C1154" t="s">
        <v>19</v>
      </c>
      <c r="D1154" t="s">
        <v>630</v>
      </c>
      <c r="E1154" t="s">
        <v>623</v>
      </c>
      <c r="F1154" s="4">
        <v>44971</v>
      </c>
      <c r="G1154" s="6">
        <v>70</v>
      </c>
      <c r="H1154">
        <v>1</v>
      </c>
      <c r="I1154" t="s">
        <v>452</v>
      </c>
      <c r="J1154" t="s">
        <v>496</v>
      </c>
      <c r="K1154" t="s">
        <v>18</v>
      </c>
      <c r="L1154" t="s">
        <v>18</v>
      </c>
      <c r="M1154" t="s">
        <v>445</v>
      </c>
      <c r="N1154" s="2">
        <v>0.1</v>
      </c>
      <c r="O1154" s="1">
        <v>50</v>
      </c>
      <c r="P1154" s="1">
        <v>20</v>
      </c>
      <c r="Q1154" t="s">
        <v>457</v>
      </c>
      <c r="R1154" t="s">
        <v>641</v>
      </c>
      <c r="S1154" t="s">
        <v>455</v>
      </c>
      <c r="T1154" t="s">
        <v>460</v>
      </c>
      <c r="U1154" t="s">
        <v>460</v>
      </c>
      <c r="V1154" t="s">
        <v>494</v>
      </c>
      <c r="W1154" t="s">
        <v>606</v>
      </c>
      <c r="X1154" t="s">
        <v>614</v>
      </c>
      <c r="Y1154" s="6">
        <v>70</v>
      </c>
      <c r="Z1154" s="1">
        <f>Table1[[#This Row],[Cost Of Goods Sold]]*Table1[[#This Row],[Quantity Sold]]</f>
        <v>50</v>
      </c>
      <c r="AA1154" s="1">
        <f>Table1[[#This Row],[Total sold Amount]]-Table1[[#This Row],[Total Cost of Good Sold]]</f>
        <v>20</v>
      </c>
      <c r="AB1154" s="6">
        <f>IFERROR(Table1[[#This Row],[Total sold Amount]]-Table1[[#This Row],[Total Cost of Good Sold]]/Table1[[#This Row],[Total sold Amount]],0)</f>
        <v>69.285714285714292</v>
      </c>
      <c r="AC1154" s="9">
        <f>IFERROR((Table1[[#This Row],[Total sold Amount]]-Table1[[#This Row],[Total Cost of Good Sold]])/Table1[[#This Row],[Total sold Amount]],0)</f>
        <v>0.2857142857142857</v>
      </c>
    </row>
    <row r="1155" spans="1:29" x14ac:dyDescent="0.3">
      <c r="A1155">
        <v>1220</v>
      </c>
      <c r="B1155" t="s">
        <v>17</v>
      </c>
      <c r="C1155" t="s">
        <v>16</v>
      </c>
      <c r="D1155" t="s">
        <v>629</v>
      </c>
      <c r="E1155" t="s">
        <v>16</v>
      </c>
      <c r="F1155" s="4">
        <v>45494</v>
      </c>
      <c r="G1155" s="6">
        <v>70</v>
      </c>
      <c r="H1155">
        <v>1</v>
      </c>
      <c r="I1155" t="s">
        <v>452</v>
      </c>
      <c r="J1155" t="s">
        <v>496</v>
      </c>
      <c r="K1155" t="s">
        <v>18</v>
      </c>
      <c r="L1155" t="s">
        <v>18</v>
      </c>
      <c r="M1155" t="s">
        <v>602</v>
      </c>
      <c r="N1155" s="2">
        <v>0.1</v>
      </c>
      <c r="O1155" s="1">
        <v>15</v>
      </c>
      <c r="P1155" s="1">
        <v>55</v>
      </c>
      <c r="Q1155" t="s">
        <v>457</v>
      </c>
      <c r="R1155" t="s">
        <v>641</v>
      </c>
      <c r="S1155" t="s">
        <v>454</v>
      </c>
      <c r="T1155" t="s">
        <v>459</v>
      </c>
      <c r="U1155" t="s">
        <v>644</v>
      </c>
      <c r="V1155" t="s">
        <v>462</v>
      </c>
      <c r="W1155" t="s">
        <v>606</v>
      </c>
      <c r="X1155" t="s">
        <v>614</v>
      </c>
      <c r="Y1155" s="6">
        <v>70</v>
      </c>
      <c r="Z1155" s="1">
        <f>Table1[[#This Row],[Cost Of Goods Sold]]*Table1[[#This Row],[Quantity Sold]]</f>
        <v>15</v>
      </c>
      <c r="AA1155" s="1">
        <f>Table1[[#This Row],[Total sold Amount]]-Table1[[#This Row],[Total Cost of Good Sold]]</f>
        <v>55</v>
      </c>
      <c r="AB1155" s="6">
        <f>IFERROR(Table1[[#This Row],[Total sold Amount]]-Table1[[#This Row],[Total Cost of Good Sold]]/Table1[[#This Row],[Total sold Amount]],0)</f>
        <v>69.785714285714292</v>
      </c>
      <c r="AC1155" s="9">
        <f>IFERROR((Table1[[#This Row],[Total sold Amount]]-Table1[[#This Row],[Total Cost of Good Sold]])/Table1[[#This Row],[Total sold Amount]],0)</f>
        <v>0.7857142857142857</v>
      </c>
    </row>
    <row r="1156" spans="1:29" x14ac:dyDescent="0.3">
      <c r="A1156">
        <v>1128</v>
      </c>
      <c r="B1156" t="s">
        <v>422</v>
      </c>
      <c r="C1156" t="s">
        <v>48</v>
      </c>
      <c r="D1156" t="s">
        <v>633</v>
      </c>
      <c r="E1156" t="s">
        <v>624</v>
      </c>
      <c r="F1156" s="4">
        <v>45474</v>
      </c>
      <c r="G1156" s="6">
        <v>30</v>
      </c>
      <c r="I1156" t="s">
        <v>452</v>
      </c>
      <c r="J1156" t="s">
        <v>496</v>
      </c>
      <c r="K1156" t="s">
        <v>435</v>
      </c>
      <c r="L1156" t="s">
        <v>23</v>
      </c>
      <c r="M1156" t="s">
        <v>447</v>
      </c>
      <c r="N1156" s="2">
        <v>0.1</v>
      </c>
      <c r="O1156" s="1">
        <v>20</v>
      </c>
      <c r="P1156" s="1">
        <v>10</v>
      </c>
      <c r="Q1156" t="s">
        <v>32</v>
      </c>
      <c r="R1156" t="s">
        <v>640</v>
      </c>
      <c r="S1156" t="s">
        <v>454</v>
      </c>
      <c r="T1156" t="s">
        <v>460</v>
      </c>
      <c r="U1156" t="s">
        <v>460</v>
      </c>
      <c r="V1156" t="s">
        <v>464</v>
      </c>
      <c r="W1156" t="s">
        <v>606</v>
      </c>
      <c r="X1156" t="s">
        <v>610</v>
      </c>
      <c r="Y1156" s="6">
        <v>0</v>
      </c>
      <c r="Z1156" s="1">
        <f>Table1[[#This Row],[Cost Of Goods Sold]]*Table1[[#This Row],[Quantity Sold]]</f>
        <v>0</v>
      </c>
      <c r="AA1156" s="1">
        <f>Table1[[#This Row],[Total sold Amount]]-Table1[[#This Row],[Total Cost of Good Sold]]</f>
        <v>0</v>
      </c>
      <c r="AB1156" s="6">
        <f>IFERROR(Table1[[#This Row],[Total sold Amount]]-Table1[[#This Row],[Total Cost of Good Sold]]/Table1[[#This Row],[Total sold Amount]],0)</f>
        <v>0</v>
      </c>
      <c r="AC1156" s="9">
        <f>IFERROR((Table1[[#This Row],[Total sold Amount]]-Table1[[#This Row],[Total Cost of Good Sold]])/Table1[[#This Row],[Total sold Amount]],0)</f>
        <v>0</v>
      </c>
    </row>
    <row r="1157" spans="1:29" x14ac:dyDescent="0.3">
      <c r="A1157">
        <v>872</v>
      </c>
      <c r="B1157" t="s">
        <v>292</v>
      </c>
      <c r="C1157" t="s">
        <v>16</v>
      </c>
      <c r="D1157" t="s">
        <v>629</v>
      </c>
      <c r="E1157" t="s">
        <v>16</v>
      </c>
      <c r="F1157" s="4">
        <v>45032</v>
      </c>
      <c r="G1157" s="6">
        <v>40</v>
      </c>
      <c r="H1157">
        <v>1</v>
      </c>
      <c r="I1157" t="s">
        <v>452</v>
      </c>
      <c r="J1157" t="s">
        <v>496</v>
      </c>
      <c r="K1157" t="s">
        <v>23</v>
      </c>
      <c r="L1157" t="s">
        <v>23</v>
      </c>
      <c r="M1157" t="s">
        <v>448</v>
      </c>
      <c r="N1157" s="2">
        <v>0</v>
      </c>
      <c r="O1157" s="1">
        <v>30</v>
      </c>
      <c r="P1157" s="1">
        <v>10</v>
      </c>
      <c r="Q1157" t="s">
        <v>18</v>
      </c>
      <c r="R1157" t="s">
        <v>642</v>
      </c>
      <c r="S1157" t="s">
        <v>455</v>
      </c>
      <c r="T1157" t="s">
        <v>458</v>
      </c>
      <c r="U1157" t="s">
        <v>644</v>
      </c>
      <c r="V1157" t="s">
        <v>468</v>
      </c>
      <c r="W1157" t="s">
        <v>607</v>
      </c>
      <c r="X1157" t="s">
        <v>614</v>
      </c>
      <c r="Y1157" s="6">
        <v>40</v>
      </c>
      <c r="Z1157" s="1">
        <f>Table1[[#This Row],[Cost Of Goods Sold]]*Table1[[#This Row],[Quantity Sold]]</f>
        <v>30</v>
      </c>
      <c r="AA1157" s="1">
        <f>Table1[[#This Row],[Total sold Amount]]-Table1[[#This Row],[Total Cost of Good Sold]]</f>
        <v>10</v>
      </c>
      <c r="AB1157" s="6">
        <f>IFERROR(Table1[[#This Row],[Total sold Amount]]-Table1[[#This Row],[Total Cost of Good Sold]]/Table1[[#This Row],[Total sold Amount]],0)</f>
        <v>39.25</v>
      </c>
      <c r="AC1157" s="9">
        <f>IFERROR((Table1[[#This Row],[Total sold Amount]]-Table1[[#This Row],[Total Cost of Good Sold]])/Table1[[#This Row],[Total sold Amount]],0)</f>
        <v>0.25</v>
      </c>
    </row>
    <row r="1158" spans="1:29" x14ac:dyDescent="0.3">
      <c r="A1158">
        <v>1174</v>
      </c>
      <c r="B1158" t="s">
        <v>406</v>
      </c>
      <c r="C1158" t="s">
        <v>19</v>
      </c>
      <c r="D1158" t="s">
        <v>630</v>
      </c>
      <c r="E1158" t="s">
        <v>623</v>
      </c>
      <c r="F1158" s="4">
        <v>45368</v>
      </c>
      <c r="G1158" s="6">
        <v>70</v>
      </c>
      <c r="H1158">
        <v>4</v>
      </c>
      <c r="I1158" t="s">
        <v>449</v>
      </c>
      <c r="J1158" t="s">
        <v>496</v>
      </c>
      <c r="K1158" t="s">
        <v>18</v>
      </c>
      <c r="L1158" t="s">
        <v>18</v>
      </c>
      <c r="M1158" t="s">
        <v>601</v>
      </c>
      <c r="N1158" s="2">
        <v>0</v>
      </c>
      <c r="O1158" s="1">
        <v>15</v>
      </c>
      <c r="P1158" s="1">
        <v>55</v>
      </c>
      <c r="Q1158" t="s">
        <v>23</v>
      </c>
      <c r="R1158" t="s">
        <v>23</v>
      </c>
      <c r="S1158" t="s">
        <v>456</v>
      </c>
      <c r="T1158" t="s">
        <v>460</v>
      </c>
      <c r="U1158" t="s">
        <v>460</v>
      </c>
      <c r="V1158" t="s">
        <v>479</v>
      </c>
      <c r="W1158" t="s">
        <v>608</v>
      </c>
      <c r="X1158" t="s">
        <v>611</v>
      </c>
      <c r="Y1158" s="6">
        <v>280</v>
      </c>
      <c r="Z1158" s="1">
        <f>Table1[[#This Row],[Cost Of Goods Sold]]*Table1[[#This Row],[Quantity Sold]]</f>
        <v>60</v>
      </c>
      <c r="AA1158" s="1">
        <f>Table1[[#This Row],[Total sold Amount]]-Table1[[#This Row],[Total Cost of Good Sold]]</f>
        <v>220</v>
      </c>
      <c r="AB1158" s="6">
        <f>IFERROR(Table1[[#This Row],[Total sold Amount]]-Table1[[#This Row],[Total Cost of Good Sold]]/Table1[[#This Row],[Total sold Amount]],0)</f>
        <v>279.78571428571428</v>
      </c>
      <c r="AC1158" s="9">
        <f>IFERROR((Table1[[#This Row],[Total sold Amount]]-Table1[[#This Row],[Total Cost of Good Sold]])/Table1[[#This Row],[Total sold Amount]],0)</f>
        <v>0.7857142857142857</v>
      </c>
    </row>
    <row r="1159" spans="1:29" x14ac:dyDescent="0.3">
      <c r="A1159">
        <v>1266</v>
      </c>
      <c r="B1159" t="s">
        <v>408</v>
      </c>
      <c r="C1159" t="s">
        <v>24</v>
      </c>
      <c r="D1159" t="s">
        <v>631</v>
      </c>
      <c r="E1159" t="s">
        <v>626</v>
      </c>
      <c r="F1159" s="4">
        <v>45220</v>
      </c>
      <c r="G1159" s="6">
        <v>37.617165443252702</v>
      </c>
      <c r="H1159">
        <v>1</v>
      </c>
      <c r="I1159" t="s">
        <v>449</v>
      </c>
      <c r="J1159" t="s">
        <v>496</v>
      </c>
      <c r="K1159" t="s">
        <v>23</v>
      </c>
      <c r="L1159" t="s">
        <v>23</v>
      </c>
      <c r="M1159" t="s">
        <v>604</v>
      </c>
      <c r="N1159" s="2">
        <v>0</v>
      </c>
      <c r="O1159" s="1">
        <v>15</v>
      </c>
      <c r="P1159" s="1">
        <v>22.617165443252702</v>
      </c>
      <c r="Q1159" t="s">
        <v>457</v>
      </c>
      <c r="R1159" t="s">
        <v>641</v>
      </c>
      <c r="S1159" t="s">
        <v>456</v>
      </c>
      <c r="T1159" t="s">
        <v>458</v>
      </c>
      <c r="U1159" t="s">
        <v>644</v>
      </c>
      <c r="V1159" t="s">
        <v>476</v>
      </c>
      <c r="W1159" t="s">
        <v>606</v>
      </c>
      <c r="X1159" t="s">
        <v>610</v>
      </c>
      <c r="Y1159" s="6">
        <v>37.617165443252702</v>
      </c>
      <c r="Z1159" s="1">
        <f>Table1[[#This Row],[Cost Of Goods Sold]]*Table1[[#This Row],[Quantity Sold]]</f>
        <v>15</v>
      </c>
      <c r="AA1159" s="1">
        <f>Table1[[#This Row],[Total sold Amount]]-Table1[[#This Row],[Total Cost of Good Sold]]</f>
        <v>22.617165443252702</v>
      </c>
      <c r="AB1159" s="6">
        <f>IFERROR(Table1[[#This Row],[Total sold Amount]]-Table1[[#This Row],[Total Cost of Good Sold]]/Table1[[#This Row],[Total sold Amount]],0)</f>
        <v>37.218411315363184</v>
      </c>
      <c r="AC1159" s="9">
        <f>IFERROR((Table1[[#This Row],[Total sold Amount]]-Table1[[#This Row],[Total Cost of Good Sold]])/Table1[[#This Row],[Total sold Amount]],0)</f>
        <v>0.60124587211048053</v>
      </c>
    </row>
    <row r="1160" spans="1:29" x14ac:dyDescent="0.3">
      <c r="A1160">
        <v>334</v>
      </c>
      <c r="B1160" t="s">
        <v>209</v>
      </c>
      <c r="C1160" t="s">
        <v>16</v>
      </c>
      <c r="D1160" t="s">
        <v>629</v>
      </c>
      <c r="E1160" t="s">
        <v>16</v>
      </c>
      <c r="F1160" s="4">
        <v>44933</v>
      </c>
      <c r="G1160" s="6">
        <v>26</v>
      </c>
      <c r="H1160">
        <v>5</v>
      </c>
      <c r="I1160" t="s">
        <v>453</v>
      </c>
      <c r="J1160" t="s">
        <v>496</v>
      </c>
      <c r="K1160" t="s">
        <v>32</v>
      </c>
      <c r="L1160" t="s">
        <v>32</v>
      </c>
      <c r="M1160" t="s">
        <v>439</v>
      </c>
      <c r="N1160" s="2">
        <v>0</v>
      </c>
      <c r="O1160" s="1">
        <v>20</v>
      </c>
      <c r="P1160" s="1">
        <v>6</v>
      </c>
      <c r="Q1160" t="s">
        <v>18</v>
      </c>
      <c r="R1160" t="s">
        <v>642</v>
      </c>
      <c r="S1160" t="s">
        <v>455</v>
      </c>
      <c r="T1160" t="s">
        <v>460</v>
      </c>
      <c r="U1160" t="s">
        <v>460</v>
      </c>
      <c r="V1160" t="s">
        <v>469</v>
      </c>
      <c r="W1160" t="s">
        <v>608</v>
      </c>
      <c r="X1160" t="s">
        <v>613</v>
      </c>
      <c r="Y1160" s="6">
        <v>130</v>
      </c>
      <c r="Z1160" s="1">
        <f>Table1[[#This Row],[Cost Of Goods Sold]]*Table1[[#This Row],[Quantity Sold]]</f>
        <v>100</v>
      </c>
      <c r="AA1160" s="1">
        <f>Table1[[#This Row],[Total sold Amount]]-Table1[[#This Row],[Total Cost of Good Sold]]</f>
        <v>30</v>
      </c>
      <c r="AB1160" s="6">
        <f>IFERROR(Table1[[#This Row],[Total sold Amount]]-Table1[[#This Row],[Total Cost of Good Sold]]/Table1[[#This Row],[Total sold Amount]],0)</f>
        <v>129.23076923076923</v>
      </c>
      <c r="AC1160" s="9">
        <f>IFERROR((Table1[[#This Row],[Total sold Amount]]-Table1[[#This Row],[Total Cost of Good Sold]])/Table1[[#This Row],[Total sold Amount]],0)</f>
        <v>0.23076923076923078</v>
      </c>
    </row>
    <row r="1161" spans="1:29" x14ac:dyDescent="0.3">
      <c r="A1161">
        <v>1312</v>
      </c>
      <c r="B1161" t="s">
        <v>406</v>
      </c>
      <c r="C1161" t="s">
        <v>19</v>
      </c>
      <c r="D1161" t="s">
        <v>630</v>
      </c>
      <c r="E1161" t="s">
        <v>623</v>
      </c>
      <c r="F1161" s="4">
        <v>45266</v>
      </c>
      <c r="G1161" s="6">
        <v>30</v>
      </c>
      <c r="H1161">
        <v>4</v>
      </c>
      <c r="I1161" t="s">
        <v>453</v>
      </c>
      <c r="J1161" t="s">
        <v>496</v>
      </c>
      <c r="K1161" t="s">
        <v>32</v>
      </c>
      <c r="L1161" t="s">
        <v>32</v>
      </c>
      <c r="M1161" t="s">
        <v>596</v>
      </c>
      <c r="N1161" s="2">
        <v>0.1</v>
      </c>
      <c r="O1161" s="1">
        <v>20</v>
      </c>
      <c r="P1161" s="1">
        <v>10</v>
      </c>
      <c r="Q1161" t="s">
        <v>32</v>
      </c>
      <c r="R1161" t="s">
        <v>640</v>
      </c>
      <c r="S1161" t="s">
        <v>455</v>
      </c>
      <c r="T1161" t="s">
        <v>458</v>
      </c>
      <c r="U1161" t="s">
        <v>644</v>
      </c>
      <c r="V1161" t="s">
        <v>480</v>
      </c>
      <c r="W1161" t="s">
        <v>607</v>
      </c>
      <c r="X1161" t="s">
        <v>613</v>
      </c>
      <c r="Y1161" s="6">
        <v>120</v>
      </c>
      <c r="Z1161" s="1">
        <f>Table1[[#This Row],[Cost Of Goods Sold]]*Table1[[#This Row],[Quantity Sold]]</f>
        <v>80</v>
      </c>
      <c r="AA1161" s="1">
        <f>Table1[[#This Row],[Total sold Amount]]-Table1[[#This Row],[Total Cost of Good Sold]]</f>
        <v>40</v>
      </c>
      <c r="AB1161" s="6">
        <f>IFERROR(Table1[[#This Row],[Total sold Amount]]-Table1[[#This Row],[Total Cost of Good Sold]]/Table1[[#This Row],[Total sold Amount]],0)</f>
        <v>119.33333333333333</v>
      </c>
      <c r="AC1161" s="9">
        <f>IFERROR((Table1[[#This Row],[Total sold Amount]]-Table1[[#This Row],[Total Cost of Good Sold]])/Table1[[#This Row],[Total sold Amount]],0)</f>
        <v>0.33333333333333331</v>
      </c>
    </row>
    <row r="1162" spans="1:29" x14ac:dyDescent="0.3">
      <c r="A1162">
        <v>510</v>
      </c>
      <c r="B1162" t="s">
        <v>144</v>
      </c>
      <c r="C1162" t="s">
        <v>24</v>
      </c>
      <c r="D1162" t="s">
        <v>631</v>
      </c>
      <c r="E1162" t="s">
        <v>626</v>
      </c>
      <c r="F1162" s="4">
        <v>45193</v>
      </c>
      <c r="G1162" s="6">
        <v>150</v>
      </c>
      <c r="H1162">
        <v>1</v>
      </c>
      <c r="I1162" t="s">
        <v>453</v>
      </c>
      <c r="J1162" t="s">
        <v>496</v>
      </c>
      <c r="K1162" t="s">
        <v>32</v>
      </c>
      <c r="L1162" t="s">
        <v>32</v>
      </c>
      <c r="M1162" t="s">
        <v>445</v>
      </c>
      <c r="N1162" s="2">
        <v>0</v>
      </c>
      <c r="O1162" s="1">
        <v>100</v>
      </c>
      <c r="P1162" s="1">
        <v>50</v>
      </c>
      <c r="Q1162" t="s">
        <v>457</v>
      </c>
      <c r="R1162" t="s">
        <v>641</v>
      </c>
      <c r="S1162" t="s">
        <v>455</v>
      </c>
      <c r="T1162" t="s">
        <v>458</v>
      </c>
      <c r="U1162" t="s">
        <v>644</v>
      </c>
      <c r="V1162" t="s">
        <v>477</v>
      </c>
      <c r="W1162" t="s">
        <v>608</v>
      </c>
      <c r="X1162" t="s">
        <v>610</v>
      </c>
      <c r="Y1162" s="6">
        <v>150</v>
      </c>
      <c r="Z1162" s="1">
        <f>Table1[[#This Row],[Cost Of Goods Sold]]*Table1[[#This Row],[Quantity Sold]]</f>
        <v>100</v>
      </c>
      <c r="AA1162" s="1">
        <f>Table1[[#This Row],[Total sold Amount]]-Table1[[#This Row],[Total Cost of Good Sold]]</f>
        <v>50</v>
      </c>
      <c r="AB1162" s="6">
        <f>IFERROR(Table1[[#This Row],[Total sold Amount]]-Table1[[#This Row],[Total Cost of Good Sold]]/Table1[[#This Row],[Total sold Amount]],0)</f>
        <v>149.33333333333334</v>
      </c>
      <c r="AC1162" s="9">
        <f>IFERROR((Table1[[#This Row],[Total sold Amount]]-Table1[[#This Row],[Total Cost of Good Sold]])/Table1[[#This Row],[Total sold Amount]],0)</f>
        <v>0.33333333333333331</v>
      </c>
    </row>
    <row r="1163" spans="1:29" x14ac:dyDescent="0.3">
      <c r="A1163">
        <v>151</v>
      </c>
      <c r="B1163" t="s">
        <v>107</v>
      </c>
      <c r="C1163" t="s">
        <v>16</v>
      </c>
      <c r="D1163" t="s">
        <v>629</v>
      </c>
      <c r="E1163" t="s">
        <v>16</v>
      </c>
      <c r="F1163" s="4">
        <v>45204</v>
      </c>
      <c r="G1163" s="6">
        <v>260</v>
      </c>
      <c r="H1163">
        <v>3</v>
      </c>
      <c r="I1163" t="s">
        <v>451</v>
      </c>
      <c r="J1163" t="s">
        <v>583</v>
      </c>
      <c r="K1163" t="s">
        <v>26</v>
      </c>
      <c r="L1163" t="s">
        <v>32</v>
      </c>
      <c r="M1163" t="s">
        <v>444</v>
      </c>
      <c r="N1163" s="2">
        <v>0.1</v>
      </c>
      <c r="O1163" s="1">
        <v>200</v>
      </c>
      <c r="P1163" s="1">
        <v>60</v>
      </c>
      <c r="Q1163" t="s">
        <v>18</v>
      </c>
      <c r="R1163" t="s">
        <v>642</v>
      </c>
      <c r="S1163" t="s">
        <v>454</v>
      </c>
      <c r="T1163" t="s">
        <v>458</v>
      </c>
      <c r="U1163" t="s">
        <v>644</v>
      </c>
      <c r="V1163" t="s">
        <v>461</v>
      </c>
      <c r="W1163" t="s">
        <v>608</v>
      </c>
      <c r="X1163" t="s">
        <v>610</v>
      </c>
      <c r="Y1163" s="6">
        <v>780</v>
      </c>
      <c r="Z1163" s="1">
        <f>Table1[[#This Row],[Cost Of Goods Sold]]*Table1[[#This Row],[Quantity Sold]]</f>
        <v>600</v>
      </c>
      <c r="AA1163" s="1">
        <f>Table1[[#This Row],[Total sold Amount]]-Table1[[#This Row],[Total Cost of Good Sold]]</f>
        <v>180</v>
      </c>
      <c r="AB1163" s="6">
        <f>IFERROR(Table1[[#This Row],[Total sold Amount]]-Table1[[#This Row],[Total Cost of Good Sold]]/Table1[[#This Row],[Total sold Amount]],0)</f>
        <v>779.23076923076928</v>
      </c>
      <c r="AC1163" s="9">
        <f>IFERROR((Table1[[#This Row],[Total sold Amount]]-Table1[[#This Row],[Total Cost of Good Sold]])/Table1[[#This Row],[Total sold Amount]],0)</f>
        <v>0.23076923076923078</v>
      </c>
    </row>
    <row r="1164" spans="1:29" x14ac:dyDescent="0.3">
      <c r="A1164">
        <v>368</v>
      </c>
      <c r="B1164" t="s">
        <v>240</v>
      </c>
      <c r="C1164" t="s">
        <v>34</v>
      </c>
      <c r="D1164" t="s">
        <v>632</v>
      </c>
      <c r="E1164" t="s">
        <v>625</v>
      </c>
      <c r="F1164" s="4">
        <v>45372</v>
      </c>
      <c r="G1164" s="6">
        <v>13</v>
      </c>
      <c r="H1164">
        <v>2</v>
      </c>
      <c r="I1164" t="s">
        <v>451</v>
      </c>
      <c r="J1164" t="s">
        <v>583</v>
      </c>
      <c r="K1164" t="s">
        <v>18</v>
      </c>
      <c r="L1164" t="s">
        <v>18</v>
      </c>
      <c r="M1164" t="s">
        <v>448</v>
      </c>
      <c r="N1164" s="2">
        <v>0</v>
      </c>
      <c r="O1164" s="1">
        <v>10</v>
      </c>
      <c r="P1164" s="1">
        <v>3</v>
      </c>
      <c r="Q1164" t="s">
        <v>457</v>
      </c>
      <c r="R1164" t="s">
        <v>641</v>
      </c>
      <c r="S1164" t="s">
        <v>456</v>
      </c>
      <c r="T1164" t="s">
        <v>459</v>
      </c>
      <c r="U1164" t="s">
        <v>644</v>
      </c>
      <c r="V1164" t="s">
        <v>490</v>
      </c>
      <c r="W1164" t="s">
        <v>607</v>
      </c>
      <c r="X1164" t="s">
        <v>610</v>
      </c>
      <c r="Y1164" s="6">
        <v>26</v>
      </c>
      <c r="Z1164" s="1">
        <f>Table1[[#This Row],[Cost Of Goods Sold]]*Table1[[#This Row],[Quantity Sold]]</f>
        <v>20</v>
      </c>
      <c r="AA1164" s="1">
        <f>Table1[[#This Row],[Total sold Amount]]-Table1[[#This Row],[Total Cost of Good Sold]]</f>
        <v>6</v>
      </c>
      <c r="AB1164" s="6">
        <f>IFERROR(Table1[[#This Row],[Total sold Amount]]-Table1[[#This Row],[Total Cost of Good Sold]]/Table1[[#This Row],[Total sold Amount]],0)</f>
        <v>25.23076923076923</v>
      </c>
      <c r="AC1164" s="9">
        <f>IFERROR((Table1[[#This Row],[Total sold Amount]]-Table1[[#This Row],[Total Cost of Good Sold]])/Table1[[#This Row],[Total sold Amount]],0)</f>
        <v>0.23076923076923078</v>
      </c>
    </row>
    <row r="1165" spans="1:29" x14ac:dyDescent="0.3">
      <c r="A1165">
        <v>243</v>
      </c>
      <c r="B1165" t="s">
        <v>120</v>
      </c>
      <c r="C1165" t="s">
        <v>52</v>
      </c>
      <c r="D1165" t="s">
        <v>637</v>
      </c>
      <c r="E1165" t="s">
        <v>624</v>
      </c>
      <c r="F1165" s="4">
        <v>45416</v>
      </c>
      <c r="G1165" s="6">
        <v>50</v>
      </c>
      <c r="H1165">
        <v>2</v>
      </c>
      <c r="I1165" t="s">
        <v>451</v>
      </c>
      <c r="J1165" t="s">
        <v>583</v>
      </c>
      <c r="K1165" t="s">
        <v>18</v>
      </c>
      <c r="L1165" t="s">
        <v>18</v>
      </c>
      <c r="M1165" t="s">
        <v>444</v>
      </c>
      <c r="N1165" s="2">
        <v>0</v>
      </c>
      <c r="O1165" s="1">
        <v>40</v>
      </c>
      <c r="P1165" s="1">
        <v>10</v>
      </c>
      <c r="Q1165" t="s">
        <v>18</v>
      </c>
      <c r="R1165" t="s">
        <v>642</v>
      </c>
      <c r="S1165" t="s">
        <v>454</v>
      </c>
      <c r="T1165" t="s">
        <v>458</v>
      </c>
      <c r="U1165" t="s">
        <v>644</v>
      </c>
      <c r="V1165" t="s">
        <v>463</v>
      </c>
      <c r="W1165" t="s">
        <v>606</v>
      </c>
      <c r="X1165" t="s">
        <v>610</v>
      </c>
      <c r="Y1165" s="6">
        <v>100</v>
      </c>
      <c r="Z1165" s="1">
        <f>Table1[[#This Row],[Cost Of Goods Sold]]*Table1[[#This Row],[Quantity Sold]]</f>
        <v>80</v>
      </c>
      <c r="AA1165" s="1">
        <f>Table1[[#This Row],[Total sold Amount]]-Table1[[#This Row],[Total Cost of Good Sold]]</f>
        <v>20</v>
      </c>
      <c r="AB1165" s="6">
        <f>IFERROR(Table1[[#This Row],[Total sold Amount]]-Table1[[#This Row],[Total Cost of Good Sold]]/Table1[[#This Row],[Total sold Amount]],0)</f>
        <v>99.2</v>
      </c>
      <c r="AC1165" s="9">
        <f>IFERROR((Table1[[#This Row],[Total sold Amount]]-Table1[[#This Row],[Total Cost of Good Sold]])/Table1[[#This Row],[Total sold Amount]],0)</f>
        <v>0.2</v>
      </c>
    </row>
    <row r="1166" spans="1:29" x14ac:dyDescent="0.3">
      <c r="A1166">
        <v>1149</v>
      </c>
      <c r="B1166" t="s">
        <v>80</v>
      </c>
      <c r="C1166" t="s">
        <v>16</v>
      </c>
      <c r="D1166" t="s">
        <v>629</v>
      </c>
      <c r="E1166" t="s">
        <v>16</v>
      </c>
      <c r="F1166" s="4">
        <v>45121</v>
      </c>
      <c r="G1166" s="6">
        <v>250</v>
      </c>
      <c r="H1166">
        <v>3</v>
      </c>
      <c r="I1166" t="s">
        <v>450</v>
      </c>
      <c r="J1166" t="s">
        <v>583</v>
      </c>
      <c r="K1166" t="s">
        <v>32</v>
      </c>
      <c r="L1166" t="s">
        <v>32</v>
      </c>
      <c r="M1166" t="s">
        <v>602</v>
      </c>
      <c r="N1166" s="2">
        <v>0.05</v>
      </c>
      <c r="O1166" s="1">
        <v>15</v>
      </c>
      <c r="P1166" s="1">
        <v>235</v>
      </c>
      <c r="Q1166" t="s">
        <v>32</v>
      </c>
      <c r="R1166" t="s">
        <v>640</v>
      </c>
      <c r="S1166" t="s">
        <v>456</v>
      </c>
      <c r="T1166" t="s">
        <v>458</v>
      </c>
      <c r="U1166" t="s">
        <v>644</v>
      </c>
      <c r="V1166" t="s">
        <v>485</v>
      </c>
      <c r="W1166" t="s">
        <v>607</v>
      </c>
      <c r="X1166" t="s">
        <v>611</v>
      </c>
      <c r="Y1166" s="6">
        <v>750</v>
      </c>
      <c r="Z1166" s="1">
        <f>Table1[[#This Row],[Cost Of Goods Sold]]*Table1[[#This Row],[Quantity Sold]]</f>
        <v>45</v>
      </c>
      <c r="AA1166" s="1">
        <f>Table1[[#This Row],[Total sold Amount]]-Table1[[#This Row],[Total Cost of Good Sold]]</f>
        <v>705</v>
      </c>
      <c r="AB1166" s="6">
        <f>IFERROR(Table1[[#This Row],[Total sold Amount]]-Table1[[#This Row],[Total Cost of Good Sold]]/Table1[[#This Row],[Total sold Amount]],0)</f>
        <v>749.94</v>
      </c>
      <c r="AC1166" s="9">
        <f>IFERROR((Table1[[#This Row],[Total sold Amount]]-Table1[[#This Row],[Total Cost of Good Sold]])/Table1[[#This Row],[Total sold Amount]],0)</f>
        <v>0.94</v>
      </c>
    </row>
    <row r="1167" spans="1:29" x14ac:dyDescent="0.3">
      <c r="A1167">
        <v>1333</v>
      </c>
      <c r="B1167" t="s">
        <v>338</v>
      </c>
      <c r="C1167" t="s">
        <v>48</v>
      </c>
      <c r="D1167" t="s">
        <v>633</v>
      </c>
      <c r="E1167" t="s">
        <v>624</v>
      </c>
      <c r="F1167" s="4">
        <v>45287</v>
      </c>
      <c r="G1167" s="6">
        <v>70</v>
      </c>
      <c r="H1167">
        <v>5</v>
      </c>
      <c r="I1167" t="s">
        <v>450</v>
      </c>
      <c r="J1167" t="s">
        <v>583</v>
      </c>
      <c r="K1167" t="s">
        <v>23</v>
      </c>
      <c r="L1167" t="s">
        <v>23</v>
      </c>
      <c r="M1167" t="s">
        <v>601</v>
      </c>
      <c r="N1167" s="2">
        <v>0</v>
      </c>
      <c r="O1167" s="1">
        <v>15</v>
      </c>
      <c r="P1167" s="1">
        <v>55</v>
      </c>
      <c r="Q1167" t="s">
        <v>32</v>
      </c>
      <c r="R1167" t="s">
        <v>640</v>
      </c>
      <c r="S1167" t="s">
        <v>454</v>
      </c>
      <c r="T1167" t="s">
        <v>458</v>
      </c>
      <c r="U1167" t="s">
        <v>644</v>
      </c>
      <c r="V1167" t="s">
        <v>480</v>
      </c>
      <c r="W1167" t="s">
        <v>607</v>
      </c>
      <c r="X1167" t="s">
        <v>613</v>
      </c>
      <c r="Y1167" s="6">
        <v>350</v>
      </c>
      <c r="Z1167" s="1">
        <f>Table1[[#This Row],[Cost Of Goods Sold]]*Table1[[#This Row],[Quantity Sold]]</f>
        <v>75</v>
      </c>
      <c r="AA1167" s="1">
        <f>Table1[[#This Row],[Total sold Amount]]-Table1[[#This Row],[Total Cost of Good Sold]]</f>
        <v>275</v>
      </c>
      <c r="AB1167" s="6">
        <f>IFERROR(Table1[[#This Row],[Total sold Amount]]-Table1[[#This Row],[Total Cost of Good Sold]]/Table1[[#This Row],[Total sold Amount]],0)</f>
        <v>349.78571428571428</v>
      </c>
      <c r="AC1167" s="9">
        <f>IFERROR((Table1[[#This Row],[Total sold Amount]]-Table1[[#This Row],[Total Cost of Good Sold]])/Table1[[#This Row],[Total sold Amount]],0)</f>
        <v>0.7857142857142857</v>
      </c>
    </row>
    <row r="1168" spans="1:29" x14ac:dyDescent="0.3">
      <c r="A1168">
        <v>1096</v>
      </c>
      <c r="B1168" t="s">
        <v>80</v>
      </c>
      <c r="C1168" t="s">
        <v>16</v>
      </c>
      <c r="D1168" t="s">
        <v>629</v>
      </c>
      <c r="E1168" t="s">
        <v>16</v>
      </c>
      <c r="F1168" s="4">
        <v>45371</v>
      </c>
      <c r="G1168" s="6">
        <v>250</v>
      </c>
      <c r="I1168" t="s">
        <v>450</v>
      </c>
      <c r="J1168" t="s">
        <v>583</v>
      </c>
      <c r="K1168" t="s">
        <v>432</v>
      </c>
      <c r="L1168" t="s">
        <v>620</v>
      </c>
      <c r="M1168" t="s">
        <v>447</v>
      </c>
      <c r="N1168" s="2">
        <v>0</v>
      </c>
      <c r="O1168" s="1">
        <v>200</v>
      </c>
      <c r="P1168" s="1">
        <v>50</v>
      </c>
      <c r="Q1168" t="s">
        <v>23</v>
      </c>
      <c r="R1168" t="s">
        <v>23</v>
      </c>
      <c r="S1168" t="s">
        <v>454</v>
      </c>
      <c r="T1168" t="s">
        <v>459</v>
      </c>
      <c r="U1168" t="s">
        <v>644</v>
      </c>
      <c r="V1168" t="s">
        <v>464</v>
      </c>
      <c r="W1168" t="s">
        <v>608</v>
      </c>
      <c r="X1168" t="s">
        <v>610</v>
      </c>
      <c r="Y1168" s="6">
        <v>0</v>
      </c>
      <c r="Z1168" s="1">
        <f>Table1[[#This Row],[Cost Of Goods Sold]]*Table1[[#This Row],[Quantity Sold]]</f>
        <v>0</v>
      </c>
      <c r="AA1168" s="1">
        <f>Table1[[#This Row],[Total sold Amount]]-Table1[[#This Row],[Total Cost of Good Sold]]</f>
        <v>0</v>
      </c>
      <c r="AB1168" s="6">
        <f>IFERROR(Table1[[#This Row],[Total sold Amount]]-Table1[[#This Row],[Total Cost of Good Sold]]/Table1[[#This Row],[Total sold Amount]],0)</f>
        <v>0</v>
      </c>
      <c r="AC1168" s="9">
        <f>IFERROR((Table1[[#This Row],[Total sold Amount]]-Table1[[#This Row],[Total Cost of Good Sold]])/Table1[[#This Row],[Total sold Amount]],0)</f>
        <v>0</v>
      </c>
    </row>
    <row r="1169" spans="1:29" x14ac:dyDescent="0.3">
      <c r="A1169">
        <v>661</v>
      </c>
      <c r="B1169" t="s">
        <v>391</v>
      </c>
      <c r="C1169" t="s">
        <v>19</v>
      </c>
      <c r="D1169" t="s">
        <v>630</v>
      </c>
      <c r="E1169" t="s">
        <v>623</v>
      </c>
      <c r="F1169" s="4">
        <v>45494</v>
      </c>
      <c r="G1169" s="6">
        <v>50</v>
      </c>
      <c r="H1169">
        <v>2</v>
      </c>
      <c r="I1169" t="s">
        <v>450</v>
      </c>
      <c r="J1169" t="s">
        <v>583</v>
      </c>
      <c r="K1169" t="s">
        <v>18</v>
      </c>
      <c r="L1169" t="s">
        <v>18</v>
      </c>
      <c r="M1169" t="s">
        <v>439</v>
      </c>
      <c r="N1169" s="2">
        <v>0.1</v>
      </c>
      <c r="O1169" s="1">
        <v>40</v>
      </c>
      <c r="P1169" s="1">
        <v>10</v>
      </c>
      <c r="Q1169" t="s">
        <v>32</v>
      </c>
      <c r="R1169" t="s">
        <v>640</v>
      </c>
      <c r="S1169" t="s">
        <v>454</v>
      </c>
      <c r="T1169" t="s">
        <v>460</v>
      </c>
      <c r="U1169" t="s">
        <v>460</v>
      </c>
      <c r="V1169" t="s">
        <v>468</v>
      </c>
      <c r="W1169" t="s">
        <v>606</v>
      </c>
      <c r="X1169" t="s">
        <v>614</v>
      </c>
      <c r="Y1169" s="6">
        <v>100</v>
      </c>
      <c r="Z1169" s="1">
        <f>Table1[[#This Row],[Cost Of Goods Sold]]*Table1[[#This Row],[Quantity Sold]]</f>
        <v>80</v>
      </c>
      <c r="AA1169" s="1">
        <f>Table1[[#This Row],[Total sold Amount]]-Table1[[#This Row],[Total Cost of Good Sold]]</f>
        <v>20</v>
      </c>
      <c r="AB1169" s="6">
        <f>IFERROR(Table1[[#This Row],[Total sold Amount]]-Table1[[#This Row],[Total Cost of Good Sold]]/Table1[[#This Row],[Total sold Amount]],0)</f>
        <v>99.2</v>
      </c>
      <c r="AC1169" s="9">
        <f>IFERROR((Table1[[#This Row],[Total sold Amount]]-Table1[[#This Row],[Total Cost of Good Sold]])/Table1[[#This Row],[Total sold Amount]],0)</f>
        <v>0.2</v>
      </c>
    </row>
    <row r="1170" spans="1:29" x14ac:dyDescent="0.3">
      <c r="A1170">
        <v>1280</v>
      </c>
      <c r="B1170" t="s">
        <v>422</v>
      </c>
      <c r="C1170" t="s">
        <v>48</v>
      </c>
      <c r="D1170" t="s">
        <v>633</v>
      </c>
      <c r="E1170" t="s">
        <v>624</v>
      </c>
      <c r="F1170" s="4">
        <v>45234</v>
      </c>
      <c r="G1170" s="8">
        <v>30</v>
      </c>
      <c r="H1170">
        <v>1</v>
      </c>
      <c r="I1170" t="s">
        <v>452</v>
      </c>
      <c r="J1170" t="s">
        <v>583</v>
      </c>
      <c r="K1170" t="s">
        <v>18</v>
      </c>
      <c r="L1170" t="s">
        <v>18</v>
      </c>
      <c r="M1170" t="s">
        <v>595</v>
      </c>
      <c r="N1170" s="2">
        <v>0</v>
      </c>
      <c r="O1170" s="1">
        <v>15</v>
      </c>
      <c r="P1170" s="1">
        <v>15</v>
      </c>
      <c r="Q1170" t="s">
        <v>18</v>
      </c>
      <c r="R1170" t="s">
        <v>642</v>
      </c>
      <c r="S1170" t="s">
        <v>456</v>
      </c>
      <c r="T1170" t="s">
        <v>458</v>
      </c>
      <c r="U1170" t="s">
        <v>644</v>
      </c>
      <c r="V1170" t="s">
        <v>493</v>
      </c>
      <c r="W1170" t="s">
        <v>608</v>
      </c>
      <c r="X1170" t="s">
        <v>613</v>
      </c>
      <c r="Y1170" s="6">
        <v>30</v>
      </c>
      <c r="Z1170" s="1">
        <f>Table1[[#This Row],[Cost Of Goods Sold]]*Table1[[#This Row],[Quantity Sold]]</f>
        <v>15</v>
      </c>
      <c r="AA1170" s="1">
        <f>Table1[[#This Row],[Total sold Amount]]-Table1[[#This Row],[Total Cost of Good Sold]]</f>
        <v>15</v>
      </c>
      <c r="AB1170" s="6">
        <f>IFERROR(Table1[[#This Row],[Total sold Amount]]-Table1[[#This Row],[Total Cost of Good Sold]]/Table1[[#This Row],[Total sold Amount]],0)</f>
        <v>29.5</v>
      </c>
      <c r="AC1170" s="9">
        <f>IFERROR((Table1[[#This Row],[Total sold Amount]]-Table1[[#This Row],[Total Cost of Good Sold]])/Table1[[#This Row],[Total sold Amount]],0)</f>
        <v>0.5</v>
      </c>
    </row>
    <row r="1171" spans="1:29" x14ac:dyDescent="0.3">
      <c r="A1171">
        <v>1142</v>
      </c>
      <c r="B1171" t="s">
        <v>408</v>
      </c>
      <c r="C1171" t="s">
        <v>24</v>
      </c>
      <c r="D1171" t="s">
        <v>631</v>
      </c>
      <c r="E1171" t="s">
        <v>626</v>
      </c>
      <c r="G1171" s="6">
        <v>90</v>
      </c>
      <c r="H1171">
        <v>3</v>
      </c>
      <c r="I1171" t="s">
        <v>452</v>
      </c>
      <c r="J1171" t="s">
        <v>583</v>
      </c>
      <c r="K1171" t="s">
        <v>23</v>
      </c>
      <c r="L1171" t="s">
        <v>23</v>
      </c>
      <c r="M1171" t="s">
        <v>595</v>
      </c>
      <c r="N1171" s="2">
        <v>0.1</v>
      </c>
      <c r="O1171" s="1">
        <v>20</v>
      </c>
      <c r="P1171" s="1">
        <v>70</v>
      </c>
      <c r="Q1171" t="s">
        <v>18</v>
      </c>
      <c r="R1171" t="s">
        <v>642</v>
      </c>
      <c r="S1171" t="s">
        <v>455</v>
      </c>
      <c r="T1171" t="s">
        <v>460</v>
      </c>
      <c r="U1171" t="s">
        <v>460</v>
      </c>
      <c r="V1171" t="s">
        <v>478</v>
      </c>
      <c r="W1171" t="s">
        <v>607</v>
      </c>
      <c r="X1171" t="s">
        <v>614</v>
      </c>
      <c r="Y1171" s="6">
        <v>270</v>
      </c>
      <c r="Z1171" s="1">
        <f>Table1[[#This Row],[Cost Of Goods Sold]]*Table1[[#This Row],[Quantity Sold]]</f>
        <v>60</v>
      </c>
      <c r="AA1171" s="1">
        <f>Table1[[#This Row],[Total sold Amount]]-Table1[[#This Row],[Total Cost of Good Sold]]</f>
        <v>210</v>
      </c>
      <c r="AB1171" s="6">
        <f>IFERROR(Table1[[#This Row],[Total sold Amount]]-Table1[[#This Row],[Total Cost of Good Sold]]/Table1[[#This Row],[Total sold Amount]],0)</f>
        <v>269.77777777777777</v>
      </c>
      <c r="AC1171" s="9">
        <f>IFERROR((Table1[[#This Row],[Total sold Amount]]-Table1[[#This Row],[Total Cost of Good Sold]])/Table1[[#This Row],[Total sold Amount]],0)</f>
        <v>0.77777777777777779</v>
      </c>
    </row>
    <row r="1172" spans="1:29" x14ac:dyDescent="0.3">
      <c r="A1172">
        <v>1188</v>
      </c>
      <c r="B1172" t="s">
        <v>387</v>
      </c>
      <c r="C1172" t="s">
        <v>34</v>
      </c>
      <c r="D1172" t="s">
        <v>632</v>
      </c>
      <c r="E1172" t="s">
        <v>625</v>
      </c>
      <c r="F1172" s="4">
        <v>44958</v>
      </c>
      <c r="G1172" s="6">
        <v>12</v>
      </c>
      <c r="H1172">
        <v>4</v>
      </c>
      <c r="I1172" t="s">
        <v>452</v>
      </c>
      <c r="J1172" t="s">
        <v>583</v>
      </c>
      <c r="K1172" t="s">
        <v>32</v>
      </c>
      <c r="L1172" t="s">
        <v>32</v>
      </c>
      <c r="M1172" t="s">
        <v>602</v>
      </c>
      <c r="N1172" s="2">
        <v>0</v>
      </c>
      <c r="O1172" s="1">
        <v>15</v>
      </c>
      <c r="P1172" s="1">
        <v>-3</v>
      </c>
      <c r="Q1172" t="s">
        <v>18</v>
      </c>
      <c r="R1172" t="s">
        <v>642</v>
      </c>
      <c r="S1172" t="s">
        <v>455</v>
      </c>
      <c r="T1172" t="s">
        <v>459</v>
      </c>
      <c r="U1172" t="s">
        <v>644</v>
      </c>
      <c r="V1172" t="s">
        <v>482</v>
      </c>
      <c r="W1172" t="s">
        <v>607</v>
      </c>
      <c r="X1172" t="s">
        <v>610</v>
      </c>
      <c r="Y1172" s="6">
        <v>48</v>
      </c>
      <c r="Z1172" s="1">
        <f>Table1[[#This Row],[Cost Of Goods Sold]]*Table1[[#This Row],[Quantity Sold]]</f>
        <v>60</v>
      </c>
      <c r="AA1172" s="1">
        <f>Table1[[#This Row],[Total sold Amount]]-Table1[[#This Row],[Total Cost of Good Sold]]</f>
        <v>-12</v>
      </c>
      <c r="AB1172" s="6">
        <f>IFERROR(Table1[[#This Row],[Total sold Amount]]-Table1[[#This Row],[Total Cost of Good Sold]]/Table1[[#This Row],[Total sold Amount]],0)</f>
        <v>46.75</v>
      </c>
      <c r="AC1172" s="9">
        <f>IFERROR((Table1[[#This Row],[Total sold Amount]]-Table1[[#This Row],[Total Cost of Good Sold]])/Table1[[#This Row],[Total sold Amount]],0)</f>
        <v>-0.25</v>
      </c>
    </row>
    <row r="1173" spans="1:29" x14ac:dyDescent="0.3">
      <c r="A1173">
        <v>1287</v>
      </c>
      <c r="B1173" t="s">
        <v>407</v>
      </c>
      <c r="C1173" t="s">
        <v>21</v>
      </c>
      <c r="D1173" t="s">
        <v>634</v>
      </c>
      <c r="E1173" t="s">
        <v>624</v>
      </c>
      <c r="F1173" s="4">
        <v>45241</v>
      </c>
      <c r="G1173" s="8">
        <v>130</v>
      </c>
      <c r="H1173">
        <v>5</v>
      </c>
      <c r="I1173" t="s">
        <v>449</v>
      </c>
      <c r="J1173" t="s">
        <v>583</v>
      </c>
      <c r="K1173" t="s">
        <v>18</v>
      </c>
      <c r="L1173" t="s">
        <v>18</v>
      </c>
      <c r="M1173" t="s">
        <v>596</v>
      </c>
      <c r="N1173" s="2">
        <v>0</v>
      </c>
      <c r="O1173" s="1">
        <v>15</v>
      </c>
      <c r="P1173" s="1">
        <v>115</v>
      </c>
      <c r="Q1173" t="s">
        <v>457</v>
      </c>
      <c r="R1173" t="s">
        <v>641</v>
      </c>
      <c r="S1173" t="s">
        <v>455</v>
      </c>
      <c r="T1173" t="s">
        <v>458</v>
      </c>
      <c r="U1173" t="s">
        <v>644</v>
      </c>
      <c r="V1173" t="s">
        <v>466</v>
      </c>
      <c r="W1173" t="s">
        <v>607</v>
      </c>
      <c r="X1173" t="s">
        <v>611</v>
      </c>
      <c r="Y1173" s="6">
        <v>650</v>
      </c>
      <c r="Z1173" s="1">
        <f>Table1[[#This Row],[Cost Of Goods Sold]]*Table1[[#This Row],[Quantity Sold]]</f>
        <v>75</v>
      </c>
      <c r="AA1173" s="1">
        <f>Table1[[#This Row],[Total sold Amount]]-Table1[[#This Row],[Total Cost of Good Sold]]</f>
        <v>575</v>
      </c>
      <c r="AB1173" s="6">
        <f>IFERROR(Table1[[#This Row],[Total sold Amount]]-Table1[[#This Row],[Total Cost of Good Sold]]/Table1[[#This Row],[Total sold Amount]],0)</f>
        <v>649.88461538461536</v>
      </c>
      <c r="AC1173" s="9">
        <f>IFERROR((Table1[[#This Row],[Total sold Amount]]-Table1[[#This Row],[Total Cost of Good Sold]])/Table1[[#This Row],[Total sold Amount]],0)</f>
        <v>0.88461538461538458</v>
      </c>
    </row>
    <row r="1174" spans="1:29" x14ac:dyDescent="0.3">
      <c r="A1174">
        <v>1326</v>
      </c>
      <c r="B1174" t="s">
        <v>387</v>
      </c>
      <c r="C1174" t="s">
        <v>34</v>
      </c>
      <c r="D1174" t="s">
        <v>632</v>
      </c>
      <c r="E1174" t="s">
        <v>625</v>
      </c>
      <c r="F1174" s="4">
        <v>45280</v>
      </c>
      <c r="G1174" s="6">
        <v>20</v>
      </c>
      <c r="H1174">
        <v>4</v>
      </c>
      <c r="I1174" t="s">
        <v>449</v>
      </c>
      <c r="J1174" t="s">
        <v>583</v>
      </c>
      <c r="K1174" t="s">
        <v>23</v>
      </c>
      <c r="L1174" t="s">
        <v>23</v>
      </c>
      <c r="M1174" t="s">
        <v>601</v>
      </c>
      <c r="N1174" s="2">
        <v>0.05</v>
      </c>
      <c r="O1174" s="1">
        <v>15</v>
      </c>
      <c r="P1174" s="1">
        <v>5</v>
      </c>
      <c r="Q1174" t="s">
        <v>457</v>
      </c>
      <c r="R1174" t="s">
        <v>641</v>
      </c>
      <c r="S1174" t="s">
        <v>456</v>
      </c>
      <c r="T1174" t="s">
        <v>459</v>
      </c>
      <c r="U1174" t="s">
        <v>644</v>
      </c>
      <c r="V1174" t="s">
        <v>473</v>
      </c>
      <c r="W1174" t="s">
        <v>606</v>
      </c>
      <c r="X1174" t="s">
        <v>614</v>
      </c>
      <c r="Y1174" s="6">
        <v>80</v>
      </c>
      <c r="Z1174" s="1">
        <f>Table1[[#This Row],[Cost Of Goods Sold]]*Table1[[#This Row],[Quantity Sold]]</f>
        <v>60</v>
      </c>
      <c r="AA1174" s="1">
        <f>Table1[[#This Row],[Total sold Amount]]-Table1[[#This Row],[Total Cost of Good Sold]]</f>
        <v>20</v>
      </c>
      <c r="AB1174" s="6">
        <f>IFERROR(Table1[[#This Row],[Total sold Amount]]-Table1[[#This Row],[Total Cost of Good Sold]]/Table1[[#This Row],[Total sold Amount]],0)</f>
        <v>79.25</v>
      </c>
      <c r="AC1174" s="9">
        <f>IFERROR((Table1[[#This Row],[Total sold Amount]]-Table1[[#This Row],[Total Cost of Good Sold]])/Table1[[#This Row],[Total sold Amount]],0)</f>
        <v>0.25</v>
      </c>
    </row>
    <row r="1175" spans="1:29" x14ac:dyDescent="0.3">
      <c r="A1175">
        <v>1234</v>
      </c>
      <c r="B1175" t="s">
        <v>421</v>
      </c>
      <c r="C1175" t="s">
        <v>19</v>
      </c>
      <c r="D1175" t="s">
        <v>630</v>
      </c>
      <c r="E1175" t="s">
        <v>623</v>
      </c>
      <c r="F1175" s="4">
        <v>45220</v>
      </c>
      <c r="G1175" s="6">
        <v>70</v>
      </c>
      <c r="H1175">
        <v>2</v>
      </c>
      <c r="I1175" t="s">
        <v>449</v>
      </c>
      <c r="J1175" t="s">
        <v>583</v>
      </c>
      <c r="K1175" t="s">
        <v>32</v>
      </c>
      <c r="L1175" t="s">
        <v>32</v>
      </c>
      <c r="M1175" t="s">
        <v>604</v>
      </c>
      <c r="N1175" s="2">
        <v>0.05</v>
      </c>
      <c r="O1175" s="1">
        <v>15</v>
      </c>
      <c r="P1175" s="1">
        <v>55</v>
      </c>
      <c r="Q1175" t="s">
        <v>18</v>
      </c>
      <c r="R1175" t="s">
        <v>642</v>
      </c>
      <c r="S1175" t="s">
        <v>455</v>
      </c>
      <c r="T1175" t="s">
        <v>459</v>
      </c>
      <c r="U1175" t="s">
        <v>644</v>
      </c>
      <c r="V1175" t="s">
        <v>476</v>
      </c>
      <c r="W1175" t="s">
        <v>607</v>
      </c>
      <c r="X1175" t="s">
        <v>610</v>
      </c>
      <c r="Y1175" s="6">
        <v>140</v>
      </c>
      <c r="Z1175" s="1">
        <f>Table1[[#This Row],[Cost Of Goods Sold]]*Table1[[#This Row],[Quantity Sold]]</f>
        <v>30</v>
      </c>
      <c r="AA1175" s="1">
        <f>Table1[[#This Row],[Total sold Amount]]-Table1[[#This Row],[Total Cost of Good Sold]]</f>
        <v>110</v>
      </c>
      <c r="AB1175" s="6">
        <f>IFERROR(Table1[[#This Row],[Total sold Amount]]-Table1[[#This Row],[Total Cost of Good Sold]]/Table1[[#This Row],[Total sold Amount]],0)</f>
        <v>139.78571428571428</v>
      </c>
      <c r="AC1175" s="9">
        <f>IFERROR((Table1[[#This Row],[Total sold Amount]]-Table1[[#This Row],[Total Cost of Good Sold]])/Table1[[#This Row],[Total sold Amount]],0)</f>
        <v>0.7857142857142857</v>
      </c>
    </row>
    <row r="1176" spans="1:29" x14ac:dyDescent="0.3">
      <c r="A1176">
        <v>556</v>
      </c>
      <c r="B1176" t="s">
        <v>218</v>
      </c>
      <c r="C1176" t="s">
        <v>48</v>
      </c>
      <c r="D1176" t="s">
        <v>633</v>
      </c>
      <c r="E1176" t="s">
        <v>624</v>
      </c>
      <c r="F1176" s="4">
        <v>45390</v>
      </c>
      <c r="G1176" s="6">
        <v>20</v>
      </c>
      <c r="H1176">
        <v>2</v>
      </c>
      <c r="I1176" t="s">
        <v>449</v>
      </c>
      <c r="J1176" t="s">
        <v>583</v>
      </c>
      <c r="K1176" t="s">
        <v>32</v>
      </c>
      <c r="L1176" t="s">
        <v>32</v>
      </c>
      <c r="M1176" t="s">
        <v>443</v>
      </c>
      <c r="N1176" s="2">
        <v>0.05</v>
      </c>
      <c r="O1176" s="1">
        <v>15</v>
      </c>
      <c r="P1176" s="1">
        <v>5</v>
      </c>
      <c r="Q1176" t="s">
        <v>23</v>
      </c>
      <c r="R1176" t="s">
        <v>23</v>
      </c>
      <c r="S1176" t="s">
        <v>455</v>
      </c>
      <c r="T1176" t="s">
        <v>458</v>
      </c>
      <c r="U1176" t="s">
        <v>644</v>
      </c>
      <c r="V1176" t="s">
        <v>468</v>
      </c>
      <c r="W1176" t="s">
        <v>606</v>
      </c>
      <c r="X1176" t="s">
        <v>614</v>
      </c>
      <c r="Y1176" s="6">
        <v>40</v>
      </c>
      <c r="Z1176" s="1">
        <f>Table1[[#This Row],[Cost Of Goods Sold]]*Table1[[#This Row],[Quantity Sold]]</f>
        <v>30</v>
      </c>
      <c r="AA1176" s="1">
        <f>Table1[[#This Row],[Total sold Amount]]-Table1[[#This Row],[Total Cost of Good Sold]]</f>
        <v>10</v>
      </c>
      <c r="AB1176" s="6">
        <f>IFERROR(Table1[[#This Row],[Total sold Amount]]-Table1[[#This Row],[Total Cost of Good Sold]]/Table1[[#This Row],[Total sold Amount]],0)</f>
        <v>39.25</v>
      </c>
      <c r="AC1176" s="9">
        <f>IFERROR((Table1[[#This Row],[Total sold Amount]]-Table1[[#This Row],[Total Cost of Good Sold]])/Table1[[#This Row],[Total sold Amount]],0)</f>
        <v>0.25</v>
      </c>
    </row>
    <row r="1177" spans="1:29" x14ac:dyDescent="0.3">
      <c r="A1177">
        <v>1195</v>
      </c>
      <c r="B1177" t="s">
        <v>338</v>
      </c>
      <c r="C1177" t="s">
        <v>48</v>
      </c>
      <c r="D1177" t="s">
        <v>633</v>
      </c>
      <c r="E1177" t="s">
        <v>624</v>
      </c>
      <c r="F1177" s="4">
        <v>45494</v>
      </c>
      <c r="G1177" s="6">
        <v>20</v>
      </c>
      <c r="H1177">
        <v>4</v>
      </c>
      <c r="I1177" t="s">
        <v>449</v>
      </c>
      <c r="J1177" t="s">
        <v>583</v>
      </c>
      <c r="K1177" t="s">
        <v>18</v>
      </c>
      <c r="L1177" t="s">
        <v>18</v>
      </c>
      <c r="M1177" t="s">
        <v>603</v>
      </c>
      <c r="N1177" s="2">
        <v>0</v>
      </c>
      <c r="O1177" s="1">
        <v>15</v>
      </c>
      <c r="P1177" s="1">
        <v>5</v>
      </c>
      <c r="Q1177" t="s">
        <v>32</v>
      </c>
      <c r="R1177" t="s">
        <v>640</v>
      </c>
      <c r="S1177" t="s">
        <v>456</v>
      </c>
      <c r="T1177" t="s">
        <v>460</v>
      </c>
      <c r="U1177" t="s">
        <v>460</v>
      </c>
      <c r="V1177" t="s">
        <v>468</v>
      </c>
      <c r="W1177" t="s">
        <v>608</v>
      </c>
      <c r="X1177" t="s">
        <v>614</v>
      </c>
      <c r="Y1177" s="6">
        <v>80</v>
      </c>
      <c r="Z1177" s="1">
        <f>Table1[[#This Row],[Cost Of Goods Sold]]*Table1[[#This Row],[Quantity Sold]]</f>
        <v>60</v>
      </c>
      <c r="AA1177" s="1">
        <f>Table1[[#This Row],[Total sold Amount]]-Table1[[#This Row],[Total Cost of Good Sold]]</f>
        <v>20</v>
      </c>
      <c r="AB1177" s="6">
        <f>IFERROR(Table1[[#This Row],[Total sold Amount]]-Table1[[#This Row],[Total Cost of Good Sold]]/Table1[[#This Row],[Total sold Amount]],0)</f>
        <v>79.25</v>
      </c>
      <c r="AC1177" s="9">
        <f>IFERROR((Table1[[#This Row],[Total sold Amount]]-Table1[[#This Row],[Total Cost of Good Sold]])/Table1[[#This Row],[Total sold Amount]],0)</f>
        <v>0.25</v>
      </c>
    </row>
    <row r="1178" spans="1:29" x14ac:dyDescent="0.3">
      <c r="A1178">
        <v>1103</v>
      </c>
      <c r="B1178" t="s">
        <v>80</v>
      </c>
      <c r="C1178" t="s">
        <v>16</v>
      </c>
      <c r="D1178" t="s">
        <v>629</v>
      </c>
      <c r="E1178" t="s">
        <v>16</v>
      </c>
      <c r="F1178" s="4">
        <v>45500</v>
      </c>
      <c r="G1178" s="6">
        <v>250</v>
      </c>
      <c r="I1178" t="s">
        <v>449</v>
      </c>
      <c r="J1178" t="s">
        <v>583</v>
      </c>
      <c r="K1178" t="s">
        <v>431</v>
      </c>
      <c r="L1178" t="s">
        <v>23</v>
      </c>
      <c r="M1178" t="s">
        <v>446</v>
      </c>
      <c r="N1178" s="2">
        <v>0</v>
      </c>
      <c r="O1178" s="1">
        <v>200</v>
      </c>
      <c r="P1178" s="1">
        <v>50</v>
      </c>
      <c r="Q1178" t="s">
        <v>18</v>
      </c>
      <c r="R1178" t="s">
        <v>642</v>
      </c>
      <c r="S1178" t="s">
        <v>456</v>
      </c>
      <c r="T1178" t="s">
        <v>459</v>
      </c>
      <c r="U1178" t="s">
        <v>644</v>
      </c>
      <c r="V1178" t="s">
        <v>471</v>
      </c>
      <c r="W1178" t="s">
        <v>607</v>
      </c>
      <c r="X1178" t="s">
        <v>613</v>
      </c>
      <c r="Y1178" s="6">
        <v>0</v>
      </c>
      <c r="Z1178" s="1">
        <f>Table1[[#This Row],[Cost Of Goods Sold]]*Table1[[#This Row],[Quantity Sold]]</f>
        <v>0</v>
      </c>
      <c r="AA1178" s="1">
        <f>Table1[[#This Row],[Total sold Amount]]-Table1[[#This Row],[Total Cost of Good Sold]]</f>
        <v>0</v>
      </c>
      <c r="AB1178" s="6">
        <f>IFERROR(Table1[[#This Row],[Total sold Amount]]-Table1[[#This Row],[Total Cost of Good Sold]]/Table1[[#This Row],[Total sold Amount]],0)</f>
        <v>0</v>
      </c>
      <c r="AC1178" s="9">
        <f>IFERROR((Table1[[#This Row],[Total sold Amount]]-Table1[[#This Row],[Total Cost of Good Sold]])/Table1[[#This Row],[Total sold Amount]],0)</f>
        <v>0</v>
      </c>
    </row>
    <row r="1179" spans="1:29" x14ac:dyDescent="0.3">
      <c r="A1179">
        <v>103</v>
      </c>
      <c r="B1179" t="s">
        <v>57</v>
      </c>
      <c r="C1179" t="s">
        <v>56</v>
      </c>
      <c r="D1179" t="s">
        <v>630</v>
      </c>
      <c r="E1179" t="s">
        <v>625</v>
      </c>
      <c r="F1179" s="4">
        <v>45138</v>
      </c>
      <c r="G1179" s="6">
        <v>650</v>
      </c>
      <c r="H1179">
        <v>3</v>
      </c>
      <c r="I1179" t="s">
        <v>453</v>
      </c>
      <c r="J1179" t="s">
        <v>583</v>
      </c>
      <c r="K1179" t="s">
        <v>18</v>
      </c>
      <c r="L1179" t="s">
        <v>18</v>
      </c>
      <c r="M1179" t="s">
        <v>447</v>
      </c>
      <c r="N1179" s="2">
        <v>0.12</v>
      </c>
      <c r="O1179" s="1">
        <v>500</v>
      </c>
      <c r="P1179" s="1">
        <v>150</v>
      </c>
      <c r="Q1179" t="s">
        <v>32</v>
      </c>
      <c r="R1179" t="s">
        <v>640</v>
      </c>
      <c r="S1179" t="s">
        <v>456</v>
      </c>
      <c r="T1179" t="s">
        <v>460</v>
      </c>
      <c r="U1179" t="s">
        <v>460</v>
      </c>
      <c r="V1179" t="s">
        <v>472</v>
      </c>
      <c r="W1179" t="s">
        <v>608</v>
      </c>
      <c r="X1179" t="s">
        <v>611</v>
      </c>
      <c r="Y1179" s="6">
        <v>1950</v>
      </c>
      <c r="Z1179" s="1">
        <f>Table1[[#This Row],[Cost Of Goods Sold]]*Table1[[#This Row],[Quantity Sold]]</f>
        <v>1500</v>
      </c>
      <c r="AA1179" s="1">
        <f>Table1[[#This Row],[Total sold Amount]]-Table1[[#This Row],[Total Cost of Good Sold]]</f>
        <v>450</v>
      </c>
      <c r="AB1179" s="6">
        <f>IFERROR(Table1[[#This Row],[Total sold Amount]]-Table1[[#This Row],[Total Cost of Good Sold]]/Table1[[#This Row],[Total sold Amount]],0)</f>
        <v>1949.2307692307693</v>
      </c>
      <c r="AC1179" s="9">
        <f>IFERROR((Table1[[#This Row],[Total sold Amount]]-Table1[[#This Row],[Total Cost of Good Sold]])/Table1[[#This Row],[Total sold Amount]],0)</f>
        <v>0.23076923076923078</v>
      </c>
    </row>
    <row r="1180" spans="1:29" x14ac:dyDescent="0.3">
      <c r="A1180">
        <v>1241</v>
      </c>
      <c r="B1180" t="s">
        <v>288</v>
      </c>
      <c r="C1180" t="s">
        <v>48</v>
      </c>
      <c r="D1180" t="s">
        <v>633</v>
      </c>
      <c r="E1180" t="s">
        <v>624</v>
      </c>
      <c r="F1180" s="4">
        <v>44954</v>
      </c>
      <c r="G1180" s="6">
        <v>130</v>
      </c>
      <c r="H1180">
        <v>1</v>
      </c>
      <c r="I1180" t="s">
        <v>453</v>
      </c>
      <c r="J1180" t="s">
        <v>583</v>
      </c>
      <c r="K1180" t="s">
        <v>18</v>
      </c>
      <c r="L1180" t="s">
        <v>18</v>
      </c>
      <c r="M1180" t="s">
        <v>604</v>
      </c>
      <c r="N1180" s="2">
        <v>0</v>
      </c>
      <c r="O1180" s="1">
        <v>15</v>
      </c>
      <c r="P1180" s="1">
        <v>115</v>
      </c>
      <c r="Q1180" t="s">
        <v>18</v>
      </c>
      <c r="R1180" t="s">
        <v>642</v>
      </c>
      <c r="S1180" t="s">
        <v>455</v>
      </c>
      <c r="T1180" t="s">
        <v>460</v>
      </c>
      <c r="U1180" t="s">
        <v>460</v>
      </c>
      <c r="V1180" t="s">
        <v>472</v>
      </c>
      <c r="W1180" t="s">
        <v>607</v>
      </c>
      <c r="X1180" t="s">
        <v>611</v>
      </c>
      <c r="Y1180" s="6">
        <v>130</v>
      </c>
      <c r="Z1180" s="1">
        <f>Table1[[#This Row],[Cost Of Goods Sold]]*Table1[[#This Row],[Quantity Sold]]</f>
        <v>15</v>
      </c>
      <c r="AA1180" s="1">
        <f>Table1[[#This Row],[Total sold Amount]]-Table1[[#This Row],[Total Cost of Good Sold]]</f>
        <v>115</v>
      </c>
      <c r="AB1180" s="6">
        <f>IFERROR(Table1[[#This Row],[Total sold Amount]]-Table1[[#This Row],[Total Cost of Good Sold]]/Table1[[#This Row],[Total sold Amount]],0)</f>
        <v>129.88461538461539</v>
      </c>
      <c r="AC1180" s="9">
        <f>IFERROR((Table1[[#This Row],[Total sold Amount]]-Table1[[#This Row],[Total Cost of Good Sold]])/Table1[[#This Row],[Total sold Amount]],0)</f>
        <v>0.88461538461538458</v>
      </c>
    </row>
    <row r="1181" spans="1:29" x14ac:dyDescent="0.3">
      <c r="A1181">
        <v>124</v>
      </c>
      <c r="B1181" t="s">
        <v>82</v>
      </c>
      <c r="C1181" t="s">
        <v>36</v>
      </c>
      <c r="D1181" t="s">
        <v>634</v>
      </c>
      <c r="E1181" t="s">
        <v>624</v>
      </c>
      <c r="F1181" s="4">
        <v>45468</v>
      </c>
      <c r="G1181" s="6">
        <v>30</v>
      </c>
      <c r="H1181">
        <v>3</v>
      </c>
      <c r="I1181" t="s">
        <v>453</v>
      </c>
      <c r="J1181" t="s">
        <v>583</v>
      </c>
      <c r="K1181" t="s">
        <v>18</v>
      </c>
      <c r="L1181" t="s">
        <v>18</v>
      </c>
      <c r="M1181" t="s">
        <v>444</v>
      </c>
      <c r="N1181" s="2">
        <v>0.15</v>
      </c>
      <c r="O1181" s="1">
        <v>25</v>
      </c>
      <c r="P1181" s="1">
        <v>5</v>
      </c>
      <c r="Q1181" t="s">
        <v>23</v>
      </c>
      <c r="R1181" t="s">
        <v>23</v>
      </c>
      <c r="S1181" t="s">
        <v>455</v>
      </c>
      <c r="T1181" t="s">
        <v>459</v>
      </c>
      <c r="U1181" t="s">
        <v>644</v>
      </c>
      <c r="V1181" t="s">
        <v>480</v>
      </c>
      <c r="W1181" t="s">
        <v>607</v>
      </c>
      <c r="X1181" t="s">
        <v>613</v>
      </c>
      <c r="Y1181" s="6">
        <v>90</v>
      </c>
      <c r="Z1181" s="1">
        <f>Table1[[#This Row],[Cost Of Goods Sold]]*Table1[[#This Row],[Quantity Sold]]</f>
        <v>75</v>
      </c>
      <c r="AA1181" s="1">
        <f>Table1[[#This Row],[Total sold Amount]]-Table1[[#This Row],[Total Cost of Good Sold]]</f>
        <v>15</v>
      </c>
      <c r="AB1181" s="6">
        <f>IFERROR(Table1[[#This Row],[Total sold Amount]]-Table1[[#This Row],[Total Cost of Good Sold]]/Table1[[#This Row],[Total sold Amount]],0)</f>
        <v>89.166666666666671</v>
      </c>
      <c r="AC1181" s="9">
        <f>IFERROR((Table1[[#This Row],[Total sold Amount]]-Table1[[#This Row],[Total Cost of Good Sold]])/Table1[[#This Row],[Total sold Amount]],0)</f>
        <v>0.16666666666666666</v>
      </c>
    </row>
    <row r="1182" spans="1:29" x14ac:dyDescent="0.3">
      <c r="A1182">
        <v>280</v>
      </c>
      <c r="B1182" t="s">
        <v>156</v>
      </c>
      <c r="C1182" t="s">
        <v>19</v>
      </c>
      <c r="D1182" t="s">
        <v>630</v>
      </c>
      <c r="E1182" t="s">
        <v>623</v>
      </c>
      <c r="F1182" s="4">
        <v>44975</v>
      </c>
      <c r="G1182" s="6">
        <v>90</v>
      </c>
      <c r="H1182">
        <v>1</v>
      </c>
      <c r="I1182" t="s">
        <v>451</v>
      </c>
      <c r="J1182" t="s">
        <v>522</v>
      </c>
      <c r="K1182" t="s">
        <v>18</v>
      </c>
      <c r="L1182" t="s">
        <v>18</v>
      </c>
      <c r="M1182" t="s">
        <v>448</v>
      </c>
      <c r="N1182" s="2">
        <v>0</v>
      </c>
      <c r="O1182" s="1">
        <v>70</v>
      </c>
      <c r="P1182" s="1">
        <v>20</v>
      </c>
      <c r="Q1182" t="s">
        <v>23</v>
      </c>
      <c r="R1182" t="s">
        <v>23</v>
      </c>
      <c r="S1182" t="s">
        <v>455</v>
      </c>
      <c r="T1182" t="s">
        <v>458</v>
      </c>
      <c r="U1182" t="s">
        <v>644</v>
      </c>
      <c r="V1182" t="s">
        <v>467</v>
      </c>
      <c r="W1182" t="s">
        <v>607</v>
      </c>
      <c r="X1182" t="s">
        <v>612</v>
      </c>
      <c r="Y1182" s="6">
        <v>90</v>
      </c>
      <c r="Z1182" s="1">
        <f>Table1[[#This Row],[Cost Of Goods Sold]]*Table1[[#This Row],[Quantity Sold]]</f>
        <v>70</v>
      </c>
      <c r="AA1182" s="1">
        <f>Table1[[#This Row],[Total sold Amount]]-Table1[[#This Row],[Total Cost of Good Sold]]</f>
        <v>20</v>
      </c>
      <c r="AB1182" s="6">
        <f>IFERROR(Table1[[#This Row],[Total sold Amount]]-Table1[[#This Row],[Total Cost of Good Sold]]/Table1[[#This Row],[Total sold Amount]],0)</f>
        <v>89.222222222222229</v>
      </c>
      <c r="AC1182" s="9">
        <f>IFERROR((Table1[[#This Row],[Total sold Amount]]-Table1[[#This Row],[Total Cost of Good Sold]])/Table1[[#This Row],[Total sold Amount]],0)</f>
        <v>0.22222222222222221</v>
      </c>
    </row>
    <row r="1183" spans="1:29" x14ac:dyDescent="0.3">
      <c r="A1183">
        <v>1077</v>
      </c>
      <c r="B1183" t="s">
        <v>421</v>
      </c>
      <c r="C1183" t="s">
        <v>19</v>
      </c>
      <c r="D1183" t="s">
        <v>630</v>
      </c>
      <c r="E1183" t="s">
        <v>623</v>
      </c>
      <c r="F1183" s="4">
        <v>45363</v>
      </c>
      <c r="G1183" s="6">
        <v>70</v>
      </c>
      <c r="I1183" t="s">
        <v>451</v>
      </c>
      <c r="J1183" t="s">
        <v>522</v>
      </c>
      <c r="K1183" t="s">
        <v>431</v>
      </c>
      <c r="L1183" t="s">
        <v>23</v>
      </c>
      <c r="M1183" t="s">
        <v>445</v>
      </c>
      <c r="N1183" s="2">
        <v>0.1</v>
      </c>
      <c r="O1183" s="1">
        <v>50</v>
      </c>
      <c r="P1183" s="1">
        <v>20</v>
      </c>
      <c r="Q1183" t="s">
        <v>457</v>
      </c>
      <c r="R1183" t="s">
        <v>641</v>
      </c>
      <c r="S1183" t="s">
        <v>456</v>
      </c>
      <c r="T1183" t="s">
        <v>458</v>
      </c>
      <c r="U1183" t="s">
        <v>644</v>
      </c>
      <c r="V1183" t="s">
        <v>476</v>
      </c>
      <c r="W1183" t="s">
        <v>606</v>
      </c>
      <c r="X1183" t="s">
        <v>610</v>
      </c>
      <c r="Y1183" s="6">
        <v>0</v>
      </c>
      <c r="Z1183" s="1">
        <f>Table1[[#This Row],[Cost Of Goods Sold]]*Table1[[#This Row],[Quantity Sold]]</f>
        <v>0</v>
      </c>
      <c r="AA1183" s="1">
        <f>Table1[[#This Row],[Total sold Amount]]-Table1[[#This Row],[Total Cost of Good Sold]]</f>
        <v>0</v>
      </c>
      <c r="AB1183" s="6">
        <f>IFERROR(Table1[[#This Row],[Total sold Amount]]-Table1[[#This Row],[Total Cost of Good Sold]]/Table1[[#This Row],[Total sold Amount]],0)</f>
        <v>0</v>
      </c>
      <c r="AC1183" s="9">
        <f>IFERROR((Table1[[#This Row],[Total sold Amount]]-Table1[[#This Row],[Total Cost of Good Sold]])/Table1[[#This Row],[Total sold Amount]],0)</f>
        <v>0</v>
      </c>
    </row>
    <row r="1184" spans="1:29" x14ac:dyDescent="0.3">
      <c r="A1184">
        <v>898</v>
      </c>
      <c r="B1184" t="s">
        <v>266</v>
      </c>
      <c r="C1184" t="s">
        <v>36</v>
      </c>
      <c r="D1184" t="s">
        <v>634</v>
      </c>
      <c r="E1184" t="s">
        <v>624</v>
      </c>
      <c r="F1184" s="4">
        <v>44958</v>
      </c>
      <c r="G1184" s="6">
        <v>25</v>
      </c>
      <c r="H1184">
        <v>1</v>
      </c>
      <c r="I1184" t="s">
        <v>450</v>
      </c>
      <c r="J1184" t="s">
        <v>522</v>
      </c>
      <c r="K1184" t="s">
        <v>26</v>
      </c>
      <c r="L1184" t="s">
        <v>32</v>
      </c>
      <c r="M1184" t="s">
        <v>443</v>
      </c>
      <c r="N1184" s="2">
        <v>0</v>
      </c>
      <c r="O1184" s="1">
        <v>20</v>
      </c>
      <c r="P1184" s="1">
        <v>5</v>
      </c>
      <c r="Q1184" t="s">
        <v>18</v>
      </c>
      <c r="R1184" t="s">
        <v>642</v>
      </c>
      <c r="S1184" t="s">
        <v>454</v>
      </c>
      <c r="T1184" t="s">
        <v>459</v>
      </c>
      <c r="U1184" t="s">
        <v>644</v>
      </c>
      <c r="V1184" t="s">
        <v>480</v>
      </c>
      <c r="W1184" t="s">
        <v>608</v>
      </c>
      <c r="X1184" t="s">
        <v>613</v>
      </c>
      <c r="Y1184" s="6">
        <v>25</v>
      </c>
      <c r="Z1184" s="1">
        <f>Table1[[#This Row],[Cost Of Goods Sold]]*Table1[[#This Row],[Quantity Sold]]</f>
        <v>20</v>
      </c>
      <c r="AA1184" s="1">
        <f>Table1[[#This Row],[Total sold Amount]]-Table1[[#This Row],[Total Cost of Good Sold]]</f>
        <v>5</v>
      </c>
      <c r="AB1184" s="6">
        <f>IFERROR(Table1[[#This Row],[Total sold Amount]]-Table1[[#This Row],[Total Cost of Good Sold]]/Table1[[#This Row],[Total sold Amount]],0)</f>
        <v>24.2</v>
      </c>
      <c r="AC1184" s="9">
        <f>IFERROR((Table1[[#This Row],[Total sold Amount]]-Table1[[#This Row],[Total Cost of Good Sold]])/Table1[[#This Row],[Total sold Amount]],0)</f>
        <v>0.2</v>
      </c>
    </row>
    <row r="1185" spans="1:29" x14ac:dyDescent="0.3">
      <c r="A1185">
        <v>1123</v>
      </c>
      <c r="B1185" t="s">
        <v>338</v>
      </c>
      <c r="C1185" t="s">
        <v>48</v>
      </c>
      <c r="D1185" t="s">
        <v>633</v>
      </c>
      <c r="E1185" t="s">
        <v>624</v>
      </c>
      <c r="F1185" s="4">
        <v>45260</v>
      </c>
      <c r="G1185" s="6">
        <v>20</v>
      </c>
      <c r="I1185" t="s">
        <v>450</v>
      </c>
      <c r="J1185" t="s">
        <v>522</v>
      </c>
      <c r="K1185" t="s">
        <v>436</v>
      </c>
      <c r="L1185" t="s">
        <v>621</v>
      </c>
      <c r="M1185" t="s">
        <v>439</v>
      </c>
      <c r="N1185" s="2">
        <v>0.05</v>
      </c>
      <c r="O1185" s="1">
        <v>15</v>
      </c>
      <c r="P1185" s="1">
        <v>5</v>
      </c>
      <c r="Q1185" t="s">
        <v>32</v>
      </c>
      <c r="R1185" t="s">
        <v>640</v>
      </c>
      <c r="S1185" t="s">
        <v>455</v>
      </c>
      <c r="T1185" t="s">
        <v>458</v>
      </c>
      <c r="U1185" t="s">
        <v>644</v>
      </c>
      <c r="V1185" t="s">
        <v>480</v>
      </c>
      <c r="W1185" t="s">
        <v>606</v>
      </c>
      <c r="X1185" t="s">
        <v>613</v>
      </c>
      <c r="Y1185" s="6">
        <v>0</v>
      </c>
      <c r="Z1185" s="1">
        <f>Table1[[#This Row],[Cost Of Goods Sold]]*Table1[[#This Row],[Quantity Sold]]</f>
        <v>0</v>
      </c>
      <c r="AA1185" s="1">
        <f>Table1[[#This Row],[Total sold Amount]]-Table1[[#This Row],[Total Cost of Good Sold]]</f>
        <v>0</v>
      </c>
      <c r="AB1185" s="6">
        <f>IFERROR(Table1[[#This Row],[Total sold Amount]]-Table1[[#This Row],[Total Cost of Good Sold]]/Table1[[#This Row],[Total sold Amount]],0)</f>
        <v>0</v>
      </c>
      <c r="AC1185" s="9">
        <f>IFERROR((Table1[[#This Row],[Total sold Amount]]-Table1[[#This Row],[Total Cost of Good Sold]])/Table1[[#This Row],[Total sold Amount]],0)</f>
        <v>0</v>
      </c>
    </row>
    <row r="1186" spans="1:29" x14ac:dyDescent="0.3">
      <c r="A1186">
        <v>531</v>
      </c>
      <c r="B1186" t="s">
        <v>331</v>
      </c>
      <c r="C1186" t="s">
        <v>24</v>
      </c>
      <c r="D1186" t="s">
        <v>631</v>
      </c>
      <c r="E1186" t="s">
        <v>626</v>
      </c>
      <c r="F1186" s="4">
        <v>45067</v>
      </c>
      <c r="G1186" s="6">
        <v>60</v>
      </c>
      <c r="H1186">
        <v>1</v>
      </c>
      <c r="I1186" t="s">
        <v>450</v>
      </c>
      <c r="J1186" t="s">
        <v>522</v>
      </c>
      <c r="K1186" t="s">
        <v>32</v>
      </c>
      <c r="L1186" t="s">
        <v>32</v>
      </c>
      <c r="M1186" t="s">
        <v>442</v>
      </c>
      <c r="N1186" s="2">
        <v>0</v>
      </c>
      <c r="O1186" s="1">
        <v>50</v>
      </c>
      <c r="P1186" s="1">
        <v>10</v>
      </c>
      <c r="Q1186" t="s">
        <v>23</v>
      </c>
      <c r="R1186" t="s">
        <v>23</v>
      </c>
      <c r="S1186" t="s">
        <v>454</v>
      </c>
      <c r="T1186" t="s">
        <v>459</v>
      </c>
      <c r="U1186" t="s">
        <v>644</v>
      </c>
      <c r="V1186" t="s">
        <v>481</v>
      </c>
      <c r="W1186" t="s">
        <v>607</v>
      </c>
      <c r="X1186" t="s">
        <v>610</v>
      </c>
      <c r="Y1186" s="6">
        <v>60</v>
      </c>
      <c r="Z1186" s="1">
        <f>Table1[[#This Row],[Cost Of Goods Sold]]*Table1[[#This Row],[Quantity Sold]]</f>
        <v>50</v>
      </c>
      <c r="AA1186" s="1">
        <f>Table1[[#This Row],[Total sold Amount]]-Table1[[#This Row],[Total Cost of Good Sold]]</f>
        <v>10</v>
      </c>
      <c r="AB1186" s="6">
        <f>IFERROR(Table1[[#This Row],[Total sold Amount]]-Table1[[#This Row],[Total Cost of Good Sold]]/Table1[[#This Row],[Total sold Amount]],0)</f>
        <v>59.166666666666664</v>
      </c>
      <c r="AC1186" s="9">
        <f>IFERROR((Table1[[#This Row],[Total sold Amount]]-Table1[[#This Row],[Total Cost of Good Sold]])/Table1[[#This Row],[Total sold Amount]],0)</f>
        <v>0.16666666666666666</v>
      </c>
    </row>
    <row r="1187" spans="1:29" x14ac:dyDescent="0.3">
      <c r="A1187">
        <v>957</v>
      </c>
      <c r="B1187" t="s">
        <v>406</v>
      </c>
      <c r="C1187" t="s">
        <v>19</v>
      </c>
      <c r="D1187" t="s">
        <v>630</v>
      </c>
      <c r="E1187" t="s">
        <v>623</v>
      </c>
      <c r="F1187" s="4">
        <v>45074</v>
      </c>
      <c r="G1187" s="6">
        <v>70</v>
      </c>
      <c r="H1187">
        <v>3</v>
      </c>
      <c r="I1187" t="s">
        <v>452</v>
      </c>
      <c r="J1187" t="s">
        <v>522</v>
      </c>
      <c r="K1187" t="s">
        <v>32</v>
      </c>
      <c r="L1187" t="s">
        <v>32</v>
      </c>
      <c r="M1187" t="s">
        <v>448</v>
      </c>
      <c r="N1187" s="2">
        <v>0</v>
      </c>
      <c r="O1187" s="1">
        <v>50</v>
      </c>
      <c r="P1187" s="1">
        <v>20</v>
      </c>
      <c r="Q1187" t="s">
        <v>18</v>
      </c>
      <c r="R1187" t="s">
        <v>642</v>
      </c>
      <c r="S1187" t="s">
        <v>454</v>
      </c>
      <c r="T1187" t="s">
        <v>458</v>
      </c>
      <c r="U1187" t="s">
        <v>644</v>
      </c>
      <c r="V1187" t="s">
        <v>489</v>
      </c>
      <c r="W1187" t="s">
        <v>607</v>
      </c>
      <c r="X1187" t="s">
        <v>612</v>
      </c>
      <c r="Y1187" s="6">
        <v>210</v>
      </c>
      <c r="Z1187" s="1">
        <f>Table1[[#This Row],[Cost Of Goods Sold]]*Table1[[#This Row],[Quantity Sold]]</f>
        <v>150</v>
      </c>
      <c r="AA1187" s="1">
        <f>Table1[[#This Row],[Total sold Amount]]-Table1[[#This Row],[Total Cost of Good Sold]]</f>
        <v>60</v>
      </c>
      <c r="AB1187" s="6">
        <f>IFERROR(Table1[[#This Row],[Total sold Amount]]-Table1[[#This Row],[Total Cost of Good Sold]]/Table1[[#This Row],[Total sold Amount]],0)</f>
        <v>209.28571428571428</v>
      </c>
      <c r="AC1187" s="9">
        <f>IFERROR((Table1[[#This Row],[Total sold Amount]]-Table1[[#This Row],[Total Cost of Good Sold]])/Table1[[#This Row],[Total sold Amount]],0)</f>
        <v>0.2857142857142857</v>
      </c>
    </row>
    <row r="1188" spans="1:29" x14ac:dyDescent="0.3">
      <c r="A1188">
        <v>1261</v>
      </c>
      <c r="B1188" t="s">
        <v>209</v>
      </c>
      <c r="C1188" t="s">
        <v>16</v>
      </c>
      <c r="D1188" t="s">
        <v>629</v>
      </c>
      <c r="E1188" t="s">
        <v>16</v>
      </c>
      <c r="F1188" s="4">
        <v>44958</v>
      </c>
      <c r="G1188" s="6">
        <v>100</v>
      </c>
      <c r="H1188">
        <v>5</v>
      </c>
      <c r="I1188" t="s">
        <v>452</v>
      </c>
      <c r="J1188" t="s">
        <v>522</v>
      </c>
      <c r="K1188" t="s">
        <v>32</v>
      </c>
      <c r="L1188" t="s">
        <v>32</v>
      </c>
      <c r="M1188" t="s">
        <v>595</v>
      </c>
      <c r="N1188" s="2">
        <v>0.1</v>
      </c>
      <c r="O1188" s="1">
        <v>20</v>
      </c>
      <c r="P1188" s="1">
        <v>80</v>
      </c>
      <c r="Q1188" t="s">
        <v>18</v>
      </c>
      <c r="R1188" t="s">
        <v>642</v>
      </c>
      <c r="S1188" t="s">
        <v>456</v>
      </c>
      <c r="T1188" t="s">
        <v>459</v>
      </c>
      <c r="U1188" t="s">
        <v>644</v>
      </c>
      <c r="V1188" t="s">
        <v>471</v>
      </c>
      <c r="W1188" t="s">
        <v>608</v>
      </c>
      <c r="X1188" t="s">
        <v>613</v>
      </c>
      <c r="Y1188" s="6">
        <v>500</v>
      </c>
      <c r="Z1188" s="1">
        <f>Table1[[#This Row],[Cost Of Goods Sold]]*Table1[[#This Row],[Quantity Sold]]</f>
        <v>100</v>
      </c>
      <c r="AA1188" s="1">
        <f>Table1[[#This Row],[Total sold Amount]]-Table1[[#This Row],[Total Cost of Good Sold]]</f>
        <v>400</v>
      </c>
      <c r="AB1188" s="6">
        <f>IFERROR(Table1[[#This Row],[Total sold Amount]]-Table1[[#This Row],[Total Cost of Good Sold]]/Table1[[#This Row],[Total sold Amount]],0)</f>
        <v>499.8</v>
      </c>
      <c r="AC1188" s="9">
        <f>IFERROR((Table1[[#This Row],[Total sold Amount]]-Table1[[#This Row],[Total Cost of Good Sold]])/Table1[[#This Row],[Total sold Amount]],0)</f>
        <v>0.8</v>
      </c>
    </row>
    <row r="1189" spans="1:29" x14ac:dyDescent="0.3">
      <c r="A1189">
        <v>822</v>
      </c>
      <c r="B1189" t="s">
        <v>209</v>
      </c>
      <c r="C1189" t="s">
        <v>16</v>
      </c>
      <c r="D1189" t="s">
        <v>629</v>
      </c>
      <c r="E1189" t="s">
        <v>16</v>
      </c>
      <c r="F1189" s="4">
        <v>45462</v>
      </c>
      <c r="G1189" s="6">
        <v>30</v>
      </c>
      <c r="H1189">
        <v>3</v>
      </c>
      <c r="I1189" t="s">
        <v>449</v>
      </c>
      <c r="J1189" t="s">
        <v>522</v>
      </c>
      <c r="K1189" t="s">
        <v>18</v>
      </c>
      <c r="L1189" t="s">
        <v>18</v>
      </c>
      <c r="M1189" t="s">
        <v>443</v>
      </c>
      <c r="N1189" s="2">
        <v>0</v>
      </c>
      <c r="O1189" s="1">
        <v>20</v>
      </c>
      <c r="P1189" s="1">
        <v>10</v>
      </c>
      <c r="Q1189" t="s">
        <v>18</v>
      </c>
      <c r="R1189" t="s">
        <v>642</v>
      </c>
      <c r="S1189" t="s">
        <v>456</v>
      </c>
      <c r="T1189" t="s">
        <v>459</v>
      </c>
      <c r="U1189" t="s">
        <v>644</v>
      </c>
      <c r="V1189" t="s">
        <v>493</v>
      </c>
      <c r="W1189" t="s">
        <v>608</v>
      </c>
      <c r="X1189" t="s">
        <v>613</v>
      </c>
      <c r="Y1189" s="6">
        <v>90</v>
      </c>
      <c r="Z1189" s="1">
        <f>Table1[[#This Row],[Cost Of Goods Sold]]*Table1[[#This Row],[Quantity Sold]]</f>
        <v>60</v>
      </c>
      <c r="AA1189" s="1">
        <f>Table1[[#This Row],[Total sold Amount]]-Table1[[#This Row],[Total Cost of Good Sold]]</f>
        <v>30</v>
      </c>
      <c r="AB1189" s="6">
        <f>IFERROR(Table1[[#This Row],[Total sold Amount]]-Table1[[#This Row],[Total Cost of Good Sold]]/Table1[[#This Row],[Total sold Amount]],0)</f>
        <v>89.333333333333329</v>
      </c>
      <c r="AC1189" s="9">
        <f>IFERROR((Table1[[#This Row],[Total sold Amount]]-Table1[[#This Row],[Total Cost of Good Sold]])/Table1[[#This Row],[Total sold Amount]],0)</f>
        <v>0.33333333333333331</v>
      </c>
    </row>
    <row r="1190" spans="1:29" x14ac:dyDescent="0.3">
      <c r="A1190">
        <v>1307</v>
      </c>
      <c r="B1190" t="s">
        <v>266</v>
      </c>
      <c r="C1190" t="s">
        <v>36</v>
      </c>
      <c r="D1190" t="s">
        <v>634</v>
      </c>
      <c r="E1190" t="s">
        <v>624</v>
      </c>
      <c r="F1190" s="4">
        <v>45261</v>
      </c>
      <c r="G1190" s="7">
        <v>25</v>
      </c>
      <c r="H1190">
        <v>1</v>
      </c>
      <c r="I1190" t="s">
        <v>449</v>
      </c>
      <c r="J1190" t="s">
        <v>522</v>
      </c>
      <c r="K1190" t="s">
        <v>18</v>
      </c>
      <c r="L1190" t="s">
        <v>18</v>
      </c>
      <c r="M1190" t="s">
        <v>601</v>
      </c>
      <c r="N1190" s="2">
        <v>0.05</v>
      </c>
      <c r="O1190" s="1">
        <v>15</v>
      </c>
      <c r="P1190" s="1">
        <v>10</v>
      </c>
      <c r="Q1190" t="s">
        <v>23</v>
      </c>
      <c r="R1190" t="s">
        <v>23</v>
      </c>
      <c r="S1190" t="s">
        <v>456</v>
      </c>
      <c r="T1190" t="s">
        <v>459</v>
      </c>
      <c r="U1190" t="s">
        <v>644</v>
      </c>
      <c r="V1190" t="s">
        <v>475</v>
      </c>
      <c r="W1190" t="s">
        <v>607</v>
      </c>
      <c r="X1190" t="s">
        <v>614</v>
      </c>
      <c r="Y1190" s="6">
        <v>25</v>
      </c>
      <c r="Z1190" s="1">
        <f>Table1[[#This Row],[Cost Of Goods Sold]]*Table1[[#This Row],[Quantity Sold]]</f>
        <v>15</v>
      </c>
      <c r="AA1190" s="1">
        <f>Table1[[#This Row],[Total sold Amount]]-Table1[[#This Row],[Total Cost of Good Sold]]</f>
        <v>10</v>
      </c>
      <c r="AB1190" s="6">
        <f>IFERROR(Table1[[#This Row],[Total sold Amount]]-Table1[[#This Row],[Total Cost of Good Sold]]/Table1[[#This Row],[Total sold Amount]],0)</f>
        <v>24.4</v>
      </c>
      <c r="AC1190" s="9">
        <f>IFERROR((Table1[[#This Row],[Total sold Amount]]-Table1[[#This Row],[Total Cost of Good Sold]])/Table1[[#This Row],[Total sold Amount]],0)</f>
        <v>0.4</v>
      </c>
    </row>
    <row r="1191" spans="1:29" x14ac:dyDescent="0.3">
      <c r="A1191">
        <v>1169</v>
      </c>
      <c r="B1191" t="s">
        <v>266</v>
      </c>
      <c r="C1191" t="s">
        <v>36</v>
      </c>
      <c r="D1191" t="s">
        <v>634</v>
      </c>
      <c r="E1191" t="s">
        <v>624</v>
      </c>
      <c r="F1191" s="4">
        <v>45414</v>
      </c>
      <c r="G1191" s="6">
        <v>25</v>
      </c>
      <c r="H1191">
        <v>1</v>
      </c>
      <c r="I1191" t="s">
        <v>449</v>
      </c>
      <c r="J1191" t="s">
        <v>522</v>
      </c>
      <c r="K1191" t="s">
        <v>23</v>
      </c>
      <c r="L1191" t="s">
        <v>23</v>
      </c>
      <c r="M1191" t="s">
        <v>602</v>
      </c>
      <c r="N1191" s="2">
        <v>0</v>
      </c>
      <c r="O1191" s="1">
        <v>15</v>
      </c>
      <c r="P1191" s="1">
        <v>10</v>
      </c>
      <c r="Q1191" t="s">
        <v>18</v>
      </c>
      <c r="R1191" t="s">
        <v>642</v>
      </c>
      <c r="S1191" t="s">
        <v>454</v>
      </c>
      <c r="T1191" t="s">
        <v>460</v>
      </c>
      <c r="U1191" t="s">
        <v>460</v>
      </c>
      <c r="V1191" t="s">
        <v>474</v>
      </c>
      <c r="W1191" t="s">
        <v>607</v>
      </c>
      <c r="X1191" t="s">
        <v>611</v>
      </c>
      <c r="Y1191" s="6">
        <v>25</v>
      </c>
      <c r="Z1191" s="1">
        <f>Table1[[#This Row],[Cost Of Goods Sold]]*Table1[[#This Row],[Quantity Sold]]</f>
        <v>15</v>
      </c>
      <c r="AA1191" s="1">
        <f>Table1[[#This Row],[Total sold Amount]]-Table1[[#This Row],[Total Cost of Good Sold]]</f>
        <v>10</v>
      </c>
      <c r="AB1191" s="6">
        <f>IFERROR(Table1[[#This Row],[Total sold Amount]]-Table1[[#This Row],[Total Cost of Good Sold]]/Table1[[#This Row],[Total sold Amount]],0)</f>
        <v>24.4</v>
      </c>
      <c r="AC1191" s="9">
        <f>IFERROR((Table1[[#This Row],[Total sold Amount]]-Table1[[#This Row],[Total Cost of Good Sold]])/Table1[[#This Row],[Total sold Amount]],0)</f>
        <v>0.4</v>
      </c>
    </row>
    <row r="1192" spans="1:29" x14ac:dyDescent="0.3">
      <c r="A1192">
        <v>81</v>
      </c>
      <c r="B1192" t="s">
        <v>25</v>
      </c>
      <c r="C1192" t="s">
        <v>24</v>
      </c>
      <c r="D1192" t="s">
        <v>631</v>
      </c>
      <c r="E1192" t="s">
        <v>626</v>
      </c>
      <c r="F1192" s="4">
        <v>45416</v>
      </c>
      <c r="G1192" s="6">
        <v>390</v>
      </c>
      <c r="H1192">
        <v>1</v>
      </c>
      <c r="I1192" t="s">
        <v>453</v>
      </c>
      <c r="J1192" t="s">
        <v>522</v>
      </c>
      <c r="K1192" t="s">
        <v>26</v>
      </c>
      <c r="L1192" t="s">
        <v>32</v>
      </c>
      <c r="M1192" t="s">
        <v>446</v>
      </c>
      <c r="N1192" s="2">
        <v>0.12</v>
      </c>
      <c r="O1192" s="1">
        <v>300</v>
      </c>
      <c r="P1192" s="1">
        <v>90</v>
      </c>
      <c r="Q1192" t="s">
        <v>18</v>
      </c>
      <c r="R1192" t="s">
        <v>642</v>
      </c>
      <c r="S1192" t="s">
        <v>456</v>
      </c>
      <c r="T1192" t="s">
        <v>460</v>
      </c>
      <c r="U1192" t="s">
        <v>460</v>
      </c>
      <c r="V1192" t="s">
        <v>493</v>
      </c>
      <c r="W1192" t="s">
        <v>608</v>
      </c>
      <c r="X1192" t="s">
        <v>613</v>
      </c>
      <c r="Y1192" s="6">
        <v>390</v>
      </c>
      <c r="Z1192" s="1">
        <f>Table1[[#This Row],[Cost Of Goods Sold]]*Table1[[#This Row],[Quantity Sold]]</f>
        <v>300</v>
      </c>
      <c r="AA1192" s="1">
        <f>Table1[[#This Row],[Total sold Amount]]-Table1[[#This Row],[Total Cost of Good Sold]]</f>
        <v>90</v>
      </c>
      <c r="AB1192" s="6">
        <f>IFERROR(Table1[[#This Row],[Total sold Amount]]-Table1[[#This Row],[Total Cost of Good Sold]]/Table1[[#This Row],[Total sold Amount]],0)</f>
        <v>389.23076923076923</v>
      </c>
      <c r="AC1192" s="9">
        <f>IFERROR((Table1[[#This Row],[Total sold Amount]]-Table1[[#This Row],[Total Cost of Good Sold]])/Table1[[#This Row],[Total sold Amount]],0)</f>
        <v>0.23076923076923078</v>
      </c>
    </row>
    <row r="1193" spans="1:29" x14ac:dyDescent="0.3">
      <c r="A1193">
        <v>655</v>
      </c>
      <c r="B1193" t="s">
        <v>388</v>
      </c>
      <c r="C1193" t="s">
        <v>19</v>
      </c>
      <c r="D1193" t="s">
        <v>630</v>
      </c>
      <c r="E1193" t="s">
        <v>623</v>
      </c>
      <c r="F1193" s="4">
        <v>45210</v>
      </c>
      <c r="G1193" s="6">
        <v>80</v>
      </c>
      <c r="H1193">
        <v>3</v>
      </c>
      <c r="I1193" t="s">
        <v>453</v>
      </c>
      <c r="J1193" t="s">
        <v>522</v>
      </c>
      <c r="K1193" t="s">
        <v>18</v>
      </c>
      <c r="L1193" t="s">
        <v>18</v>
      </c>
      <c r="M1193" t="s">
        <v>447</v>
      </c>
      <c r="N1193" s="2">
        <v>0</v>
      </c>
      <c r="O1193" s="1">
        <v>60</v>
      </c>
      <c r="P1193" s="1">
        <v>20</v>
      </c>
      <c r="Q1193" t="s">
        <v>457</v>
      </c>
      <c r="R1193" t="s">
        <v>641</v>
      </c>
      <c r="S1193" t="s">
        <v>455</v>
      </c>
      <c r="T1193" t="s">
        <v>460</v>
      </c>
      <c r="U1193" t="s">
        <v>460</v>
      </c>
      <c r="V1193" t="s">
        <v>467</v>
      </c>
      <c r="W1193" t="s">
        <v>606</v>
      </c>
      <c r="X1193" t="s">
        <v>612</v>
      </c>
      <c r="Y1193" s="6">
        <v>240</v>
      </c>
      <c r="Z1193" s="1">
        <f>Table1[[#This Row],[Cost Of Goods Sold]]*Table1[[#This Row],[Quantity Sold]]</f>
        <v>180</v>
      </c>
      <c r="AA1193" s="1">
        <f>Table1[[#This Row],[Total sold Amount]]-Table1[[#This Row],[Total Cost of Good Sold]]</f>
        <v>60</v>
      </c>
      <c r="AB1193" s="6">
        <f>IFERROR(Table1[[#This Row],[Total sold Amount]]-Table1[[#This Row],[Total Cost of Good Sold]]/Table1[[#This Row],[Total sold Amount]],0)</f>
        <v>239.25</v>
      </c>
      <c r="AC1193" s="9">
        <f>IFERROR((Table1[[#This Row],[Total sold Amount]]-Table1[[#This Row],[Total Cost of Good Sold]])/Table1[[#This Row],[Total sold Amount]],0)</f>
        <v>0.25</v>
      </c>
    </row>
    <row r="1194" spans="1:29" x14ac:dyDescent="0.3">
      <c r="A1194">
        <v>1215</v>
      </c>
      <c r="B1194" t="s">
        <v>80</v>
      </c>
      <c r="C1194" t="s">
        <v>16</v>
      </c>
      <c r="D1194" t="s">
        <v>629</v>
      </c>
      <c r="E1194" t="s">
        <v>16</v>
      </c>
      <c r="F1194" s="4">
        <v>45454</v>
      </c>
      <c r="G1194" s="6">
        <v>250</v>
      </c>
      <c r="H1194">
        <v>1</v>
      </c>
      <c r="I1194" t="s">
        <v>453</v>
      </c>
      <c r="J1194" t="s">
        <v>522</v>
      </c>
      <c r="K1194" t="s">
        <v>23</v>
      </c>
      <c r="L1194" t="s">
        <v>23</v>
      </c>
      <c r="M1194" t="s">
        <v>604</v>
      </c>
      <c r="N1194" s="2">
        <v>0</v>
      </c>
      <c r="O1194" s="1">
        <v>15</v>
      </c>
      <c r="P1194" s="1">
        <v>235</v>
      </c>
      <c r="Q1194" t="s">
        <v>23</v>
      </c>
      <c r="R1194" t="s">
        <v>23</v>
      </c>
      <c r="S1194" t="s">
        <v>456</v>
      </c>
      <c r="T1194" t="s">
        <v>459</v>
      </c>
      <c r="U1194" t="s">
        <v>644</v>
      </c>
      <c r="V1194" t="s">
        <v>488</v>
      </c>
      <c r="W1194" t="s">
        <v>607</v>
      </c>
      <c r="X1194" t="s">
        <v>613</v>
      </c>
      <c r="Y1194" s="6">
        <v>250</v>
      </c>
      <c r="Z1194" s="1">
        <f>Table1[[#This Row],[Cost Of Goods Sold]]*Table1[[#This Row],[Quantity Sold]]</f>
        <v>15</v>
      </c>
      <c r="AA1194" s="1">
        <f>Table1[[#This Row],[Total sold Amount]]-Table1[[#This Row],[Total Cost of Good Sold]]</f>
        <v>235</v>
      </c>
      <c r="AB1194" s="6">
        <f>IFERROR(Table1[[#This Row],[Total sold Amount]]-Table1[[#This Row],[Total Cost of Good Sold]]/Table1[[#This Row],[Total sold Amount]],0)</f>
        <v>249.94</v>
      </c>
      <c r="AC1194" s="9">
        <f>IFERROR((Table1[[#This Row],[Total sold Amount]]-Table1[[#This Row],[Total Cost of Good Sold]])/Table1[[#This Row],[Total sold Amount]],0)</f>
        <v>0.94</v>
      </c>
    </row>
    <row r="1195" spans="1:29" x14ac:dyDescent="0.3">
      <c r="A1195">
        <v>1353</v>
      </c>
      <c r="B1195" t="s">
        <v>80</v>
      </c>
      <c r="C1195" t="s">
        <v>16</v>
      </c>
      <c r="D1195" t="s">
        <v>629</v>
      </c>
      <c r="E1195" t="s">
        <v>16</v>
      </c>
      <c r="F1195" s="4">
        <v>45307</v>
      </c>
      <c r="G1195" s="6">
        <v>90</v>
      </c>
      <c r="H1195">
        <v>3</v>
      </c>
      <c r="I1195" t="s">
        <v>453</v>
      </c>
      <c r="J1195" t="s">
        <v>522</v>
      </c>
      <c r="K1195" t="s">
        <v>23</v>
      </c>
      <c r="L1195" t="s">
        <v>23</v>
      </c>
      <c r="M1195" t="s">
        <v>602</v>
      </c>
      <c r="N1195" s="2">
        <v>0.1</v>
      </c>
      <c r="O1195" s="1">
        <v>20</v>
      </c>
      <c r="P1195" s="1">
        <v>70</v>
      </c>
      <c r="Q1195" t="s">
        <v>18</v>
      </c>
      <c r="R1195" t="s">
        <v>642</v>
      </c>
      <c r="S1195" t="s">
        <v>455</v>
      </c>
      <c r="T1195" t="s">
        <v>460</v>
      </c>
      <c r="U1195" t="s">
        <v>460</v>
      </c>
      <c r="V1195" t="s">
        <v>469</v>
      </c>
      <c r="W1195" t="s">
        <v>607</v>
      </c>
      <c r="X1195" t="s">
        <v>613</v>
      </c>
      <c r="Y1195" s="6">
        <v>270</v>
      </c>
      <c r="Z1195" s="1">
        <f>Table1[[#This Row],[Cost Of Goods Sold]]*Table1[[#This Row],[Quantity Sold]]</f>
        <v>60</v>
      </c>
      <c r="AA1195" s="1">
        <f>Table1[[#This Row],[Total sold Amount]]-Table1[[#This Row],[Total Cost of Good Sold]]</f>
        <v>210</v>
      </c>
      <c r="AB1195" s="6">
        <f>IFERROR(Table1[[#This Row],[Total sold Amount]]-Table1[[#This Row],[Total Cost of Good Sold]]/Table1[[#This Row],[Total sold Amount]],0)</f>
        <v>269.77777777777777</v>
      </c>
      <c r="AC1195" s="9">
        <f>IFERROR((Table1[[#This Row],[Total sold Amount]]-Table1[[#This Row],[Total Cost of Good Sold]])/Table1[[#This Row],[Total sold Amount]],0)</f>
        <v>0.77777777777777779</v>
      </c>
    </row>
    <row r="1196" spans="1:29" x14ac:dyDescent="0.3">
      <c r="A1196">
        <v>252</v>
      </c>
      <c r="B1196" t="s">
        <v>128</v>
      </c>
      <c r="C1196" t="s">
        <v>16</v>
      </c>
      <c r="D1196" t="s">
        <v>629</v>
      </c>
      <c r="E1196" t="s">
        <v>16</v>
      </c>
      <c r="F1196" s="4">
        <v>45161</v>
      </c>
      <c r="G1196" s="6">
        <v>38</v>
      </c>
      <c r="H1196">
        <v>4</v>
      </c>
      <c r="I1196" t="s">
        <v>451</v>
      </c>
      <c r="J1196" t="s">
        <v>577</v>
      </c>
      <c r="K1196" t="s">
        <v>32</v>
      </c>
      <c r="L1196" t="s">
        <v>32</v>
      </c>
      <c r="M1196" t="s">
        <v>441</v>
      </c>
      <c r="N1196" s="2">
        <v>0</v>
      </c>
      <c r="O1196" s="1">
        <v>30</v>
      </c>
      <c r="P1196" s="1">
        <v>8</v>
      </c>
      <c r="Q1196" t="s">
        <v>32</v>
      </c>
      <c r="R1196" t="s">
        <v>640</v>
      </c>
      <c r="S1196" t="s">
        <v>456</v>
      </c>
      <c r="T1196" t="s">
        <v>459</v>
      </c>
      <c r="U1196" t="s">
        <v>644</v>
      </c>
      <c r="V1196" t="s">
        <v>488</v>
      </c>
      <c r="W1196" t="s">
        <v>606</v>
      </c>
      <c r="X1196" t="s">
        <v>613</v>
      </c>
      <c r="Y1196" s="6">
        <v>152</v>
      </c>
      <c r="Z1196" s="1">
        <f>Table1[[#This Row],[Cost Of Goods Sold]]*Table1[[#This Row],[Quantity Sold]]</f>
        <v>120</v>
      </c>
      <c r="AA1196" s="1">
        <f>Table1[[#This Row],[Total sold Amount]]-Table1[[#This Row],[Total Cost of Good Sold]]</f>
        <v>32</v>
      </c>
      <c r="AB1196" s="6">
        <f>IFERROR(Table1[[#This Row],[Total sold Amount]]-Table1[[#This Row],[Total Cost of Good Sold]]/Table1[[#This Row],[Total sold Amount]],0)</f>
        <v>151.21052631578948</v>
      </c>
      <c r="AC1196" s="9">
        <f>IFERROR((Table1[[#This Row],[Total sold Amount]]-Table1[[#This Row],[Total Cost of Good Sold]])/Table1[[#This Row],[Total sold Amount]],0)</f>
        <v>0.21052631578947367</v>
      </c>
    </row>
    <row r="1197" spans="1:29" x14ac:dyDescent="0.3">
      <c r="A1197">
        <v>357</v>
      </c>
      <c r="B1197" t="s">
        <v>231</v>
      </c>
      <c r="C1197" t="s">
        <v>34</v>
      </c>
      <c r="D1197" t="s">
        <v>632</v>
      </c>
      <c r="E1197" t="s">
        <v>625</v>
      </c>
      <c r="F1197" s="4">
        <v>45425</v>
      </c>
      <c r="G1197" s="6">
        <v>38</v>
      </c>
      <c r="H1197">
        <v>4</v>
      </c>
      <c r="I1197" t="s">
        <v>452</v>
      </c>
      <c r="J1197" t="s">
        <v>577</v>
      </c>
      <c r="K1197" t="s">
        <v>23</v>
      </c>
      <c r="L1197" t="s">
        <v>23</v>
      </c>
      <c r="M1197" t="s">
        <v>441</v>
      </c>
      <c r="N1197" s="2">
        <v>0</v>
      </c>
      <c r="O1197" s="1">
        <v>30</v>
      </c>
      <c r="P1197" s="1">
        <v>8</v>
      </c>
      <c r="Q1197" t="s">
        <v>18</v>
      </c>
      <c r="R1197" t="s">
        <v>642</v>
      </c>
      <c r="S1197" t="s">
        <v>455</v>
      </c>
      <c r="T1197" t="s">
        <v>458</v>
      </c>
      <c r="U1197" t="s">
        <v>644</v>
      </c>
      <c r="V1197" t="s">
        <v>488</v>
      </c>
      <c r="W1197" t="s">
        <v>607</v>
      </c>
      <c r="X1197" t="s">
        <v>613</v>
      </c>
      <c r="Y1197" s="6">
        <v>152</v>
      </c>
      <c r="Z1197" s="1">
        <f>Table1[[#This Row],[Cost Of Goods Sold]]*Table1[[#This Row],[Quantity Sold]]</f>
        <v>120</v>
      </c>
      <c r="AA1197" s="1">
        <f>Table1[[#This Row],[Total sold Amount]]-Table1[[#This Row],[Total Cost of Good Sold]]</f>
        <v>32</v>
      </c>
      <c r="AB1197" s="6">
        <f>IFERROR(Table1[[#This Row],[Total sold Amount]]-Table1[[#This Row],[Total Cost of Good Sold]]/Table1[[#This Row],[Total sold Amount]],0)</f>
        <v>151.21052631578948</v>
      </c>
      <c r="AC1197" s="9">
        <f>IFERROR((Table1[[#This Row],[Total sold Amount]]-Table1[[#This Row],[Total Cost of Good Sold]])/Table1[[#This Row],[Total sold Amount]],0)</f>
        <v>0.21052631578947367</v>
      </c>
    </row>
    <row r="1198" spans="1:29" x14ac:dyDescent="0.3">
      <c r="A1198">
        <v>942</v>
      </c>
      <c r="B1198" t="s">
        <v>266</v>
      </c>
      <c r="C1198" t="s">
        <v>36</v>
      </c>
      <c r="D1198" t="s">
        <v>634</v>
      </c>
      <c r="E1198" t="s">
        <v>624</v>
      </c>
      <c r="F1198" s="4">
        <v>45534</v>
      </c>
      <c r="G1198" s="6">
        <v>25</v>
      </c>
      <c r="H1198">
        <v>2</v>
      </c>
      <c r="I1198" t="s">
        <v>452</v>
      </c>
      <c r="J1198" t="s">
        <v>577</v>
      </c>
      <c r="K1198" t="s">
        <v>18</v>
      </c>
      <c r="L1198" t="s">
        <v>18</v>
      </c>
      <c r="M1198" t="s">
        <v>446</v>
      </c>
      <c r="N1198" s="2">
        <v>0</v>
      </c>
      <c r="O1198" s="1">
        <v>20</v>
      </c>
      <c r="P1198" s="1">
        <v>5</v>
      </c>
      <c r="Q1198" t="s">
        <v>32</v>
      </c>
      <c r="R1198" t="s">
        <v>640</v>
      </c>
      <c r="S1198" t="s">
        <v>454</v>
      </c>
      <c r="T1198" t="s">
        <v>460</v>
      </c>
      <c r="U1198" t="s">
        <v>460</v>
      </c>
      <c r="V1198" t="s">
        <v>482</v>
      </c>
      <c r="W1198" t="s">
        <v>608</v>
      </c>
      <c r="X1198" t="s">
        <v>610</v>
      </c>
      <c r="Y1198" s="6">
        <v>50</v>
      </c>
      <c r="Z1198" s="1">
        <f>Table1[[#This Row],[Cost Of Goods Sold]]*Table1[[#This Row],[Quantity Sold]]</f>
        <v>40</v>
      </c>
      <c r="AA1198" s="1">
        <f>Table1[[#This Row],[Total sold Amount]]-Table1[[#This Row],[Total Cost of Good Sold]]</f>
        <v>10</v>
      </c>
      <c r="AB1198" s="6">
        <f>IFERROR(Table1[[#This Row],[Total sold Amount]]-Table1[[#This Row],[Total Cost of Good Sold]]/Table1[[#This Row],[Total sold Amount]],0)</f>
        <v>49.2</v>
      </c>
      <c r="AC1198" s="9">
        <f>IFERROR((Table1[[#This Row],[Total sold Amount]]-Table1[[#This Row],[Total Cost of Good Sold]])/Table1[[#This Row],[Total sold Amount]],0)</f>
        <v>0.2</v>
      </c>
    </row>
    <row r="1199" spans="1:29" x14ac:dyDescent="0.3">
      <c r="A1199">
        <v>656</v>
      </c>
      <c r="B1199" t="s">
        <v>226</v>
      </c>
      <c r="C1199" t="s">
        <v>21</v>
      </c>
      <c r="D1199" t="s">
        <v>634</v>
      </c>
      <c r="E1199" t="s">
        <v>624</v>
      </c>
      <c r="F1199" s="4">
        <v>45413</v>
      </c>
      <c r="G1199" s="6">
        <v>70</v>
      </c>
      <c r="H1199">
        <v>3</v>
      </c>
      <c r="I1199" t="s">
        <v>449</v>
      </c>
      <c r="J1199" t="s">
        <v>577</v>
      </c>
      <c r="K1199" t="s">
        <v>32</v>
      </c>
      <c r="L1199" t="s">
        <v>32</v>
      </c>
      <c r="M1199" t="s">
        <v>441</v>
      </c>
      <c r="N1199" s="2">
        <v>0.1</v>
      </c>
      <c r="O1199" s="1">
        <v>50</v>
      </c>
      <c r="P1199" s="1">
        <v>20</v>
      </c>
      <c r="Q1199" t="s">
        <v>23</v>
      </c>
      <c r="R1199" t="s">
        <v>23</v>
      </c>
      <c r="S1199" t="s">
        <v>454</v>
      </c>
      <c r="T1199" t="s">
        <v>460</v>
      </c>
      <c r="U1199" t="s">
        <v>460</v>
      </c>
      <c r="V1199" t="s">
        <v>473</v>
      </c>
      <c r="W1199" t="s">
        <v>608</v>
      </c>
      <c r="X1199" t="s">
        <v>614</v>
      </c>
      <c r="Y1199" s="6">
        <v>210</v>
      </c>
      <c r="Z1199" s="1">
        <f>Table1[[#This Row],[Cost Of Goods Sold]]*Table1[[#This Row],[Quantity Sold]]</f>
        <v>150</v>
      </c>
      <c r="AA1199" s="1">
        <f>Table1[[#This Row],[Total sold Amount]]-Table1[[#This Row],[Total Cost of Good Sold]]</f>
        <v>60</v>
      </c>
      <c r="AB1199" s="6">
        <f>IFERROR(Table1[[#This Row],[Total sold Amount]]-Table1[[#This Row],[Total Cost of Good Sold]]/Table1[[#This Row],[Total sold Amount]],0)</f>
        <v>209.28571428571428</v>
      </c>
      <c r="AC1199" s="9">
        <f>IFERROR((Table1[[#This Row],[Total sold Amount]]-Table1[[#This Row],[Total Cost of Good Sold]])/Table1[[#This Row],[Total sold Amount]],0)</f>
        <v>0.2857142857142857</v>
      </c>
    </row>
    <row r="1200" spans="1:29" x14ac:dyDescent="0.3">
      <c r="A1200">
        <v>206</v>
      </c>
      <c r="B1200" t="s">
        <v>86</v>
      </c>
      <c r="C1200" t="s">
        <v>16</v>
      </c>
      <c r="D1200" t="s">
        <v>629</v>
      </c>
      <c r="E1200" t="s">
        <v>16</v>
      </c>
      <c r="F1200" s="4">
        <v>45100</v>
      </c>
      <c r="G1200" s="6">
        <v>90</v>
      </c>
      <c r="H1200">
        <v>4</v>
      </c>
      <c r="I1200" t="s">
        <v>449</v>
      </c>
      <c r="J1200" t="s">
        <v>577</v>
      </c>
      <c r="K1200" t="s">
        <v>32</v>
      </c>
      <c r="L1200" t="s">
        <v>32</v>
      </c>
      <c r="M1200" t="s">
        <v>445</v>
      </c>
      <c r="N1200" s="2">
        <v>0</v>
      </c>
      <c r="O1200" s="1">
        <v>70</v>
      </c>
      <c r="P1200" s="1">
        <v>20</v>
      </c>
      <c r="Q1200" t="s">
        <v>23</v>
      </c>
      <c r="R1200" t="s">
        <v>23</v>
      </c>
      <c r="S1200" t="s">
        <v>454</v>
      </c>
      <c r="T1200" t="s">
        <v>458</v>
      </c>
      <c r="U1200" t="s">
        <v>644</v>
      </c>
      <c r="V1200" t="s">
        <v>476</v>
      </c>
      <c r="W1200" t="s">
        <v>608</v>
      </c>
      <c r="X1200" t="s">
        <v>610</v>
      </c>
      <c r="Y1200" s="6">
        <v>360</v>
      </c>
      <c r="Z1200" s="1">
        <f>Table1[[#This Row],[Cost Of Goods Sold]]*Table1[[#This Row],[Quantity Sold]]</f>
        <v>280</v>
      </c>
      <c r="AA1200" s="1">
        <f>Table1[[#This Row],[Total sold Amount]]-Table1[[#This Row],[Total Cost of Good Sold]]</f>
        <v>80</v>
      </c>
      <c r="AB1200" s="6">
        <f>IFERROR(Table1[[#This Row],[Total sold Amount]]-Table1[[#This Row],[Total Cost of Good Sold]]/Table1[[#This Row],[Total sold Amount]],0)</f>
        <v>359.22222222222223</v>
      </c>
      <c r="AC1200" s="9">
        <f>IFERROR((Table1[[#This Row],[Total sold Amount]]-Table1[[#This Row],[Total Cost of Good Sold]])/Table1[[#This Row],[Total sold Amount]],0)</f>
        <v>0.22222222222222221</v>
      </c>
    </row>
    <row r="1201" spans="1:29" x14ac:dyDescent="0.3">
      <c r="A1201">
        <v>1007</v>
      </c>
      <c r="B1201" t="s">
        <v>423</v>
      </c>
      <c r="C1201" t="s">
        <v>24</v>
      </c>
      <c r="D1201" t="s">
        <v>631</v>
      </c>
      <c r="E1201" t="s">
        <v>626</v>
      </c>
      <c r="F1201" s="4">
        <v>45088</v>
      </c>
      <c r="G1201" s="6">
        <v>130</v>
      </c>
      <c r="I1201" t="s">
        <v>453</v>
      </c>
      <c r="J1201" t="s">
        <v>577</v>
      </c>
      <c r="K1201" t="s">
        <v>432</v>
      </c>
      <c r="L1201" t="s">
        <v>620</v>
      </c>
      <c r="M1201" t="s">
        <v>446</v>
      </c>
      <c r="N1201" s="2">
        <v>0</v>
      </c>
      <c r="O1201" s="1">
        <v>100</v>
      </c>
      <c r="P1201" s="1">
        <v>30</v>
      </c>
      <c r="Q1201" t="s">
        <v>457</v>
      </c>
      <c r="R1201" t="s">
        <v>641</v>
      </c>
      <c r="S1201" t="s">
        <v>454</v>
      </c>
      <c r="T1201" t="s">
        <v>460</v>
      </c>
      <c r="U1201" t="s">
        <v>460</v>
      </c>
      <c r="V1201" t="s">
        <v>472</v>
      </c>
      <c r="W1201" t="s">
        <v>606</v>
      </c>
      <c r="X1201" t="s">
        <v>611</v>
      </c>
      <c r="Y1201" s="6">
        <v>0</v>
      </c>
      <c r="Z1201" s="1">
        <f>Table1[[#This Row],[Cost Of Goods Sold]]*Table1[[#This Row],[Quantity Sold]]</f>
        <v>0</v>
      </c>
      <c r="AA1201" s="1">
        <f>Table1[[#This Row],[Total sold Amount]]-Table1[[#This Row],[Total Cost of Good Sold]]</f>
        <v>0</v>
      </c>
      <c r="AB1201" s="6">
        <f>IFERROR(Table1[[#This Row],[Total sold Amount]]-Table1[[#This Row],[Total Cost of Good Sold]]/Table1[[#This Row],[Total sold Amount]],0)</f>
        <v>0</v>
      </c>
      <c r="AC1201" s="9">
        <f>IFERROR((Table1[[#This Row],[Total sold Amount]]-Table1[[#This Row],[Total Cost of Good Sold]])/Table1[[#This Row],[Total sold Amount]],0)</f>
        <v>0</v>
      </c>
    </row>
    <row r="1202" spans="1:29" x14ac:dyDescent="0.3">
      <c r="A1202">
        <v>292</v>
      </c>
      <c r="B1202" t="s">
        <v>168</v>
      </c>
      <c r="C1202" t="s">
        <v>21</v>
      </c>
      <c r="D1202" t="s">
        <v>634</v>
      </c>
      <c r="E1202" t="s">
        <v>624</v>
      </c>
      <c r="F1202" s="4">
        <v>45228</v>
      </c>
      <c r="G1202" s="6">
        <v>38</v>
      </c>
      <c r="H1202">
        <v>3</v>
      </c>
      <c r="I1202" t="s">
        <v>451</v>
      </c>
      <c r="J1202" t="s">
        <v>556</v>
      </c>
      <c r="K1202" t="s">
        <v>18</v>
      </c>
      <c r="L1202" t="s">
        <v>18</v>
      </c>
      <c r="M1202" t="s">
        <v>440</v>
      </c>
      <c r="N1202" s="2">
        <v>0</v>
      </c>
      <c r="O1202" s="1">
        <v>30</v>
      </c>
      <c r="P1202" s="1">
        <v>8</v>
      </c>
      <c r="Q1202" t="s">
        <v>18</v>
      </c>
      <c r="R1202" t="s">
        <v>642</v>
      </c>
      <c r="S1202" t="s">
        <v>456</v>
      </c>
      <c r="T1202" t="s">
        <v>459</v>
      </c>
      <c r="U1202" t="s">
        <v>644</v>
      </c>
      <c r="V1202" t="s">
        <v>479</v>
      </c>
      <c r="W1202" t="s">
        <v>606</v>
      </c>
      <c r="X1202" t="s">
        <v>611</v>
      </c>
      <c r="Y1202" s="6">
        <v>114</v>
      </c>
      <c r="Z1202" s="1">
        <f>Table1[[#This Row],[Cost Of Goods Sold]]*Table1[[#This Row],[Quantity Sold]]</f>
        <v>90</v>
      </c>
      <c r="AA1202" s="1">
        <f>Table1[[#This Row],[Total sold Amount]]-Table1[[#This Row],[Total Cost of Good Sold]]</f>
        <v>24</v>
      </c>
      <c r="AB1202" s="6">
        <f>IFERROR(Table1[[#This Row],[Total sold Amount]]-Table1[[#This Row],[Total Cost of Good Sold]]/Table1[[#This Row],[Total sold Amount]],0)</f>
        <v>113.21052631578948</v>
      </c>
      <c r="AC1202" s="9">
        <f>IFERROR((Table1[[#This Row],[Total sold Amount]]-Table1[[#This Row],[Total Cost of Good Sold]])/Table1[[#This Row],[Total sold Amount]],0)</f>
        <v>0.21052631578947367</v>
      </c>
    </row>
    <row r="1203" spans="1:29" x14ac:dyDescent="0.3">
      <c r="A1203">
        <v>543</v>
      </c>
      <c r="B1203" t="s">
        <v>216</v>
      </c>
      <c r="C1203" t="s">
        <v>21</v>
      </c>
      <c r="D1203" t="s">
        <v>634</v>
      </c>
      <c r="E1203" t="s">
        <v>624</v>
      </c>
      <c r="F1203" s="4">
        <v>44931</v>
      </c>
      <c r="G1203" s="6">
        <v>120</v>
      </c>
      <c r="H1203">
        <v>1</v>
      </c>
      <c r="I1203" t="s">
        <v>451</v>
      </c>
      <c r="J1203" t="s">
        <v>556</v>
      </c>
      <c r="K1203" t="s">
        <v>18</v>
      </c>
      <c r="L1203" t="s">
        <v>18</v>
      </c>
      <c r="M1203" t="s">
        <v>441</v>
      </c>
      <c r="N1203" s="2">
        <v>0.1</v>
      </c>
      <c r="O1203" s="1">
        <v>100</v>
      </c>
      <c r="P1203" s="1">
        <v>20</v>
      </c>
      <c r="Q1203" t="s">
        <v>18</v>
      </c>
      <c r="R1203" t="s">
        <v>642</v>
      </c>
      <c r="S1203" t="s">
        <v>455</v>
      </c>
      <c r="T1203" t="s">
        <v>459</v>
      </c>
      <c r="U1203" t="s">
        <v>644</v>
      </c>
      <c r="V1203" t="s">
        <v>466</v>
      </c>
      <c r="W1203" t="s">
        <v>608</v>
      </c>
      <c r="X1203" t="s">
        <v>611</v>
      </c>
      <c r="Y1203" s="6">
        <v>120</v>
      </c>
      <c r="Z1203" s="1">
        <f>Table1[[#This Row],[Cost Of Goods Sold]]*Table1[[#This Row],[Quantity Sold]]</f>
        <v>100</v>
      </c>
      <c r="AA1203" s="1">
        <f>Table1[[#This Row],[Total sold Amount]]-Table1[[#This Row],[Total Cost of Good Sold]]</f>
        <v>20</v>
      </c>
      <c r="AB1203" s="6">
        <f>IFERROR(Table1[[#This Row],[Total sold Amount]]-Table1[[#This Row],[Total Cost of Good Sold]]/Table1[[#This Row],[Total sold Amount]],0)</f>
        <v>119.16666666666667</v>
      </c>
      <c r="AC1203" s="9">
        <f>IFERROR((Table1[[#This Row],[Total sold Amount]]-Table1[[#This Row],[Total Cost of Good Sold]])/Table1[[#This Row],[Total sold Amount]],0)</f>
        <v>0.16666666666666666</v>
      </c>
    </row>
    <row r="1204" spans="1:29" x14ac:dyDescent="0.3">
      <c r="A1204">
        <v>121</v>
      </c>
      <c r="B1204" t="s">
        <v>79</v>
      </c>
      <c r="C1204" t="s">
        <v>28</v>
      </c>
      <c r="D1204" t="s">
        <v>638</v>
      </c>
      <c r="E1204" t="s">
        <v>627</v>
      </c>
      <c r="F1204" s="4">
        <v>45445</v>
      </c>
      <c r="G1204" s="6">
        <v>26</v>
      </c>
      <c r="H1204">
        <v>1</v>
      </c>
      <c r="I1204" t="s">
        <v>452</v>
      </c>
      <c r="J1204" t="s">
        <v>556</v>
      </c>
      <c r="K1204" t="s">
        <v>18</v>
      </c>
      <c r="L1204" t="s">
        <v>18</v>
      </c>
      <c r="M1204" t="s">
        <v>443</v>
      </c>
      <c r="N1204" s="2">
        <v>0.12</v>
      </c>
      <c r="O1204" s="1">
        <v>20</v>
      </c>
      <c r="P1204" s="1">
        <v>6</v>
      </c>
      <c r="Q1204" t="s">
        <v>32</v>
      </c>
      <c r="R1204" t="s">
        <v>640</v>
      </c>
      <c r="S1204" t="s">
        <v>456</v>
      </c>
      <c r="T1204" t="s">
        <v>458</v>
      </c>
      <c r="U1204" t="s">
        <v>644</v>
      </c>
      <c r="V1204" t="s">
        <v>489</v>
      </c>
      <c r="W1204" t="s">
        <v>607</v>
      </c>
      <c r="X1204" t="s">
        <v>612</v>
      </c>
      <c r="Y1204" s="6">
        <v>26</v>
      </c>
      <c r="Z1204" s="1">
        <f>Table1[[#This Row],[Cost Of Goods Sold]]*Table1[[#This Row],[Quantity Sold]]</f>
        <v>20</v>
      </c>
      <c r="AA1204" s="1">
        <f>Table1[[#This Row],[Total sold Amount]]-Table1[[#This Row],[Total Cost of Good Sold]]</f>
        <v>6</v>
      </c>
      <c r="AB1204" s="6">
        <f>IFERROR(Table1[[#This Row],[Total sold Amount]]-Table1[[#This Row],[Total Cost of Good Sold]]/Table1[[#This Row],[Total sold Amount]],0)</f>
        <v>25.23076923076923</v>
      </c>
      <c r="AC1204" s="9">
        <f>IFERROR((Table1[[#This Row],[Total sold Amount]]-Table1[[#This Row],[Total Cost of Good Sold]])/Table1[[#This Row],[Total sold Amount]],0)</f>
        <v>0.23076923076923078</v>
      </c>
    </row>
    <row r="1205" spans="1:29" x14ac:dyDescent="0.3">
      <c r="A1205">
        <v>879</v>
      </c>
      <c r="B1205" t="s">
        <v>419</v>
      </c>
      <c r="C1205" t="s">
        <v>34</v>
      </c>
      <c r="D1205" t="s">
        <v>632</v>
      </c>
      <c r="E1205" t="s">
        <v>625</v>
      </c>
      <c r="F1205" s="4">
        <v>45414</v>
      </c>
      <c r="G1205" s="6">
        <v>30</v>
      </c>
      <c r="H1205">
        <v>5</v>
      </c>
      <c r="I1205" t="s">
        <v>452</v>
      </c>
      <c r="J1205" t="s">
        <v>556</v>
      </c>
      <c r="K1205" t="s">
        <v>18</v>
      </c>
      <c r="L1205" t="s">
        <v>18</v>
      </c>
      <c r="M1205" t="s">
        <v>447</v>
      </c>
      <c r="N1205" s="2">
        <v>0.05</v>
      </c>
      <c r="O1205" s="1">
        <v>20</v>
      </c>
      <c r="P1205" s="1">
        <v>10</v>
      </c>
      <c r="Q1205" t="s">
        <v>23</v>
      </c>
      <c r="R1205" t="s">
        <v>23</v>
      </c>
      <c r="S1205" t="s">
        <v>455</v>
      </c>
      <c r="T1205" t="s">
        <v>458</v>
      </c>
      <c r="U1205" t="s">
        <v>644</v>
      </c>
      <c r="V1205" t="s">
        <v>471</v>
      </c>
      <c r="W1205" t="s">
        <v>606</v>
      </c>
      <c r="X1205" t="s">
        <v>613</v>
      </c>
      <c r="Y1205" s="6">
        <v>150</v>
      </c>
      <c r="Z1205" s="1">
        <f>Table1[[#This Row],[Cost Of Goods Sold]]*Table1[[#This Row],[Quantity Sold]]</f>
        <v>100</v>
      </c>
      <c r="AA1205" s="1">
        <f>Table1[[#This Row],[Total sold Amount]]-Table1[[#This Row],[Total Cost of Good Sold]]</f>
        <v>50</v>
      </c>
      <c r="AB1205" s="6">
        <f>IFERROR(Table1[[#This Row],[Total sold Amount]]-Table1[[#This Row],[Total Cost of Good Sold]]/Table1[[#This Row],[Total sold Amount]],0)</f>
        <v>149.33333333333334</v>
      </c>
      <c r="AC1205" s="9">
        <f>IFERROR((Table1[[#This Row],[Total sold Amount]]-Table1[[#This Row],[Total Cost of Good Sold]])/Table1[[#This Row],[Total sold Amount]],0)</f>
        <v>0.33333333333333331</v>
      </c>
    </row>
    <row r="1206" spans="1:29" x14ac:dyDescent="0.3">
      <c r="A1206">
        <v>389</v>
      </c>
      <c r="B1206" t="s">
        <v>257</v>
      </c>
      <c r="C1206" t="s">
        <v>19</v>
      </c>
      <c r="D1206" t="s">
        <v>630</v>
      </c>
      <c r="E1206" t="s">
        <v>623</v>
      </c>
      <c r="F1206" s="4">
        <v>44949</v>
      </c>
      <c r="G1206" s="6">
        <v>65</v>
      </c>
      <c r="H1206">
        <v>3</v>
      </c>
      <c r="I1206" t="s">
        <v>449</v>
      </c>
      <c r="J1206" t="s">
        <v>556</v>
      </c>
      <c r="K1206" t="s">
        <v>18</v>
      </c>
      <c r="L1206" t="s">
        <v>18</v>
      </c>
      <c r="M1206" t="s">
        <v>439</v>
      </c>
      <c r="N1206" s="2">
        <v>0</v>
      </c>
      <c r="O1206" s="1">
        <v>50</v>
      </c>
      <c r="P1206" s="1">
        <v>15</v>
      </c>
      <c r="Q1206" t="s">
        <v>32</v>
      </c>
      <c r="R1206" t="s">
        <v>640</v>
      </c>
      <c r="S1206" t="s">
        <v>455</v>
      </c>
      <c r="T1206" t="s">
        <v>460</v>
      </c>
      <c r="U1206" t="s">
        <v>460</v>
      </c>
      <c r="V1206" t="s">
        <v>488</v>
      </c>
      <c r="W1206" t="s">
        <v>608</v>
      </c>
      <c r="X1206" t="s">
        <v>613</v>
      </c>
      <c r="Y1206" s="6">
        <v>195</v>
      </c>
      <c r="Z1206" s="1">
        <f>Table1[[#This Row],[Cost Of Goods Sold]]*Table1[[#This Row],[Quantity Sold]]</f>
        <v>150</v>
      </c>
      <c r="AA1206" s="1">
        <f>Table1[[#This Row],[Total sold Amount]]-Table1[[#This Row],[Total Cost of Good Sold]]</f>
        <v>45</v>
      </c>
      <c r="AB1206" s="6">
        <f>IFERROR(Table1[[#This Row],[Total sold Amount]]-Table1[[#This Row],[Total Cost of Good Sold]]/Table1[[#This Row],[Total sold Amount]],0)</f>
        <v>194.23076923076923</v>
      </c>
      <c r="AC1206" s="9">
        <f>IFERROR((Table1[[#This Row],[Total sold Amount]]-Table1[[#This Row],[Total Cost of Good Sold]])/Table1[[#This Row],[Total sold Amount]],0)</f>
        <v>0.23076923076923078</v>
      </c>
    </row>
    <row r="1207" spans="1:29" x14ac:dyDescent="0.3">
      <c r="A1207">
        <v>588</v>
      </c>
      <c r="B1207" t="s">
        <v>92</v>
      </c>
      <c r="C1207" t="s">
        <v>24</v>
      </c>
      <c r="D1207" t="s">
        <v>631</v>
      </c>
      <c r="E1207" t="s">
        <v>626</v>
      </c>
      <c r="F1207" s="4">
        <v>45428</v>
      </c>
      <c r="G1207" s="6">
        <v>30</v>
      </c>
      <c r="H1207">
        <v>2</v>
      </c>
      <c r="I1207" t="s">
        <v>449</v>
      </c>
      <c r="J1207" t="s">
        <v>556</v>
      </c>
      <c r="K1207" t="s">
        <v>23</v>
      </c>
      <c r="L1207" t="s">
        <v>23</v>
      </c>
      <c r="M1207" t="s">
        <v>447</v>
      </c>
      <c r="N1207" s="2">
        <v>0</v>
      </c>
      <c r="O1207" s="1">
        <v>20</v>
      </c>
      <c r="P1207" s="1">
        <v>10</v>
      </c>
      <c r="Q1207" t="s">
        <v>23</v>
      </c>
      <c r="R1207" t="s">
        <v>23</v>
      </c>
      <c r="S1207" t="s">
        <v>454</v>
      </c>
      <c r="T1207" t="s">
        <v>459</v>
      </c>
      <c r="U1207" t="s">
        <v>644</v>
      </c>
      <c r="V1207" t="s">
        <v>491</v>
      </c>
      <c r="W1207" t="s">
        <v>607</v>
      </c>
      <c r="X1207" t="s">
        <v>610</v>
      </c>
      <c r="Y1207" s="6">
        <v>60</v>
      </c>
      <c r="Z1207" s="1">
        <f>Table1[[#This Row],[Cost Of Goods Sold]]*Table1[[#This Row],[Quantity Sold]]</f>
        <v>40</v>
      </c>
      <c r="AA1207" s="1">
        <f>Table1[[#This Row],[Total sold Amount]]-Table1[[#This Row],[Total Cost of Good Sold]]</f>
        <v>20</v>
      </c>
      <c r="AB1207" s="6">
        <f>IFERROR(Table1[[#This Row],[Total sold Amount]]-Table1[[#This Row],[Total Cost of Good Sold]]/Table1[[#This Row],[Total sold Amount]],0)</f>
        <v>59.333333333333336</v>
      </c>
      <c r="AC1207" s="9">
        <f>IFERROR((Table1[[#This Row],[Total sold Amount]]-Table1[[#This Row],[Total Cost of Good Sold]])/Table1[[#This Row],[Total sold Amount]],0)</f>
        <v>0.33333333333333331</v>
      </c>
    </row>
    <row r="1208" spans="1:29" x14ac:dyDescent="0.3">
      <c r="A1208">
        <v>597</v>
      </c>
      <c r="B1208" t="s">
        <v>362</v>
      </c>
      <c r="C1208" t="s">
        <v>19</v>
      </c>
      <c r="D1208" t="s">
        <v>630</v>
      </c>
      <c r="E1208" t="s">
        <v>623</v>
      </c>
      <c r="F1208" s="4">
        <v>45072</v>
      </c>
      <c r="G1208" s="6">
        <v>50</v>
      </c>
      <c r="H1208">
        <v>2</v>
      </c>
      <c r="I1208" t="s">
        <v>449</v>
      </c>
      <c r="J1208" t="s">
        <v>556</v>
      </c>
      <c r="K1208" t="s">
        <v>23</v>
      </c>
      <c r="L1208" t="s">
        <v>23</v>
      </c>
      <c r="M1208" t="s">
        <v>447</v>
      </c>
      <c r="N1208" s="2">
        <v>0</v>
      </c>
      <c r="O1208" s="1">
        <v>40</v>
      </c>
      <c r="P1208" s="1">
        <v>10</v>
      </c>
      <c r="Q1208" t="s">
        <v>457</v>
      </c>
      <c r="R1208" t="s">
        <v>641</v>
      </c>
      <c r="S1208" t="s">
        <v>456</v>
      </c>
      <c r="T1208" t="s">
        <v>459</v>
      </c>
      <c r="U1208" t="s">
        <v>644</v>
      </c>
      <c r="V1208" t="s">
        <v>490</v>
      </c>
      <c r="W1208" t="s">
        <v>607</v>
      </c>
      <c r="X1208" t="s">
        <v>610</v>
      </c>
      <c r="Y1208" s="6">
        <v>100</v>
      </c>
      <c r="Z1208" s="1">
        <f>Table1[[#This Row],[Cost Of Goods Sold]]*Table1[[#This Row],[Quantity Sold]]</f>
        <v>80</v>
      </c>
      <c r="AA1208" s="1">
        <f>Table1[[#This Row],[Total sold Amount]]-Table1[[#This Row],[Total Cost of Good Sold]]</f>
        <v>20</v>
      </c>
      <c r="AB1208" s="6">
        <f>IFERROR(Table1[[#This Row],[Total sold Amount]]-Table1[[#This Row],[Total Cost of Good Sold]]/Table1[[#This Row],[Total sold Amount]],0)</f>
        <v>99.2</v>
      </c>
      <c r="AC1208" s="9">
        <f>IFERROR((Table1[[#This Row],[Total sold Amount]]-Table1[[#This Row],[Total Cost of Good Sold]])/Table1[[#This Row],[Total sold Amount]],0)</f>
        <v>0.2</v>
      </c>
    </row>
    <row r="1209" spans="1:29" x14ac:dyDescent="0.3">
      <c r="A1209">
        <v>249</v>
      </c>
      <c r="B1209" t="s">
        <v>107</v>
      </c>
      <c r="C1209" t="s">
        <v>16</v>
      </c>
      <c r="D1209" t="s">
        <v>629</v>
      </c>
      <c r="E1209" t="s">
        <v>16</v>
      </c>
      <c r="F1209" s="4">
        <v>45294</v>
      </c>
      <c r="G1209" s="6">
        <v>195</v>
      </c>
      <c r="H1209">
        <v>1</v>
      </c>
      <c r="I1209" t="s">
        <v>453</v>
      </c>
      <c r="J1209" t="s">
        <v>556</v>
      </c>
      <c r="K1209" t="s">
        <v>32</v>
      </c>
      <c r="L1209" t="s">
        <v>32</v>
      </c>
      <c r="M1209" t="s">
        <v>440</v>
      </c>
      <c r="N1209" s="2">
        <v>0</v>
      </c>
      <c r="O1209" s="1">
        <v>150</v>
      </c>
      <c r="P1209" s="1">
        <v>45</v>
      </c>
      <c r="Q1209" t="s">
        <v>32</v>
      </c>
      <c r="R1209" t="s">
        <v>640</v>
      </c>
      <c r="S1209" t="s">
        <v>454</v>
      </c>
      <c r="T1209" t="s">
        <v>459</v>
      </c>
      <c r="U1209" t="s">
        <v>644</v>
      </c>
      <c r="V1209" t="s">
        <v>487</v>
      </c>
      <c r="W1209" t="s">
        <v>608</v>
      </c>
      <c r="X1209" t="s">
        <v>612</v>
      </c>
      <c r="Y1209" s="6">
        <v>195</v>
      </c>
      <c r="Z1209" s="1">
        <f>Table1[[#This Row],[Cost Of Goods Sold]]*Table1[[#This Row],[Quantity Sold]]</f>
        <v>150</v>
      </c>
      <c r="AA1209" s="1">
        <f>Table1[[#This Row],[Total sold Amount]]-Table1[[#This Row],[Total Cost of Good Sold]]</f>
        <v>45</v>
      </c>
      <c r="AB1209" s="6">
        <f>IFERROR(Table1[[#This Row],[Total sold Amount]]-Table1[[#This Row],[Total Cost of Good Sold]]/Table1[[#This Row],[Total sold Amount]],0)</f>
        <v>194.23076923076923</v>
      </c>
      <c r="AC1209" s="9">
        <f>IFERROR((Table1[[#This Row],[Total sold Amount]]-Table1[[#This Row],[Total Cost of Good Sold]])/Table1[[#This Row],[Total sold Amount]],0)</f>
        <v>0.23076923076923078</v>
      </c>
    </row>
    <row r="1210" spans="1:29" x14ac:dyDescent="0.3">
      <c r="A1210">
        <v>636</v>
      </c>
      <c r="B1210" t="s">
        <v>142</v>
      </c>
      <c r="C1210" t="s">
        <v>16</v>
      </c>
      <c r="D1210" t="s">
        <v>629</v>
      </c>
      <c r="E1210" t="s">
        <v>16</v>
      </c>
      <c r="F1210" s="4">
        <v>45201</v>
      </c>
      <c r="G1210" s="6">
        <v>40</v>
      </c>
      <c r="H1210">
        <v>4</v>
      </c>
      <c r="I1210" t="s">
        <v>453</v>
      </c>
      <c r="J1210" t="s">
        <v>556</v>
      </c>
      <c r="K1210" t="s">
        <v>32</v>
      </c>
      <c r="L1210" t="s">
        <v>32</v>
      </c>
      <c r="M1210" t="s">
        <v>448</v>
      </c>
      <c r="N1210" s="2">
        <v>0.1</v>
      </c>
      <c r="O1210" s="1">
        <v>30</v>
      </c>
      <c r="P1210" s="1">
        <v>10</v>
      </c>
      <c r="Q1210" t="s">
        <v>18</v>
      </c>
      <c r="R1210" t="s">
        <v>642</v>
      </c>
      <c r="S1210" t="s">
        <v>454</v>
      </c>
      <c r="T1210" t="s">
        <v>458</v>
      </c>
      <c r="U1210" t="s">
        <v>644</v>
      </c>
      <c r="V1210" t="s">
        <v>492</v>
      </c>
      <c r="W1210" t="s">
        <v>607</v>
      </c>
      <c r="X1210" t="s">
        <v>614</v>
      </c>
      <c r="Y1210" s="6">
        <v>160</v>
      </c>
      <c r="Z1210" s="1">
        <f>Table1[[#This Row],[Cost Of Goods Sold]]*Table1[[#This Row],[Quantity Sold]]</f>
        <v>120</v>
      </c>
      <c r="AA1210" s="1">
        <f>Table1[[#This Row],[Total sold Amount]]-Table1[[#This Row],[Total Cost of Good Sold]]</f>
        <v>40</v>
      </c>
      <c r="AB1210" s="6">
        <f>IFERROR(Table1[[#This Row],[Total sold Amount]]-Table1[[#This Row],[Total Cost of Good Sold]]/Table1[[#This Row],[Total sold Amount]],0)</f>
        <v>159.25</v>
      </c>
      <c r="AC1210" s="9">
        <f>IFERROR((Table1[[#This Row],[Total sold Amount]]-Table1[[#This Row],[Total Cost of Good Sold]])/Table1[[#This Row],[Total sold Amount]],0)</f>
        <v>0.25</v>
      </c>
    </row>
    <row r="1211" spans="1:29" x14ac:dyDescent="0.3">
      <c r="A1211">
        <v>829</v>
      </c>
      <c r="B1211" t="s">
        <v>387</v>
      </c>
      <c r="C1211" t="s">
        <v>34</v>
      </c>
      <c r="D1211" t="s">
        <v>632</v>
      </c>
      <c r="E1211" t="s">
        <v>625</v>
      </c>
      <c r="F1211" s="4">
        <v>45113</v>
      </c>
      <c r="G1211" s="6">
        <v>12</v>
      </c>
      <c r="H1211">
        <v>3</v>
      </c>
      <c r="I1211" t="s">
        <v>453</v>
      </c>
      <c r="J1211" t="s">
        <v>556</v>
      </c>
      <c r="K1211" t="s">
        <v>23</v>
      </c>
      <c r="L1211" t="s">
        <v>23</v>
      </c>
      <c r="M1211" t="s">
        <v>444</v>
      </c>
      <c r="N1211" s="2">
        <v>0</v>
      </c>
      <c r="O1211" s="1">
        <v>10</v>
      </c>
      <c r="P1211" s="1">
        <v>2</v>
      </c>
      <c r="Q1211" t="s">
        <v>18</v>
      </c>
      <c r="R1211" t="s">
        <v>642</v>
      </c>
      <c r="S1211" t="s">
        <v>455</v>
      </c>
      <c r="T1211" t="s">
        <v>458</v>
      </c>
      <c r="U1211" t="s">
        <v>644</v>
      </c>
      <c r="V1211" t="s">
        <v>462</v>
      </c>
      <c r="W1211" t="s">
        <v>608</v>
      </c>
      <c r="X1211" t="s">
        <v>614</v>
      </c>
      <c r="Y1211" s="6">
        <v>36</v>
      </c>
      <c r="Z1211" s="1">
        <f>Table1[[#This Row],[Cost Of Goods Sold]]*Table1[[#This Row],[Quantity Sold]]</f>
        <v>30</v>
      </c>
      <c r="AA1211" s="1">
        <f>Table1[[#This Row],[Total sold Amount]]-Table1[[#This Row],[Total Cost of Good Sold]]</f>
        <v>6</v>
      </c>
      <c r="AB1211" s="6">
        <f>IFERROR(Table1[[#This Row],[Total sold Amount]]-Table1[[#This Row],[Total Cost of Good Sold]]/Table1[[#This Row],[Total sold Amount]],0)</f>
        <v>35.166666666666664</v>
      </c>
      <c r="AC1211" s="9">
        <f>IFERROR((Table1[[#This Row],[Total sold Amount]]-Table1[[#This Row],[Total Cost of Good Sold]])/Table1[[#This Row],[Total sold Amount]],0)</f>
        <v>0.16666666666666666</v>
      </c>
    </row>
    <row r="1212" spans="1:29" x14ac:dyDescent="0.3">
      <c r="A1212">
        <v>523</v>
      </c>
      <c r="B1212" t="s">
        <v>187</v>
      </c>
      <c r="C1212" t="s">
        <v>48</v>
      </c>
      <c r="D1212" t="s">
        <v>633</v>
      </c>
      <c r="E1212" t="s">
        <v>624</v>
      </c>
      <c r="F1212" s="4">
        <v>44972</v>
      </c>
      <c r="G1212" s="6">
        <v>20</v>
      </c>
      <c r="H1212">
        <v>5</v>
      </c>
      <c r="I1212" t="s">
        <v>453</v>
      </c>
      <c r="J1212" t="s">
        <v>556</v>
      </c>
      <c r="K1212" t="s">
        <v>18</v>
      </c>
      <c r="L1212" t="s">
        <v>18</v>
      </c>
      <c r="M1212" t="s">
        <v>445</v>
      </c>
      <c r="N1212" s="2">
        <v>0</v>
      </c>
      <c r="O1212" s="1">
        <v>12</v>
      </c>
      <c r="P1212" s="1">
        <v>8</v>
      </c>
      <c r="Q1212" t="s">
        <v>32</v>
      </c>
      <c r="R1212" t="s">
        <v>640</v>
      </c>
      <c r="S1212" t="s">
        <v>455</v>
      </c>
      <c r="T1212" t="s">
        <v>458</v>
      </c>
      <c r="U1212" t="s">
        <v>644</v>
      </c>
      <c r="V1212" t="s">
        <v>463</v>
      </c>
      <c r="W1212" t="s">
        <v>606</v>
      </c>
      <c r="X1212" t="s">
        <v>610</v>
      </c>
      <c r="Y1212" s="6">
        <v>100</v>
      </c>
      <c r="Z1212" s="1">
        <f>Table1[[#This Row],[Cost Of Goods Sold]]*Table1[[#This Row],[Quantity Sold]]</f>
        <v>60</v>
      </c>
      <c r="AA1212" s="1">
        <f>Table1[[#This Row],[Total sold Amount]]-Table1[[#This Row],[Total Cost of Good Sold]]</f>
        <v>40</v>
      </c>
      <c r="AB1212" s="6">
        <f>IFERROR(Table1[[#This Row],[Total sold Amount]]-Table1[[#This Row],[Total Cost of Good Sold]]/Table1[[#This Row],[Total sold Amount]],0)</f>
        <v>99.4</v>
      </c>
      <c r="AC1212" s="9">
        <f>IFERROR((Table1[[#This Row],[Total sold Amount]]-Table1[[#This Row],[Total Cost of Good Sold]])/Table1[[#This Row],[Total sold Amount]],0)</f>
        <v>0.4</v>
      </c>
    </row>
    <row r="1213" spans="1:29" x14ac:dyDescent="0.3">
      <c r="A1213">
        <v>58</v>
      </c>
      <c r="B1213" t="s">
        <v>90</v>
      </c>
      <c r="C1213" t="s">
        <v>34</v>
      </c>
      <c r="D1213" t="s">
        <v>632</v>
      </c>
      <c r="E1213" t="s">
        <v>625</v>
      </c>
      <c r="F1213" s="4">
        <v>45374</v>
      </c>
      <c r="G1213" s="6">
        <v>50</v>
      </c>
      <c r="H1213">
        <v>4</v>
      </c>
      <c r="J1213" t="s">
        <v>556</v>
      </c>
      <c r="K1213" t="s">
        <v>18</v>
      </c>
      <c r="L1213" t="s">
        <v>18</v>
      </c>
      <c r="M1213" t="s">
        <v>445</v>
      </c>
      <c r="N1213" s="2">
        <v>7.0000000000000007E-2</v>
      </c>
      <c r="O1213" s="1">
        <v>40</v>
      </c>
      <c r="P1213" s="1">
        <v>10</v>
      </c>
      <c r="Q1213" t="s">
        <v>18</v>
      </c>
      <c r="R1213" t="s">
        <v>642</v>
      </c>
      <c r="S1213" t="s">
        <v>456</v>
      </c>
      <c r="T1213" t="s">
        <v>459</v>
      </c>
      <c r="U1213" t="s">
        <v>644</v>
      </c>
      <c r="V1213" t="s">
        <v>494</v>
      </c>
      <c r="W1213" t="s">
        <v>607</v>
      </c>
      <c r="X1213" t="s">
        <v>614</v>
      </c>
      <c r="Y1213" s="6">
        <v>200</v>
      </c>
      <c r="Z1213" s="1">
        <f>Table1[[#This Row],[Cost Of Goods Sold]]*Table1[[#This Row],[Quantity Sold]]</f>
        <v>160</v>
      </c>
      <c r="AA1213" s="1">
        <f>Table1[[#This Row],[Total sold Amount]]-Table1[[#This Row],[Total Cost of Good Sold]]</f>
        <v>40</v>
      </c>
      <c r="AB1213" s="6">
        <f>IFERROR(Table1[[#This Row],[Total sold Amount]]-Table1[[#This Row],[Total Cost of Good Sold]]/Table1[[#This Row],[Total sold Amount]],0)</f>
        <v>199.2</v>
      </c>
      <c r="AC1213" s="9">
        <f>IFERROR((Table1[[#This Row],[Total sold Amount]]-Table1[[#This Row],[Total Cost of Good Sold]])/Table1[[#This Row],[Total sold Amount]],0)</f>
        <v>0.2</v>
      </c>
    </row>
    <row r="1214" spans="1:29" x14ac:dyDescent="0.3">
      <c r="A1214">
        <v>967</v>
      </c>
      <c r="B1214" t="s">
        <v>419</v>
      </c>
      <c r="C1214" t="s">
        <v>34</v>
      </c>
      <c r="D1214" t="s">
        <v>632</v>
      </c>
      <c r="E1214" t="s">
        <v>625</v>
      </c>
      <c r="F1214" s="4">
        <v>45455</v>
      </c>
      <c r="G1214" s="6">
        <v>30</v>
      </c>
      <c r="H1214">
        <v>5</v>
      </c>
      <c r="I1214" t="s">
        <v>451</v>
      </c>
      <c r="J1214" t="s">
        <v>565</v>
      </c>
      <c r="K1214" t="s">
        <v>18</v>
      </c>
      <c r="L1214" t="s">
        <v>18</v>
      </c>
      <c r="M1214" t="s">
        <v>440</v>
      </c>
      <c r="N1214" s="2">
        <v>0.05</v>
      </c>
      <c r="O1214" s="1">
        <v>20</v>
      </c>
      <c r="P1214" s="1">
        <v>10</v>
      </c>
      <c r="Q1214" t="s">
        <v>18</v>
      </c>
      <c r="R1214" t="s">
        <v>642</v>
      </c>
      <c r="S1214" t="s">
        <v>454</v>
      </c>
      <c r="T1214" t="s">
        <v>460</v>
      </c>
      <c r="U1214" t="s">
        <v>460</v>
      </c>
      <c r="V1214" t="s">
        <v>487</v>
      </c>
      <c r="W1214" t="s">
        <v>606</v>
      </c>
      <c r="X1214" t="s">
        <v>612</v>
      </c>
      <c r="Y1214" s="6">
        <v>150</v>
      </c>
      <c r="Z1214" s="1">
        <f>Table1[[#This Row],[Cost Of Goods Sold]]*Table1[[#This Row],[Quantity Sold]]</f>
        <v>100</v>
      </c>
      <c r="AA1214" s="1">
        <f>Table1[[#This Row],[Total sold Amount]]-Table1[[#This Row],[Total Cost of Good Sold]]</f>
        <v>50</v>
      </c>
      <c r="AB1214" s="6">
        <f>IFERROR(Table1[[#This Row],[Total sold Amount]]-Table1[[#This Row],[Total Cost of Good Sold]]/Table1[[#This Row],[Total sold Amount]],0)</f>
        <v>149.33333333333334</v>
      </c>
      <c r="AC1214" s="9">
        <f>IFERROR((Table1[[#This Row],[Total sold Amount]]-Table1[[#This Row],[Total Cost of Good Sold]])/Table1[[#This Row],[Total sold Amount]],0)</f>
        <v>0.33333333333333331</v>
      </c>
    </row>
    <row r="1215" spans="1:29" x14ac:dyDescent="0.3">
      <c r="A1215">
        <v>1268</v>
      </c>
      <c r="B1215" t="s">
        <v>387</v>
      </c>
      <c r="C1215" t="s">
        <v>34</v>
      </c>
      <c r="D1215" t="s">
        <v>632</v>
      </c>
      <c r="E1215" t="s">
        <v>625</v>
      </c>
      <c r="F1215" s="4">
        <v>45222</v>
      </c>
      <c r="G1215" s="6">
        <v>28.893280632410701</v>
      </c>
      <c r="H1215">
        <v>4</v>
      </c>
      <c r="I1215" t="s">
        <v>451</v>
      </c>
      <c r="J1215" t="s">
        <v>565</v>
      </c>
      <c r="K1215" t="s">
        <v>18</v>
      </c>
      <c r="L1215" t="s">
        <v>18</v>
      </c>
      <c r="M1215" t="s">
        <v>596</v>
      </c>
      <c r="N1215" s="2">
        <v>0.1</v>
      </c>
      <c r="O1215" s="1">
        <v>20</v>
      </c>
      <c r="P1215" s="1">
        <v>8.8932806324107005</v>
      </c>
      <c r="Q1215" t="s">
        <v>18</v>
      </c>
      <c r="R1215" t="s">
        <v>642</v>
      </c>
      <c r="S1215" t="s">
        <v>455</v>
      </c>
      <c r="T1215" t="s">
        <v>460</v>
      </c>
      <c r="U1215" t="s">
        <v>460</v>
      </c>
      <c r="V1215" t="s">
        <v>478</v>
      </c>
      <c r="W1215" t="s">
        <v>607</v>
      </c>
      <c r="X1215" t="s">
        <v>614</v>
      </c>
      <c r="Y1215" s="6">
        <v>115.5731225296428</v>
      </c>
      <c r="Z1215" s="1">
        <f>Table1[[#This Row],[Cost Of Goods Sold]]*Table1[[#This Row],[Quantity Sold]]</f>
        <v>80</v>
      </c>
      <c r="AA1215" s="1">
        <f>Table1[[#This Row],[Total sold Amount]]-Table1[[#This Row],[Total Cost of Good Sold]]</f>
        <v>35.573122529642802</v>
      </c>
      <c r="AB1215" s="6">
        <f>IFERROR(Table1[[#This Row],[Total sold Amount]]-Table1[[#This Row],[Total Cost of Good Sold]]/Table1[[#This Row],[Total sold Amount]],0)</f>
        <v>114.88092006726249</v>
      </c>
      <c r="AC1215" s="9">
        <f>IFERROR((Table1[[#This Row],[Total sold Amount]]-Table1[[#This Row],[Total Cost of Good Sold]])/Table1[[#This Row],[Total sold Amount]],0)</f>
        <v>0.30779753761969025</v>
      </c>
    </row>
    <row r="1216" spans="1:29" x14ac:dyDescent="0.3">
      <c r="A1216">
        <v>993</v>
      </c>
      <c r="B1216" t="s">
        <v>17</v>
      </c>
      <c r="C1216" t="s">
        <v>16</v>
      </c>
      <c r="D1216" t="s">
        <v>629</v>
      </c>
      <c r="E1216" t="s">
        <v>16</v>
      </c>
      <c r="F1216" s="4">
        <v>45395</v>
      </c>
      <c r="G1216" s="6">
        <v>70</v>
      </c>
      <c r="H1216">
        <v>5</v>
      </c>
      <c r="I1216" t="s">
        <v>451</v>
      </c>
      <c r="J1216" t="s">
        <v>565</v>
      </c>
      <c r="K1216" t="s">
        <v>26</v>
      </c>
      <c r="L1216" t="s">
        <v>32</v>
      </c>
      <c r="M1216" t="s">
        <v>440</v>
      </c>
      <c r="N1216" s="2">
        <v>0</v>
      </c>
      <c r="O1216" s="1">
        <v>50</v>
      </c>
      <c r="P1216" s="1">
        <v>20</v>
      </c>
      <c r="Q1216" t="s">
        <v>32</v>
      </c>
      <c r="R1216" t="s">
        <v>640</v>
      </c>
      <c r="S1216" t="s">
        <v>456</v>
      </c>
      <c r="T1216" t="s">
        <v>458</v>
      </c>
      <c r="U1216" t="s">
        <v>644</v>
      </c>
      <c r="V1216" t="s">
        <v>490</v>
      </c>
      <c r="W1216" t="s">
        <v>607</v>
      </c>
      <c r="X1216" t="s">
        <v>610</v>
      </c>
      <c r="Y1216" s="6">
        <v>350</v>
      </c>
      <c r="Z1216" s="1">
        <f>Table1[[#This Row],[Cost Of Goods Sold]]*Table1[[#This Row],[Quantity Sold]]</f>
        <v>250</v>
      </c>
      <c r="AA1216" s="1">
        <f>Table1[[#This Row],[Total sold Amount]]-Table1[[#This Row],[Total Cost of Good Sold]]</f>
        <v>100</v>
      </c>
      <c r="AB1216" s="6">
        <f>IFERROR(Table1[[#This Row],[Total sold Amount]]-Table1[[#This Row],[Total Cost of Good Sold]]/Table1[[#This Row],[Total sold Amount]],0)</f>
        <v>349.28571428571428</v>
      </c>
      <c r="AC1216" s="9">
        <f>IFERROR((Table1[[#This Row],[Total sold Amount]]-Table1[[#This Row],[Total Cost of Good Sold]])/Table1[[#This Row],[Total sold Amount]],0)</f>
        <v>0.2857142857142857</v>
      </c>
    </row>
    <row r="1217" spans="1:29" x14ac:dyDescent="0.3">
      <c r="A1217">
        <v>812</v>
      </c>
      <c r="B1217" t="s">
        <v>107</v>
      </c>
      <c r="C1217" t="s">
        <v>16</v>
      </c>
      <c r="D1217" t="s">
        <v>629</v>
      </c>
      <c r="E1217" t="s">
        <v>16</v>
      </c>
      <c r="F1217" s="4">
        <v>45095</v>
      </c>
      <c r="G1217" s="6">
        <v>250</v>
      </c>
      <c r="H1217">
        <v>1</v>
      </c>
      <c r="I1217" t="s">
        <v>450</v>
      </c>
      <c r="J1217" t="s">
        <v>565</v>
      </c>
      <c r="K1217" t="s">
        <v>32</v>
      </c>
      <c r="L1217" t="s">
        <v>32</v>
      </c>
      <c r="M1217" t="s">
        <v>442</v>
      </c>
      <c r="N1217" s="2">
        <v>0.05</v>
      </c>
      <c r="O1217" s="1">
        <v>200</v>
      </c>
      <c r="P1217" s="1">
        <v>50</v>
      </c>
      <c r="Q1217" t="s">
        <v>23</v>
      </c>
      <c r="R1217" t="s">
        <v>23</v>
      </c>
      <c r="S1217" t="s">
        <v>454</v>
      </c>
      <c r="T1217" t="s">
        <v>460</v>
      </c>
      <c r="U1217" t="s">
        <v>460</v>
      </c>
      <c r="V1217" t="s">
        <v>491</v>
      </c>
      <c r="W1217" t="s">
        <v>607</v>
      </c>
      <c r="X1217" t="s">
        <v>610</v>
      </c>
      <c r="Y1217" s="6">
        <v>250</v>
      </c>
      <c r="Z1217" s="1">
        <f>Table1[[#This Row],[Cost Of Goods Sold]]*Table1[[#This Row],[Quantity Sold]]</f>
        <v>200</v>
      </c>
      <c r="AA1217" s="1">
        <f>Table1[[#This Row],[Total sold Amount]]-Table1[[#This Row],[Total Cost of Good Sold]]</f>
        <v>50</v>
      </c>
      <c r="AB1217" s="6">
        <f>IFERROR(Table1[[#This Row],[Total sold Amount]]-Table1[[#This Row],[Total Cost of Good Sold]]/Table1[[#This Row],[Total sold Amount]],0)</f>
        <v>249.2</v>
      </c>
      <c r="AC1217" s="9">
        <f>IFERROR((Table1[[#This Row],[Total sold Amount]]-Table1[[#This Row],[Total Cost of Good Sold]])/Table1[[#This Row],[Total sold Amount]],0)</f>
        <v>0.2</v>
      </c>
    </row>
    <row r="1218" spans="1:29" x14ac:dyDescent="0.3">
      <c r="A1218">
        <v>988</v>
      </c>
      <c r="B1218" t="s">
        <v>80</v>
      </c>
      <c r="C1218" t="s">
        <v>16</v>
      </c>
      <c r="D1218" t="s">
        <v>629</v>
      </c>
      <c r="E1218" t="s">
        <v>16</v>
      </c>
      <c r="F1218" s="4">
        <v>45140</v>
      </c>
      <c r="G1218" s="6">
        <v>250</v>
      </c>
      <c r="H1218">
        <v>2</v>
      </c>
      <c r="I1218" t="s">
        <v>450</v>
      </c>
      <c r="J1218" t="s">
        <v>565</v>
      </c>
      <c r="K1218" t="s">
        <v>26</v>
      </c>
      <c r="L1218" t="s">
        <v>32</v>
      </c>
      <c r="M1218" t="s">
        <v>439</v>
      </c>
      <c r="N1218" s="2">
        <v>0</v>
      </c>
      <c r="O1218" s="1">
        <v>200</v>
      </c>
      <c r="P1218" s="1">
        <v>50</v>
      </c>
      <c r="Q1218" t="s">
        <v>18</v>
      </c>
      <c r="R1218" t="s">
        <v>642</v>
      </c>
      <c r="S1218" t="s">
        <v>455</v>
      </c>
      <c r="T1218" t="s">
        <v>458</v>
      </c>
      <c r="U1218" t="s">
        <v>644</v>
      </c>
      <c r="V1218" t="s">
        <v>489</v>
      </c>
      <c r="W1218" t="s">
        <v>607</v>
      </c>
      <c r="X1218" t="s">
        <v>612</v>
      </c>
      <c r="Y1218" s="6">
        <v>500</v>
      </c>
      <c r="Z1218" s="1">
        <f>Table1[[#This Row],[Cost Of Goods Sold]]*Table1[[#This Row],[Quantity Sold]]</f>
        <v>400</v>
      </c>
      <c r="AA1218" s="1">
        <f>Table1[[#This Row],[Total sold Amount]]-Table1[[#This Row],[Total Cost of Good Sold]]</f>
        <v>100</v>
      </c>
      <c r="AB1218" s="6">
        <f>IFERROR(Table1[[#This Row],[Total sold Amount]]-Table1[[#This Row],[Total Cost of Good Sold]]/Table1[[#This Row],[Total sold Amount]],0)</f>
        <v>499.2</v>
      </c>
      <c r="AC1218" s="9">
        <f>IFERROR((Table1[[#This Row],[Total sold Amount]]-Table1[[#This Row],[Total Cost of Good Sold]])/Table1[[#This Row],[Total sold Amount]],0)</f>
        <v>0.2</v>
      </c>
    </row>
    <row r="1219" spans="1:29" x14ac:dyDescent="0.3">
      <c r="A1219">
        <v>1130</v>
      </c>
      <c r="B1219" t="s">
        <v>371</v>
      </c>
      <c r="C1219" t="s">
        <v>48</v>
      </c>
      <c r="D1219" t="s">
        <v>633</v>
      </c>
      <c r="E1219" t="s">
        <v>624</v>
      </c>
      <c r="F1219" s="4">
        <v>45129</v>
      </c>
      <c r="G1219" s="6">
        <v>20</v>
      </c>
      <c r="I1219" t="s">
        <v>452</v>
      </c>
      <c r="J1219" t="s">
        <v>565</v>
      </c>
      <c r="K1219" t="s">
        <v>437</v>
      </c>
      <c r="L1219" t="s">
        <v>18</v>
      </c>
      <c r="M1219" t="s">
        <v>448</v>
      </c>
      <c r="N1219" s="2">
        <v>0</v>
      </c>
      <c r="O1219" s="1">
        <v>15</v>
      </c>
      <c r="P1219" s="1">
        <v>5</v>
      </c>
      <c r="Q1219" t="s">
        <v>23</v>
      </c>
      <c r="R1219" t="s">
        <v>23</v>
      </c>
      <c r="S1219" t="s">
        <v>456</v>
      </c>
      <c r="T1219" t="s">
        <v>458</v>
      </c>
      <c r="U1219" t="s">
        <v>644</v>
      </c>
      <c r="V1219" t="s">
        <v>466</v>
      </c>
      <c r="W1219" t="s">
        <v>608</v>
      </c>
      <c r="X1219" t="s">
        <v>611</v>
      </c>
      <c r="Y1219" s="6">
        <v>0</v>
      </c>
      <c r="Z1219" s="1">
        <f>Table1[[#This Row],[Cost Of Goods Sold]]*Table1[[#This Row],[Quantity Sold]]</f>
        <v>0</v>
      </c>
      <c r="AA1219" s="1">
        <f>Table1[[#This Row],[Total sold Amount]]-Table1[[#This Row],[Total Cost of Good Sold]]</f>
        <v>0</v>
      </c>
      <c r="AB1219" s="6">
        <f>IFERROR(Table1[[#This Row],[Total sold Amount]]-Table1[[#This Row],[Total Cost of Good Sold]]/Table1[[#This Row],[Total sold Amount]],0)</f>
        <v>0</v>
      </c>
      <c r="AC1219" s="9">
        <f>IFERROR((Table1[[#This Row],[Total sold Amount]]-Table1[[#This Row],[Total Cost of Good Sold]])/Table1[[#This Row],[Total sold Amount]],0)</f>
        <v>0</v>
      </c>
    </row>
    <row r="1220" spans="1:29" x14ac:dyDescent="0.3">
      <c r="A1220">
        <v>711</v>
      </c>
      <c r="B1220" t="s">
        <v>417</v>
      </c>
      <c r="C1220" t="s">
        <v>24</v>
      </c>
      <c r="D1220" t="s">
        <v>631</v>
      </c>
      <c r="E1220" t="s">
        <v>626</v>
      </c>
      <c r="F1220" s="4">
        <v>45010</v>
      </c>
      <c r="G1220" s="6">
        <v>80</v>
      </c>
      <c r="H1220">
        <v>3</v>
      </c>
      <c r="I1220" t="s">
        <v>452</v>
      </c>
      <c r="J1220" t="s">
        <v>565</v>
      </c>
      <c r="K1220" t="s">
        <v>32</v>
      </c>
      <c r="L1220" t="s">
        <v>32</v>
      </c>
      <c r="M1220" t="s">
        <v>447</v>
      </c>
      <c r="N1220" s="2">
        <v>0.05</v>
      </c>
      <c r="O1220" s="1">
        <v>60</v>
      </c>
      <c r="P1220" s="1">
        <v>20</v>
      </c>
      <c r="Q1220" t="s">
        <v>18</v>
      </c>
      <c r="R1220" t="s">
        <v>642</v>
      </c>
      <c r="S1220" t="s">
        <v>455</v>
      </c>
      <c r="T1220" t="s">
        <v>458</v>
      </c>
      <c r="U1220" t="s">
        <v>644</v>
      </c>
      <c r="V1220" t="s">
        <v>480</v>
      </c>
      <c r="W1220" t="s">
        <v>608</v>
      </c>
      <c r="X1220" t="s">
        <v>613</v>
      </c>
      <c r="Y1220" s="6">
        <v>240</v>
      </c>
      <c r="Z1220" s="1">
        <f>Table1[[#This Row],[Cost Of Goods Sold]]*Table1[[#This Row],[Quantity Sold]]</f>
        <v>180</v>
      </c>
      <c r="AA1220" s="1">
        <f>Table1[[#This Row],[Total sold Amount]]-Table1[[#This Row],[Total Cost of Good Sold]]</f>
        <v>60</v>
      </c>
      <c r="AB1220" s="6">
        <f>IFERROR(Table1[[#This Row],[Total sold Amount]]-Table1[[#This Row],[Total Cost of Good Sold]]/Table1[[#This Row],[Total sold Amount]],0)</f>
        <v>239.25</v>
      </c>
      <c r="AC1220" s="9">
        <f>IFERROR((Table1[[#This Row],[Total sold Amount]]-Table1[[#This Row],[Total Cost of Good Sold]])/Table1[[#This Row],[Total sold Amount]],0)</f>
        <v>0.25</v>
      </c>
    </row>
    <row r="1221" spans="1:29" x14ac:dyDescent="0.3">
      <c r="A1221">
        <v>1314</v>
      </c>
      <c r="B1221" t="s">
        <v>17</v>
      </c>
      <c r="C1221" t="s">
        <v>16</v>
      </c>
      <c r="D1221" t="s">
        <v>629</v>
      </c>
      <c r="E1221" t="s">
        <v>16</v>
      </c>
      <c r="F1221" s="4">
        <v>45268</v>
      </c>
      <c r="G1221" s="6">
        <v>130</v>
      </c>
      <c r="H1221">
        <v>4</v>
      </c>
      <c r="I1221" t="s">
        <v>452</v>
      </c>
      <c r="J1221" t="s">
        <v>565</v>
      </c>
      <c r="K1221" t="s">
        <v>18</v>
      </c>
      <c r="L1221" t="s">
        <v>18</v>
      </c>
      <c r="M1221" t="s">
        <v>601</v>
      </c>
      <c r="N1221" s="2">
        <v>0</v>
      </c>
      <c r="O1221" s="1">
        <v>15</v>
      </c>
      <c r="P1221" s="1">
        <v>115</v>
      </c>
      <c r="Q1221" t="s">
        <v>18</v>
      </c>
      <c r="R1221" t="s">
        <v>642</v>
      </c>
      <c r="S1221" t="s">
        <v>455</v>
      </c>
      <c r="T1221" t="s">
        <v>459</v>
      </c>
      <c r="U1221" t="s">
        <v>644</v>
      </c>
      <c r="V1221" t="s">
        <v>482</v>
      </c>
      <c r="W1221" t="s">
        <v>607</v>
      </c>
      <c r="X1221" t="s">
        <v>610</v>
      </c>
      <c r="Y1221" s="6">
        <v>520</v>
      </c>
      <c r="Z1221" s="1">
        <f>Table1[[#This Row],[Cost Of Goods Sold]]*Table1[[#This Row],[Quantity Sold]]</f>
        <v>60</v>
      </c>
      <c r="AA1221" s="1">
        <f>Table1[[#This Row],[Total sold Amount]]-Table1[[#This Row],[Total Cost of Good Sold]]</f>
        <v>460</v>
      </c>
      <c r="AB1221" s="6">
        <f>IFERROR(Table1[[#This Row],[Total sold Amount]]-Table1[[#This Row],[Total Cost of Good Sold]]/Table1[[#This Row],[Total sold Amount]],0)</f>
        <v>519.88461538461536</v>
      </c>
      <c r="AC1221" s="9">
        <f>IFERROR((Table1[[#This Row],[Total sold Amount]]-Table1[[#This Row],[Total Cost of Good Sold]])/Table1[[#This Row],[Total sold Amount]],0)</f>
        <v>0.88461538461538458</v>
      </c>
    </row>
    <row r="1222" spans="1:29" x14ac:dyDescent="0.3">
      <c r="A1222">
        <v>916</v>
      </c>
      <c r="B1222" t="s">
        <v>292</v>
      </c>
      <c r="C1222" t="s">
        <v>16</v>
      </c>
      <c r="D1222" t="s">
        <v>629</v>
      </c>
      <c r="E1222" t="s">
        <v>16</v>
      </c>
      <c r="F1222" s="4">
        <v>45053</v>
      </c>
      <c r="G1222" s="6">
        <v>40</v>
      </c>
      <c r="H1222">
        <v>3</v>
      </c>
      <c r="I1222" t="s">
        <v>452</v>
      </c>
      <c r="J1222" t="s">
        <v>565</v>
      </c>
      <c r="K1222" t="s">
        <v>32</v>
      </c>
      <c r="L1222" t="s">
        <v>32</v>
      </c>
      <c r="M1222" t="s">
        <v>448</v>
      </c>
      <c r="N1222" s="2">
        <v>0</v>
      </c>
      <c r="O1222" s="1">
        <v>30</v>
      </c>
      <c r="P1222" s="1">
        <v>10</v>
      </c>
      <c r="Q1222" t="s">
        <v>457</v>
      </c>
      <c r="R1222" t="s">
        <v>641</v>
      </c>
      <c r="S1222" t="s">
        <v>454</v>
      </c>
      <c r="T1222" t="s">
        <v>460</v>
      </c>
      <c r="U1222" t="s">
        <v>460</v>
      </c>
      <c r="V1222" t="s">
        <v>476</v>
      </c>
      <c r="W1222" t="s">
        <v>607</v>
      </c>
      <c r="X1222" t="s">
        <v>610</v>
      </c>
      <c r="Y1222" s="6">
        <v>120</v>
      </c>
      <c r="Z1222" s="1">
        <f>Table1[[#This Row],[Cost Of Goods Sold]]*Table1[[#This Row],[Quantity Sold]]</f>
        <v>90</v>
      </c>
      <c r="AA1222" s="1">
        <f>Table1[[#This Row],[Total sold Amount]]-Table1[[#This Row],[Total Cost of Good Sold]]</f>
        <v>30</v>
      </c>
      <c r="AB1222" s="6">
        <f>IFERROR(Table1[[#This Row],[Total sold Amount]]-Table1[[#This Row],[Total Cost of Good Sold]]/Table1[[#This Row],[Total sold Amount]],0)</f>
        <v>119.25</v>
      </c>
      <c r="AC1222" s="9">
        <f>IFERROR((Table1[[#This Row],[Total sold Amount]]-Table1[[#This Row],[Total Cost of Good Sold]])/Table1[[#This Row],[Total sold Amount]],0)</f>
        <v>0.25</v>
      </c>
    </row>
    <row r="1223" spans="1:29" x14ac:dyDescent="0.3">
      <c r="A1223">
        <v>105</v>
      </c>
      <c r="B1223" t="s">
        <v>59</v>
      </c>
      <c r="C1223" t="s">
        <v>16</v>
      </c>
      <c r="D1223" t="s">
        <v>629</v>
      </c>
      <c r="E1223" t="s">
        <v>16</v>
      </c>
      <c r="F1223" s="4">
        <v>45352</v>
      </c>
      <c r="G1223" s="6">
        <v>390</v>
      </c>
      <c r="H1223">
        <v>5</v>
      </c>
      <c r="I1223" t="s">
        <v>452</v>
      </c>
      <c r="J1223" t="s">
        <v>565</v>
      </c>
      <c r="K1223" t="s">
        <v>26</v>
      </c>
      <c r="L1223" t="s">
        <v>32</v>
      </c>
      <c r="M1223" t="s">
        <v>444</v>
      </c>
      <c r="N1223" s="2">
        <v>0.1</v>
      </c>
      <c r="O1223" s="1">
        <v>300</v>
      </c>
      <c r="P1223" s="1">
        <v>90</v>
      </c>
      <c r="Q1223" t="s">
        <v>32</v>
      </c>
      <c r="R1223" t="s">
        <v>640</v>
      </c>
      <c r="S1223" t="s">
        <v>456</v>
      </c>
      <c r="T1223" t="s">
        <v>459</v>
      </c>
      <c r="U1223" t="s">
        <v>644</v>
      </c>
      <c r="V1223" t="s">
        <v>481</v>
      </c>
      <c r="W1223" t="s">
        <v>606</v>
      </c>
      <c r="X1223" t="s">
        <v>610</v>
      </c>
      <c r="Y1223" s="6">
        <v>1950</v>
      </c>
      <c r="Z1223" s="1">
        <f>Table1[[#This Row],[Cost Of Goods Sold]]*Table1[[#This Row],[Quantity Sold]]</f>
        <v>1500</v>
      </c>
      <c r="AA1223" s="1">
        <f>Table1[[#This Row],[Total sold Amount]]-Table1[[#This Row],[Total Cost of Good Sold]]</f>
        <v>450</v>
      </c>
      <c r="AB1223" s="6">
        <f>IFERROR(Table1[[#This Row],[Total sold Amount]]-Table1[[#This Row],[Total Cost of Good Sold]]/Table1[[#This Row],[Total sold Amount]],0)</f>
        <v>1949.2307692307693</v>
      </c>
      <c r="AC1223" s="9">
        <f>IFERROR((Table1[[#This Row],[Total sold Amount]]-Table1[[#This Row],[Total Cost of Good Sold]])/Table1[[#This Row],[Total sold Amount]],0)</f>
        <v>0.23076923076923078</v>
      </c>
    </row>
    <row r="1224" spans="1:29" x14ac:dyDescent="0.3">
      <c r="A1224">
        <v>516</v>
      </c>
      <c r="B1224" t="s">
        <v>291</v>
      </c>
      <c r="C1224" t="s">
        <v>19</v>
      </c>
      <c r="D1224" t="s">
        <v>630</v>
      </c>
      <c r="E1224" t="s">
        <v>623</v>
      </c>
      <c r="F1224" s="4">
        <v>45132</v>
      </c>
      <c r="G1224" s="6">
        <v>40</v>
      </c>
      <c r="H1224">
        <v>5</v>
      </c>
      <c r="I1224" t="s">
        <v>452</v>
      </c>
      <c r="J1224" t="s">
        <v>565</v>
      </c>
      <c r="K1224" t="s">
        <v>23</v>
      </c>
      <c r="L1224" t="s">
        <v>23</v>
      </c>
      <c r="M1224" t="s">
        <v>446</v>
      </c>
      <c r="N1224" s="2">
        <v>0</v>
      </c>
      <c r="O1224" s="1">
        <v>25</v>
      </c>
      <c r="P1224" s="1">
        <v>15</v>
      </c>
      <c r="Q1224" t="s">
        <v>18</v>
      </c>
      <c r="R1224" t="s">
        <v>642</v>
      </c>
      <c r="S1224" t="s">
        <v>455</v>
      </c>
      <c r="T1224" t="s">
        <v>460</v>
      </c>
      <c r="U1224" t="s">
        <v>460</v>
      </c>
      <c r="V1224" t="s">
        <v>477</v>
      </c>
      <c r="W1224" t="s">
        <v>606</v>
      </c>
      <c r="X1224" t="s">
        <v>610</v>
      </c>
      <c r="Y1224" s="6">
        <v>200</v>
      </c>
      <c r="Z1224" s="1">
        <f>Table1[[#This Row],[Cost Of Goods Sold]]*Table1[[#This Row],[Quantity Sold]]</f>
        <v>125</v>
      </c>
      <c r="AA1224" s="1">
        <f>Table1[[#This Row],[Total sold Amount]]-Table1[[#This Row],[Total Cost of Good Sold]]</f>
        <v>75</v>
      </c>
      <c r="AB1224" s="6">
        <f>IFERROR(Table1[[#This Row],[Total sold Amount]]-Table1[[#This Row],[Total Cost of Good Sold]]/Table1[[#This Row],[Total sold Amount]],0)</f>
        <v>199.375</v>
      </c>
      <c r="AC1224" s="9">
        <f>IFERROR((Table1[[#This Row],[Total sold Amount]]-Table1[[#This Row],[Total Cost of Good Sold]])/Table1[[#This Row],[Total sold Amount]],0)</f>
        <v>0.375</v>
      </c>
    </row>
    <row r="1225" spans="1:29" x14ac:dyDescent="0.3">
      <c r="A1225">
        <v>1084</v>
      </c>
      <c r="B1225" t="s">
        <v>406</v>
      </c>
      <c r="C1225" t="s">
        <v>19</v>
      </c>
      <c r="D1225" t="s">
        <v>630</v>
      </c>
      <c r="E1225" t="s">
        <v>623</v>
      </c>
      <c r="F1225" s="4">
        <v>45295</v>
      </c>
      <c r="G1225" s="6">
        <v>70</v>
      </c>
      <c r="I1225" t="s">
        <v>449</v>
      </c>
      <c r="J1225" t="s">
        <v>565</v>
      </c>
      <c r="K1225" t="s">
        <v>431</v>
      </c>
      <c r="L1225" t="s">
        <v>23</v>
      </c>
      <c r="M1225" t="s">
        <v>445</v>
      </c>
      <c r="N1225" s="2">
        <v>0</v>
      </c>
      <c r="O1225" s="1">
        <v>50</v>
      </c>
      <c r="P1225" s="1">
        <v>20</v>
      </c>
      <c r="Q1225" t="s">
        <v>18</v>
      </c>
      <c r="R1225" t="s">
        <v>642</v>
      </c>
      <c r="S1225" t="s">
        <v>454</v>
      </c>
      <c r="T1225" t="s">
        <v>460</v>
      </c>
      <c r="U1225" t="s">
        <v>460</v>
      </c>
      <c r="V1225" t="s">
        <v>483</v>
      </c>
      <c r="W1225" t="s">
        <v>606</v>
      </c>
      <c r="X1225" t="s">
        <v>611</v>
      </c>
      <c r="Y1225" s="6">
        <v>0</v>
      </c>
      <c r="Z1225" s="1">
        <f>Table1[[#This Row],[Cost Of Goods Sold]]*Table1[[#This Row],[Quantity Sold]]</f>
        <v>0</v>
      </c>
      <c r="AA1225" s="1">
        <f>Table1[[#This Row],[Total sold Amount]]-Table1[[#This Row],[Total Cost of Good Sold]]</f>
        <v>0</v>
      </c>
      <c r="AB1225" s="6">
        <f>IFERROR(Table1[[#This Row],[Total sold Amount]]-Table1[[#This Row],[Total Cost of Good Sold]]/Table1[[#This Row],[Total sold Amount]],0)</f>
        <v>0</v>
      </c>
      <c r="AC1225" s="9">
        <f>IFERROR((Table1[[#This Row],[Total sold Amount]]-Table1[[#This Row],[Total Cost of Good Sold]])/Table1[[#This Row],[Total sold Amount]],0)</f>
        <v>0</v>
      </c>
    </row>
    <row r="1226" spans="1:29" x14ac:dyDescent="0.3">
      <c r="A1226">
        <v>553</v>
      </c>
      <c r="B1226" t="s">
        <v>342</v>
      </c>
      <c r="C1226" t="s">
        <v>19</v>
      </c>
      <c r="D1226" t="s">
        <v>630</v>
      </c>
      <c r="E1226" t="s">
        <v>623</v>
      </c>
      <c r="F1226" s="4">
        <v>45070</v>
      </c>
      <c r="G1226" s="6">
        <v>25</v>
      </c>
      <c r="H1226">
        <v>2</v>
      </c>
      <c r="I1226" t="s">
        <v>449</v>
      </c>
      <c r="J1226" t="s">
        <v>565</v>
      </c>
      <c r="K1226" t="s">
        <v>32</v>
      </c>
      <c r="L1226" t="s">
        <v>32</v>
      </c>
      <c r="M1226" t="s">
        <v>442</v>
      </c>
      <c r="N1226" s="2">
        <v>0</v>
      </c>
      <c r="O1226" s="1">
        <v>20</v>
      </c>
      <c r="P1226" s="1">
        <v>5</v>
      </c>
      <c r="Q1226" t="s">
        <v>457</v>
      </c>
      <c r="R1226" t="s">
        <v>641</v>
      </c>
      <c r="S1226" t="s">
        <v>456</v>
      </c>
      <c r="T1226" t="s">
        <v>459</v>
      </c>
      <c r="U1226" t="s">
        <v>644</v>
      </c>
      <c r="V1226" t="s">
        <v>482</v>
      </c>
      <c r="W1226" t="s">
        <v>607</v>
      </c>
      <c r="X1226" t="s">
        <v>610</v>
      </c>
      <c r="Y1226" s="6">
        <v>50</v>
      </c>
      <c r="Z1226" s="1">
        <f>Table1[[#This Row],[Cost Of Goods Sold]]*Table1[[#This Row],[Quantity Sold]]</f>
        <v>40</v>
      </c>
      <c r="AA1226" s="1">
        <f>Table1[[#This Row],[Total sold Amount]]-Table1[[#This Row],[Total Cost of Good Sold]]</f>
        <v>10</v>
      </c>
      <c r="AB1226" s="6">
        <f>IFERROR(Table1[[#This Row],[Total sold Amount]]-Table1[[#This Row],[Total Cost of Good Sold]]/Table1[[#This Row],[Total sold Amount]],0)</f>
        <v>49.2</v>
      </c>
      <c r="AC1226" s="9">
        <f>IFERROR((Table1[[#This Row],[Total sold Amount]]-Table1[[#This Row],[Total Cost of Good Sold]])/Table1[[#This Row],[Total sold Amount]],0)</f>
        <v>0.2</v>
      </c>
    </row>
    <row r="1227" spans="1:29" x14ac:dyDescent="0.3">
      <c r="A1227">
        <v>442</v>
      </c>
      <c r="B1227" t="s">
        <v>291</v>
      </c>
      <c r="C1227" t="s">
        <v>19</v>
      </c>
      <c r="D1227" t="s">
        <v>630</v>
      </c>
      <c r="E1227" t="s">
        <v>623</v>
      </c>
      <c r="F1227" s="4">
        <v>45385</v>
      </c>
      <c r="G1227" s="6">
        <v>52</v>
      </c>
      <c r="H1227">
        <v>4</v>
      </c>
      <c r="I1227" t="s">
        <v>449</v>
      </c>
      <c r="J1227" t="s">
        <v>565</v>
      </c>
      <c r="K1227" t="s">
        <v>32</v>
      </c>
      <c r="L1227" t="s">
        <v>32</v>
      </c>
      <c r="M1227" t="s">
        <v>439</v>
      </c>
      <c r="N1227" s="2">
        <v>0</v>
      </c>
      <c r="O1227" s="1">
        <v>40</v>
      </c>
      <c r="P1227" s="1">
        <v>12</v>
      </c>
      <c r="Q1227" t="s">
        <v>23</v>
      </c>
      <c r="R1227" t="s">
        <v>23</v>
      </c>
      <c r="S1227" t="s">
        <v>456</v>
      </c>
      <c r="T1227" t="s">
        <v>458</v>
      </c>
      <c r="U1227" t="s">
        <v>644</v>
      </c>
      <c r="V1227" t="s">
        <v>464</v>
      </c>
      <c r="W1227" t="s">
        <v>607</v>
      </c>
      <c r="X1227" t="s">
        <v>610</v>
      </c>
      <c r="Y1227" s="6">
        <v>208</v>
      </c>
      <c r="Z1227" s="1">
        <f>Table1[[#This Row],[Cost Of Goods Sold]]*Table1[[#This Row],[Quantity Sold]]</f>
        <v>160</v>
      </c>
      <c r="AA1227" s="1">
        <f>Table1[[#This Row],[Total sold Amount]]-Table1[[#This Row],[Total Cost of Good Sold]]</f>
        <v>48</v>
      </c>
      <c r="AB1227" s="6">
        <f>IFERROR(Table1[[#This Row],[Total sold Amount]]-Table1[[#This Row],[Total Cost of Good Sold]]/Table1[[#This Row],[Total sold Amount]],0)</f>
        <v>207.23076923076923</v>
      </c>
      <c r="AC1227" s="9">
        <f>IFERROR((Table1[[#This Row],[Total sold Amount]]-Table1[[#This Row],[Total Cost of Good Sold]])/Table1[[#This Row],[Total sold Amount]],0)</f>
        <v>0.23076923076923078</v>
      </c>
    </row>
    <row r="1228" spans="1:29" x14ac:dyDescent="0.3">
      <c r="A1228">
        <v>1176</v>
      </c>
      <c r="B1228" t="s">
        <v>17</v>
      </c>
      <c r="C1228" t="s">
        <v>16</v>
      </c>
      <c r="D1228" t="s">
        <v>629</v>
      </c>
      <c r="E1228" t="s">
        <v>16</v>
      </c>
      <c r="F1228" s="4">
        <v>45340</v>
      </c>
      <c r="G1228" s="6">
        <v>70</v>
      </c>
      <c r="H1228">
        <v>4</v>
      </c>
      <c r="I1228" t="s">
        <v>449</v>
      </c>
      <c r="J1228" t="s">
        <v>565</v>
      </c>
      <c r="K1228" t="s">
        <v>32</v>
      </c>
      <c r="L1228" t="s">
        <v>32</v>
      </c>
      <c r="M1228" t="s">
        <v>603</v>
      </c>
      <c r="N1228" s="2">
        <v>0.1</v>
      </c>
      <c r="O1228" s="1">
        <v>20</v>
      </c>
      <c r="P1228" s="1">
        <v>50</v>
      </c>
      <c r="Q1228" t="s">
        <v>23</v>
      </c>
      <c r="R1228" t="s">
        <v>23</v>
      </c>
      <c r="S1228" t="s">
        <v>454</v>
      </c>
      <c r="T1228" t="s">
        <v>458</v>
      </c>
      <c r="U1228" t="s">
        <v>644</v>
      </c>
      <c r="V1228" t="s">
        <v>481</v>
      </c>
      <c r="W1228" t="s">
        <v>606</v>
      </c>
      <c r="X1228" t="s">
        <v>610</v>
      </c>
      <c r="Y1228" s="6">
        <v>280</v>
      </c>
      <c r="Z1228" s="1">
        <f>Table1[[#This Row],[Cost Of Goods Sold]]*Table1[[#This Row],[Quantity Sold]]</f>
        <v>80</v>
      </c>
      <c r="AA1228" s="1">
        <f>Table1[[#This Row],[Total sold Amount]]-Table1[[#This Row],[Total Cost of Good Sold]]</f>
        <v>200</v>
      </c>
      <c r="AB1228" s="6">
        <f>IFERROR(Table1[[#This Row],[Total sold Amount]]-Table1[[#This Row],[Total Cost of Good Sold]]/Table1[[#This Row],[Total sold Amount]],0)</f>
        <v>279.71428571428572</v>
      </c>
      <c r="AC1228" s="9">
        <f>IFERROR((Table1[[#This Row],[Total sold Amount]]-Table1[[#This Row],[Total Cost of Good Sold]])/Table1[[#This Row],[Total sold Amount]],0)</f>
        <v>0.7142857142857143</v>
      </c>
    </row>
    <row r="1229" spans="1:29" x14ac:dyDescent="0.3">
      <c r="A1229">
        <v>1046</v>
      </c>
      <c r="B1229" t="s">
        <v>231</v>
      </c>
      <c r="C1229" t="s">
        <v>34</v>
      </c>
      <c r="D1229" t="s">
        <v>632</v>
      </c>
      <c r="E1229" t="s">
        <v>625</v>
      </c>
      <c r="F1229" s="4">
        <v>45528</v>
      </c>
      <c r="G1229" s="6">
        <v>30</v>
      </c>
      <c r="I1229" t="s">
        <v>453</v>
      </c>
      <c r="J1229" t="s">
        <v>565</v>
      </c>
      <c r="K1229" t="s">
        <v>435</v>
      </c>
      <c r="L1229" t="s">
        <v>23</v>
      </c>
      <c r="M1229" t="s">
        <v>442</v>
      </c>
      <c r="N1229" s="2">
        <v>0.05</v>
      </c>
      <c r="O1229" s="1">
        <v>25</v>
      </c>
      <c r="P1229" s="1">
        <v>5</v>
      </c>
      <c r="Q1229" t="s">
        <v>32</v>
      </c>
      <c r="R1229" t="s">
        <v>640</v>
      </c>
      <c r="S1229" t="s">
        <v>456</v>
      </c>
      <c r="T1229" t="s">
        <v>460</v>
      </c>
      <c r="U1229" t="s">
        <v>460</v>
      </c>
      <c r="V1229" t="s">
        <v>466</v>
      </c>
      <c r="W1229" t="s">
        <v>606</v>
      </c>
      <c r="X1229" t="s">
        <v>611</v>
      </c>
      <c r="Y1229" s="6">
        <v>0</v>
      </c>
      <c r="Z1229" s="1">
        <f>Table1[[#This Row],[Cost Of Goods Sold]]*Table1[[#This Row],[Quantity Sold]]</f>
        <v>0</v>
      </c>
      <c r="AA1229" s="1">
        <f>Table1[[#This Row],[Total sold Amount]]-Table1[[#This Row],[Total Cost of Good Sold]]</f>
        <v>0</v>
      </c>
      <c r="AB1229" s="6">
        <f>IFERROR(Table1[[#This Row],[Total sold Amount]]-Table1[[#This Row],[Total Cost of Good Sold]]/Table1[[#This Row],[Total sold Amount]],0)</f>
        <v>0</v>
      </c>
      <c r="AC1229" s="9">
        <f>IFERROR((Table1[[#This Row],[Total sold Amount]]-Table1[[#This Row],[Total Cost of Good Sold]])/Table1[[#This Row],[Total sold Amount]],0)</f>
        <v>0</v>
      </c>
    </row>
    <row r="1230" spans="1:29" x14ac:dyDescent="0.3">
      <c r="A1230">
        <v>1222</v>
      </c>
      <c r="B1230" t="s">
        <v>422</v>
      </c>
      <c r="C1230" t="s">
        <v>48</v>
      </c>
      <c r="D1230" t="s">
        <v>633</v>
      </c>
      <c r="E1230" t="s">
        <v>624</v>
      </c>
      <c r="G1230" s="6">
        <v>30</v>
      </c>
      <c r="H1230">
        <v>4</v>
      </c>
      <c r="I1230" t="s">
        <v>453</v>
      </c>
      <c r="J1230" t="s">
        <v>565</v>
      </c>
      <c r="K1230" t="s">
        <v>32</v>
      </c>
      <c r="L1230" t="s">
        <v>32</v>
      </c>
      <c r="M1230" t="s">
        <v>604</v>
      </c>
      <c r="N1230" s="2">
        <v>0.1</v>
      </c>
      <c r="O1230" s="1">
        <v>15</v>
      </c>
      <c r="P1230" s="1">
        <v>15</v>
      </c>
      <c r="Q1230" t="s">
        <v>23</v>
      </c>
      <c r="R1230" t="s">
        <v>23</v>
      </c>
      <c r="S1230" t="s">
        <v>454</v>
      </c>
      <c r="T1230" t="s">
        <v>459</v>
      </c>
      <c r="U1230" t="s">
        <v>644</v>
      </c>
      <c r="V1230" t="s">
        <v>464</v>
      </c>
      <c r="W1230" t="s">
        <v>606</v>
      </c>
      <c r="X1230" t="s">
        <v>610</v>
      </c>
      <c r="Y1230" s="6">
        <v>120</v>
      </c>
      <c r="Z1230" s="1">
        <f>Table1[[#This Row],[Cost Of Goods Sold]]*Table1[[#This Row],[Quantity Sold]]</f>
        <v>60</v>
      </c>
      <c r="AA1230" s="1">
        <f>Table1[[#This Row],[Total sold Amount]]-Table1[[#This Row],[Total Cost of Good Sold]]</f>
        <v>60</v>
      </c>
      <c r="AB1230" s="6">
        <f>IFERROR(Table1[[#This Row],[Total sold Amount]]-Table1[[#This Row],[Total Cost of Good Sold]]/Table1[[#This Row],[Total sold Amount]],0)</f>
        <v>119.5</v>
      </c>
      <c r="AC1230" s="9">
        <f>IFERROR((Table1[[#This Row],[Total sold Amount]]-Table1[[#This Row],[Total Cost of Good Sold]])/Table1[[#This Row],[Total sold Amount]],0)</f>
        <v>0.5</v>
      </c>
    </row>
    <row r="1231" spans="1:29" x14ac:dyDescent="0.3">
      <c r="A1231">
        <v>807</v>
      </c>
      <c r="B1231" t="s">
        <v>27</v>
      </c>
      <c r="C1231" t="s">
        <v>16</v>
      </c>
      <c r="D1231" t="s">
        <v>629</v>
      </c>
      <c r="E1231" t="s">
        <v>16</v>
      </c>
      <c r="F1231" s="4">
        <v>45462</v>
      </c>
      <c r="G1231" s="6">
        <v>70</v>
      </c>
      <c r="H1231">
        <v>4</v>
      </c>
      <c r="I1231" t="s">
        <v>453</v>
      </c>
      <c r="J1231" t="s">
        <v>565</v>
      </c>
      <c r="K1231" t="s">
        <v>18</v>
      </c>
      <c r="L1231" t="s">
        <v>18</v>
      </c>
      <c r="M1231" t="s">
        <v>448</v>
      </c>
      <c r="N1231" s="2">
        <v>0</v>
      </c>
      <c r="O1231" s="1">
        <v>50</v>
      </c>
      <c r="P1231" s="1">
        <v>20</v>
      </c>
      <c r="Q1231" t="s">
        <v>32</v>
      </c>
      <c r="R1231" t="s">
        <v>640</v>
      </c>
      <c r="S1231" t="s">
        <v>454</v>
      </c>
      <c r="T1231" t="s">
        <v>458</v>
      </c>
      <c r="U1231" t="s">
        <v>644</v>
      </c>
      <c r="V1231" t="s">
        <v>490</v>
      </c>
      <c r="W1231" t="s">
        <v>608</v>
      </c>
      <c r="X1231" t="s">
        <v>610</v>
      </c>
      <c r="Y1231" s="6">
        <v>280</v>
      </c>
      <c r="Z1231" s="1">
        <f>Table1[[#This Row],[Cost Of Goods Sold]]*Table1[[#This Row],[Quantity Sold]]</f>
        <v>200</v>
      </c>
      <c r="AA1231" s="1">
        <f>Table1[[#This Row],[Total sold Amount]]-Table1[[#This Row],[Total Cost of Good Sold]]</f>
        <v>80</v>
      </c>
      <c r="AB1231" s="6">
        <f>IFERROR(Table1[[#This Row],[Total sold Amount]]-Table1[[#This Row],[Total Cost of Good Sold]]/Table1[[#This Row],[Total sold Amount]],0)</f>
        <v>279.28571428571428</v>
      </c>
      <c r="AC1231" s="9">
        <f>IFERROR((Table1[[#This Row],[Total sold Amount]]-Table1[[#This Row],[Total Cost of Good Sold]])/Table1[[#This Row],[Total sold Amount]],0)</f>
        <v>0.2857142857142857</v>
      </c>
    </row>
    <row r="1232" spans="1:29" x14ac:dyDescent="0.3">
      <c r="A1232">
        <v>953</v>
      </c>
      <c r="B1232" t="s">
        <v>423</v>
      </c>
      <c r="C1232" t="s">
        <v>24</v>
      </c>
      <c r="D1232" t="s">
        <v>631</v>
      </c>
      <c r="E1232" t="s">
        <v>626</v>
      </c>
      <c r="F1232" s="4">
        <v>45135</v>
      </c>
      <c r="G1232" s="6">
        <v>130</v>
      </c>
      <c r="H1232">
        <v>1</v>
      </c>
      <c r="J1232" t="s">
        <v>565</v>
      </c>
      <c r="K1232" t="s">
        <v>23</v>
      </c>
      <c r="L1232" t="s">
        <v>23</v>
      </c>
      <c r="M1232" t="s">
        <v>445</v>
      </c>
      <c r="N1232" s="2">
        <v>0</v>
      </c>
      <c r="O1232" s="1">
        <v>100</v>
      </c>
      <c r="P1232" s="1">
        <v>30</v>
      </c>
      <c r="Q1232" t="s">
        <v>457</v>
      </c>
      <c r="R1232" t="s">
        <v>641</v>
      </c>
      <c r="S1232" t="s">
        <v>456</v>
      </c>
      <c r="T1232" t="s">
        <v>460</v>
      </c>
      <c r="U1232" t="s">
        <v>460</v>
      </c>
      <c r="V1232" t="s">
        <v>491</v>
      </c>
      <c r="W1232" t="s">
        <v>608</v>
      </c>
      <c r="X1232" t="s">
        <v>610</v>
      </c>
      <c r="Y1232" s="6">
        <v>130</v>
      </c>
      <c r="Z1232" s="1">
        <f>Table1[[#This Row],[Cost Of Goods Sold]]*Table1[[#This Row],[Quantity Sold]]</f>
        <v>100</v>
      </c>
      <c r="AA1232" s="1">
        <f>Table1[[#This Row],[Total sold Amount]]-Table1[[#This Row],[Total Cost of Good Sold]]</f>
        <v>30</v>
      </c>
      <c r="AB1232" s="6">
        <f>IFERROR(Table1[[#This Row],[Total sold Amount]]-Table1[[#This Row],[Total Cost of Good Sold]]/Table1[[#This Row],[Total sold Amount]],0)</f>
        <v>129.23076923076923</v>
      </c>
      <c r="AC1232" s="9">
        <f>IFERROR((Table1[[#This Row],[Total sold Amount]]-Table1[[#This Row],[Total Cost of Good Sold]])/Table1[[#This Row],[Total sold Amount]],0)</f>
        <v>0.23076923076923078</v>
      </c>
    </row>
    <row r="1233" spans="1:29" x14ac:dyDescent="0.3">
      <c r="A1233">
        <v>449</v>
      </c>
      <c r="B1233" t="s">
        <v>108</v>
      </c>
      <c r="C1233" t="s">
        <v>19</v>
      </c>
      <c r="D1233" t="s">
        <v>630</v>
      </c>
      <c r="E1233" t="s">
        <v>623</v>
      </c>
      <c r="F1233" s="4">
        <v>45423</v>
      </c>
      <c r="G1233" s="6">
        <v>105</v>
      </c>
      <c r="H1233">
        <v>1</v>
      </c>
      <c r="I1233" t="s">
        <v>450</v>
      </c>
      <c r="J1233" t="s">
        <v>498</v>
      </c>
      <c r="K1233" t="s">
        <v>18</v>
      </c>
      <c r="L1233" t="s">
        <v>18</v>
      </c>
      <c r="M1233" t="s">
        <v>444</v>
      </c>
      <c r="N1233" s="2">
        <v>0</v>
      </c>
      <c r="O1233" s="1">
        <v>80</v>
      </c>
      <c r="P1233" s="1">
        <v>25</v>
      </c>
      <c r="Q1233" t="s">
        <v>18</v>
      </c>
      <c r="R1233" t="s">
        <v>642</v>
      </c>
      <c r="S1233" t="s">
        <v>454</v>
      </c>
      <c r="T1233" t="s">
        <v>460</v>
      </c>
      <c r="U1233" t="s">
        <v>460</v>
      </c>
      <c r="V1233" t="s">
        <v>466</v>
      </c>
      <c r="W1233" t="s">
        <v>607</v>
      </c>
      <c r="X1233" t="s">
        <v>611</v>
      </c>
      <c r="Y1233" s="6">
        <v>105</v>
      </c>
      <c r="Z1233" s="1">
        <f>Table1[[#This Row],[Cost Of Goods Sold]]*Table1[[#This Row],[Quantity Sold]]</f>
        <v>80</v>
      </c>
      <c r="AA1233" s="1">
        <f>Table1[[#This Row],[Total sold Amount]]-Table1[[#This Row],[Total Cost of Good Sold]]</f>
        <v>25</v>
      </c>
      <c r="AB1233" s="6">
        <f>IFERROR(Table1[[#This Row],[Total sold Amount]]-Table1[[#This Row],[Total Cost of Good Sold]]/Table1[[#This Row],[Total sold Amount]],0)</f>
        <v>104.23809523809524</v>
      </c>
      <c r="AC1233" s="9">
        <f>IFERROR((Table1[[#This Row],[Total sold Amount]]-Table1[[#This Row],[Total Cost of Good Sold]])/Table1[[#This Row],[Total sold Amount]],0)</f>
        <v>0.23809523809523808</v>
      </c>
    </row>
    <row r="1234" spans="1:29" x14ac:dyDescent="0.3">
      <c r="A1234">
        <v>42</v>
      </c>
      <c r="B1234" t="s">
        <v>75</v>
      </c>
      <c r="C1234" t="s">
        <v>34</v>
      </c>
      <c r="D1234" t="s">
        <v>632</v>
      </c>
      <c r="E1234" t="s">
        <v>625</v>
      </c>
      <c r="F1234" s="4">
        <v>45482</v>
      </c>
      <c r="G1234" s="6">
        <v>38</v>
      </c>
      <c r="H1234">
        <v>4</v>
      </c>
      <c r="I1234" t="s">
        <v>450</v>
      </c>
      <c r="J1234" t="s">
        <v>498</v>
      </c>
      <c r="K1234" t="s">
        <v>18</v>
      </c>
      <c r="L1234" t="s">
        <v>18</v>
      </c>
      <c r="M1234" t="s">
        <v>445</v>
      </c>
      <c r="N1234" s="2">
        <v>7.0000000000000007E-2</v>
      </c>
      <c r="O1234" s="1">
        <v>30</v>
      </c>
      <c r="P1234" s="1">
        <v>8</v>
      </c>
      <c r="Q1234" t="s">
        <v>457</v>
      </c>
      <c r="R1234" t="s">
        <v>641</v>
      </c>
      <c r="S1234" t="s">
        <v>456</v>
      </c>
      <c r="T1234" t="s">
        <v>460</v>
      </c>
      <c r="U1234" t="s">
        <v>460</v>
      </c>
      <c r="V1234" t="s">
        <v>492</v>
      </c>
      <c r="W1234" t="s">
        <v>607</v>
      </c>
      <c r="X1234" t="s">
        <v>614</v>
      </c>
      <c r="Y1234" s="6">
        <v>152</v>
      </c>
      <c r="Z1234" s="1">
        <f>Table1[[#This Row],[Cost Of Goods Sold]]*Table1[[#This Row],[Quantity Sold]]</f>
        <v>120</v>
      </c>
      <c r="AA1234" s="1">
        <f>Table1[[#This Row],[Total sold Amount]]-Table1[[#This Row],[Total Cost of Good Sold]]</f>
        <v>32</v>
      </c>
      <c r="AB1234" s="6">
        <f>IFERROR(Table1[[#This Row],[Total sold Amount]]-Table1[[#This Row],[Total Cost of Good Sold]]/Table1[[#This Row],[Total sold Amount]],0)</f>
        <v>151.21052631578948</v>
      </c>
      <c r="AC1234" s="9">
        <f>IFERROR((Table1[[#This Row],[Total sold Amount]]-Table1[[#This Row],[Total Cost of Good Sold]])/Table1[[#This Row],[Total sold Amount]],0)</f>
        <v>0.21052631578947367</v>
      </c>
    </row>
    <row r="1235" spans="1:29" x14ac:dyDescent="0.3">
      <c r="A1235">
        <v>627</v>
      </c>
      <c r="B1235" t="s">
        <v>375</v>
      </c>
      <c r="C1235" t="s">
        <v>34</v>
      </c>
      <c r="D1235" t="s">
        <v>632</v>
      </c>
      <c r="E1235" t="s">
        <v>625</v>
      </c>
      <c r="F1235" s="4">
        <v>45150</v>
      </c>
      <c r="G1235" s="6">
        <v>7</v>
      </c>
      <c r="H1235">
        <v>4</v>
      </c>
      <c r="I1235" t="s">
        <v>450</v>
      </c>
      <c r="J1235" t="s">
        <v>498</v>
      </c>
      <c r="K1235" t="s">
        <v>26</v>
      </c>
      <c r="L1235" t="s">
        <v>32</v>
      </c>
      <c r="M1235" t="s">
        <v>439</v>
      </c>
      <c r="N1235" s="2">
        <v>0.05</v>
      </c>
      <c r="O1235" s="1">
        <v>5</v>
      </c>
      <c r="P1235" s="1">
        <v>2</v>
      </c>
      <c r="Q1235" t="s">
        <v>23</v>
      </c>
      <c r="R1235" t="s">
        <v>23</v>
      </c>
      <c r="S1235" t="s">
        <v>456</v>
      </c>
      <c r="T1235" t="s">
        <v>460</v>
      </c>
      <c r="U1235" t="s">
        <v>460</v>
      </c>
      <c r="V1235" t="s">
        <v>492</v>
      </c>
      <c r="W1235" t="s">
        <v>607</v>
      </c>
      <c r="X1235" t="s">
        <v>614</v>
      </c>
      <c r="Y1235" s="6">
        <v>28</v>
      </c>
      <c r="Z1235" s="1">
        <f>Table1[[#This Row],[Cost Of Goods Sold]]*Table1[[#This Row],[Quantity Sold]]</f>
        <v>20</v>
      </c>
      <c r="AA1235" s="1">
        <f>Table1[[#This Row],[Total sold Amount]]-Table1[[#This Row],[Total Cost of Good Sold]]</f>
        <v>8</v>
      </c>
      <c r="AB1235" s="6">
        <f>IFERROR(Table1[[#This Row],[Total sold Amount]]-Table1[[#This Row],[Total Cost of Good Sold]]/Table1[[#This Row],[Total sold Amount]],0)</f>
        <v>27.285714285714285</v>
      </c>
      <c r="AC1235" s="9">
        <f>IFERROR((Table1[[#This Row],[Total sold Amount]]-Table1[[#This Row],[Total Cost of Good Sold]])/Table1[[#This Row],[Total sold Amount]],0)</f>
        <v>0.2857142857142857</v>
      </c>
    </row>
    <row r="1236" spans="1:29" x14ac:dyDescent="0.3">
      <c r="A1236">
        <v>111</v>
      </c>
      <c r="B1236" t="s">
        <v>66</v>
      </c>
      <c r="C1236" t="s">
        <v>16</v>
      </c>
      <c r="D1236" t="s">
        <v>629</v>
      </c>
      <c r="E1236" t="s">
        <v>16</v>
      </c>
      <c r="F1236" s="4">
        <v>45222</v>
      </c>
      <c r="G1236" s="6">
        <v>780</v>
      </c>
      <c r="H1236">
        <v>1</v>
      </c>
      <c r="I1236" t="s">
        <v>450</v>
      </c>
      <c r="J1236" t="s">
        <v>498</v>
      </c>
      <c r="K1236" t="s">
        <v>23</v>
      </c>
      <c r="L1236" t="s">
        <v>23</v>
      </c>
      <c r="M1236" t="s">
        <v>443</v>
      </c>
      <c r="N1236" s="2">
        <v>0.1</v>
      </c>
      <c r="O1236" s="1">
        <v>600</v>
      </c>
      <c r="P1236" s="1">
        <v>180</v>
      </c>
      <c r="Q1236" t="s">
        <v>23</v>
      </c>
      <c r="R1236" t="s">
        <v>23</v>
      </c>
      <c r="S1236" t="s">
        <v>454</v>
      </c>
      <c r="T1236" t="s">
        <v>459</v>
      </c>
      <c r="U1236" t="s">
        <v>644</v>
      </c>
      <c r="V1236" t="s">
        <v>482</v>
      </c>
      <c r="W1236" t="s">
        <v>606</v>
      </c>
      <c r="X1236" t="s">
        <v>610</v>
      </c>
      <c r="Y1236" s="6">
        <v>780</v>
      </c>
      <c r="Z1236" s="1">
        <f>Table1[[#This Row],[Cost Of Goods Sold]]*Table1[[#This Row],[Quantity Sold]]</f>
        <v>600</v>
      </c>
      <c r="AA1236" s="1">
        <f>Table1[[#This Row],[Total sold Amount]]-Table1[[#This Row],[Total Cost of Good Sold]]</f>
        <v>180</v>
      </c>
      <c r="AB1236" s="6">
        <f>IFERROR(Table1[[#This Row],[Total sold Amount]]-Table1[[#This Row],[Total Cost of Good Sold]]/Table1[[#This Row],[Total sold Amount]],0)</f>
        <v>779.23076923076928</v>
      </c>
      <c r="AC1236" s="9">
        <f>IFERROR((Table1[[#This Row],[Total sold Amount]]-Table1[[#This Row],[Total Cost of Good Sold]])/Table1[[#This Row],[Total sold Amount]],0)</f>
        <v>0.23076923076923078</v>
      </c>
    </row>
    <row r="1237" spans="1:29" x14ac:dyDescent="0.3">
      <c r="A1237">
        <v>51</v>
      </c>
      <c r="B1237" t="s">
        <v>41</v>
      </c>
      <c r="C1237" t="s">
        <v>30</v>
      </c>
      <c r="D1237" t="s">
        <v>630</v>
      </c>
      <c r="E1237" t="s">
        <v>623</v>
      </c>
      <c r="F1237" s="4">
        <v>45514</v>
      </c>
      <c r="G1237" s="6">
        <v>90</v>
      </c>
      <c r="H1237">
        <v>4</v>
      </c>
      <c r="I1237" t="s">
        <v>450</v>
      </c>
      <c r="J1237" t="s">
        <v>498</v>
      </c>
      <c r="K1237" t="s">
        <v>18</v>
      </c>
      <c r="L1237" t="s">
        <v>18</v>
      </c>
      <c r="M1237" t="s">
        <v>441</v>
      </c>
      <c r="N1237" s="2">
        <v>0.12</v>
      </c>
      <c r="O1237" s="1">
        <v>70</v>
      </c>
      <c r="P1237" s="1">
        <v>20</v>
      </c>
      <c r="Q1237" t="s">
        <v>457</v>
      </c>
      <c r="R1237" t="s">
        <v>641</v>
      </c>
      <c r="S1237" t="s">
        <v>454</v>
      </c>
      <c r="T1237" t="s">
        <v>458</v>
      </c>
      <c r="U1237" t="s">
        <v>644</v>
      </c>
      <c r="V1237" t="s">
        <v>464</v>
      </c>
      <c r="W1237" t="s">
        <v>608</v>
      </c>
      <c r="X1237" t="s">
        <v>610</v>
      </c>
      <c r="Y1237" s="6">
        <v>360</v>
      </c>
      <c r="Z1237" s="1">
        <f>Table1[[#This Row],[Cost Of Goods Sold]]*Table1[[#This Row],[Quantity Sold]]</f>
        <v>280</v>
      </c>
      <c r="AA1237" s="1">
        <f>Table1[[#This Row],[Total sold Amount]]-Table1[[#This Row],[Total Cost of Good Sold]]</f>
        <v>80</v>
      </c>
      <c r="AB1237" s="6">
        <f>IFERROR(Table1[[#This Row],[Total sold Amount]]-Table1[[#This Row],[Total Cost of Good Sold]]/Table1[[#This Row],[Total sold Amount]],0)</f>
        <v>359.22222222222223</v>
      </c>
      <c r="AC1237" s="9">
        <f>IFERROR((Table1[[#This Row],[Total sold Amount]]-Table1[[#This Row],[Total Cost of Good Sold]])/Table1[[#This Row],[Total sold Amount]],0)</f>
        <v>0.22222222222222221</v>
      </c>
    </row>
    <row r="1238" spans="1:29" x14ac:dyDescent="0.3">
      <c r="A1238">
        <v>731</v>
      </c>
      <c r="B1238" t="s">
        <v>257</v>
      </c>
      <c r="C1238" t="s">
        <v>19</v>
      </c>
      <c r="D1238" t="s">
        <v>630</v>
      </c>
      <c r="E1238" t="s">
        <v>623</v>
      </c>
      <c r="F1238" s="4">
        <v>45206</v>
      </c>
      <c r="G1238" s="6">
        <v>40</v>
      </c>
      <c r="H1238">
        <v>5</v>
      </c>
      <c r="I1238" t="s">
        <v>450</v>
      </c>
      <c r="J1238" t="s">
        <v>498</v>
      </c>
      <c r="K1238" t="s">
        <v>18</v>
      </c>
      <c r="L1238" t="s">
        <v>18</v>
      </c>
      <c r="M1238" t="s">
        <v>448</v>
      </c>
      <c r="N1238" s="2">
        <v>0</v>
      </c>
      <c r="O1238" s="1">
        <v>30</v>
      </c>
      <c r="P1238" s="1">
        <v>10</v>
      </c>
      <c r="Q1238" t="s">
        <v>23</v>
      </c>
      <c r="R1238" t="s">
        <v>23</v>
      </c>
      <c r="S1238" t="s">
        <v>456</v>
      </c>
      <c r="T1238" t="s">
        <v>460</v>
      </c>
      <c r="U1238" t="s">
        <v>460</v>
      </c>
      <c r="V1238" t="s">
        <v>481</v>
      </c>
      <c r="W1238" t="s">
        <v>607</v>
      </c>
      <c r="X1238" t="s">
        <v>610</v>
      </c>
      <c r="Y1238" s="6">
        <v>200</v>
      </c>
      <c r="Z1238" s="1">
        <f>Table1[[#This Row],[Cost Of Goods Sold]]*Table1[[#This Row],[Quantity Sold]]</f>
        <v>150</v>
      </c>
      <c r="AA1238" s="1">
        <f>Table1[[#This Row],[Total sold Amount]]-Table1[[#This Row],[Total Cost of Good Sold]]</f>
        <v>50</v>
      </c>
      <c r="AB1238" s="6">
        <f>IFERROR(Table1[[#This Row],[Total sold Amount]]-Table1[[#This Row],[Total Cost of Good Sold]]/Table1[[#This Row],[Total sold Amount]],0)</f>
        <v>199.25</v>
      </c>
      <c r="AC1238" s="9">
        <f>IFERROR((Table1[[#This Row],[Total sold Amount]]-Table1[[#This Row],[Total Cost of Good Sold]])/Table1[[#This Row],[Total sold Amount]],0)</f>
        <v>0.25</v>
      </c>
    </row>
    <row r="1239" spans="1:29" x14ac:dyDescent="0.3">
      <c r="A1239">
        <v>141</v>
      </c>
      <c r="B1239" t="s">
        <v>97</v>
      </c>
      <c r="C1239" t="s">
        <v>52</v>
      </c>
      <c r="D1239" t="s">
        <v>637</v>
      </c>
      <c r="E1239" t="s">
        <v>624</v>
      </c>
      <c r="F1239" s="4">
        <v>45302</v>
      </c>
      <c r="G1239" s="6">
        <v>160</v>
      </c>
      <c r="H1239">
        <v>4</v>
      </c>
      <c r="I1239" t="s">
        <v>452</v>
      </c>
      <c r="J1239" t="s">
        <v>498</v>
      </c>
      <c r="K1239" t="s">
        <v>23</v>
      </c>
      <c r="L1239" t="s">
        <v>23</v>
      </c>
      <c r="M1239" t="s">
        <v>448</v>
      </c>
      <c r="N1239" s="2">
        <v>0.1</v>
      </c>
      <c r="O1239" s="1">
        <v>120</v>
      </c>
      <c r="P1239" s="1">
        <v>40</v>
      </c>
      <c r="Q1239" t="s">
        <v>18</v>
      </c>
      <c r="R1239" t="s">
        <v>642</v>
      </c>
      <c r="S1239" t="s">
        <v>454</v>
      </c>
      <c r="T1239" t="s">
        <v>458</v>
      </c>
      <c r="U1239" t="s">
        <v>644</v>
      </c>
      <c r="V1239" t="s">
        <v>494</v>
      </c>
      <c r="W1239" t="s">
        <v>607</v>
      </c>
      <c r="X1239" t="s">
        <v>614</v>
      </c>
      <c r="Y1239" s="6">
        <v>640</v>
      </c>
      <c r="Z1239" s="1">
        <f>Table1[[#This Row],[Cost Of Goods Sold]]*Table1[[#This Row],[Quantity Sold]]</f>
        <v>480</v>
      </c>
      <c r="AA1239" s="1">
        <f>Table1[[#This Row],[Total sold Amount]]-Table1[[#This Row],[Total Cost of Good Sold]]</f>
        <v>160</v>
      </c>
      <c r="AB1239" s="6">
        <f>IFERROR(Table1[[#This Row],[Total sold Amount]]-Table1[[#This Row],[Total Cost of Good Sold]]/Table1[[#This Row],[Total sold Amount]],0)</f>
        <v>639.25</v>
      </c>
      <c r="AC1239" s="9">
        <f>IFERROR((Table1[[#This Row],[Total sold Amount]]-Table1[[#This Row],[Total Cost of Good Sold]])/Table1[[#This Row],[Total sold Amount]],0)</f>
        <v>0.25</v>
      </c>
    </row>
    <row r="1240" spans="1:29" x14ac:dyDescent="0.3">
      <c r="A1240">
        <v>434</v>
      </c>
      <c r="B1240" t="s">
        <v>86</v>
      </c>
      <c r="C1240" t="s">
        <v>16</v>
      </c>
      <c r="D1240" t="s">
        <v>629</v>
      </c>
      <c r="E1240" t="s">
        <v>16</v>
      </c>
      <c r="F1240" s="4">
        <v>45343</v>
      </c>
      <c r="G1240" s="6">
        <v>100</v>
      </c>
      <c r="H1240">
        <v>5</v>
      </c>
      <c r="I1240" t="s">
        <v>449</v>
      </c>
      <c r="J1240" t="s">
        <v>498</v>
      </c>
      <c r="K1240" t="s">
        <v>18</v>
      </c>
      <c r="L1240" t="s">
        <v>18</v>
      </c>
      <c r="M1240" t="s">
        <v>447</v>
      </c>
      <c r="N1240" s="2">
        <v>0</v>
      </c>
      <c r="O1240" s="1">
        <v>80</v>
      </c>
      <c r="P1240" s="1">
        <v>20</v>
      </c>
      <c r="Q1240" t="s">
        <v>18</v>
      </c>
      <c r="R1240" t="s">
        <v>642</v>
      </c>
      <c r="S1240" t="s">
        <v>455</v>
      </c>
      <c r="T1240" t="s">
        <v>460</v>
      </c>
      <c r="U1240" t="s">
        <v>460</v>
      </c>
      <c r="V1240" t="s">
        <v>487</v>
      </c>
      <c r="W1240" t="s">
        <v>607</v>
      </c>
      <c r="X1240" t="s">
        <v>612</v>
      </c>
      <c r="Y1240" s="6">
        <v>500</v>
      </c>
      <c r="Z1240" s="1">
        <f>Table1[[#This Row],[Cost Of Goods Sold]]*Table1[[#This Row],[Quantity Sold]]</f>
        <v>400</v>
      </c>
      <c r="AA1240" s="1">
        <f>Table1[[#This Row],[Total sold Amount]]-Table1[[#This Row],[Total Cost of Good Sold]]</f>
        <v>100</v>
      </c>
      <c r="AB1240" s="6">
        <f>IFERROR(Table1[[#This Row],[Total sold Amount]]-Table1[[#This Row],[Total Cost of Good Sold]]/Table1[[#This Row],[Total sold Amount]],0)</f>
        <v>499.2</v>
      </c>
      <c r="AC1240" s="9">
        <f>IFERROR((Table1[[#This Row],[Total sold Amount]]-Table1[[#This Row],[Total Cost of Good Sold]])/Table1[[#This Row],[Total sold Amount]],0)</f>
        <v>0.2</v>
      </c>
    </row>
    <row r="1241" spans="1:29" x14ac:dyDescent="0.3">
      <c r="A1241">
        <v>558</v>
      </c>
      <c r="B1241" t="s">
        <v>344</v>
      </c>
      <c r="C1241" t="s">
        <v>36</v>
      </c>
      <c r="D1241" t="s">
        <v>634</v>
      </c>
      <c r="E1241" t="s">
        <v>624</v>
      </c>
      <c r="F1241" s="4">
        <v>45012</v>
      </c>
      <c r="G1241" s="6">
        <v>40</v>
      </c>
      <c r="H1241">
        <v>2</v>
      </c>
      <c r="I1241" t="s">
        <v>449</v>
      </c>
      <c r="J1241" t="s">
        <v>498</v>
      </c>
      <c r="K1241" t="s">
        <v>18</v>
      </c>
      <c r="L1241" t="s">
        <v>18</v>
      </c>
      <c r="M1241" t="s">
        <v>443</v>
      </c>
      <c r="N1241" s="2">
        <v>0</v>
      </c>
      <c r="O1241" s="1">
        <v>30</v>
      </c>
      <c r="P1241" s="1">
        <v>10</v>
      </c>
      <c r="Q1241" t="s">
        <v>457</v>
      </c>
      <c r="R1241" t="s">
        <v>641</v>
      </c>
      <c r="S1241" t="s">
        <v>454</v>
      </c>
      <c r="T1241" t="s">
        <v>460</v>
      </c>
      <c r="U1241" t="s">
        <v>460</v>
      </c>
      <c r="V1241" t="s">
        <v>466</v>
      </c>
      <c r="W1241" t="s">
        <v>608</v>
      </c>
      <c r="X1241" t="s">
        <v>611</v>
      </c>
      <c r="Y1241" s="6">
        <v>80</v>
      </c>
      <c r="Z1241" s="1">
        <f>Table1[[#This Row],[Cost Of Goods Sold]]*Table1[[#This Row],[Quantity Sold]]</f>
        <v>60</v>
      </c>
      <c r="AA1241" s="1">
        <f>Table1[[#This Row],[Total sold Amount]]-Table1[[#This Row],[Total Cost of Good Sold]]</f>
        <v>20</v>
      </c>
      <c r="AB1241" s="6">
        <f>IFERROR(Table1[[#This Row],[Total sold Amount]]-Table1[[#This Row],[Total Cost of Good Sold]]/Table1[[#This Row],[Total sold Amount]],0)</f>
        <v>79.25</v>
      </c>
      <c r="AC1241" s="9">
        <f>IFERROR((Table1[[#This Row],[Total sold Amount]]-Table1[[#This Row],[Total Cost of Good Sold]])/Table1[[#This Row],[Total sold Amount]],0)</f>
        <v>0.25</v>
      </c>
    </row>
    <row r="1242" spans="1:29" x14ac:dyDescent="0.3">
      <c r="A1242">
        <v>512</v>
      </c>
      <c r="B1242" t="s">
        <v>203</v>
      </c>
      <c r="C1242" t="s">
        <v>34</v>
      </c>
      <c r="D1242" t="s">
        <v>632</v>
      </c>
      <c r="E1242" t="s">
        <v>625</v>
      </c>
      <c r="F1242" s="4">
        <v>45398</v>
      </c>
      <c r="G1242" s="6">
        <v>25</v>
      </c>
      <c r="H1242">
        <v>1</v>
      </c>
      <c r="I1242" t="s">
        <v>449</v>
      </c>
      <c r="J1242" t="s">
        <v>498</v>
      </c>
      <c r="K1242" t="s">
        <v>23</v>
      </c>
      <c r="L1242" t="s">
        <v>23</v>
      </c>
      <c r="M1242" t="s">
        <v>448</v>
      </c>
      <c r="N1242" s="2">
        <v>0</v>
      </c>
      <c r="O1242" s="1">
        <v>20</v>
      </c>
      <c r="P1242" s="1">
        <v>5</v>
      </c>
      <c r="Q1242" t="s">
        <v>457</v>
      </c>
      <c r="R1242" t="s">
        <v>641</v>
      </c>
      <c r="S1242" t="s">
        <v>455</v>
      </c>
      <c r="T1242" t="s">
        <v>458</v>
      </c>
      <c r="U1242" t="s">
        <v>644</v>
      </c>
      <c r="V1242" t="s">
        <v>472</v>
      </c>
      <c r="W1242" t="s">
        <v>606</v>
      </c>
      <c r="X1242" t="s">
        <v>611</v>
      </c>
      <c r="Y1242" s="6">
        <v>25</v>
      </c>
      <c r="Z1242" s="1">
        <f>Table1[[#This Row],[Cost Of Goods Sold]]*Table1[[#This Row],[Quantity Sold]]</f>
        <v>20</v>
      </c>
      <c r="AA1242" s="1">
        <f>Table1[[#This Row],[Total sold Amount]]-Table1[[#This Row],[Total Cost of Good Sold]]</f>
        <v>5</v>
      </c>
      <c r="AB1242" s="6">
        <f>IFERROR(Table1[[#This Row],[Total sold Amount]]-Table1[[#This Row],[Total Cost of Good Sold]]/Table1[[#This Row],[Total sold Amount]],0)</f>
        <v>24.2</v>
      </c>
      <c r="AC1242" s="9">
        <f>IFERROR((Table1[[#This Row],[Total sold Amount]]-Table1[[#This Row],[Total Cost of Good Sold]])/Table1[[#This Row],[Total sold Amount]],0)</f>
        <v>0.2</v>
      </c>
    </row>
    <row r="1243" spans="1:29" x14ac:dyDescent="0.3">
      <c r="A1243">
        <v>96</v>
      </c>
      <c r="B1243" t="s">
        <v>49</v>
      </c>
      <c r="C1243" t="s">
        <v>48</v>
      </c>
      <c r="D1243" t="s">
        <v>633</v>
      </c>
      <c r="E1243" t="s">
        <v>624</v>
      </c>
      <c r="F1243" s="4">
        <v>45167</v>
      </c>
      <c r="G1243" s="6">
        <v>24</v>
      </c>
      <c r="H1243">
        <v>4</v>
      </c>
      <c r="I1243" t="s">
        <v>449</v>
      </c>
      <c r="J1243" t="s">
        <v>498</v>
      </c>
      <c r="K1243" t="s">
        <v>23</v>
      </c>
      <c r="L1243" t="s">
        <v>23</v>
      </c>
      <c r="M1243" t="s">
        <v>439</v>
      </c>
      <c r="N1243" s="2">
        <v>0.08</v>
      </c>
      <c r="O1243" s="1">
        <v>20</v>
      </c>
      <c r="P1243" s="1">
        <v>4</v>
      </c>
      <c r="Q1243" t="s">
        <v>23</v>
      </c>
      <c r="R1243" t="s">
        <v>23</v>
      </c>
      <c r="S1243" t="s">
        <v>455</v>
      </c>
      <c r="T1243" t="s">
        <v>458</v>
      </c>
      <c r="U1243" t="s">
        <v>644</v>
      </c>
      <c r="V1243" t="s">
        <v>486</v>
      </c>
      <c r="W1243" t="s">
        <v>608</v>
      </c>
      <c r="X1243" t="s">
        <v>614</v>
      </c>
      <c r="Y1243" s="6">
        <v>96</v>
      </c>
      <c r="Z1243" s="1">
        <f>Table1[[#This Row],[Cost Of Goods Sold]]*Table1[[#This Row],[Quantity Sold]]</f>
        <v>80</v>
      </c>
      <c r="AA1243" s="1">
        <f>Table1[[#This Row],[Total sold Amount]]-Table1[[#This Row],[Total Cost of Good Sold]]</f>
        <v>16</v>
      </c>
      <c r="AB1243" s="6">
        <f>IFERROR(Table1[[#This Row],[Total sold Amount]]-Table1[[#This Row],[Total Cost of Good Sold]]/Table1[[#This Row],[Total sold Amount]],0)</f>
        <v>95.166666666666671</v>
      </c>
      <c r="AC1243" s="9">
        <f>IFERROR((Table1[[#This Row],[Total sold Amount]]-Table1[[#This Row],[Total Cost of Good Sold]])/Table1[[#This Row],[Total sold Amount]],0)</f>
        <v>0.16666666666666666</v>
      </c>
    </row>
    <row r="1244" spans="1:29" x14ac:dyDescent="0.3">
      <c r="A1244">
        <v>370</v>
      </c>
      <c r="B1244" t="s">
        <v>241</v>
      </c>
      <c r="C1244" t="s">
        <v>16</v>
      </c>
      <c r="D1244" t="s">
        <v>629</v>
      </c>
      <c r="E1244" t="s">
        <v>16</v>
      </c>
      <c r="F1244" s="4">
        <v>45494</v>
      </c>
      <c r="G1244" s="6">
        <v>100</v>
      </c>
      <c r="H1244">
        <v>5</v>
      </c>
      <c r="I1244" t="s">
        <v>453</v>
      </c>
      <c r="J1244" t="s">
        <v>498</v>
      </c>
      <c r="K1244" t="s">
        <v>32</v>
      </c>
      <c r="L1244" t="s">
        <v>32</v>
      </c>
      <c r="M1244" t="s">
        <v>443</v>
      </c>
      <c r="N1244" s="2">
        <v>0</v>
      </c>
      <c r="O1244" s="1">
        <v>80</v>
      </c>
      <c r="P1244" s="1">
        <v>20</v>
      </c>
      <c r="Q1244" t="s">
        <v>23</v>
      </c>
      <c r="R1244" t="s">
        <v>23</v>
      </c>
      <c r="S1244" t="s">
        <v>455</v>
      </c>
      <c r="T1244" t="s">
        <v>460</v>
      </c>
      <c r="U1244" t="s">
        <v>460</v>
      </c>
      <c r="V1244" t="s">
        <v>476</v>
      </c>
      <c r="W1244" t="s">
        <v>608</v>
      </c>
      <c r="X1244" t="s">
        <v>610</v>
      </c>
      <c r="Y1244" s="6">
        <v>500</v>
      </c>
      <c r="Z1244" s="1">
        <f>Table1[[#This Row],[Cost Of Goods Sold]]*Table1[[#This Row],[Quantity Sold]]</f>
        <v>400</v>
      </c>
      <c r="AA1244" s="1">
        <f>Table1[[#This Row],[Total sold Amount]]-Table1[[#This Row],[Total Cost of Good Sold]]</f>
        <v>100</v>
      </c>
      <c r="AB1244" s="6">
        <f>IFERROR(Table1[[#This Row],[Total sold Amount]]-Table1[[#This Row],[Total Cost of Good Sold]]/Table1[[#This Row],[Total sold Amount]],0)</f>
        <v>499.2</v>
      </c>
      <c r="AC1244" s="9">
        <f>IFERROR((Table1[[#This Row],[Total sold Amount]]-Table1[[#This Row],[Total Cost of Good Sold]])/Table1[[#This Row],[Total sold Amount]],0)</f>
        <v>0.2</v>
      </c>
    </row>
    <row r="1245" spans="1:29" x14ac:dyDescent="0.3">
      <c r="A1245">
        <v>300</v>
      </c>
      <c r="B1245" t="s">
        <v>176</v>
      </c>
      <c r="C1245" t="s">
        <v>19</v>
      </c>
      <c r="D1245" t="s">
        <v>630</v>
      </c>
      <c r="E1245" t="s">
        <v>623</v>
      </c>
      <c r="F1245" s="4">
        <v>45336</v>
      </c>
      <c r="G1245" s="6">
        <v>32</v>
      </c>
      <c r="H1245">
        <v>3</v>
      </c>
      <c r="I1245" t="s">
        <v>453</v>
      </c>
      <c r="J1245" t="s">
        <v>498</v>
      </c>
      <c r="K1245" t="s">
        <v>32</v>
      </c>
      <c r="L1245" t="s">
        <v>32</v>
      </c>
      <c r="M1245" t="s">
        <v>441</v>
      </c>
      <c r="N1245" s="2">
        <v>0</v>
      </c>
      <c r="O1245" s="1">
        <v>25</v>
      </c>
      <c r="P1245" s="1">
        <v>7</v>
      </c>
      <c r="Q1245" t="s">
        <v>18</v>
      </c>
      <c r="R1245" t="s">
        <v>642</v>
      </c>
      <c r="S1245" t="s">
        <v>454</v>
      </c>
      <c r="T1245" t="s">
        <v>459</v>
      </c>
      <c r="U1245" t="s">
        <v>644</v>
      </c>
      <c r="V1245" t="s">
        <v>471</v>
      </c>
      <c r="W1245" t="s">
        <v>607</v>
      </c>
      <c r="X1245" t="s">
        <v>613</v>
      </c>
      <c r="Y1245" s="6">
        <v>96</v>
      </c>
      <c r="Z1245" s="1">
        <f>Table1[[#This Row],[Cost Of Goods Sold]]*Table1[[#This Row],[Quantity Sold]]</f>
        <v>75</v>
      </c>
      <c r="AA1245" s="1">
        <f>Table1[[#This Row],[Total sold Amount]]-Table1[[#This Row],[Total Cost of Good Sold]]</f>
        <v>21</v>
      </c>
      <c r="AB1245" s="6">
        <f>IFERROR(Table1[[#This Row],[Total sold Amount]]-Table1[[#This Row],[Total Cost of Good Sold]]/Table1[[#This Row],[Total sold Amount]],0)</f>
        <v>95.21875</v>
      </c>
      <c r="AC1245" s="9">
        <f>IFERROR((Table1[[#This Row],[Total sold Amount]]-Table1[[#This Row],[Total Cost of Good Sold]])/Table1[[#This Row],[Total sold Amount]],0)</f>
        <v>0.21875</v>
      </c>
    </row>
    <row r="1246" spans="1:29" x14ac:dyDescent="0.3">
      <c r="A1246">
        <v>573</v>
      </c>
      <c r="B1246" t="s">
        <v>172</v>
      </c>
      <c r="C1246" t="s">
        <v>48</v>
      </c>
      <c r="D1246" t="s">
        <v>633</v>
      </c>
      <c r="E1246" t="s">
        <v>624</v>
      </c>
      <c r="F1246" s="4">
        <v>45179</v>
      </c>
      <c r="G1246" s="6">
        <v>20</v>
      </c>
      <c r="H1246">
        <v>5</v>
      </c>
      <c r="I1246" t="s">
        <v>453</v>
      </c>
      <c r="J1246" t="s">
        <v>498</v>
      </c>
      <c r="K1246" t="s">
        <v>32</v>
      </c>
      <c r="L1246" t="s">
        <v>32</v>
      </c>
      <c r="M1246" t="s">
        <v>445</v>
      </c>
      <c r="N1246" s="2">
        <v>0</v>
      </c>
      <c r="O1246" s="1">
        <v>15</v>
      </c>
      <c r="P1246" s="1">
        <v>5</v>
      </c>
      <c r="Q1246" t="s">
        <v>32</v>
      </c>
      <c r="R1246" t="s">
        <v>640</v>
      </c>
      <c r="S1246" t="s">
        <v>455</v>
      </c>
      <c r="T1246" t="s">
        <v>458</v>
      </c>
      <c r="U1246" t="s">
        <v>644</v>
      </c>
      <c r="V1246" t="s">
        <v>471</v>
      </c>
      <c r="W1246" t="s">
        <v>606</v>
      </c>
      <c r="X1246" t="s">
        <v>613</v>
      </c>
      <c r="Y1246" s="6">
        <v>100</v>
      </c>
      <c r="Z1246" s="1">
        <f>Table1[[#This Row],[Cost Of Goods Sold]]*Table1[[#This Row],[Quantity Sold]]</f>
        <v>75</v>
      </c>
      <c r="AA1246" s="1">
        <f>Table1[[#This Row],[Total sold Amount]]-Table1[[#This Row],[Total Cost of Good Sold]]</f>
        <v>25</v>
      </c>
      <c r="AB1246" s="6">
        <f>IFERROR(Table1[[#This Row],[Total sold Amount]]-Table1[[#This Row],[Total Cost of Good Sold]]/Table1[[#This Row],[Total sold Amount]],0)</f>
        <v>99.25</v>
      </c>
      <c r="AC1246" s="9">
        <f>IFERROR((Table1[[#This Row],[Total sold Amount]]-Table1[[#This Row],[Total Cost of Good Sold]])/Table1[[#This Row],[Total sold Amount]],0)</f>
        <v>0.25</v>
      </c>
    </row>
    <row r="1247" spans="1:29" x14ac:dyDescent="0.3">
      <c r="A1247">
        <v>13</v>
      </c>
      <c r="B1247" t="s">
        <v>40</v>
      </c>
      <c r="C1247" t="s">
        <v>39</v>
      </c>
      <c r="D1247" t="s">
        <v>636</v>
      </c>
      <c r="E1247" t="s">
        <v>624</v>
      </c>
      <c r="G1247" s="6">
        <v>260</v>
      </c>
      <c r="H1247">
        <v>1</v>
      </c>
      <c r="K1247" t="s">
        <v>18</v>
      </c>
      <c r="L1247" t="s">
        <v>18</v>
      </c>
      <c r="M1247" t="s">
        <v>442</v>
      </c>
      <c r="N1247" s="2">
        <v>7.0000000000000007E-2</v>
      </c>
      <c r="O1247" s="1">
        <v>200</v>
      </c>
      <c r="P1247" s="1">
        <v>60</v>
      </c>
      <c r="V1247" t="s">
        <v>609</v>
      </c>
      <c r="W1247" t="s">
        <v>607</v>
      </c>
      <c r="X1247" t="s">
        <v>618</v>
      </c>
      <c r="Y1247" s="6">
        <v>260</v>
      </c>
      <c r="Z1247" s="1">
        <f>Table1[[#This Row],[Cost Of Goods Sold]]*Table1[[#This Row],[Quantity Sold]]</f>
        <v>200</v>
      </c>
      <c r="AA1247" s="1">
        <f>Table1[[#This Row],[Total sold Amount]]-Table1[[#This Row],[Total Cost of Good Sold]]</f>
        <v>60</v>
      </c>
      <c r="AB1247" s="6">
        <f>IFERROR(Table1[[#This Row],[Total sold Amount]]-Table1[[#This Row],[Total Cost of Good Sold]]/Table1[[#This Row],[Total sold Amount]],0)</f>
        <v>259.23076923076923</v>
      </c>
      <c r="AC1247" s="9">
        <f>IFERROR((Table1[[#This Row],[Total sold Amount]]-Table1[[#This Row],[Total Cost of Good Sold]])/Table1[[#This Row],[Total sold Amount]],0)</f>
        <v>0.23076923076923078</v>
      </c>
    </row>
    <row r="1248" spans="1:29" x14ac:dyDescent="0.3">
      <c r="A1248">
        <v>15</v>
      </c>
      <c r="B1248" t="s">
        <v>43</v>
      </c>
      <c r="C1248" t="s">
        <v>42</v>
      </c>
      <c r="D1248" t="s">
        <v>635</v>
      </c>
      <c r="E1248" t="s">
        <v>42</v>
      </c>
      <c r="G1248" s="6">
        <v>85</v>
      </c>
      <c r="H1248">
        <v>1</v>
      </c>
      <c r="K1248" t="s">
        <v>18</v>
      </c>
      <c r="L1248" t="s">
        <v>18</v>
      </c>
      <c r="M1248" t="s">
        <v>444</v>
      </c>
      <c r="N1248" s="2">
        <v>0.05</v>
      </c>
      <c r="O1248" s="1">
        <v>70</v>
      </c>
      <c r="P1248" s="1">
        <v>15</v>
      </c>
      <c r="V1248" t="s">
        <v>609</v>
      </c>
      <c r="W1248" t="s">
        <v>608</v>
      </c>
      <c r="X1248" t="s">
        <v>618</v>
      </c>
      <c r="Y1248" s="6">
        <v>85</v>
      </c>
      <c r="Z1248" s="1">
        <f>Table1[[#This Row],[Cost Of Goods Sold]]*Table1[[#This Row],[Quantity Sold]]</f>
        <v>70</v>
      </c>
      <c r="AA1248" s="1">
        <f>Table1[[#This Row],[Total sold Amount]]-Table1[[#This Row],[Total Cost of Good Sold]]</f>
        <v>15</v>
      </c>
      <c r="AB1248" s="6">
        <f>IFERROR(Table1[[#This Row],[Total sold Amount]]-Table1[[#This Row],[Total Cost of Good Sold]]/Table1[[#This Row],[Total sold Amount]],0)</f>
        <v>84.17647058823529</v>
      </c>
      <c r="AC1248" s="9">
        <f>IFERROR((Table1[[#This Row],[Total sold Amount]]-Table1[[#This Row],[Total Cost of Good Sold]])/Table1[[#This Row],[Total sold Amount]],0)</f>
        <v>0.17647058823529413</v>
      </c>
    </row>
    <row r="1249" spans="1:29" x14ac:dyDescent="0.3">
      <c r="A1249">
        <v>24</v>
      </c>
      <c r="B1249" t="s">
        <v>54</v>
      </c>
      <c r="C1249" t="s">
        <v>39</v>
      </c>
      <c r="D1249" t="s">
        <v>636</v>
      </c>
      <c r="E1249" t="s">
        <v>624</v>
      </c>
      <c r="G1249" s="6">
        <v>105</v>
      </c>
      <c r="H1249">
        <v>5</v>
      </c>
      <c r="K1249" t="s">
        <v>26</v>
      </c>
      <c r="L1249" t="s">
        <v>32</v>
      </c>
      <c r="M1249" t="s">
        <v>443</v>
      </c>
      <c r="N1249" s="2">
        <v>7.0000000000000007E-2</v>
      </c>
      <c r="O1249" s="1">
        <v>80</v>
      </c>
      <c r="P1249" s="1">
        <v>25</v>
      </c>
      <c r="V1249" t="s">
        <v>609</v>
      </c>
      <c r="W1249" t="s">
        <v>607</v>
      </c>
      <c r="X1249" t="s">
        <v>618</v>
      </c>
      <c r="Y1249" s="6">
        <v>525</v>
      </c>
      <c r="Z1249" s="1">
        <f>Table1[[#This Row],[Cost Of Goods Sold]]*Table1[[#This Row],[Quantity Sold]]</f>
        <v>400</v>
      </c>
      <c r="AA1249" s="1">
        <f>Table1[[#This Row],[Total sold Amount]]-Table1[[#This Row],[Total Cost of Good Sold]]</f>
        <v>125</v>
      </c>
      <c r="AB1249" s="6">
        <f>IFERROR(Table1[[#This Row],[Total sold Amount]]-Table1[[#This Row],[Total Cost of Good Sold]]/Table1[[#This Row],[Total sold Amount]],0)</f>
        <v>524.23809523809518</v>
      </c>
      <c r="AC1249" s="9">
        <f>IFERROR((Table1[[#This Row],[Total sold Amount]]-Table1[[#This Row],[Total Cost of Good Sold]])/Table1[[#This Row],[Total sold Amount]],0)</f>
        <v>0.23809523809523808</v>
      </c>
    </row>
    <row r="1250" spans="1:29" x14ac:dyDescent="0.3">
      <c r="A1250">
        <v>28</v>
      </c>
      <c r="B1250" t="s">
        <v>58</v>
      </c>
      <c r="C1250" t="s">
        <v>42</v>
      </c>
      <c r="D1250" t="s">
        <v>635</v>
      </c>
      <c r="E1250" t="s">
        <v>42</v>
      </c>
      <c r="G1250" s="6">
        <v>260</v>
      </c>
      <c r="H1250">
        <v>4</v>
      </c>
      <c r="K1250" t="s">
        <v>32</v>
      </c>
      <c r="L1250" t="s">
        <v>32</v>
      </c>
      <c r="M1250" t="s">
        <v>445</v>
      </c>
      <c r="N1250" s="2">
        <v>0.12</v>
      </c>
      <c r="O1250" s="1">
        <v>200</v>
      </c>
      <c r="P1250" s="1">
        <v>60</v>
      </c>
      <c r="V1250" t="s">
        <v>609</v>
      </c>
      <c r="W1250" t="s">
        <v>606</v>
      </c>
      <c r="X1250" t="s">
        <v>618</v>
      </c>
      <c r="Y1250" s="6">
        <v>1040</v>
      </c>
      <c r="Z1250" s="1">
        <f>Table1[[#This Row],[Cost Of Goods Sold]]*Table1[[#This Row],[Quantity Sold]]</f>
        <v>800</v>
      </c>
      <c r="AA1250" s="1">
        <f>Table1[[#This Row],[Total sold Amount]]-Table1[[#This Row],[Total Cost of Good Sold]]</f>
        <v>240</v>
      </c>
      <c r="AB1250" s="6">
        <f>IFERROR(Table1[[#This Row],[Total sold Amount]]-Table1[[#This Row],[Total Cost of Good Sold]]/Table1[[#This Row],[Total sold Amount]],0)</f>
        <v>1039.2307692307693</v>
      </c>
      <c r="AC1250" s="9">
        <f>IFERROR((Table1[[#This Row],[Total sold Amount]]-Table1[[#This Row],[Total Cost of Good Sold]])/Table1[[#This Row],[Total sold Amount]],0)</f>
        <v>0.23076923076923078</v>
      </c>
    </row>
    <row r="1251" spans="1:29" x14ac:dyDescent="0.3">
      <c r="A1251">
        <v>44</v>
      </c>
      <c r="B1251" t="s">
        <v>78</v>
      </c>
      <c r="C1251" t="s">
        <v>77</v>
      </c>
      <c r="D1251" t="s">
        <v>635</v>
      </c>
      <c r="E1251" t="s">
        <v>42</v>
      </c>
      <c r="G1251" s="6">
        <v>65</v>
      </c>
      <c r="H1251">
        <v>4</v>
      </c>
      <c r="K1251" t="s">
        <v>32</v>
      </c>
      <c r="L1251" t="s">
        <v>32</v>
      </c>
      <c r="M1251" t="s">
        <v>447</v>
      </c>
      <c r="N1251" s="2">
        <v>0.1</v>
      </c>
      <c r="O1251" s="1">
        <v>50</v>
      </c>
      <c r="P1251" s="1">
        <v>15</v>
      </c>
      <c r="V1251" t="s">
        <v>609</v>
      </c>
      <c r="W1251" t="s">
        <v>607</v>
      </c>
      <c r="X1251" t="s">
        <v>618</v>
      </c>
      <c r="Y1251" s="6">
        <v>260</v>
      </c>
      <c r="Z1251" s="1">
        <f>Table1[[#This Row],[Cost Of Goods Sold]]*Table1[[#This Row],[Quantity Sold]]</f>
        <v>200</v>
      </c>
      <c r="AA1251" s="1">
        <f>Table1[[#This Row],[Total sold Amount]]-Table1[[#This Row],[Total Cost of Good Sold]]</f>
        <v>60</v>
      </c>
      <c r="AB1251" s="6">
        <f>IFERROR(Table1[[#This Row],[Total sold Amount]]-Table1[[#This Row],[Total Cost of Good Sold]]/Table1[[#This Row],[Total sold Amount]],0)</f>
        <v>259.23076923076923</v>
      </c>
      <c r="AC1251" s="9">
        <f>IFERROR((Table1[[#This Row],[Total sold Amount]]-Table1[[#This Row],[Total Cost of Good Sold]])/Table1[[#This Row],[Total sold Amount]],0)</f>
        <v>0.23076923076923078</v>
      </c>
    </row>
    <row r="1252" spans="1:29" x14ac:dyDescent="0.3">
      <c r="A1252">
        <v>54</v>
      </c>
      <c r="B1252" t="s">
        <v>87</v>
      </c>
      <c r="C1252" t="s">
        <v>39</v>
      </c>
      <c r="D1252" t="s">
        <v>636</v>
      </c>
      <c r="E1252" t="s">
        <v>624</v>
      </c>
      <c r="G1252" s="6">
        <v>325</v>
      </c>
      <c r="H1252">
        <v>5</v>
      </c>
      <c r="K1252" t="s">
        <v>18</v>
      </c>
      <c r="L1252" t="s">
        <v>18</v>
      </c>
      <c r="M1252" t="s">
        <v>439</v>
      </c>
      <c r="N1252" s="2">
        <v>0.05</v>
      </c>
      <c r="O1252" s="1">
        <v>250</v>
      </c>
      <c r="P1252" s="1">
        <v>75</v>
      </c>
      <c r="V1252" t="s">
        <v>609</v>
      </c>
      <c r="W1252" t="s">
        <v>606</v>
      </c>
      <c r="X1252" t="s">
        <v>618</v>
      </c>
      <c r="Y1252" s="6">
        <v>1625</v>
      </c>
      <c r="Z1252" s="1">
        <f>Table1[[#This Row],[Cost Of Goods Sold]]*Table1[[#This Row],[Quantity Sold]]</f>
        <v>1250</v>
      </c>
      <c r="AA1252" s="1">
        <f>Table1[[#This Row],[Total sold Amount]]-Table1[[#This Row],[Total Cost of Good Sold]]</f>
        <v>375</v>
      </c>
      <c r="AB1252" s="6">
        <f>IFERROR(Table1[[#This Row],[Total sold Amount]]-Table1[[#This Row],[Total Cost of Good Sold]]/Table1[[#This Row],[Total sold Amount]],0)</f>
        <v>1624.2307692307693</v>
      </c>
      <c r="AC1252" s="9">
        <f>IFERROR((Table1[[#This Row],[Total sold Amount]]-Table1[[#This Row],[Total Cost of Good Sold]])/Table1[[#This Row],[Total sold Amount]],0)</f>
        <v>0.23076923076923078</v>
      </c>
    </row>
    <row r="1253" spans="1:29" x14ac:dyDescent="0.3">
      <c r="A1253">
        <v>55</v>
      </c>
      <c r="B1253" t="s">
        <v>88</v>
      </c>
      <c r="C1253" t="s">
        <v>42</v>
      </c>
      <c r="D1253" t="s">
        <v>635</v>
      </c>
      <c r="E1253" t="s">
        <v>42</v>
      </c>
      <c r="G1253" s="6">
        <v>200</v>
      </c>
      <c r="H1253">
        <v>5</v>
      </c>
      <c r="K1253" t="s">
        <v>26</v>
      </c>
      <c r="L1253" t="s">
        <v>32</v>
      </c>
      <c r="M1253" t="s">
        <v>440</v>
      </c>
      <c r="N1253" s="2">
        <v>0.1</v>
      </c>
      <c r="O1253" s="1">
        <v>150</v>
      </c>
      <c r="P1253" s="1">
        <v>50</v>
      </c>
      <c r="V1253" t="s">
        <v>609</v>
      </c>
      <c r="W1253" t="s">
        <v>607</v>
      </c>
      <c r="X1253" t="s">
        <v>618</v>
      </c>
      <c r="Y1253" s="6">
        <v>1000</v>
      </c>
      <c r="Z1253" s="1">
        <f>Table1[[#This Row],[Cost Of Goods Sold]]*Table1[[#This Row],[Quantity Sold]]</f>
        <v>750</v>
      </c>
      <c r="AA1253" s="1">
        <f>Table1[[#This Row],[Total sold Amount]]-Table1[[#This Row],[Total Cost of Good Sold]]</f>
        <v>250</v>
      </c>
      <c r="AB1253" s="6">
        <f>IFERROR(Table1[[#This Row],[Total sold Amount]]-Table1[[#This Row],[Total Cost of Good Sold]]/Table1[[#This Row],[Total sold Amount]],0)</f>
        <v>999.25</v>
      </c>
      <c r="AC1253" s="9">
        <f>IFERROR((Table1[[#This Row],[Total sold Amount]]-Table1[[#This Row],[Total Cost of Good Sold]])/Table1[[#This Row],[Total sold Amount]],0)</f>
        <v>0.25</v>
      </c>
    </row>
    <row r="1254" spans="1:29" x14ac:dyDescent="0.3">
      <c r="A1254">
        <v>73</v>
      </c>
      <c r="B1254" t="s">
        <v>105</v>
      </c>
      <c r="C1254" t="s">
        <v>39</v>
      </c>
      <c r="D1254" t="s">
        <v>636</v>
      </c>
      <c r="E1254" t="s">
        <v>624</v>
      </c>
      <c r="G1254" s="6">
        <v>130</v>
      </c>
      <c r="H1254">
        <v>3</v>
      </c>
      <c r="K1254" t="s">
        <v>32</v>
      </c>
      <c r="L1254" t="s">
        <v>32</v>
      </c>
      <c r="M1254" t="s">
        <v>443</v>
      </c>
      <c r="N1254" s="2">
        <v>0.08</v>
      </c>
      <c r="O1254" s="1">
        <v>100</v>
      </c>
      <c r="P1254" s="1">
        <v>30</v>
      </c>
      <c r="V1254" t="s">
        <v>609</v>
      </c>
      <c r="W1254" t="s">
        <v>608</v>
      </c>
      <c r="X1254" t="s">
        <v>618</v>
      </c>
      <c r="Y1254" s="6">
        <v>390</v>
      </c>
      <c r="Z1254" s="1">
        <f>Table1[[#This Row],[Cost Of Goods Sold]]*Table1[[#This Row],[Quantity Sold]]</f>
        <v>300</v>
      </c>
      <c r="AA1254" s="1">
        <f>Table1[[#This Row],[Total sold Amount]]-Table1[[#This Row],[Total Cost of Good Sold]]</f>
        <v>90</v>
      </c>
      <c r="AB1254" s="6">
        <f>IFERROR(Table1[[#This Row],[Total sold Amount]]-Table1[[#This Row],[Total Cost of Good Sold]]/Table1[[#This Row],[Total sold Amount]],0)</f>
        <v>389.23076923076923</v>
      </c>
      <c r="AC1254" s="9">
        <f>IFERROR((Table1[[#This Row],[Total sold Amount]]-Table1[[#This Row],[Total Cost of Good Sold]])/Table1[[#This Row],[Total sold Amount]],0)</f>
        <v>0.23076923076923078</v>
      </c>
    </row>
    <row r="1255" spans="1:29" x14ac:dyDescent="0.3">
      <c r="A1255">
        <v>89</v>
      </c>
      <c r="B1255" t="s">
        <v>40</v>
      </c>
      <c r="C1255" t="s">
        <v>39</v>
      </c>
      <c r="D1255" t="s">
        <v>636</v>
      </c>
      <c r="E1255" t="s">
        <v>624</v>
      </c>
      <c r="G1255" s="6">
        <v>260</v>
      </c>
      <c r="H1255">
        <v>2</v>
      </c>
      <c r="K1255" t="s">
        <v>18</v>
      </c>
      <c r="L1255" t="s">
        <v>18</v>
      </c>
      <c r="M1255" t="s">
        <v>446</v>
      </c>
      <c r="N1255" s="2">
        <v>0.1</v>
      </c>
      <c r="O1255" s="1">
        <v>200</v>
      </c>
      <c r="P1255" s="1">
        <v>60</v>
      </c>
      <c r="V1255" t="s">
        <v>609</v>
      </c>
      <c r="W1255" t="s">
        <v>606</v>
      </c>
      <c r="X1255" t="s">
        <v>618</v>
      </c>
      <c r="Y1255" s="6">
        <v>520</v>
      </c>
      <c r="Z1255" s="1">
        <f>Table1[[#This Row],[Cost Of Goods Sold]]*Table1[[#This Row],[Quantity Sold]]</f>
        <v>400</v>
      </c>
      <c r="AA1255" s="1">
        <f>Table1[[#This Row],[Total sold Amount]]-Table1[[#This Row],[Total Cost of Good Sold]]</f>
        <v>120</v>
      </c>
      <c r="AB1255" s="6">
        <f>IFERROR(Table1[[#This Row],[Total sold Amount]]-Table1[[#This Row],[Total Cost of Good Sold]]/Table1[[#This Row],[Total sold Amount]],0)</f>
        <v>519.23076923076928</v>
      </c>
      <c r="AC1255" s="9">
        <f>IFERROR((Table1[[#This Row],[Total sold Amount]]-Table1[[#This Row],[Total Cost of Good Sold]])/Table1[[#This Row],[Total sold Amount]],0)</f>
        <v>0.23076923076923078</v>
      </c>
    </row>
    <row r="1256" spans="1:29" x14ac:dyDescent="0.3">
      <c r="A1256">
        <v>91</v>
      </c>
      <c r="B1256" t="s">
        <v>43</v>
      </c>
      <c r="C1256" t="s">
        <v>42</v>
      </c>
      <c r="D1256" t="s">
        <v>635</v>
      </c>
      <c r="E1256" t="s">
        <v>42</v>
      </c>
      <c r="G1256" s="6">
        <v>85</v>
      </c>
      <c r="H1256">
        <v>1</v>
      </c>
      <c r="K1256" t="s">
        <v>18</v>
      </c>
      <c r="L1256" t="s">
        <v>18</v>
      </c>
      <c r="M1256" t="s">
        <v>445</v>
      </c>
      <c r="N1256" s="2">
        <v>0.08</v>
      </c>
      <c r="O1256" s="1">
        <v>70</v>
      </c>
      <c r="P1256" s="1">
        <v>15</v>
      </c>
      <c r="V1256" t="s">
        <v>609</v>
      </c>
      <c r="W1256" t="s">
        <v>607</v>
      </c>
      <c r="X1256" t="s">
        <v>618</v>
      </c>
      <c r="Y1256" s="6">
        <v>85</v>
      </c>
      <c r="Z1256" s="1">
        <f>Table1[[#This Row],[Cost Of Goods Sold]]*Table1[[#This Row],[Quantity Sold]]</f>
        <v>70</v>
      </c>
      <c r="AA1256" s="1">
        <f>Table1[[#This Row],[Total sold Amount]]-Table1[[#This Row],[Total Cost of Good Sold]]</f>
        <v>15</v>
      </c>
      <c r="AB1256" s="6">
        <f>IFERROR(Table1[[#This Row],[Total sold Amount]]-Table1[[#This Row],[Total Cost of Good Sold]]/Table1[[#This Row],[Total sold Amount]],0)</f>
        <v>84.17647058823529</v>
      </c>
      <c r="AC1256" s="9">
        <f>IFERROR((Table1[[#This Row],[Total sold Amount]]-Table1[[#This Row],[Total Cost of Good Sold]])/Table1[[#This Row],[Total sold Amount]],0)</f>
        <v>0.17647058823529413</v>
      </c>
    </row>
    <row r="1257" spans="1:29" x14ac:dyDescent="0.3">
      <c r="A1257">
        <v>100</v>
      </c>
      <c r="B1257" t="s">
        <v>54</v>
      </c>
      <c r="C1257" t="s">
        <v>39</v>
      </c>
      <c r="D1257" t="s">
        <v>636</v>
      </c>
      <c r="E1257" t="s">
        <v>624</v>
      </c>
      <c r="G1257" s="6">
        <v>105</v>
      </c>
      <c r="H1257">
        <v>3</v>
      </c>
      <c r="K1257" t="s">
        <v>26</v>
      </c>
      <c r="L1257" t="s">
        <v>32</v>
      </c>
      <c r="M1257" t="s">
        <v>448</v>
      </c>
      <c r="N1257" s="2">
        <v>0.1</v>
      </c>
      <c r="O1257" s="1">
        <v>80</v>
      </c>
      <c r="P1257" s="1">
        <v>25</v>
      </c>
      <c r="V1257" t="s">
        <v>609</v>
      </c>
      <c r="W1257" t="s">
        <v>606</v>
      </c>
      <c r="X1257" t="s">
        <v>618</v>
      </c>
      <c r="Y1257" s="6">
        <v>315</v>
      </c>
      <c r="Z1257" s="1">
        <f>Table1[[#This Row],[Cost Of Goods Sold]]*Table1[[#This Row],[Quantity Sold]]</f>
        <v>240</v>
      </c>
      <c r="AA1257" s="1">
        <f>Table1[[#This Row],[Total sold Amount]]-Table1[[#This Row],[Total Cost of Good Sold]]</f>
        <v>75</v>
      </c>
      <c r="AB1257" s="6">
        <f>IFERROR(Table1[[#This Row],[Total sold Amount]]-Table1[[#This Row],[Total Cost of Good Sold]]/Table1[[#This Row],[Total sold Amount]],0)</f>
        <v>314.23809523809524</v>
      </c>
      <c r="AC1257" s="9">
        <f>IFERROR((Table1[[#This Row],[Total sold Amount]]-Table1[[#This Row],[Total Cost of Good Sold]])/Table1[[#This Row],[Total sold Amount]],0)</f>
        <v>0.23809523809523808</v>
      </c>
    </row>
    <row r="1258" spans="1:29" x14ac:dyDescent="0.3">
      <c r="A1258">
        <v>104</v>
      </c>
      <c r="B1258" t="s">
        <v>58</v>
      </c>
      <c r="C1258" t="s">
        <v>42</v>
      </c>
      <c r="D1258" t="s">
        <v>635</v>
      </c>
      <c r="E1258" t="s">
        <v>42</v>
      </c>
      <c r="G1258" s="6">
        <v>260</v>
      </c>
      <c r="H1258">
        <v>3</v>
      </c>
      <c r="K1258" t="s">
        <v>32</v>
      </c>
      <c r="L1258" t="s">
        <v>32</v>
      </c>
      <c r="M1258" t="s">
        <v>439</v>
      </c>
      <c r="N1258" s="2">
        <v>0.15</v>
      </c>
      <c r="O1258" s="1">
        <v>200</v>
      </c>
      <c r="P1258" s="1">
        <v>60</v>
      </c>
      <c r="V1258" t="s">
        <v>609</v>
      </c>
      <c r="W1258" t="s">
        <v>607</v>
      </c>
      <c r="X1258" t="s">
        <v>618</v>
      </c>
      <c r="Y1258" s="6">
        <v>780</v>
      </c>
      <c r="Z1258" s="1">
        <f>Table1[[#This Row],[Cost Of Goods Sold]]*Table1[[#This Row],[Quantity Sold]]</f>
        <v>600</v>
      </c>
      <c r="AA1258" s="1">
        <f>Table1[[#This Row],[Total sold Amount]]-Table1[[#This Row],[Total Cost of Good Sold]]</f>
        <v>180</v>
      </c>
      <c r="AB1258" s="6">
        <f>IFERROR(Table1[[#This Row],[Total sold Amount]]-Table1[[#This Row],[Total Cost of Good Sold]]/Table1[[#This Row],[Total sold Amount]],0)</f>
        <v>779.23076923076928</v>
      </c>
      <c r="AC1258" s="9">
        <f>IFERROR((Table1[[#This Row],[Total sold Amount]]-Table1[[#This Row],[Total Cost of Good Sold]])/Table1[[#This Row],[Total sold Amount]],0)</f>
        <v>0.23076923076923078</v>
      </c>
    </row>
    <row r="1259" spans="1:29" x14ac:dyDescent="0.3">
      <c r="A1259">
        <v>120</v>
      </c>
      <c r="B1259" t="s">
        <v>78</v>
      </c>
      <c r="C1259" t="s">
        <v>77</v>
      </c>
      <c r="D1259" t="s">
        <v>635</v>
      </c>
      <c r="E1259" t="s">
        <v>42</v>
      </c>
      <c r="G1259" s="6">
        <v>65</v>
      </c>
      <c r="H1259">
        <v>5</v>
      </c>
      <c r="K1259" t="s">
        <v>32</v>
      </c>
      <c r="L1259" t="s">
        <v>32</v>
      </c>
      <c r="M1259" t="s">
        <v>442</v>
      </c>
      <c r="N1259" s="2">
        <v>0.06</v>
      </c>
      <c r="O1259" s="1">
        <v>50</v>
      </c>
      <c r="P1259" s="1">
        <v>15</v>
      </c>
      <c r="V1259" t="s">
        <v>609</v>
      </c>
      <c r="W1259" t="s">
        <v>606</v>
      </c>
      <c r="X1259" t="s">
        <v>618</v>
      </c>
      <c r="Y1259" s="6">
        <v>325</v>
      </c>
      <c r="Z1259" s="1">
        <f>Table1[[#This Row],[Cost Of Goods Sold]]*Table1[[#This Row],[Quantity Sold]]</f>
        <v>250</v>
      </c>
      <c r="AA1259" s="1">
        <f>Table1[[#This Row],[Total sold Amount]]-Table1[[#This Row],[Total Cost of Good Sold]]</f>
        <v>75</v>
      </c>
      <c r="AB1259" s="6">
        <f>IFERROR(Table1[[#This Row],[Total sold Amount]]-Table1[[#This Row],[Total Cost of Good Sold]]/Table1[[#This Row],[Total sold Amount]],0)</f>
        <v>324.23076923076923</v>
      </c>
      <c r="AC1259" s="9">
        <f>IFERROR((Table1[[#This Row],[Total sold Amount]]-Table1[[#This Row],[Total Cost of Good Sold]])/Table1[[#This Row],[Total sold Amount]],0)</f>
        <v>0.23076923076923078</v>
      </c>
    </row>
    <row r="1260" spans="1:29" x14ac:dyDescent="0.3">
      <c r="A1260">
        <v>130</v>
      </c>
      <c r="B1260" t="s">
        <v>87</v>
      </c>
      <c r="C1260" t="s">
        <v>39</v>
      </c>
      <c r="D1260" t="s">
        <v>636</v>
      </c>
      <c r="E1260" t="s">
        <v>624</v>
      </c>
      <c r="G1260" s="6">
        <v>325</v>
      </c>
      <c r="H1260">
        <v>4</v>
      </c>
      <c r="K1260" t="s">
        <v>18</v>
      </c>
      <c r="L1260" t="s">
        <v>18</v>
      </c>
      <c r="M1260" t="s">
        <v>439</v>
      </c>
      <c r="N1260" s="2">
        <v>0.1</v>
      </c>
      <c r="O1260" s="1">
        <v>250</v>
      </c>
      <c r="P1260" s="1">
        <v>75</v>
      </c>
      <c r="V1260" t="s">
        <v>609</v>
      </c>
      <c r="W1260" t="s">
        <v>607</v>
      </c>
      <c r="X1260" t="s">
        <v>618</v>
      </c>
      <c r="Y1260" s="6">
        <v>1300</v>
      </c>
      <c r="Z1260" s="1">
        <f>Table1[[#This Row],[Cost Of Goods Sold]]*Table1[[#This Row],[Quantity Sold]]</f>
        <v>1000</v>
      </c>
      <c r="AA1260" s="1">
        <f>Table1[[#This Row],[Total sold Amount]]-Table1[[#This Row],[Total Cost of Good Sold]]</f>
        <v>300</v>
      </c>
      <c r="AB1260" s="6">
        <f>IFERROR(Table1[[#This Row],[Total sold Amount]]-Table1[[#This Row],[Total Cost of Good Sold]]/Table1[[#This Row],[Total sold Amount]],0)</f>
        <v>1299.2307692307693</v>
      </c>
      <c r="AC1260" s="9">
        <f>IFERROR((Table1[[#This Row],[Total sold Amount]]-Table1[[#This Row],[Total Cost of Good Sold]])/Table1[[#This Row],[Total sold Amount]],0)</f>
        <v>0.23076923076923078</v>
      </c>
    </row>
    <row r="1261" spans="1:29" x14ac:dyDescent="0.3">
      <c r="A1261">
        <v>131</v>
      </c>
      <c r="B1261" t="s">
        <v>88</v>
      </c>
      <c r="C1261" t="s">
        <v>42</v>
      </c>
      <c r="D1261" t="s">
        <v>635</v>
      </c>
      <c r="E1261" t="s">
        <v>42</v>
      </c>
      <c r="G1261" s="6">
        <v>200</v>
      </c>
      <c r="H1261">
        <v>4</v>
      </c>
      <c r="K1261" t="s">
        <v>26</v>
      </c>
      <c r="L1261" t="s">
        <v>32</v>
      </c>
      <c r="M1261" t="s">
        <v>447</v>
      </c>
      <c r="N1261" s="2">
        <v>0.12</v>
      </c>
      <c r="O1261" s="1">
        <v>150</v>
      </c>
      <c r="P1261" s="1">
        <v>50</v>
      </c>
      <c r="V1261" t="s">
        <v>609</v>
      </c>
      <c r="W1261" t="s">
        <v>606</v>
      </c>
      <c r="X1261" t="s">
        <v>618</v>
      </c>
      <c r="Y1261" s="6">
        <v>800</v>
      </c>
      <c r="Z1261" s="1">
        <f>Table1[[#This Row],[Cost Of Goods Sold]]*Table1[[#This Row],[Quantity Sold]]</f>
        <v>600</v>
      </c>
      <c r="AA1261" s="1">
        <f>Table1[[#This Row],[Total sold Amount]]-Table1[[#This Row],[Total Cost of Good Sold]]</f>
        <v>200</v>
      </c>
      <c r="AB1261" s="6">
        <f>IFERROR(Table1[[#This Row],[Total sold Amount]]-Table1[[#This Row],[Total Cost of Good Sold]]/Table1[[#This Row],[Total sold Amount]],0)</f>
        <v>799.25</v>
      </c>
      <c r="AC1261" s="9">
        <f>IFERROR((Table1[[#This Row],[Total sold Amount]]-Table1[[#This Row],[Total Cost of Good Sold]])/Table1[[#This Row],[Total sold Amount]],0)</f>
        <v>0.25</v>
      </c>
    </row>
    <row r="1262" spans="1:29" x14ac:dyDescent="0.3">
      <c r="A1262">
        <v>149</v>
      </c>
      <c r="B1262" t="s">
        <v>105</v>
      </c>
      <c r="C1262" t="s">
        <v>39</v>
      </c>
      <c r="D1262" t="s">
        <v>636</v>
      </c>
      <c r="E1262" t="s">
        <v>624</v>
      </c>
      <c r="G1262" s="6">
        <v>130</v>
      </c>
      <c r="H1262">
        <v>5</v>
      </c>
      <c r="K1262" t="s">
        <v>32</v>
      </c>
      <c r="L1262" t="s">
        <v>32</v>
      </c>
      <c r="M1262" t="s">
        <v>439</v>
      </c>
      <c r="N1262" s="2">
        <v>0.05</v>
      </c>
      <c r="O1262" s="1">
        <v>100</v>
      </c>
      <c r="P1262" s="1">
        <v>30</v>
      </c>
      <c r="V1262" t="s">
        <v>609</v>
      </c>
      <c r="W1262" t="s">
        <v>606</v>
      </c>
      <c r="X1262" t="s">
        <v>618</v>
      </c>
      <c r="Y1262" s="6">
        <v>650</v>
      </c>
      <c r="Z1262" s="1">
        <f>Table1[[#This Row],[Cost Of Goods Sold]]*Table1[[#This Row],[Quantity Sold]]</f>
        <v>500</v>
      </c>
      <c r="AA1262" s="1">
        <f>Table1[[#This Row],[Total sold Amount]]-Table1[[#This Row],[Total Cost of Good Sold]]</f>
        <v>150</v>
      </c>
      <c r="AB1262" s="6">
        <f>IFERROR(Table1[[#This Row],[Total sold Amount]]-Table1[[#This Row],[Total Cost of Good Sold]]/Table1[[#This Row],[Total sold Amount]],0)</f>
        <v>649.23076923076928</v>
      </c>
      <c r="AC1262" s="9">
        <f>IFERROR((Table1[[#This Row],[Total sold Amount]]-Table1[[#This Row],[Total Cost of Good Sold]])/Table1[[#This Row],[Total sold Amount]],0)</f>
        <v>0.23076923076923078</v>
      </c>
    </row>
    <row r="1263" spans="1:29" x14ac:dyDescent="0.3">
      <c r="A1263">
        <v>166</v>
      </c>
      <c r="B1263" t="s">
        <v>40</v>
      </c>
      <c r="C1263" t="s">
        <v>39</v>
      </c>
      <c r="D1263" t="s">
        <v>636</v>
      </c>
      <c r="E1263" t="s">
        <v>624</v>
      </c>
      <c r="G1263" s="6">
        <v>260</v>
      </c>
      <c r="H1263">
        <v>1</v>
      </c>
      <c r="K1263" t="s">
        <v>18</v>
      </c>
      <c r="L1263" t="s">
        <v>18</v>
      </c>
      <c r="M1263" t="s">
        <v>446</v>
      </c>
      <c r="N1263" s="2">
        <v>0</v>
      </c>
      <c r="O1263" s="1">
        <v>200</v>
      </c>
      <c r="P1263" s="1">
        <v>60</v>
      </c>
      <c r="V1263" t="s">
        <v>609</v>
      </c>
      <c r="W1263" t="s">
        <v>606</v>
      </c>
      <c r="X1263" t="s">
        <v>618</v>
      </c>
      <c r="Y1263" s="6">
        <v>260</v>
      </c>
      <c r="Z1263" s="1">
        <f>Table1[[#This Row],[Cost Of Goods Sold]]*Table1[[#This Row],[Quantity Sold]]</f>
        <v>200</v>
      </c>
      <c r="AA1263" s="1">
        <f>Table1[[#This Row],[Total sold Amount]]-Table1[[#This Row],[Total Cost of Good Sold]]</f>
        <v>60</v>
      </c>
      <c r="AB1263" s="6">
        <f>IFERROR(Table1[[#This Row],[Total sold Amount]]-Table1[[#This Row],[Total Cost of Good Sold]]/Table1[[#This Row],[Total sold Amount]],0)</f>
        <v>259.23076923076923</v>
      </c>
      <c r="AC1263" s="9">
        <f>IFERROR((Table1[[#This Row],[Total sold Amount]]-Table1[[#This Row],[Total Cost of Good Sold]])/Table1[[#This Row],[Total sold Amount]],0)</f>
        <v>0.23076923076923078</v>
      </c>
    </row>
    <row r="1264" spans="1:29" x14ac:dyDescent="0.3">
      <c r="A1264">
        <v>168</v>
      </c>
      <c r="B1264" t="s">
        <v>43</v>
      </c>
      <c r="C1264" t="s">
        <v>42</v>
      </c>
      <c r="D1264" t="s">
        <v>635</v>
      </c>
      <c r="E1264" t="s">
        <v>42</v>
      </c>
      <c r="G1264" s="6">
        <v>85</v>
      </c>
      <c r="H1264">
        <v>5</v>
      </c>
      <c r="K1264" t="s">
        <v>18</v>
      </c>
      <c r="L1264" t="s">
        <v>18</v>
      </c>
      <c r="M1264" t="s">
        <v>442</v>
      </c>
      <c r="N1264" s="2">
        <v>0</v>
      </c>
      <c r="O1264" s="1">
        <v>70</v>
      </c>
      <c r="P1264" s="1">
        <v>15</v>
      </c>
      <c r="V1264" t="s">
        <v>609</v>
      </c>
      <c r="W1264" t="s">
        <v>607</v>
      </c>
      <c r="X1264" t="s">
        <v>618</v>
      </c>
      <c r="Y1264" s="6">
        <v>425</v>
      </c>
      <c r="Z1264" s="1">
        <f>Table1[[#This Row],[Cost Of Goods Sold]]*Table1[[#This Row],[Quantity Sold]]</f>
        <v>350</v>
      </c>
      <c r="AA1264" s="1">
        <f>Table1[[#This Row],[Total sold Amount]]-Table1[[#This Row],[Total Cost of Good Sold]]</f>
        <v>75</v>
      </c>
      <c r="AB1264" s="6">
        <f>IFERROR(Table1[[#This Row],[Total sold Amount]]-Table1[[#This Row],[Total Cost of Good Sold]]/Table1[[#This Row],[Total sold Amount]],0)</f>
        <v>424.1764705882353</v>
      </c>
      <c r="AC1264" s="9">
        <f>IFERROR((Table1[[#This Row],[Total sold Amount]]-Table1[[#This Row],[Total Cost of Good Sold]])/Table1[[#This Row],[Total sold Amount]],0)</f>
        <v>0.17647058823529413</v>
      </c>
    </row>
    <row r="1265" spans="1:29" x14ac:dyDescent="0.3">
      <c r="A1265">
        <v>177</v>
      </c>
      <c r="B1265" t="s">
        <v>54</v>
      </c>
      <c r="C1265" t="s">
        <v>39</v>
      </c>
      <c r="D1265" t="s">
        <v>636</v>
      </c>
      <c r="E1265" t="s">
        <v>624</v>
      </c>
      <c r="G1265" s="6">
        <v>105</v>
      </c>
      <c r="H1265">
        <v>4</v>
      </c>
      <c r="K1265" t="s">
        <v>26</v>
      </c>
      <c r="L1265" t="s">
        <v>32</v>
      </c>
      <c r="M1265" t="s">
        <v>446</v>
      </c>
      <c r="N1265" s="2">
        <v>0</v>
      </c>
      <c r="O1265" s="1">
        <v>80</v>
      </c>
      <c r="P1265" s="1">
        <v>25</v>
      </c>
      <c r="V1265" t="s">
        <v>609</v>
      </c>
      <c r="W1265" t="s">
        <v>606</v>
      </c>
      <c r="X1265" t="s">
        <v>618</v>
      </c>
      <c r="Y1265" s="6">
        <v>420</v>
      </c>
      <c r="Z1265" s="1">
        <f>Table1[[#This Row],[Cost Of Goods Sold]]*Table1[[#This Row],[Quantity Sold]]</f>
        <v>320</v>
      </c>
      <c r="AA1265" s="1">
        <f>Table1[[#This Row],[Total sold Amount]]-Table1[[#This Row],[Total Cost of Good Sold]]</f>
        <v>100</v>
      </c>
      <c r="AB1265" s="6">
        <f>IFERROR(Table1[[#This Row],[Total sold Amount]]-Table1[[#This Row],[Total Cost of Good Sold]]/Table1[[#This Row],[Total sold Amount]],0)</f>
        <v>419.23809523809524</v>
      </c>
      <c r="AC1265" s="9">
        <f>IFERROR((Table1[[#This Row],[Total sold Amount]]-Table1[[#This Row],[Total Cost of Good Sold]])/Table1[[#This Row],[Total sold Amount]],0)</f>
        <v>0.23809523809523808</v>
      </c>
    </row>
    <row r="1266" spans="1:29" x14ac:dyDescent="0.3">
      <c r="A1266">
        <v>181</v>
      </c>
      <c r="B1266" t="s">
        <v>58</v>
      </c>
      <c r="C1266" t="s">
        <v>42</v>
      </c>
      <c r="D1266" t="s">
        <v>635</v>
      </c>
      <c r="E1266" t="s">
        <v>42</v>
      </c>
      <c r="G1266" s="6">
        <v>260</v>
      </c>
      <c r="H1266">
        <v>1</v>
      </c>
      <c r="K1266" t="s">
        <v>32</v>
      </c>
      <c r="L1266" t="s">
        <v>32</v>
      </c>
      <c r="M1266" t="s">
        <v>447</v>
      </c>
      <c r="N1266" s="2">
        <v>0</v>
      </c>
      <c r="O1266" s="1">
        <v>200</v>
      </c>
      <c r="P1266" s="1">
        <v>60</v>
      </c>
      <c r="V1266" t="s">
        <v>609</v>
      </c>
      <c r="W1266" t="s">
        <v>607</v>
      </c>
      <c r="X1266" t="s">
        <v>618</v>
      </c>
      <c r="Y1266" s="6">
        <v>260</v>
      </c>
      <c r="Z1266" s="1">
        <f>Table1[[#This Row],[Cost Of Goods Sold]]*Table1[[#This Row],[Quantity Sold]]</f>
        <v>200</v>
      </c>
      <c r="AA1266" s="1">
        <f>Table1[[#This Row],[Total sold Amount]]-Table1[[#This Row],[Total Cost of Good Sold]]</f>
        <v>60</v>
      </c>
      <c r="AB1266" s="6">
        <f>IFERROR(Table1[[#This Row],[Total sold Amount]]-Table1[[#This Row],[Total Cost of Good Sold]]/Table1[[#This Row],[Total sold Amount]],0)</f>
        <v>259.23076923076923</v>
      </c>
      <c r="AC1266" s="9">
        <f>IFERROR((Table1[[#This Row],[Total sold Amount]]-Table1[[#This Row],[Total Cost of Good Sold]])/Table1[[#This Row],[Total sold Amount]],0)</f>
        <v>0.23076923076923078</v>
      </c>
    </row>
    <row r="1267" spans="1:29" x14ac:dyDescent="0.3">
      <c r="A1267">
        <v>197</v>
      </c>
      <c r="B1267" t="s">
        <v>78</v>
      </c>
      <c r="C1267" t="s">
        <v>77</v>
      </c>
      <c r="D1267" t="s">
        <v>635</v>
      </c>
      <c r="E1267" t="s">
        <v>42</v>
      </c>
      <c r="G1267" s="6">
        <v>65</v>
      </c>
      <c r="H1267">
        <v>5</v>
      </c>
      <c r="K1267" t="s">
        <v>32</v>
      </c>
      <c r="L1267" t="s">
        <v>32</v>
      </c>
      <c r="M1267" t="s">
        <v>443</v>
      </c>
      <c r="N1267" s="2">
        <v>0</v>
      </c>
      <c r="O1267" s="1">
        <v>50</v>
      </c>
      <c r="P1267" s="1">
        <v>15</v>
      </c>
      <c r="V1267" t="s">
        <v>609</v>
      </c>
      <c r="W1267" t="s">
        <v>606</v>
      </c>
      <c r="X1267" t="s">
        <v>618</v>
      </c>
      <c r="Y1267" s="6">
        <v>325</v>
      </c>
      <c r="Z1267" s="1">
        <f>Table1[[#This Row],[Cost Of Goods Sold]]*Table1[[#This Row],[Quantity Sold]]</f>
        <v>250</v>
      </c>
      <c r="AA1267" s="1">
        <f>Table1[[#This Row],[Total sold Amount]]-Table1[[#This Row],[Total Cost of Good Sold]]</f>
        <v>75</v>
      </c>
      <c r="AB1267" s="6">
        <f>IFERROR(Table1[[#This Row],[Total sold Amount]]-Table1[[#This Row],[Total Cost of Good Sold]]/Table1[[#This Row],[Total sold Amount]],0)</f>
        <v>324.23076923076923</v>
      </c>
      <c r="AC1267" s="9">
        <f>IFERROR((Table1[[#This Row],[Total sold Amount]]-Table1[[#This Row],[Total Cost of Good Sold]])/Table1[[#This Row],[Total sold Amount]],0)</f>
        <v>0.23076923076923078</v>
      </c>
    </row>
    <row r="1268" spans="1:29" x14ac:dyDescent="0.3">
      <c r="A1268">
        <v>207</v>
      </c>
      <c r="B1268" t="s">
        <v>87</v>
      </c>
      <c r="C1268" t="s">
        <v>39</v>
      </c>
      <c r="D1268" t="s">
        <v>636</v>
      </c>
      <c r="E1268" t="s">
        <v>624</v>
      </c>
      <c r="G1268" s="6">
        <v>325</v>
      </c>
      <c r="H1268">
        <v>2</v>
      </c>
      <c r="K1268" t="s">
        <v>18</v>
      </c>
      <c r="L1268" t="s">
        <v>18</v>
      </c>
      <c r="M1268" t="s">
        <v>446</v>
      </c>
      <c r="N1268" s="2">
        <v>0</v>
      </c>
      <c r="O1268" s="1">
        <v>250</v>
      </c>
      <c r="P1268" s="1">
        <v>75</v>
      </c>
      <c r="V1268" t="s">
        <v>609</v>
      </c>
      <c r="W1268" t="s">
        <v>607</v>
      </c>
      <c r="X1268" t="s">
        <v>618</v>
      </c>
      <c r="Y1268" s="6">
        <v>650</v>
      </c>
      <c r="Z1268" s="1">
        <f>Table1[[#This Row],[Cost Of Goods Sold]]*Table1[[#This Row],[Quantity Sold]]</f>
        <v>500</v>
      </c>
      <c r="AA1268" s="1">
        <f>Table1[[#This Row],[Total sold Amount]]-Table1[[#This Row],[Total Cost of Good Sold]]</f>
        <v>150</v>
      </c>
      <c r="AB1268" s="6">
        <f>IFERROR(Table1[[#This Row],[Total sold Amount]]-Table1[[#This Row],[Total Cost of Good Sold]]/Table1[[#This Row],[Total sold Amount]],0)</f>
        <v>649.23076923076928</v>
      </c>
      <c r="AC1268" s="9">
        <f>IFERROR((Table1[[#This Row],[Total sold Amount]]-Table1[[#This Row],[Total Cost of Good Sold]])/Table1[[#This Row],[Total sold Amount]],0)</f>
        <v>0.23076923076923078</v>
      </c>
    </row>
    <row r="1269" spans="1:29" x14ac:dyDescent="0.3">
      <c r="A1269">
        <v>208</v>
      </c>
      <c r="B1269" t="s">
        <v>88</v>
      </c>
      <c r="C1269" t="s">
        <v>42</v>
      </c>
      <c r="D1269" t="s">
        <v>635</v>
      </c>
      <c r="E1269" t="s">
        <v>42</v>
      </c>
      <c r="G1269" s="6">
        <v>200</v>
      </c>
      <c r="H1269">
        <v>3</v>
      </c>
      <c r="K1269" t="s">
        <v>26</v>
      </c>
      <c r="L1269" t="s">
        <v>32</v>
      </c>
      <c r="M1269" t="s">
        <v>446</v>
      </c>
      <c r="N1269" s="2">
        <v>0</v>
      </c>
      <c r="O1269" s="1">
        <v>150</v>
      </c>
      <c r="P1269" s="1">
        <v>50</v>
      </c>
      <c r="V1269" t="s">
        <v>609</v>
      </c>
      <c r="W1269" t="s">
        <v>606</v>
      </c>
      <c r="X1269" t="s">
        <v>618</v>
      </c>
      <c r="Y1269" s="6">
        <v>600</v>
      </c>
      <c r="Z1269" s="1">
        <f>Table1[[#This Row],[Cost Of Goods Sold]]*Table1[[#This Row],[Quantity Sold]]</f>
        <v>450</v>
      </c>
      <c r="AA1269" s="1">
        <f>Table1[[#This Row],[Total sold Amount]]-Table1[[#This Row],[Total Cost of Good Sold]]</f>
        <v>150</v>
      </c>
      <c r="AB1269" s="6">
        <f>IFERROR(Table1[[#This Row],[Total sold Amount]]-Table1[[#This Row],[Total Cost of Good Sold]]/Table1[[#This Row],[Total sold Amount]],0)</f>
        <v>599.25</v>
      </c>
      <c r="AC1269" s="9">
        <f>IFERROR((Table1[[#This Row],[Total sold Amount]]-Table1[[#This Row],[Total Cost of Good Sold]])/Table1[[#This Row],[Total sold Amount]],0)</f>
        <v>0.25</v>
      </c>
    </row>
    <row r="1270" spans="1:29" x14ac:dyDescent="0.3">
      <c r="A1270">
        <v>226</v>
      </c>
      <c r="B1270" t="s">
        <v>105</v>
      </c>
      <c r="C1270" t="s">
        <v>39</v>
      </c>
      <c r="D1270" t="s">
        <v>636</v>
      </c>
      <c r="E1270" t="s">
        <v>624</v>
      </c>
      <c r="G1270" s="6">
        <v>130</v>
      </c>
      <c r="H1270">
        <v>4</v>
      </c>
      <c r="K1270" t="s">
        <v>32</v>
      </c>
      <c r="L1270" t="s">
        <v>32</v>
      </c>
      <c r="M1270" t="s">
        <v>446</v>
      </c>
      <c r="N1270" s="2">
        <v>0</v>
      </c>
      <c r="O1270" s="1">
        <v>100</v>
      </c>
      <c r="P1270" s="1">
        <v>30</v>
      </c>
      <c r="V1270" t="s">
        <v>609</v>
      </c>
      <c r="W1270" t="s">
        <v>606</v>
      </c>
      <c r="X1270" t="s">
        <v>618</v>
      </c>
      <c r="Y1270" s="6">
        <v>520</v>
      </c>
      <c r="Z1270" s="1">
        <f>Table1[[#This Row],[Cost Of Goods Sold]]*Table1[[#This Row],[Quantity Sold]]</f>
        <v>400</v>
      </c>
      <c r="AA1270" s="1">
        <f>Table1[[#This Row],[Total sold Amount]]-Table1[[#This Row],[Total Cost of Good Sold]]</f>
        <v>120</v>
      </c>
      <c r="AB1270" s="6">
        <f>IFERROR(Table1[[#This Row],[Total sold Amount]]-Table1[[#This Row],[Total Cost of Good Sold]]/Table1[[#This Row],[Total sold Amount]],0)</f>
        <v>519.23076923076928</v>
      </c>
      <c r="AC1270" s="9">
        <f>IFERROR((Table1[[#This Row],[Total sold Amount]]-Table1[[#This Row],[Total Cost of Good Sold]])/Table1[[#This Row],[Total sold Amount]],0)</f>
        <v>0.23076923076923078</v>
      </c>
    </row>
    <row r="1271" spans="1:29" x14ac:dyDescent="0.3">
      <c r="A1271">
        <v>236</v>
      </c>
      <c r="B1271" t="s">
        <v>113</v>
      </c>
      <c r="C1271" t="s">
        <v>39</v>
      </c>
      <c r="D1271" t="s">
        <v>636</v>
      </c>
      <c r="E1271" t="s">
        <v>624</v>
      </c>
      <c r="G1271" s="6">
        <v>32</v>
      </c>
      <c r="H1271">
        <v>5</v>
      </c>
      <c r="K1271" t="s">
        <v>32</v>
      </c>
      <c r="L1271" t="s">
        <v>32</v>
      </c>
      <c r="M1271" t="s">
        <v>448</v>
      </c>
      <c r="N1271" s="2">
        <v>0</v>
      </c>
      <c r="O1271" s="1">
        <v>25</v>
      </c>
      <c r="P1271" s="1">
        <v>7</v>
      </c>
      <c r="V1271" t="s">
        <v>609</v>
      </c>
      <c r="W1271" t="s">
        <v>607</v>
      </c>
      <c r="X1271" t="s">
        <v>618</v>
      </c>
      <c r="Y1271" s="6">
        <v>160</v>
      </c>
      <c r="Z1271" s="1">
        <f>Table1[[#This Row],[Cost Of Goods Sold]]*Table1[[#This Row],[Quantity Sold]]</f>
        <v>125</v>
      </c>
      <c r="AA1271" s="1">
        <f>Table1[[#This Row],[Total sold Amount]]-Table1[[#This Row],[Total Cost of Good Sold]]</f>
        <v>35</v>
      </c>
      <c r="AB1271" s="6">
        <f>IFERROR(Table1[[#This Row],[Total sold Amount]]-Table1[[#This Row],[Total Cost of Good Sold]]/Table1[[#This Row],[Total sold Amount]],0)</f>
        <v>159.21875</v>
      </c>
      <c r="AC1271" s="9">
        <f>IFERROR((Table1[[#This Row],[Total sold Amount]]-Table1[[#This Row],[Total Cost of Good Sold]])/Table1[[#This Row],[Total sold Amount]],0)</f>
        <v>0.21875</v>
      </c>
    </row>
    <row r="1272" spans="1:29" x14ac:dyDescent="0.3">
      <c r="A1272">
        <v>247</v>
      </c>
      <c r="B1272" t="s">
        <v>124</v>
      </c>
      <c r="C1272" t="s">
        <v>39</v>
      </c>
      <c r="D1272" t="s">
        <v>636</v>
      </c>
      <c r="E1272" t="s">
        <v>624</v>
      </c>
      <c r="G1272" s="6">
        <v>40</v>
      </c>
      <c r="H1272">
        <v>1</v>
      </c>
      <c r="K1272" t="s">
        <v>18</v>
      </c>
      <c r="L1272" t="s">
        <v>18</v>
      </c>
      <c r="M1272" t="s">
        <v>444</v>
      </c>
      <c r="N1272" s="2">
        <v>0</v>
      </c>
      <c r="O1272" s="1">
        <v>30</v>
      </c>
      <c r="P1272" s="1">
        <v>10</v>
      </c>
      <c r="V1272" t="s">
        <v>609</v>
      </c>
      <c r="W1272" t="s">
        <v>607</v>
      </c>
      <c r="X1272" t="s">
        <v>618</v>
      </c>
      <c r="Y1272" s="6">
        <v>40</v>
      </c>
      <c r="Z1272" s="1">
        <f>Table1[[#This Row],[Cost Of Goods Sold]]*Table1[[#This Row],[Quantity Sold]]</f>
        <v>30</v>
      </c>
      <c r="AA1272" s="1">
        <f>Table1[[#This Row],[Total sold Amount]]-Table1[[#This Row],[Total Cost of Good Sold]]</f>
        <v>10</v>
      </c>
      <c r="AB1272" s="6">
        <f>IFERROR(Table1[[#This Row],[Total sold Amount]]-Table1[[#This Row],[Total Cost of Good Sold]]/Table1[[#This Row],[Total sold Amount]],0)</f>
        <v>39.25</v>
      </c>
      <c r="AC1272" s="9">
        <f>IFERROR((Table1[[#This Row],[Total sold Amount]]-Table1[[#This Row],[Total Cost of Good Sold]])/Table1[[#This Row],[Total sold Amount]],0)</f>
        <v>0.25</v>
      </c>
    </row>
    <row r="1273" spans="1:29" x14ac:dyDescent="0.3">
      <c r="A1273">
        <v>261</v>
      </c>
      <c r="B1273" t="s">
        <v>137</v>
      </c>
      <c r="C1273" t="s">
        <v>42</v>
      </c>
      <c r="D1273" t="s">
        <v>635</v>
      </c>
      <c r="E1273" t="s">
        <v>42</v>
      </c>
      <c r="G1273" s="6">
        <v>13</v>
      </c>
      <c r="H1273">
        <v>4</v>
      </c>
      <c r="K1273" t="s">
        <v>32</v>
      </c>
      <c r="L1273" t="s">
        <v>32</v>
      </c>
      <c r="M1273" t="s">
        <v>446</v>
      </c>
      <c r="N1273" s="2">
        <v>0</v>
      </c>
      <c r="O1273" s="1">
        <v>10</v>
      </c>
      <c r="P1273" s="1">
        <v>3</v>
      </c>
      <c r="V1273" t="s">
        <v>609</v>
      </c>
      <c r="W1273" t="s">
        <v>608</v>
      </c>
      <c r="X1273" t="s">
        <v>618</v>
      </c>
      <c r="Y1273" s="6">
        <v>52</v>
      </c>
      <c r="Z1273" s="1">
        <f>Table1[[#This Row],[Cost Of Goods Sold]]*Table1[[#This Row],[Quantity Sold]]</f>
        <v>40</v>
      </c>
      <c r="AA1273" s="1">
        <f>Table1[[#This Row],[Total sold Amount]]-Table1[[#This Row],[Total Cost of Good Sold]]</f>
        <v>12</v>
      </c>
      <c r="AB1273" s="6">
        <f>IFERROR(Table1[[#This Row],[Total sold Amount]]-Table1[[#This Row],[Total Cost of Good Sold]]/Table1[[#This Row],[Total sold Amount]],0)</f>
        <v>51.230769230769234</v>
      </c>
      <c r="AC1273" s="9">
        <f>IFERROR((Table1[[#This Row],[Total sold Amount]]-Table1[[#This Row],[Total Cost of Good Sold]])/Table1[[#This Row],[Total sold Amount]],0)</f>
        <v>0.23076923076923078</v>
      </c>
    </row>
    <row r="1274" spans="1:29" x14ac:dyDescent="0.3">
      <c r="A1274">
        <v>272</v>
      </c>
      <c r="B1274" t="s">
        <v>148</v>
      </c>
      <c r="C1274" t="s">
        <v>39</v>
      </c>
      <c r="D1274" t="s">
        <v>636</v>
      </c>
      <c r="E1274" t="s">
        <v>624</v>
      </c>
      <c r="G1274" s="6">
        <v>26</v>
      </c>
      <c r="H1274">
        <v>1</v>
      </c>
      <c r="K1274" t="s">
        <v>32</v>
      </c>
      <c r="L1274" t="s">
        <v>32</v>
      </c>
      <c r="M1274" t="s">
        <v>441</v>
      </c>
      <c r="N1274" s="2">
        <v>0</v>
      </c>
      <c r="O1274" s="1">
        <v>20</v>
      </c>
      <c r="P1274" s="1">
        <v>6</v>
      </c>
      <c r="V1274" t="s">
        <v>609</v>
      </c>
      <c r="W1274" t="s">
        <v>608</v>
      </c>
      <c r="X1274" t="s">
        <v>618</v>
      </c>
      <c r="Y1274" s="6">
        <v>26</v>
      </c>
      <c r="Z1274" s="1">
        <f>Table1[[#This Row],[Cost Of Goods Sold]]*Table1[[#This Row],[Quantity Sold]]</f>
        <v>20</v>
      </c>
      <c r="AA1274" s="1">
        <f>Table1[[#This Row],[Total sold Amount]]-Table1[[#This Row],[Total Cost of Good Sold]]</f>
        <v>6</v>
      </c>
      <c r="AB1274" s="6">
        <f>IFERROR(Table1[[#This Row],[Total sold Amount]]-Table1[[#This Row],[Total Cost of Good Sold]]/Table1[[#This Row],[Total sold Amount]],0)</f>
        <v>25.23076923076923</v>
      </c>
      <c r="AC1274" s="9">
        <f>IFERROR((Table1[[#This Row],[Total sold Amount]]-Table1[[#This Row],[Total Cost of Good Sold]])/Table1[[#This Row],[Total sold Amount]],0)</f>
        <v>0.23076923076923078</v>
      </c>
    </row>
    <row r="1275" spans="1:29" x14ac:dyDescent="0.3">
      <c r="A1275">
        <v>289</v>
      </c>
      <c r="B1275" t="s">
        <v>165</v>
      </c>
      <c r="C1275" t="s">
        <v>42</v>
      </c>
      <c r="D1275" t="s">
        <v>635</v>
      </c>
      <c r="E1275" t="s">
        <v>42</v>
      </c>
      <c r="G1275" s="6">
        <v>26</v>
      </c>
      <c r="H1275">
        <v>3</v>
      </c>
      <c r="K1275" t="s">
        <v>18</v>
      </c>
      <c r="L1275" t="s">
        <v>18</v>
      </c>
      <c r="M1275" t="s">
        <v>443</v>
      </c>
      <c r="N1275" s="2">
        <v>0</v>
      </c>
      <c r="O1275" s="1">
        <v>20</v>
      </c>
      <c r="P1275" s="1">
        <v>6</v>
      </c>
      <c r="V1275" t="s">
        <v>609</v>
      </c>
      <c r="W1275" t="s">
        <v>607</v>
      </c>
      <c r="X1275" t="s">
        <v>618</v>
      </c>
      <c r="Y1275" s="6">
        <v>78</v>
      </c>
      <c r="Z1275" s="1">
        <f>Table1[[#This Row],[Cost Of Goods Sold]]*Table1[[#This Row],[Quantity Sold]]</f>
        <v>60</v>
      </c>
      <c r="AA1275" s="1">
        <f>Table1[[#This Row],[Total sold Amount]]-Table1[[#This Row],[Total Cost of Good Sold]]</f>
        <v>18</v>
      </c>
      <c r="AB1275" s="6">
        <f>IFERROR(Table1[[#This Row],[Total sold Amount]]-Table1[[#This Row],[Total Cost of Good Sold]]/Table1[[#This Row],[Total sold Amount]],0)</f>
        <v>77.230769230769226</v>
      </c>
      <c r="AC1275" s="9">
        <f>IFERROR((Table1[[#This Row],[Total sold Amount]]-Table1[[#This Row],[Total Cost of Good Sold]])/Table1[[#This Row],[Total sold Amount]],0)</f>
        <v>0.23076923076923078</v>
      </c>
    </row>
    <row r="1276" spans="1:29" x14ac:dyDescent="0.3">
      <c r="A1276">
        <v>295</v>
      </c>
      <c r="B1276" t="s">
        <v>171</v>
      </c>
      <c r="C1276" t="s">
        <v>39</v>
      </c>
      <c r="D1276" t="s">
        <v>636</v>
      </c>
      <c r="E1276" t="s">
        <v>624</v>
      </c>
      <c r="G1276" s="6">
        <v>105</v>
      </c>
      <c r="H1276">
        <v>1</v>
      </c>
      <c r="K1276" t="s">
        <v>18</v>
      </c>
      <c r="L1276" t="s">
        <v>18</v>
      </c>
      <c r="M1276" t="s">
        <v>445</v>
      </c>
      <c r="N1276" s="2">
        <v>0</v>
      </c>
      <c r="O1276" s="1">
        <v>80</v>
      </c>
      <c r="P1276" s="1">
        <v>25</v>
      </c>
      <c r="V1276" t="s">
        <v>609</v>
      </c>
      <c r="W1276" t="s">
        <v>607</v>
      </c>
      <c r="X1276" t="s">
        <v>618</v>
      </c>
      <c r="Y1276" s="6">
        <v>105</v>
      </c>
      <c r="Z1276" s="1">
        <f>Table1[[#This Row],[Cost Of Goods Sold]]*Table1[[#This Row],[Quantity Sold]]</f>
        <v>80</v>
      </c>
      <c r="AA1276" s="1">
        <f>Table1[[#This Row],[Total sold Amount]]-Table1[[#This Row],[Total Cost of Good Sold]]</f>
        <v>25</v>
      </c>
      <c r="AB1276" s="6">
        <f>IFERROR(Table1[[#This Row],[Total sold Amount]]-Table1[[#This Row],[Total Cost of Good Sold]]/Table1[[#This Row],[Total sold Amount]],0)</f>
        <v>104.23809523809524</v>
      </c>
      <c r="AC1276" s="9">
        <f>IFERROR((Table1[[#This Row],[Total sold Amount]]-Table1[[#This Row],[Total Cost of Good Sold]])/Table1[[#This Row],[Total sold Amount]],0)</f>
        <v>0.23809523809523808</v>
      </c>
    </row>
    <row r="1277" spans="1:29" x14ac:dyDescent="0.3">
      <c r="A1277">
        <v>311</v>
      </c>
      <c r="B1277" t="s">
        <v>186</v>
      </c>
      <c r="C1277" t="s">
        <v>42</v>
      </c>
      <c r="D1277" t="s">
        <v>635</v>
      </c>
      <c r="E1277" t="s">
        <v>42</v>
      </c>
      <c r="G1277" s="6">
        <v>26</v>
      </c>
      <c r="H1277">
        <v>4</v>
      </c>
      <c r="K1277" t="s">
        <v>23</v>
      </c>
      <c r="L1277" t="s">
        <v>23</v>
      </c>
      <c r="M1277" t="s">
        <v>441</v>
      </c>
      <c r="N1277" s="2">
        <v>0</v>
      </c>
      <c r="O1277" s="1">
        <v>20</v>
      </c>
      <c r="P1277" s="1">
        <v>6</v>
      </c>
      <c r="V1277" t="s">
        <v>609</v>
      </c>
      <c r="W1277" t="s">
        <v>607</v>
      </c>
      <c r="X1277" t="s">
        <v>618</v>
      </c>
      <c r="Y1277" s="6">
        <v>104</v>
      </c>
      <c r="Z1277" s="1">
        <f>Table1[[#This Row],[Cost Of Goods Sold]]*Table1[[#This Row],[Quantity Sold]]</f>
        <v>80</v>
      </c>
      <c r="AA1277" s="1">
        <f>Table1[[#This Row],[Total sold Amount]]-Table1[[#This Row],[Total Cost of Good Sold]]</f>
        <v>24</v>
      </c>
      <c r="AB1277" s="6">
        <f>IFERROR(Table1[[#This Row],[Total sold Amount]]-Table1[[#This Row],[Total Cost of Good Sold]]/Table1[[#This Row],[Total sold Amount]],0)</f>
        <v>103.23076923076923</v>
      </c>
      <c r="AC1277" s="9">
        <f>IFERROR((Table1[[#This Row],[Total sold Amount]]-Table1[[#This Row],[Total Cost of Good Sold]])/Table1[[#This Row],[Total sold Amount]],0)</f>
        <v>0.23076923076923078</v>
      </c>
    </row>
    <row r="1278" spans="1:29" x14ac:dyDescent="0.3">
      <c r="A1278">
        <v>317</v>
      </c>
      <c r="B1278" t="s">
        <v>192</v>
      </c>
      <c r="C1278" t="s">
        <v>39</v>
      </c>
      <c r="D1278" t="s">
        <v>636</v>
      </c>
      <c r="E1278" t="s">
        <v>624</v>
      </c>
      <c r="G1278" s="6">
        <v>105</v>
      </c>
      <c r="H1278">
        <v>3</v>
      </c>
      <c r="K1278" t="s">
        <v>18</v>
      </c>
      <c r="L1278" t="s">
        <v>18</v>
      </c>
      <c r="M1278" t="s">
        <v>440</v>
      </c>
      <c r="N1278" s="2">
        <v>0</v>
      </c>
      <c r="O1278" s="1">
        <v>80</v>
      </c>
      <c r="P1278" s="1">
        <v>25</v>
      </c>
      <c r="V1278" t="s">
        <v>609</v>
      </c>
      <c r="W1278" t="s">
        <v>607</v>
      </c>
      <c r="X1278" t="s">
        <v>618</v>
      </c>
      <c r="Y1278" s="6">
        <v>315</v>
      </c>
      <c r="Z1278" s="1">
        <f>Table1[[#This Row],[Cost Of Goods Sold]]*Table1[[#This Row],[Quantity Sold]]</f>
        <v>240</v>
      </c>
      <c r="AA1278" s="1">
        <f>Table1[[#This Row],[Total sold Amount]]-Table1[[#This Row],[Total Cost of Good Sold]]</f>
        <v>75</v>
      </c>
      <c r="AB1278" s="6">
        <f>IFERROR(Table1[[#This Row],[Total sold Amount]]-Table1[[#This Row],[Total Cost of Good Sold]]/Table1[[#This Row],[Total sold Amount]],0)</f>
        <v>314.23809523809524</v>
      </c>
      <c r="AC1278" s="9">
        <f>IFERROR((Table1[[#This Row],[Total sold Amount]]-Table1[[#This Row],[Total Cost of Good Sold]])/Table1[[#This Row],[Total sold Amount]],0)</f>
        <v>0.23809523809523808</v>
      </c>
    </row>
    <row r="1279" spans="1:29" x14ac:dyDescent="0.3">
      <c r="A1279">
        <v>347</v>
      </c>
      <c r="B1279" t="s">
        <v>222</v>
      </c>
      <c r="C1279" t="s">
        <v>39</v>
      </c>
      <c r="D1279" t="s">
        <v>636</v>
      </c>
      <c r="E1279" t="s">
        <v>624</v>
      </c>
      <c r="G1279" s="6">
        <v>13</v>
      </c>
      <c r="H1279">
        <v>3</v>
      </c>
      <c r="K1279" t="s">
        <v>18</v>
      </c>
      <c r="L1279" t="s">
        <v>18</v>
      </c>
      <c r="M1279" t="s">
        <v>448</v>
      </c>
      <c r="N1279" s="2">
        <v>0</v>
      </c>
      <c r="O1279" s="1">
        <v>10</v>
      </c>
      <c r="P1279" s="1">
        <v>3</v>
      </c>
      <c r="V1279" t="s">
        <v>609</v>
      </c>
      <c r="W1279" t="s">
        <v>606</v>
      </c>
      <c r="X1279" t="s">
        <v>618</v>
      </c>
      <c r="Y1279" s="6">
        <v>39</v>
      </c>
      <c r="Z1279" s="1">
        <f>Table1[[#This Row],[Cost Of Goods Sold]]*Table1[[#This Row],[Quantity Sold]]</f>
        <v>30</v>
      </c>
      <c r="AA1279" s="1">
        <f>Table1[[#This Row],[Total sold Amount]]-Table1[[#This Row],[Total Cost of Good Sold]]</f>
        <v>9</v>
      </c>
      <c r="AB1279" s="6">
        <f>IFERROR(Table1[[#This Row],[Total sold Amount]]-Table1[[#This Row],[Total Cost of Good Sold]]/Table1[[#This Row],[Total sold Amount]],0)</f>
        <v>38.230769230769234</v>
      </c>
      <c r="AC1279" s="9">
        <f>IFERROR((Table1[[#This Row],[Total sold Amount]]-Table1[[#This Row],[Total Cost of Good Sold]])/Table1[[#This Row],[Total sold Amount]],0)</f>
        <v>0.23076923076923078</v>
      </c>
    </row>
    <row r="1280" spans="1:29" x14ac:dyDescent="0.3">
      <c r="A1280">
        <v>359</v>
      </c>
      <c r="B1280" t="s">
        <v>233</v>
      </c>
      <c r="C1280" t="s">
        <v>39</v>
      </c>
      <c r="D1280" t="s">
        <v>636</v>
      </c>
      <c r="E1280" t="s">
        <v>624</v>
      </c>
      <c r="G1280" s="6">
        <v>32</v>
      </c>
      <c r="H1280">
        <v>1</v>
      </c>
      <c r="K1280" t="s">
        <v>18</v>
      </c>
      <c r="L1280" t="s">
        <v>18</v>
      </c>
      <c r="M1280" t="s">
        <v>447</v>
      </c>
      <c r="N1280" s="2">
        <v>0</v>
      </c>
      <c r="O1280" s="1">
        <v>25</v>
      </c>
      <c r="P1280" s="1">
        <v>7</v>
      </c>
      <c r="V1280" t="s">
        <v>609</v>
      </c>
      <c r="W1280" t="s">
        <v>608</v>
      </c>
      <c r="X1280" t="s">
        <v>618</v>
      </c>
      <c r="Y1280" s="6">
        <v>32</v>
      </c>
      <c r="Z1280" s="1">
        <f>Table1[[#This Row],[Cost Of Goods Sold]]*Table1[[#This Row],[Quantity Sold]]</f>
        <v>25</v>
      </c>
      <c r="AA1280" s="1">
        <f>Table1[[#This Row],[Total sold Amount]]-Table1[[#This Row],[Total Cost of Good Sold]]</f>
        <v>7</v>
      </c>
      <c r="AB1280" s="6">
        <f>IFERROR(Table1[[#This Row],[Total sold Amount]]-Table1[[#This Row],[Total Cost of Good Sold]]/Table1[[#This Row],[Total sold Amount]],0)</f>
        <v>31.21875</v>
      </c>
      <c r="AC1280" s="9">
        <f>IFERROR((Table1[[#This Row],[Total sold Amount]]-Table1[[#This Row],[Total Cost of Good Sold]])/Table1[[#This Row],[Total sold Amount]],0)</f>
        <v>0.21875</v>
      </c>
    </row>
    <row r="1281" spans="1:29" x14ac:dyDescent="0.3">
      <c r="A1281">
        <v>374</v>
      </c>
      <c r="B1281" t="s">
        <v>244</v>
      </c>
      <c r="C1281" t="s">
        <v>39</v>
      </c>
      <c r="D1281" t="s">
        <v>636</v>
      </c>
      <c r="E1281" t="s">
        <v>624</v>
      </c>
      <c r="G1281" s="6">
        <v>20</v>
      </c>
      <c r="H1281">
        <v>4</v>
      </c>
      <c r="K1281" t="s">
        <v>18</v>
      </c>
      <c r="L1281" t="s">
        <v>18</v>
      </c>
      <c r="M1281" t="s">
        <v>446</v>
      </c>
      <c r="N1281" s="2">
        <v>0</v>
      </c>
      <c r="O1281" s="1">
        <v>15</v>
      </c>
      <c r="P1281" s="1">
        <v>5</v>
      </c>
      <c r="V1281" t="s">
        <v>609</v>
      </c>
      <c r="W1281" t="s">
        <v>607</v>
      </c>
      <c r="X1281" t="s">
        <v>618</v>
      </c>
      <c r="Y1281" s="6">
        <v>80</v>
      </c>
      <c r="Z1281" s="1">
        <f>Table1[[#This Row],[Cost Of Goods Sold]]*Table1[[#This Row],[Quantity Sold]]</f>
        <v>60</v>
      </c>
      <c r="AA1281" s="1">
        <f>Table1[[#This Row],[Total sold Amount]]-Table1[[#This Row],[Total Cost of Good Sold]]</f>
        <v>20</v>
      </c>
      <c r="AB1281" s="6">
        <f>IFERROR(Table1[[#This Row],[Total sold Amount]]-Table1[[#This Row],[Total Cost of Good Sold]]/Table1[[#This Row],[Total sold Amount]],0)</f>
        <v>79.25</v>
      </c>
      <c r="AC1281" s="9">
        <f>IFERROR((Table1[[#This Row],[Total sold Amount]]-Table1[[#This Row],[Total Cost of Good Sold]])/Table1[[#This Row],[Total sold Amount]],0)</f>
        <v>0.25</v>
      </c>
    </row>
    <row r="1282" spans="1:29" x14ac:dyDescent="0.3">
      <c r="A1282">
        <v>392</v>
      </c>
      <c r="B1282" t="s">
        <v>54</v>
      </c>
      <c r="C1282" t="s">
        <v>39</v>
      </c>
      <c r="D1282" t="s">
        <v>636</v>
      </c>
      <c r="E1282" t="s">
        <v>624</v>
      </c>
      <c r="G1282" s="6">
        <v>80</v>
      </c>
      <c r="H1282">
        <v>1</v>
      </c>
      <c r="K1282" t="s">
        <v>18</v>
      </c>
      <c r="L1282" t="s">
        <v>18</v>
      </c>
      <c r="M1282" t="s">
        <v>446</v>
      </c>
      <c r="N1282" s="2">
        <v>0</v>
      </c>
      <c r="O1282" s="1">
        <v>60</v>
      </c>
      <c r="P1282" s="1">
        <v>20</v>
      </c>
      <c r="V1282" t="s">
        <v>609</v>
      </c>
      <c r="W1282" t="s">
        <v>608</v>
      </c>
      <c r="X1282" t="s">
        <v>618</v>
      </c>
      <c r="Y1282" s="6">
        <v>80</v>
      </c>
      <c r="Z1282" s="1">
        <f>Table1[[#This Row],[Cost Of Goods Sold]]*Table1[[#This Row],[Quantity Sold]]</f>
        <v>60</v>
      </c>
      <c r="AA1282" s="1">
        <f>Table1[[#This Row],[Total sold Amount]]-Table1[[#This Row],[Total Cost of Good Sold]]</f>
        <v>20</v>
      </c>
      <c r="AB1282" s="6">
        <f>IFERROR(Table1[[#This Row],[Total sold Amount]]-Table1[[#This Row],[Total Cost of Good Sold]]/Table1[[#This Row],[Total sold Amount]],0)</f>
        <v>79.25</v>
      </c>
      <c r="AC1282" s="9">
        <f>IFERROR((Table1[[#This Row],[Total sold Amount]]-Table1[[#This Row],[Total Cost of Good Sold]])/Table1[[#This Row],[Total sold Amount]],0)</f>
        <v>0.25</v>
      </c>
    </row>
    <row r="1283" spans="1:29" x14ac:dyDescent="0.3">
      <c r="A1283">
        <v>482</v>
      </c>
      <c r="B1283" t="s">
        <v>54</v>
      </c>
      <c r="C1283" t="s">
        <v>39</v>
      </c>
      <c r="D1283" t="s">
        <v>636</v>
      </c>
      <c r="E1283" t="s">
        <v>624</v>
      </c>
      <c r="G1283" s="6">
        <v>60</v>
      </c>
      <c r="H1283">
        <v>2</v>
      </c>
      <c r="K1283" t="s">
        <v>18</v>
      </c>
      <c r="L1283" t="s">
        <v>18</v>
      </c>
      <c r="M1283" t="s">
        <v>439</v>
      </c>
      <c r="N1283" s="2">
        <v>0</v>
      </c>
      <c r="O1283" s="1">
        <v>40</v>
      </c>
      <c r="P1283" s="1">
        <v>20</v>
      </c>
      <c r="V1283" t="s">
        <v>609</v>
      </c>
      <c r="W1283" t="s">
        <v>607</v>
      </c>
      <c r="X1283" t="s">
        <v>618</v>
      </c>
      <c r="Y1283" s="6">
        <v>120</v>
      </c>
      <c r="Z1283" s="1">
        <f>Table1[[#This Row],[Cost Of Goods Sold]]*Table1[[#This Row],[Quantity Sold]]</f>
        <v>80</v>
      </c>
      <c r="AA1283" s="1">
        <f>Table1[[#This Row],[Total sold Amount]]-Table1[[#This Row],[Total Cost of Good Sold]]</f>
        <v>40</v>
      </c>
      <c r="AB1283" s="6">
        <f>IFERROR(Table1[[#This Row],[Total sold Amount]]-Table1[[#This Row],[Total Cost of Good Sold]]/Table1[[#This Row],[Total sold Amount]],0)</f>
        <v>119.33333333333333</v>
      </c>
      <c r="AC1283" s="9">
        <f>IFERROR((Table1[[#This Row],[Total sold Amount]]-Table1[[#This Row],[Total Cost of Good Sold]])/Table1[[#This Row],[Total sold Amount]],0)</f>
        <v>0.33333333333333331</v>
      </c>
    </row>
    <row r="1284" spans="1:29" x14ac:dyDescent="0.3">
      <c r="A1284">
        <v>596</v>
      </c>
      <c r="B1284" t="s">
        <v>135</v>
      </c>
      <c r="C1284" t="s">
        <v>48</v>
      </c>
      <c r="D1284" t="s">
        <v>633</v>
      </c>
      <c r="E1284" t="s">
        <v>624</v>
      </c>
      <c r="G1284" s="6">
        <v>25</v>
      </c>
      <c r="H1284">
        <v>4</v>
      </c>
      <c r="K1284" t="s">
        <v>18</v>
      </c>
      <c r="L1284" t="s">
        <v>18</v>
      </c>
      <c r="M1284" t="s">
        <v>445</v>
      </c>
      <c r="N1284" s="2">
        <v>0.05</v>
      </c>
      <c r="O1284" s="1">
        <v>20</v>
      </c>
      <c r="P1284" s="1">
        <v>5</v>
      </c>
      <c r="V1284" t="s">
        <v>609</v>
      </c>
      <c r="W1284" t="s">
        <v>607</v>
      </c>
      <c r="X1284" t="s">
        <v>618</v>
      </c>
      <c r="Y1284" s="6">
        <v>100</v>
      </c>
      <c r="Z1284" s="1">
        <f>Table1[[#This Row],[Cost Of Goods Sold]]*Table1[[#This Row],[Quantity Sold]]</f>
        <v>80</v>
      </c>
      <c r="AA1284" s="1">
        <f>Table1[[#This Row],[Total sold Amount]]-Table1[[#This Row],[Total Cost of Good Sold]]</f>
        <v>20</v>
      </c>
      <c r="AB1284" s="6">
        <f>IFERROR(Table1[[#This Row],[Total sold Amount]]-Table1[[#This Row],[Total Cost of Good Sold]]/Table1[[#This Row],[Total sold Amount]],0)</f>
        <v>99.2</v>
      </c>
      <c r="AC1284" s="9">
        <f>IFERROR((Table1[[#This Row],[Total sold Amount]]-Table1[[#This Row],[Total Cost of Good Sold]])/Table1[[#This Row],[Total sold Amount]],0)</f>
        <v>0.2</v>
      </c>
    </row>
    <row r="1285" spans="1:29" x14ac:dyDescent="0.3">
      <c r="A1285">
        <v>602</v>
      </c>
      <c r="B1285" t="s">
        <v>187</v>
      </c>
      <c r="C1285" t="s">
        <v>48</v>
      </c>
      <c r="D1285" t="s">
        <v>633</v>
      </c>
      <c r="E1285" t="s">
        <v>624</v>
      </c>
      <c r="G1285" s="6">
        <v>18</v>
      </c>
      <c r="H1285">
        <v>5</v>
      </c>
      <c r="K1285" t="s">
        <v>32</v>
      </c>
      <c r="L1285" t="s">
        <v>32</v>
      </c>
      <c r="M1285" t="s">
        <v>446</v>
      </c>
      <c r="N1285" s="2">
        <v>0</v>
      </c>
      <c r="O1285" s="1">
        <v>12</v>
      </c>
      <c r="P1285" s="1">
        <v>6</v>
      </c>
      <c r="V1285" t="s">
        <v>609</v>
      </c>
      <c r="W1285" t="s">
        <v>608</v>
      </c>
      <c r="X1285" t="s">
        <v>618</v>
      </c>
      <c r="Y1285" s="6">
        <v>90</v>
      </c>
      <c r="Z1285" s="1">
        <f>Table1[[#This Row],[Cost Of Goods Sold]]*Table1[[#This Row],[Quantity Sold]]</f>
        <v>60</v>
      </c>
      <c r="AA1285" s="1">
        <f>Table1[[#This Row],[Total sold Amount]]-Table1[[#This Row],[Total Cost of Good Sold]]</f>
        <v>30</v>
      </c>
      <c r="AB1285" s="6">
        <f>IFERROR(Table1[[#This Row],[Total sold Amount]]-Table1[[#This Row],[Total Cost of Good Sold]]/Table1[[#This Row],[Total sold Amount]],0)</f>
        <v>89.333333333333329</v>
      </c>
      <c r="AC1285" s="9">
        <f>IFERROR((Table1[[#This Row],[Total sold Amount]]-Table1[[#This Row],[Total Cost of Good Sold]])/Table1[[#This Row],[Total sold Amount]],0)</f>
        <v>0.33333333333333331</v>
      </c>
    </row>
    <row r="1286" spans="1:29" x14ac:dyDescent="0.3">
      <c r="A1286">
        <v>607</v>
      </c>
      <c r="B1286" t="s">
        <v>259</v>
      </c>
      <c r="C1286" t="s">
        <v>48</v>
      </c>
      <c r="D1286" t="s">
        <v>633</v>
      </c>
      <c r="E1286" t="s">
        <v>624</v>
      </c>
      <c r="G1286" s="6">
        <v>20</v>
      </c>
      <c r="H1286">
        <v>5</v>
      </c>
      <c r="K1286" t="s">
        <v>32</v>
      </c>
      <c r="L1286" t="s">
        <v>32</v>
      </c>
      <c r="M1286" t="s">
        <v>444</v>
      </c>
      <c r="N1286" s="2">
        <v>0</v>
      </c>
      <c r="O1286" s="1">
        <v>15</v>
      </c>
      <c r="P1286" s="1">
        <v>5</v>
      </c>
      <c r="V1286" t="s">
        <v>609</v>
      </c>
      <c r="W1286" t="s">
        <v>607</v>
      </c>
      <c r="X1286" t="s">
        <v>618</v>
      </c>
      <c r="Y1286" s="6">
        <v>100</v>
      </c>
      <c r="Z1286" s="1">
        <f>Table1[[#This Row],[Cost Of Goods Sold]]*Table1[[#This Row],[Quantity Sold]]</f>
        <v>75</v>
      </c>
      <c r="AA1286" s="1">
        <f>Table1[[#This Row],[Total sold Amount]]-Table1[[#This Row],[Total Cost of Good Sold]]</f>
        <v>25</v>
      </c>
      <c r="AB1286" s="6">
        <f>IFERROR(Table1[[#This Row],[Total sold Amount]]-Table1[[#This Row],[Total Cost of Good Sold]]/Table1[[#This Row],[Total sold Amount]],0)</f>
        <v>99.25</v>
      </c>
      <c r="AC1286" s="9">
        <f>IFERROR((Table1[[#This Row],[Total sold Amount]]-Table1[[#This Row],[Total Cost of Good Sold]])/Table1[[#This Row],[Total sold Amount]],0)</f>
        <v>0.25</v>
      </c>
    </row>
    <row r="1287" spans="1:29" x14ac:dyDescent="0.3">
      <c r="A1287">
        <v>613</v>
      </c>
      <c r="B1287" t="s">
        <v>338</v>
      </c>
      <c r="C1287" t="s">
        <v>48</v>
      </c>
      <c r="D1287" t="s">
        <v>633</v>
      </c>
      <c r="E1287" t="s">
        <v>624</v>
      </c>
      <c r="G1287" s="6">
        <v>20</v>
      </c>
      <c r="H1287">
        <v>2</v>
      </c>
      <c r="K1287" t="s">
        <v>23</v>
      </c>
      <c r="L1287" t="s">
        <v>23</v>
      </c>
      <c r="M1287" t="s">
        <v>443</v>
      </c>
      <c r="N1287" s="2">
        <v>0</v>
      </c>
      <c r="O1287" s="1">
        <v>15</v>
      </c>
      <c r="P1287" s="1">
        <v>5</v>
      </c>
      <c r="V1287" t="s">
        <v>609</v>
      </c>
      <c r="W1287" t="s">
        <v>608</v>
      </c>
      <c r="X1287" t="s">
        <v>618</v>
      </c>
      <c r="Y1287" s="6">
        <v>40</v>
      </c>
      <c r="Z1287" s="1">
        <f>Table1[[#This Row],[Cost Of Goods Sold]]*Table1[[#This Row],[Quantity Sold]]</f>
        <v>30</v>
      </c>
      <c r="AA1287" s="1">
        <f>Table1[[#This Row],[Total sold Amount]]-Table1[[#This Row],[Total Cost of Good Sold]]</f>
        <v>10</v>
      </c>
      <c r="AB1287" s="6">
        <f>IFERROR(Table1[[#This Row],[Total sold Amount]]-Table1[[#This Row],[Total Cost of Good Sold]]/Table1[[#This Row],[Total sold Amount]],0)</f>
        <v>39.25</v>
      </c>
      <c r="AC1287" s="9">
        <f>IFERROR((Table1[[#This Row],[Total sold Amount]]-Table1[[#This Row],[Total Cost of Good Sold]])/Table1[[#This Row],[Total sold Amount]],0)</f>
        <v>0.25</v>
      </c>
    </row>
    <row r="1288" spans="1:29" x14ac:dyDescent="0.3">
      <c r="A1288">
        <v>618</v>
      </c>
      <c r="B1288" t="s">
        <v>154</v>
      </c>
      <c r="C1288" t="s">
        <v>48</v>
      </c>
      <c r="D1288" t="s">
        <v>633</v>
      </c>
      <c r="E1288" t="s">
        <v>624</v>
      </c>
      <c r="G1288" s="6">
        <v>25</v>
      </c>
      <c r="H1288">
        <v>4</v>
      </c>
      <c r="K1288" t="s">
        <v>32</v>
      </c>
      <c r="L1288" t="s">
        <v>32</v>
      </c>
      <c r="M1288" t="s">
        <v>444</v>
      </c>
      <c r="N1288" s="2">
        <v>0.1</v>
      </c>
      <c r="O1288" s="1">
        <v>20</v>
      </c>
      <c r="P1288" s="1">
        <v>5</v>
      </c>
      <c r="V1288" t="s">
        <v>609</v>
      </c>
      <c r="W1288" t="s">
        <v>607</v>
      </c>
      <c r="X1288" t="s">
        <v>618</v>
      </c>
      <c r="Y1288" s="6">
        <v>100</v>
      </c>
      <c r="Z1288" s="1">
        <f>Table1[[#This Row],[Cost Of Goods Sold]]*Table1[[#This Row],[Quantity Sold]]</f>
        <v>80</v>
      </c>
      <c r="AA1288" s="1">
        <f>Table1[[#This Row],[Total sold Amount]]-Table1[[#This Row],[Total Cost of Good Sold]]</f>
        <v>20</v>
      </c>
      <c r="AB1288" s="6">
        <f>IFERROR(Table1[[#This Row],[Total sold Amount]]-Table1[[#This Row],[Total Cost of Good Sold]]/Table1[[#This Row],[Total sold Amount]],0)</f>
        <v>99.2</v>
      </c>
      <c r="AC1288" s="9">
        <f>IFERROR((Table1[[#This Row],[Total sold Amount]]-Table1[[#This Row],[Total Cost of Good Sold]])/Table1[[#This Row],[Total sold Amount]],0)</f>
        <v>0.2</v>
      </c>
    </row>
    <row r="1289" spans="1:29" x14ac:dyDescent="0.3">
      <c r="A1289">
        <v>623</v>
      </c>
      <c r="B1289" t="s">
        <v>371</v>
      </c>
      <c r="C1289" t="s">
        <v>48</v>
      </c>
      <c r="D1289" t="s">
        <v>633</v>
      </c>
      <c r="E1289" t="s">
        <v>624</v>
      </c>
      <c r="G1289" s="6">
        <v>20</v>
      </c>
      <c r="H1289">
        <v>3</v>
      </c>
      <c r="K1289" t="s">
        <v>18</v>
      </c>
      <c r="L1289" t="s">
        <v>18</v>
      </c>
      <c r="M1289" t="s">
        <v>448</v>
      </c>
      <c r="N1289" s="2">
        <v>0.05</v>
      </c>
      <c r="O1289" s="1">
        <v>15</v>
      </c>
      <c r="P1289" s="1">
        <v>5</v>
      </c>
      <c r="V1289" t="s">
        <v>609</v>
      </c>
      <c r="W1289" t="s">
        <v>608</v>
      </c>
      <c r="X1289" t="s">
        <v>618</v>
      </c>
      <c r="Y1289" s="6">
        <v>60</v>
      </c>
      <c r="Z1289" s="1">
        <f>Table1[[#This Row],[Cost Of Goods Sold]]*Table1[[#This Row],[Quantity Sold]]</f>
        <v>45</v>
      </c>
      <c r="AA1289" s="1">
        <f>Table1[[#This Row],[Total sold Amount]]-Table1[[#This Row],[Total Cost of Good Sold]]</f>
        <v>15</v>
      </c>
      <c r="AB1289" s="6">
        <f>IFERROR(Table1[[#This Row],[Total sold Amount]]-Table1[[#This Row],[Total Cost of Good Sold]]/Table1[[#This Row],[Total sold Amount]],0)</f>
        <v>59.25</v>
      </c>
      <c r="AC1289" s="9">
        <f>IFERROR((Table1[[#This Row],[Total sold Amount]]-Table1[[#This Row],[Total Cost of Good Sold]])/Table1[[#This Row],[Total sold Amount]],0)</f>
        <v>0.25</v>
      </c>
    </row>
    <row r="1290" spans="1:29" x14ac:dyDescent="0.3">
      <c r="A1290">
        <v>628</v>
      </c>
      <c r="B1290" t="s">
        <v>248</v>
      </c>
      <c r="C1290" t="s">
        <v>48</v>
      </c>
      <c r="D1290" t="s">
        <v>633</v>
      </c>
      <c r="E1290" t="s">
        <v>624</v>
      </c>
      <c r="G1290" s="6">
        <v>25</v>
      </c>
      <c r="H1290">
        <v>5</v>
      </c>
      <c r="K1290" t="s">
        <v>18</v>
      </c>
      <c r="L1290" t="s">
        <v>18</v>
      </c>
      <c r="M1290" t="s">
        <v>441</v>
      </c>
      <c r="N1290" s="2">
        <v>0.1</v>
      </c>
      <c r="O1290" s="1">
        <v>18</v>
      </c>
      <c r="P1290" s="1">
        <v>7</v>
      </c>
      <c r="V1290" t="s">
        <v>609</v>
      </c>
      <c r="W1290" t="s">
        <v>606</v>
      </c>
      <c r="X1290" t="s">
        <v>618</v>
      </c>
      <c r="Y1290" s="6">
        <v>125</v>
      </c>
      <c r="Z1290" s="1">
        <f>Table1[[#This Row],[Cost Of Goods Sold]]*Table1[[#This Row],[Quantity Sold]]</f>
        <v>90</v>
      </c>
      <c r="AA1290" s="1">
        <f>Table1[[#This Row],[Total sold Amount]]-Table1[[#This Row],[Total Cost of Good Sold]]</f>
        <v>35</v>
      </c>
      <c r="AB1290" s="6">
        <f>IFERROR(Table1[[#This Row],[Total sold Amount]]-Table1[[#This Row],[Total Cost of Good Sold]]/Table1[[#This Row],[Total sold Amount]],0)</f>
        <v>124.28</v>
      </c>
      <c r="AC1290" s="9">
        <f>IFERROR((Table1[[#This Row],[Total sold Amount]]-Table1[[#This Row],[Total Cost of Good Sold]])/Table1[[#This Row],[Total sold Amount]],0)</f>
        <v>0.28000000000000003</v>
      </c>
    </row>
    <row r="1291" spans="1:29" x14ac:dyDescent="0.3">
      <c r="A1291">
        <v>633</v>
      </c>
      <c r="B1291" t="s">
        <v>145</v>
      </c>
      <c r="C1291" t="s">
        <v>48</v>
      </c>
      <c r="D1291" t="s">
        <v>633</v>
      </c>
      <c r="E1291" t="s">
        <v>624</v>
      </c>
      <c r="G1291" s="6">
        <v>25</v>
      </c>
      <c r="H1291">
        <v>3</v>
      </c>
      <c r="K1291" t="s">
        <v>32</v>
      </c>
      <c r="L1291" t="s">
        <v>32</v>
      </c>
      <c r="M1291" t="s">
        <v>439</v>
      </c>
      <c r="N1291" s="2">
        <v>0.05</v>
      </c>
      <c r="O1291" s="1">
        <v>20</v>
      </c>
      <c r="P1291" s="1">
        <v>5</v>
      </c>
      <c r="V1291" t="s">
        <v>609</v>
      </c>
      <c r="W1291" t="s">
        <v>606</v>
      </c>
      <c r="X1291" t="s">
        <v>618</v>
      </c>
      <c r="Y1291" s="6">
        <v>75</v>
      </c>
      <c r="Z1291" s="1">
        <f>Table1[[#This Row],[Cost Of Goods Sold]]*Table1[[#This Row],[Quantity Sold]]</f>
        <v>60</v>
      </c>
      <c r="AA1291" s="1">
        <f>Table1[[#This Row],[Total sold Amount]]-Table1[[#This Row],[Total Cost of Good Sold]]</f>
        <v>15</v>
      </c>
      <c r="AB1291" s="6">
        <f>IFERROR(Table1[[#This Row],[Total sold Amount]]-Table1[[#This Row],[Total Cost of Good Sold]]/Table1[[#This Row],[Total sold Amount]],0)</f>
        <v>74.2</v>
      </c>
      <c r="AC1291" s="9">
        <f>IFERROR((Table1[[#This Row],[Total sold Amount]]-Table1[[#This Row],[Total Cost of Good Sold]])/Table1[[#This Row],[Total sold Amount]],0)</f>
        <v>0.2</v>
      </c>
    </row>
    <row r="1292" spans="1:29" x14ac:dyDescent="0.3">
      <c r="A1292">
        <v>638</v>
      </c>
      <c r="B1292" t="s">
        <v>379</v>
      </c>
      <c r="C1292" t="s">
        <v>48</v>
      </c>
      <c r="D1292" t="s">
        <v>633</v>
      </c>
      <c r="E1292" t="s">
        <v>624</v>
      </c>
      <c r="G1292" s="6">
        <v>20</v>
      </c>
      <c r="H1292">
        <v>4</v>
      </c>
      <c r="K1292" t="s">
        <v>23</v>
      </c>
      <c r="L1292" t="s">
        <v>23</v>
      </c>
      <c r="M1292" t="s">
        <v>440</v>
      </c>
      <c r="N1292" s="2">
        <v>0</v>
      </c>
      <c r="O1292" s="1">
        <v>15</v>
      </c>
      <c r="P1292" s="1">
        <v>5</v>
      </c>
      <c r="V1292" t="s">
        <v>609</v>
      </c>
      <c r="W1292" t="s">
        <v>607</v>
      </c>
      <c r="X1292" t="s">
        <v>618</v>
      </c>
      <c r="Y1292" s="6">
        <v>80</v>
      </c>
      <c r="Z1292" s="1">
        <f>Table1[[#This Row],[Cost Of Goods Sold]]*Table1[[#This Row],[Quantity Sold]]</f>
        <v>60</v>
      </c>
      <c r="AA1292" s="1">
        <f>Table1[[#This Row],[Total sold Amount]]-Table1[[#This Row],[Total Cost of Good Sold]]</f>
        <v>20</v>
      </c>
      <c r="AB1292" s="6">
        <f>IFERROR(Table1[[#This Row],[Total sold Amount]]-Table1[[#This Row],[Total Cost of Good Sold]]/Table1[[#This Row],[Total sold Amount]],0)</f>
        <v>79.25</v>
      </c>
      <c r="AC1292" s="9">
        <f>IFERROR((Table1[[#This Row],[Total sold Amount]]-Table1[[#This Row],[Total Cost of Good Sold]])/Table1[[#This Row],[Total sold Amount]],0)</f>
        <v>0.25</v>
      </c>
    </row>
    <row r="1293" spans="1:29" x14ac:dyDescent="0.3">
      <c r="A1293">
        <v>643</v>
      </c>
      <c r="B1293" t="s">
        <v>135</v>
      </c>
      <c r="C1293" t="s">
        <v>48</v>
      </c>
      <c r="D1293" t="s">
        <v>633</v>
      </c>
      <c r="E1293" t="s">
        <v>624</v>
      </c>
      <c r="G1293" s="6">
        <v>25</v>
      </c>
      <c r="H1293">
        <v>1</v>
      </c>
      <c r="K1293" t="s">
        <v>18</v>
      </c>
      <c r="L1293" t="s">
        <v>18</v>
      </c>
      <c r="M1293" t="s">
        <v>442</v>
      </c>
      <c r="N1293" s="2">
        <v>0.1</v>
      </c>
      <c r="O1293" s="1">
        <v>20</v>
      </c>
      <c r="P1293" s="1">
        <v>5</v>
      </c>
      <c r="V1293" t="s">
        <v>609</v>
      </c>
      <c r="W1293" t="s">
        <v>607</v>
      </c>
      <c r="X1293" t="s">
        <v>618</v>
      </c>
      <c r="Y1293" s="6">
        <v>25</v>
      </c>
      <c r="Z1293" s="1">
        <f>Table1[[#This Row],[Cost Of Goods Sold]]*Table1[[#This Row],[Quantity Sold]]</f>
        <v>20</v>
      </c>
      <c r="AA1293" s="1">
        <f>Table1[[#This Row],[Total sold Amount]]-Table1[[#This Row],[Total Cost of Good Sold]]</f>
        <v>5</v>
      </c>
      <c r="AB1293" s="6">
        <f>IFERROR(Table1[[#This Row],[Total sold Amount]]-Table1[[#This Row],[Total Cost of Good Sold]]/Table1[[#This Row],[Total sold Amount]],0)</f>
        <v>24.2</v>
      </c>
      <c r="AC1293" s="9">
        <f>IFERROR((Table1[[#This Row],[Total sold Amount]]-Table1[[#This Row],[Total Cost of Good Sold]])/Table1[[#This Row],[Total sold Amount]],0)</f>
        <v>0.2</v>
      </c>
    </row>
    <row r="1294" spans="1:29" x14ac:dyDescent="0.3">
      <c r="A1294">
        <v>649</v>
      </c>
      <c r="B1294" t="s">
        <v>383</v>
      </c>
      <c r="C1294" t="s">
        <v>48</v>
      </c>
      <c r="D1294" t="s">
        <v>633</v>
      </c>
      <c r="E1294" t="s">
        <v>624</v>
      </c>
      <c r="G1294" s="6">
        <v>20</v>
      </c>
      <c r="H1294">
        <v>4</v>
      </c>
      <c r="K1294" t="s">
        <v>18</v>
      </c>
      <c r="L1294" t="s">
        <v>18</v>
      </c>
      <c r="M1294" t="s">
        <v>442</v>
      </c>
      <c r="N1294" s="2">
        <v>0</v>
      </c>
      <c r="O1294" s="1">
        <v>15</v>
      </c>
      <c r="P1294" s="1">
        <v>5</v>
      </c>
      <c r="V1294" t="s">
        <v>609</v>
      </c>
      <c r="W1294" t="s">
        <v>607</v>
      </c>
      <c r="X1294" t="s">
        <v>618</v>
      </c>
      <c r="Y1294" s="6">
        <v>80</v>
      </c>
      <c r="Z1294" s="1">
        <f>Table1[[#This Row],[Cost Of Goods Sold]]*Table1[[#This Row],[Quantity Sold]]</f>
        <v>60</v>
      </c>
      <c r="AA1294" s="1">
        <f>Table1[[#This Row],[Total sold Amount]]-Table1[[#This Row],[Total Cost of Good Sold]]</f>
        <v>20</v>
      </c>
      <c r="AB1294" s="6">
        <f>IFERROR(Table1[[#This Row],[Total sold Amount]]-Table1[[#This Row],[Total Cost of Good Sold]]/Table1[[#This Row],[Total sold Amount]],0)</f>
        <v>79.25</v>
      </c>
      <c r="AC1294" s="9">
        <f>IFERROR((Table1[[#This Row],[Total sold Amount]]-Table1[[#This Row],[Total Cost of Good Sold]])/Table1[[#This Row],[Total sold Amount]],0)</f>
        <v>0.25</v>
      </c>
    </row>
    <row r="1295" spans="1:29" x14ac:dyDescent="0.3">
      <c r="A1295">
        <v>654</v>
      </c>
      <c r="B1295" t="s">
        <v>129</v>
      </c>
      <c r="C1295" t="s">
        <v>48</v>
      </c>
      <c r="D1295" t="s">
        <v>633</v>
      </c>
      <c r="E1295" t="s">
        <v>624</v>
      </c>
      <c r="G1295" s="6">
        <v>25</v>
      </c>
      <c r="H1295">
        <v>2</v>
      </c>
      <c r="K1295" t="s">
        <v>32</v>
      </c>
      <c r="L1295" t="s">
        <v>32</v>
      </c>
      <c r="M1295" t="s">
        <v>445</v>
      </c>
      <c r="N1295" s="2">
        <v>0</v>
      </c>
      <c r="O1295" s="1">
        <v>20</v>
      </c>
      <c r="P1295" s="1">
        <v>5</v>
      </c>
      <c r="V1295" t="s">
        <v>609</v>
      </c>
      <c r="W1295" t="s">
        <v>607</v>
      </c>
      <c r="X1295" t="s">
        <v>618</v>
      </c>
      <c r="Y1295" s="6">
        <v>50</v>
      </c>
      <c r="Z1295" s="1">
        <f>Table1[[#This Row],[Cost Of Goods Sold]]*Table1[[#This Row],[Quantity Sold]]</f>
        <v>40</v>
      </c>
      <c r="AA1295" s="1">
        <f>Table1[[#This Row],[Total sold Amount]]-Table1[[#This Row],[Total Cost of Good Sold]]</f>
        <v>10</v>
      </c>
      <c r="AB1295" s="6">
        <f>IFERROR(Table1[[#This Row],[Total sold Amount]]-Table1[[#This Row],[Total Cost of Good Sold]]/Table1[[#This Row],[Total sold Amount]],0)</f>
        <v>49.2</v>
      </c>
      <c r="AC1295" s="9">
        <f>IFERROR((Table1[[#This Row],[Total sold Amount]]-Table1[[#This Row],[Total Cost of Good Sold]])/Table1[[#This Row],[Total sold Amount]],0)</f>
        <v>0.2</v>
      </c>
    </row>
    <row r="1296" spans="1:29" x14ac:dyDescent="0.3">
      <c r="A1296">
        <v>660</v>
      </c>
      <c r="B1296" t="s">
        <v>309</v>
      </c>
      <c r="C1296" t="s">
        <v>48</v>
      </c>
      <c r="D1296" t="s">
        <v>633</v>
      </c>
      <c r="E1296" t="s">
        <v>624</v>
      </c>
      <c r="G1296" s="6">
        <v>20</v>
      </c>
      <c r="H1296">
        <v>3</v>
      </c>
      <c r="K1296" t="s">
        <v>32</v>
      </c>
      <c r="L1296" t="s">
        <v>32</v>
      </c>
      <c r="M1296" t="s">
        <v>439</v>
      </c>
      <c r="N1296" s="2">
        <v>0</v>
      </c>
      <c r="O1296" s="1">
        <v>15</v>
      </c>
      <c r="P1296" s="1">
        <v>5</v>
      </c>
      <c r="V1296" t="s">
        <v>609</v>
      </c>
      <c r="W1296" t="s">
        <v>607</v>
      </c>
      <c r="X1296" t="s">
        <v>618</v>
      </c>
      <c r="Y1296" s="6">
        <v>60</v>
      </c>
      <c r="Z1296" s="1">
        <f>Table1[[#This Row],[Cost Of Goods Sold]]*Table1[[#This Row],[Quantity Sold]]</f>
        <v>45</v>
      </c>
      <c r="AA1296" s="1">
        <f>Table1[[#This Row],[Total sold Amount]]-Table1[[#This Row],[Total Cost of Good Sold]]</f>
        <v>15</v>
      </c>
      <c r="AB1296" s="6">
        <f>IFERROR(Table1[[#This Row],[Total sold Amount]]-Table1[[#This Row],[Total Cost of Good Sold]]/Table1[[#This Row],[Total sold Amount]],0)</f>
        <v>59.25</v>
      </c>
      <c r="AC1296" s="9">
        <f>IFERROR((Table1[[#This Row],[Total sold Amount]]-Table1[[#This Row],[Total Cost of Good Sold]])/Table1[[#This Row],[Total sold Amount]],0)</f>
        <v>0.25</v>
      </c>
    </row>
    <row r="1297" spans="1:29" x14ac:dyDescent="0.3">
      <c r="A1297">
        <v>666</v>
      </c>
      <c r="B1297" t="s">
        <v>395</v>
      </c>
      <c r="C1297" t="s">
        <v>48</v>
      </c>
      <c r="D1297" t="s">
        <v>633</v>
      </c>
      <c r="E1297" t="s">
        <v>624</v>
      </c>
      <c r="G1297" s="6">
        <v>20</v>
      </c>
      <c r="H1297">
        <v>4</v>
      </c>
      <c r="K1297" t="s">
        <v>32</v>
      </c>
      <c r="L1297" t="s">
        <v>32</v>
      </c>
      <c r="M1297" t="s">
        <v>447</v>
      </c>
      <c r="N1297" s="2">
        <v>0.05</v>
      </c>
      <c r="O1297" s="1">
        <v>15</v>
      </c>
      <c r="P1297" s="1">
        <v>5</v>
      </c>
      <c r="V1297" t="s">
        <v>609</v>
      </c>
      <c r="W1297" t="s">
        <v>606</v>
      </c>
      <c r="X1297" t="s">
        <v>618</v>
      </c>
      <c r="Y1297" s="6">
        <v>80</v>
      </c>
      <c r="Z1297" s="1">
        <f>Table1[[#This Row],[Cost Of Goods Sold]]*Table1[[#This Row],[Quantity Sold]]</f>
        <v>60</v>
      </c>
      <c r="AA1297" s="1">
        <f>Table1[[#This Row],[Total sold Amount]]-Table1[[#This Row],[Total Cost of Good Sold]]</f>
        <v>20</v>
      </c>
      <c r="AB1297" s="6">
        <f>IFERROR(Table1[[#This Row],[Total sold Amount]]-Table1[[#This Row],[Total Cost of Good Sold]]/Table1[[#This Row],[Total sold Amount]],0)</f>
        <v>79.25</v>
      </c>
      <c r="AC1297" s="9">
        <f>IFERROR((Table1[[#This Row],[Total sold Amount]]-Table1[[#This Row],[Total Cost of Good Sold]])/Table1[[#This Row],[Total sold Amount]],0)</f>
        <v>0.25</v>
      </c>
    </row>
    <row r="1298" spans="1:29" x14ac:dyDescent="0.3">
      <c r="A1298">
        <v>671</v>
      </c>
      <c r="B1298" t="s">
        <v>398</v>
      </c>
      <c r="C1298" t="s">
        <v>48</v>
      </c>
      <c r="D1298" t="s">
        <v>633</v>
      </c>
      <c r="E1298" t="s">
        <v>624</v>
      </c>
      <c r="G1298" s="6">
        <v>15</v>
      </c>
      <c r="H1298">
        <v>2</v>
      </c>
      <c r="K1298" t="s">
        <v>26</v>
      </c>
      <c r="L1298" t="s">
        <v>32</v>
      </c>
      <c r="M1298" t="s">
        <v>447</v>
      </c>
      <c r="N1298" s="2">
        <v>0</v>
      </c>
      <c r="O1298" s="1">
        <v>10</v>
      </c>
      <c r="P1298" s="1">
        <v>5</v>
      </c>
      <c r="V1298" t="s">
        <v>609</v>
      </c>
      <c r="W1298" t="s">
        <v>607</v>
      </c>
      <c r="X1298" t="s">
        <v>618</v>
      </c>
      <c r="Y1298" s="6">
        <v>30</v>
      </c>
      <c r="Z1298" s="1">
        <f>Table1[[#This Row],[Cost Of Goods Sold]]*Table1[[#This Row],[Quantity Sold]]</f>
        <v>20</v>
      </c>
      <c r="AA1298" s="1">
        <f>Table1[[#This Row],[Total sold Amount]]-Table1[[#This Row],[Total Cost of Good Sold]]</f>
        <v>10</v>
      </c>
      <c r="AB1298" s="6">
        <f>IFERROR(Table1[[#This Row],[Total sold Amount]]-Table1[[#This Row],[Total Cost of Good Sold]]/Table1[[#This Row],[Total sold Amount]],0)</f>
        <v>29.333333333333332</v>
      </c>
      <c r="AC1298" s="9">
        <f>IFERROR((Table1[[#This Row],[Total sold Amount]]-Table1[[#This Row],[Total Cost of Good Sold]])/Table1[[#This Row],[Total sold Amount]],0)</f>
        <v>0.33333333333333331</v>
      </c>
    </row>
    <row r="1299" spans="1:29" x14ac:dyDescent="0.3">
      <c r="A1299">
        <v>676</v>
      </c>
      <c r="B1299" t="s">
        <v>172</v>
      </c>
      <c r="C1299" t="s">
        <v>48</v>
      </c>
      <c r="D1299" t="s">
        <v>633</v>
      </c>
      <c r="E1299" t="s">
        <v>624</v>
      </c>
      <c r="G1299" s="6">
        <v>20</v>
      </c>
      <c r="H1299">
        <v>4</v>
      </c>
      <c r="K1299" t="s">
        <v>18</v>
      </c>
      <c r="L1299" t="s">
        <v>18</v>
      </c>
      <c r="M1299" t="s">
        <v>442</v>
      </c>
      <c r="N1299" s="2">
        <v>0</v>
      </c>
      <c r="O1299" s="1">
        <v>15</v>
      </c>
      <c r="P1299" s="1">
        <v>5</v>
      </c>
      <c r="V1299" t="s">
        <v>609</v>
      </c>
      <c r="W1299" t="s">
        <v>607</v>
      </c>
      <c r="X1299" t="s">
        <v>618</v>
      </c>
      <c r="Y1299" s="6">
        <v>80</v>
      </c>
      <c r="Z1299" s="1">
        <f>Table1[[#This Row],[Cost Of Goods Sold]]*Table1[[#This Row],[Quantity Sold]]</f>
        <v>60</v>
      </c>
      <c r="AA1299" s="1">
        <f>Table1[[#This Row],[Total sold Amount]]-Table1[[#This Row],[Total Cost of Good Sold]]</f>
        <v>20</v>
      </c>
      <c r="AB1299" s="6">
        <f>IFERROR(Table1[[#This Row],[Total sold Amount]]-Table1[[#This Row],[Total Cost of Good Sold]]/Table1[[#This Row],[Total sold Amount]],0)</f>
        <v>79.25</v>
      </c>
      <c r="AC1299" s="9">
        <f>IFERROR((Table1[[#This Row],[Total sold Amount]]-Table1[[#This Row],[Total Cost of Good Sold]])/Table1[[#This Row],[Total sold Amount]],0)</f>
        <v>0.25</v>
      </c>
    </row>
    <row r="1300" spans="1:29" x14ac:dyDescent="0.3">
      <c r="A1300">
        <v>681</v>
      </c>
      <c r="B1300" t="s">
        <v>403</v>
      </c>
      <c r="C1300" t="s">
        <v>48</v>
      </c>
      <c r="D1300" t="s">
        <v>633</v>
      </c>
      <c r="E1300" t="s">
        <v>624</v>
      </c>
      <c r="G1300" s="6">
        <v>25</v>
      </c>
      <c r="H1300">
        <v>3</v>
      </c>
      <c r="K1300" t="s">
        <v>26</v>
      </c>
      <c r="L1300" t="s">
        <v>32</v>
      </c>
      <c r="M1300" t="s">
        <v>443</v>
      </c>
      <c r="N1300" s="2">
        <v>0.1</v>
      </c>
      <c r="O1300" s="1">
        <v>20</v>
      </c>
      <c r="P1300" s="1">
        <v>5</v>
      </c>
      <c r="V1300" t="s">
        <v>609</v>
      </c>
      <c r="W1300" t="s">
        <v>606</v>
      </c>
      <c r="X1300" t="s">
        <v>618</v>
      </c>
      <c r="Y1300" s="6">
        <v>75</v>
      </c>
      <c r="Z1300" s="1">
        <f>Table1[[#This Row],[Cost Of Goods Sold]]*Table1[[#This Row],[Quantity Sold]]</f>
        <v>60</v>
      </c>
      <c r="AA1300" s="1">
        <f>Table1[[#This Row],[Total sold Amount]]-Table1[[#This Row],[Total Cost of Good Sold]]</f>
        <v>15</v>
      </c>
      <c r="AB1300" s="6">
        <f>IFERROR(Table1[[#This Row],[Total sold Amount]]-Table1[[#This Row],[Total Cost of Good Sold]]/Table1[[#This Row],[Total sold Amount]],0)</f>
        <v>74.2</v>
      </c>
      <c r="AC1300" s="9">
        <f>IFERROR((Table1[[#This Row],[Total sold Amount]]-Table1[[#This Row],[Total Cost of Good Sold]])/Table1[[#This Row],[Total sold Amount]],0)</f>
        <v>0.2</v>
      </c>
    </row>
    <row r="1301" spans="1:29" x14ac:dyDescent="0.3">
      <c r="A1301">
        <v>687</v>
      </c>
      <c r="B1301" t="s">
        <v>371</v>
      </c>
      <c r="C1301" t="s">
        <v>48</v>
      </c>
      <c r="D1301" t="s">
        <v>633</v>
      </c>
      <c r="E1301" t="s">
        <v>624</v>
      </c>
      <c r="G1301" s="6">
        <v>25</v>
      </c>
      <c r="H1301">
        <v>4</v>
      </c>
      <c r="K1301" t="s">
        <v>23</v>
      </c>
      <c r="L1301" t="s">
        <v>23</v>
      </c>
      <c r="M1301" t="s">
        <v>446</v>
      </c>
      <c r="N1301" s="2">
        <v>0.1</v>
      </c>
      <c r="O1301" s="1">
        <v>20</v>
      </c>
      <c r="P1301" s="1">
        <v>5</v>
      </c>
      <c r="V1301" t="s">
        <v>609</v>
      </c>
      <c r="W1301" t="s">
        <v>607</v>
      </c>
      <c r="X1301" t="s">
        <v>618</v>
      </c>
      <c r="Y1301" s="6">
        <v>100</v>
      </c>
      <c r="Z1301" s="1">
        <f>Table1[[#This Row],[Cost Of Goods Sold]]*Table1[[#This Row],[Quantity Sold]]</f>
        <v>80</v>
      </c>
      <c r="AA1301" s="1">
        <f>Table1[[#This Row],[Total sold Amount]]-Table1[[#This Row],[Total Cost of Good Sold]]</f>
        <v>20</v>
      </c>
      <c r="AB1301" s="6">
        <f>IFERROR(Table1[[#This Row],[Total sold Amount]]-Table1[[#This Row],[Total Cost of Good Sold]]/Table1[[#This Row],[Total sold Amount]],0)</f>
        <v>99.2</v>
      </c>
      <c r="AC1301" s="9">
        <f>IFERROR((Table1[[#This Row],[Total sold Amount]]-Table1[[#This Row],[Total Cost of Good Sold]])/Table1[[#This Row],[Total sold Amount]],0)</f>
        <v>0.2</v>
      </c>
    </row>
    <row r="1302" spans="1:29" x14ac:dyDescent="0.3">
      <c r="A1302">
        <v>693</v>
      </c>
      <c r="B1302" t="s">
        <v>409</v>
      </c>
      <c r="C1302" t="s">
        <v>48</v>
      </c>
      <c r="D1302" t="s">
        <v>633</v>
      </c>
      <c r="E1302" t="s">
        <v>624</v>
      </c>
      <c r="G1302" s="6">
        <v>20</v>
      </c>
      <c r="H1302">
        <v>5</v>
      </c>
      <c r="K1302" t="s">
        <v>18</v>
      </c>
      <c r="L1302" t="s">
        <v>18</v>
      </c>
      <c r="M1302" t="s">
        <v>446</v>
      </c>
      <c r="N1302" s="2">
        <v>0</v>
      </c>
      <c r="O1302" s="1">
        <v>15</v>
      </c>
      <c r="P1302" s="1">
        <v>5</v>
      </c>
      <c r="V1302" t="s">
        <v>609</v>
      </c>
      <c r="W1302" t="s">
        <v>607</v>
      </c>
      <c r="X1302" t="s">
        <v>618</v>
      </c>
      <c r="Y1302" s="6">
        <v>100</v>
      </c>
      <c r="Z1302" s="1">
        <f>Table1[[#This Row],[Cost Of Goods Sold]]*Table1[[#This Row],[Quantity Sold]]</f>
        <v>75</v>
      </c>
      <c r="AA1302" s="1">
        <f>Table1[[#This Row],[Total sold Amount]]-Table1[[#This Row],[Total Cost of Good Sold]]</f>
        <v>25</v>
      </c>
      <c r="AB1302" s="6">
        <f>IFERROR(Table1[[#This Row],[Total sold Amount]]-Table1[[#This Row],[Total Cost of Good Sold]]/Table1[[#This Row],[Total sold Amount]],0)</f>
        <v>99.25</v>
      </c>
      <c r="AC1302" s="9">
        <f>IFERROR((Table1[[#This Row],[Total sold Amount]]-Table1[[#This Row],[Total Cost of Good Sold]])/Table1[[#This Row],[Total sold Amount]],0)</f>
        <v>0.25</v>
      </c>
    </row>
    <row r="1303" spans="1:29" x14ac:dyDescent="0.3">
      <c r="A1303">
        <v>698</v>
      </c>
      <c r="B1303" t="s">
        <v>413</v>
      </c>
      <c r="C1303" t="s">
        <v>48</v>
      </c>
      <c r="D1303" t="s">
        <v>633</v>
      </c>
      <c r="E1303" t="s">
        <v>624</v>
      </c>
      <c r="G1303" s="6">
        <v>20</v>
      </c>
      <c r="H1303">
        <v>1</v>
      </c>
      <c r="K1303" t="s">
        <v>23</v>
      </c>
      <c r="L1303" t="s">
        <v>23</v>
      </c>
      <c r="M1303" t="s">
        <v>447</v>
      </c>
      <c r="N1303" s="2">
        <v>0.1</v>
      </c>
      <c r="O1303" s="1">
        <v>15</v>
      </c>
      <c r="P1303" s="1">
        <v>5</v>
      </c>
      <c r="V1303" t="s">
        <v>609</v>
      </c>
      <c r="W1303" t="s">
        <v>607</v>
      </c>
      <c r="X1303" t="s">
        <v>618</v>
      </c>
      <c r="Y1303" s="6">
        <v>20</v>
      </c>
      <c r="Z1303" s="1">
        <f>Table1[[#This Row],[Cost Of Goods Sold]]*Table1[[#This Row],[Quantity Sold]]</f>
        <v>15</v>
      </c>
      <c r="AA1303" s="1">
        <f>Table1[[#This Row],[Total sold Amount]]-Table1[[#This Row],[Total Cost of Good Sold]]</f>
        <v>5</v>
      </c>
      <c r="AB1303" s="6">
        <f>IFERROR(Table1[[#This Row],[Total sold Amount]]-Table1[[#This Row],[Total Cost of Good Sold]]/Table1[[#This Row],[Total sold Amount]],0)</f>
        <v>19.25</v>
      </c>
      <c r="AC1303" s="9">
        <f>IFERROR((Table1[[#This Row],[Total sold Amount]]-Table1[[#This Row],[Total Cost of Good Sold]])/Table1[[#This Row],[Total sold Amount]],0)</f>
        <v>0.25</v>
      </c>
    </row>
    <row r="1304" spans="1:29" x14ac:dyDescent="0.3">
      <c r="A1304">
        <v>704</v>
      </c>
      <c r="B1304" t="s">
        <v>415</v>
      </c>
      <c r="C1304" t="s">
        <v>48</v>
      </c>
      <c r="D1304" t="s">
        <v>633</v>
      </c>
      <c r="E1304" t="s">
        <v>624</v>
      </c>
      <c r="G1304" s="6">
        <v>30</v>
      </c>
      <c r="H1304">
        <v>4</v>
      </c>
      <c r="K1304" t="s">
        <v>18</v>
      </c>
      <c r="L1304" t="s">
        <v>18</v>
      </c>
      <c r="M1304" t="s">
        <v>443</v>
      </c>
      <c r="N1304" s="2">
        <v>0</v>
      </c>
      <c r="O1304" s="1">
        <v>20</v>
      </c>
      <c r="P1304" s="1">
        <v>10</v>
      </c>
      <c r="V1304" t="s">
        <v>609</v>
      </c>
      <c r="W1304" t="s">
        <v>607</v>
      </c>
      <c r="X1304" t="s">
        <v>618</v>
      </c>
      <c r="Y1304" s="6">
        <v>120</v>
      </c>
      <c r="Z1304" s="1">
        <f>Table1[[#This Row],[Cost Of Goods Sold]]*Table1[[#This Row],[Quantity Sold]]</f>
        <v>80</v>
      </c>
      <c r="AA1304" s="1">
        <f>Table1[[#This Row],[Total sold Amount]]-Table1[[#This Row],[Total Cost of Good Sold]]</f>
        <v>40</v>
      </c>
      <c r="AB1304" s="6">
        <f>IFERROR(Table1[[#This Row],[Total sold Amount]]-Table1[[#This Row],[Total Cost of Good Sold]]/Table1[[#This Row],[Total sold Amount]],0)</f>
        <v>119.33333333333333</v>
      </c>
      <c r="AC1304" s="9">
        <f>IFERROR((Table1[[#This Row],[Total sold Amount]]-Table1[[#This Row],[Total Cost of Good Sold]])/Table1[[#This Row],[Total sold Amount]],0)</f>
        <v>0.33333333333333331</v>
      </c>
    </row>
    <row r="1305" spans="1:29" x14ac:dyDescent="0.3">
      <c r="A1305">
        <v>709</v>
      </c>
      <c r="B1305" t="s">
        <v>145</v>
      </c>
      <c r="C1305" t="s">
        <v>48</v>
      </c>
      <c r="D1305" t="s">
        <v>633</v>
      </c>
      <c r="E1305" t="s">
        <v>624</v>
      </c>
      <c r="G1305" s="6">
        <v>25</v>
      </c>
      <c r="H1305">
        <v>3</v>
      </c>
      <c r="K1305" t="s">
        <v>18</v>
      </c>
      <c r="L1305" t="s">
        <v>18</v>
      </c>
      <c r="M1305" t="s">
        <v>446</v>
      </c>
      <c r="N1305" s="2">
        <v>0.05</v>
      </c>
      <c r="O1305" s="1">
        <v>20</v>
      </c>
      <c r="P1305" s="1">
        <v>5</v>
      </c>
      <c r="V1305" t="s">
        <v>609</v>
      </c>
      <c r="W1305" t="s">
        <v>607</v>
      </c>
      <c r="X1305" t="s">
        <v>618</v>
      </c>
      <c r="Y1305" s="6">
        <v>75</v>
      </c>
      <c r="Z1305" s="1">
        <f>Table1[[#This Row],[Cost Of Goods Sold]]*Table1[[#This Row],[Quantity Sold]]</f>
        <v>60</v>
      </c>
      <c r="AA1305" s="1">
        <f>Table1[[#This Row],[Total sold Amount]]-Table1[[#This Row],[Total Cost of Good Sold]]</f>
        <v>15</v>
      </c>
      <c r="AB1305" s="6">
        <f>IFERROR(Table1[[#This Row],[Total sold Amount]]-Table1[[#This Row],[Total Cost of Good Sold]]/Table1[[#This Row],[Total sold Amount]],0)</f>
        <v>74.2</v>
      </c>
      <c r="AC1305" s="9">
        <f>IFERROR((Table1[[#This Row],[Total sold Amount]]-Table1[[#This Row],[Total Cost of Good Sold]])/Table1[[#This Row],[Total sold Amount]],0)</f>
        <v>0.2</v>
      </c>
    </row>
    <row r="1306" spans="1:29" x14ac:dyDescent="0.3">
      <c r="A1306">
        <v>714</v>
      </c>
      <c r="B1306" t="s">
        <v>309</v>
      </c>
      <c r="C1306" t="s">
        <v>48</v>
      </c>
      <c r="D1306" t="s">
        <v>633</v>
      </c>
      <c r="E1306" t="s">
        <v>624</v>
      </c>
      <c r="G1306" s="6">
        <v>20</v>
      </c>
      <c r="H1306">
        <v>2</v>
      </c>
      <c r="K1306" t="s">
        <v>18</v>
      </c>
      <c r="L1306" t="s">
        <v>18</v>
      </c>
      <c r="M1306" t="s">
        <v>444</v>
      </c>
      <c r="N1306" s="2">
        <v>0</v>
      </c>
      <c r="O1306" s="1">
        <v>15</v>
      </c>
      <c r="P1306" s="1">
        <v>5</v>
      </c>
      <c r="V1306" t="s">
        <v>609</v>
      </c>
      <c r="W1306" t="s">
        <v>606</v>
      </c>
      <c r="X1306" t="s">
        <v>618</v>
      </c>
      <c r="Y1306" s="6">
        <v>40</v>
      </c>
      <c r="Z1306" s="1">
        <f>Table1[[#This Row],[Cost Of Goods Sold]]*Table1[[#This Row],[Quantity Sold]]</f>
        <v>30</v>
      </c>
      <c r="AA1306" s="1">
        <f>Table1[[#This Row],[Total sold Amount]]-Table1[[#This Row],[Total Cost of Good Sold]]</f>
        <v>10</v>
      </c>
      <c r="AB1306" s="6">
        <f>IFERROR(Table1[[#This Row],[Total sold Amount]]-Table1[[#This Row],[Total Cost of Good Sold]]/Table1[[#This Row],[Total sold Amount]],0)</f>
        <v>39.25</v>
      </c>
      <c r="AC1306" s="9">
        <f>IFERROR((Table1[[#This Row],[Total sold Amount]]-Table1[[#This Row],[Total Cost of Good Sold]])/Table1[[#This Row],[Total sold Amount]],0)</f>
        <v>0.25</v>
      </c>
    </row>
    <row r="1307" spans="1:29" x14ac:dyDescent="0.3">
      <c r="A1307">
        <v>719</v>
      </c>
      <c r="B1307" t="s">
        <v>172</v>
      </c>
      <c r="C1307" t="s">
        <v>48</v>
      </c>
      <c r="D1307" t="s">
        <v>633</v>
      </c>
      <c r="E1307" t="s">
        <v>624</v>
      </c>
      <c r="G1307" s="6">
        <v>20</v>
      </c>
      <c r="H1307">
        <v>5</v>
      </c>
      <c r="K1307" t="s">
        <v>18</v>
      </c>
      <c r="L1307" t="s">
        <v>18</v>
      </c>
      <c r="M1307" t="s">
        <v>446</v>
      </c>
      <c r="N1307" s="2">
        <v>0.05</v>
      </c>
      <c r="O1307" s="1">
        <v>15</v>
      </c>
      <c r="P1307" s="1">
        <v>5</v>
      </c>
      <c r="V1307" t="s">
        <v>609</v>
      </c>
      <c r="W1307" t="s">
        <v>608</v>
      </c>
      <c r="X1307" t="s">
        <v>618</v>
      </c>
      <c r="Y1307" s="6">
        <v>100</v>
      </c>
      <c r="Z1307" s="1">
        <f>Table1[[#This Row],[Cost Of Goods Sold]]*Table1[[#This Row],[Quantity Sold]]</f>
        <v>75</v>
      </c>
      <c r="AA1307" s="1">
        <f>Table1[[#This Row],[Total sold Amount]]-Table1[[#This Row],[Total Cost of Good Sold]]</f>
        <v>25</v>
      </c>
      <c r="AB1307" s="6">
        <f>IFERROR(Table1[[#This Row],[Total sold Amount]]-Table1[[#This Row],[Total Cost of Good Sold]]/Table1[[#This Row],[Total sold Amount]],0)</f>
        <v>99.25</v>
      </c>
      <c r="AC1307" s="9">
        <f>IFERROR((Table1[[#This Row],[Total sold Amount]]-Table1[[#This Row],[Total Cost of Good Sold]])/Table1[[#This Row],[Total sold Amount]],0)</f>
        <v>0.25</v>
      </c>
    </row>
    <row r="1308" spans="1:29" x14ac:dyDescent="0.3">
      <c r="A1308">
        <v>725</v>
      </c>
      <c r="B1308" t="s">
        <v>422</v>
      </c>
      <c r="C1308" t="s">
        <v>48</v>
      </c>
      <c r="D1308" t="s">
        <v>633</v>
      </c>
      <c r="E1308" t="s">
        <v>624</v>
      </c>
      <c r="G1308" s="6">
        <v>30</v>
      </c>
      <c r="H1308">
        <v>4</v>
      </c>
      <c r="K1308" t="s">
        <v>26</v>
      </c>
      <c r="L1308" t="s">
        <v>32</v>
      </c>
      <c r="M1308" t="s">
        <v>448</v>
      </c>
      <c r="N1308" s="2">
        <v>0.1</v>
      </c>
      <c r="O1308" s="1">
        <v>20</v>
      </c>
      <c r="P1308" s="1">
        <v>10</v>
      </c>
      <c r="V1308" t="s">
        <v>609</v>
      </c>
      <c r="W1308" t="s">
        <v>606</v>
      </c>
      <c r="X1308" t="s">
        <v>618</v>
      </c>
      <c r="Y1308" s="6">
        <v>120</v>
      </c>
      <c r="Z1308" s="1">
        <f>Table1[[#This Row],[Cost Of Goods Sold]]*Table1[[#This Row],[Quantity Sold]]</f>
        <v>80</v>
      </c>
      <c r="AA1308" s="1">
        <f>Table1[[#This Row],[Total sold Amount]]-Table1[[#This Row],[Total Cost of Good Sold]]</f>
        <v>40</v>
      </c>
      <c r="AB1308" s="6">
        <f>IFERROR(Table1[[#This Row],[Total sold Amount]]-Table1[[#This Row],[Total Cost of Good Sold]]/Table1[[#This Row],[Total sold Amount]],0)</f>
        <v>119.33333333333333</v>
      </c>
      <c r="AC1308" s="9">
        <f>IFERROR((Table1[[#This Row],[Total sold Amount]]-Table1[[#This Row],[Total Cost of Good Sold]])/Table1[[#This Row],[Total sold Amount]],0)</f>
        <v>0.33333333333333331</v>
      </c>
    </row>
    <row r="1309" spans="1:29" x14ac:dyDescent="0.3">
      <c r="A1309">
        <v>730</v>
      </c>
      <c r="B1309" t="s">
        <v>187</v>
      </c>
      <c r="C1309" t="s">
        <v>48</v>
      </c>
      <c r="D1309" t="s">
        <v>633</v>
      </c>
      <c r="E1309" t="s">
        <v>624</v>
      </c>
      <c r="G1309" s="6">
        <v>20</v>
      </c>
      <c r="H1309">
        <v>2</v>
      </c>
      <c r="K1309" t="s">
        <v>32</v>
      </c>
      <c r="L1309" t="s">
        <v>32</v>
      </c>
      <c r="M1309" t="s">
        <v>445</v>
      </c>
      <c r="N1309" s="2">
        <v>0</v>
      </c>
      <c r="O1309" s="1">
        <v>12</v>
      </c>
      <c r="P1309" s="1">
        <v>8</v>
      </c>
      <c r="V1309" t="s">
        <v>609</v>
      </c>
      <c r="W1309" t="s">
        <v>608</v>
      </c>
      <c r="X1309" t="s">
        <v>618</v>
      </c>
      <c r="Y1309" s="6">
        <v>40</v>
      </c>
      <c r="Z1309" s="1">
        <f>Table1[[#This Row],[Cost Of Goods Sold]]*Table1[[#This Row],[Quantity Sold]]</f>
        <v>24</v>
      </c>
      <c r="AA1309" s="1">
        <f>Table1[[#This Row],[Total sold Amount]]-Table1[[#This Row],[Total Cost of Good Sold]]</f>
        <v>16</v>
      </c>
      <c r="AB1309" s="6">
        <f>IFERROR(Table1[[#This Row],[Total sold Amount]]-Table1[[#This Row],[Total Cost of Good Sold]]/Table1[[#This Row],[Total sold Amount]],0)</f>
        <v>39.4</v>
      </c>
      <c r="AC1309" s="9">
        <f>IFERROR((Table1[[#This Row],[Total sold Amount]]-Table1[[#This Row],[Total Cost of Good Sold]])/Table1[[#This Row],[Total sold Amount]],0)</f>
        <v>0.4</v>
      </c>
    </row>
    <row r="1310" spans="1:29" x14ac:dyDescent="0.3">
      <c r="A1310">
        <v>736</v>
      </c>
      <c r="B1310" t="s">
        <v>248</v>
      </c>
      <c r="C1310" t="s">
        <v>48</v>
      </c>
      <c r="D1310" t="s">
        <v>633</v>
      </c>
      <c r="E1310" t="s">
        <v>624</v>
      </c>
      <c r="G1310" s="6">
        <v>25</v>
      </c>
      <c r="H1310">
        <v>5</v>
      </c>
      <c r="K1310" t="s">
        <v>18</v>
      </c>
      <c r="L1310" t="s">
        <v>18</v>
      </c>
      <c r="M1310" t="s">
        <v>447</v>
      </c>
      <c r="N1310" s="2">
        <v>0</v>
      </c>
      <c r="O1310" s="1">
        <v>18</v>
      </c>
      <c r="P1310" s="1">
        <v>7</v>
      </c>
      <c r="V1310" t="s">
        <v>609</v>
      </c>
      <c r="W1310" t="s">
        <v>606</v>
      </c>
      <c r="X1310" t="s">
        <v>618</v>
      </c>
      <c r="Y1310" s="6">
        <v>125</v>
      </c>
      <c r="Z1310" s="1">
        <f>Table1[[#This Row],[Cost Of Goods Sold]]*Table1[[#This Row],[Quantity Sold]]</f>
        <v>90</v>
      </c>
      <c r="AA1310" s="1">
        <f>Table1[[#This Row],[Total sold Amount]]-Table1[[#This Row],[Total Cost of Good Sold]]</f>
        <v>35</v>
      </c>
      <c r="AB1310" s="6">
        <f>IFERROR(Table1[[#This Row],[Total sold Amount]]-Table1[[#This Row],[Total Cost of Good Sold]]/Table1[[#This Row],[Total sold Amount]],0)</f>
        <v>124.28</v>
      </c>
      <c r="AC1310" s="9">
        <f>IFERROR((Table1[[#This Row],[Total sold Amount]]-Table1[[#This Row],[Total Cost of Good Sold]])/Table1[[#This Row],[Total sold Amount]],0)</f>
        <v>0.28000000000000003</v>
      </c>
    </row>
    <row r="1311" spans="1:29" x14ac:dyDescent="0.3">
      <c r="A1311">
        <v>742</v>
      </c>
      <c r="B1311" t="s">
        <v>309</v>
      </c>
      <c r="C1311" t="s">
        <v>48</v>
      </c>
      <c r="D1311" t="s">
        <v>633</v>
      </c>
      <c r="E1311" t="s">
        <v>624</v>
      </c>
      <c r="G1311" s="6">
        <v>20</v>
      </c>
      <c r="H1311">
        <v>1</v>
      </c>
      <c r="K1311" t="s">
        <v>18</v>
      </c>
      <c r="L1311" t="s">
        <v>18</v>
      </c>
      <c r="M1311" t="s">
        <v>445</v>
      </c>
      <c r="N1311" s="2">
        <v>0.05</v>
      </c>
      <c r="O1311" s="1">
        <v>15</v>
      </c>
      <c r="P1311" s="1">
        <v>5</v>
      </c>
      <c r="V1311" t="s">
        <v>609</v>
      </c>
      <c r="W1311" t="s">
        <v>607</v>
      </c>
      <c r="X1311" t="s">
        <v>618</v>
      </c>
      <c r="Y1311" s="6">
        <v>20</v>
      </c>
      <c r="Z1311" s="1">
        <f>Table1[[#This Row],[Cost Of Goods Sold]]*Table1[[#This Row],[Quantity Sold]]</f>
        <v>15</v>
      </c>
      <c r="AA1311" s="1">
        <f>Table1[[#This Row],[Total sold Amount]]-Table1[[#This Row],[Total Cost of Good Sold]]</f>
        <v>5</v>
      </c>
      <c r="AB1311" s="6">
        <f>IFERROR(Table1[[#This Row],[Total sold Amount]]-Table1[[#This Row],[Total Cost of Good Sold]]/Table1[[#This Row],[Total sold Amount]],0)</f>
        <v>19.25</v>
      </c>
      <c r="AC1311" s="9">
        <f>IFERROR((Table1[[#This Row],[Total sold Amount]]-Table1[[#This Row],[Total Cost of Good Sold]])/Table1[[#This Row],[Total sold Amount]],0)</f>
        <v>0.25</v>
      </c>
    </row>
    <row r="1312" spans="1:29" x14ac:dyDescent="0.3">
      <c r="A1312">
        <v>747</v>
      </c>
      <c r="B1312" t="s">
        <v>288</v>
      </c>
      <c r="C1312" t="s">
        <v>48</v>
      </c>
      <c r="D1312" t="s">
        <v>633</v>
      </c>
      <c r="E1312" t="s">
        <v>624</v>
      </c>
      <c r="G1312" s="6">
        <v>20</v>
      </c>
      <c r="H1312">
        <v>3</v>
      </c>
      <c r="K1312" t="s">
        <v>18</v>
      </c>
      <c r="L1312" t="s">
        <v>18</v>
      </c>
      <c r="M1312" t="s">
        <v>439</v>
      </c>
      <c r="N1312" s="2">
        <v>0.1</v>
      </c>
      <c r="O1312" s="1">
        <v>15</v>
      </c>
      <c r="P1312" s="1">
        <v>5</v>
      </c>
      <c r="V1312" t="s">
        <v>609</v>
      </c>
      <c r="W1312" t="s">
        <v>606</v>
      </c>
      <c r="X1312" t="s">
        <v>618</v>
      </c>
      <c r="Y1312" s="6">
        <v>60</v>
      </c>
      <c r="Z1312" s="1">
        <f>Table1[[#This Row],[Cost Of Goods Sold]]*Table1[[#This Row],[Quantity Sold]]</f>
        <v>45</v>
      </c>
      <c r="AA1312" s="1">
        <f>Table1[[#This Row],[Total sold Amount]]-Table1[[#This Row],[Total Cost of Good Sold]]</f>
        <v>15</v>
      </c>
      <c r="AB1312" s="6">
        <f>IFERROR(Table1[[#This Row],[Total sold Amount]]-Table1[[#This Row],[Total Cost of Good Sold]]/Table1[[#This Row],[Total sold Amount]],0)</f>
        <v>59.25</v>
      </c>
      <c r="AC1312" s="9">
        <f>IFERROR((Table1[[#This Row],[Total sold Amount]]-Table1[[#This Row],[Total Cost of Good Sold]])/Table1[[#This Row],[Total sold Amount]],0)</f>
        <v>0.25</v>
      </c>
    </row>
    <row r="1313" spans="1:29" x14ac:dyDescent="0.3">
      <c r="A1313">
        <v>752</v>
      </c>
      <c r="B1313" t="s">
        <v>359</v>
      </c>
      <c r="C1313" t="s">
        <v>48</v>
      </c>
      <c r="D1313" t="s">
        <v>633</v>
      </c>
      <c r="E1313" t="s">
        <v>624</v>
      </c>
      <c r="G1313" s="6">
        <v>20</v>
      </c>
      <c r="H1313">
        <v>5</v>
      </c>
      <c r="K1313" t="s">
        <v>18</v>
      </c>
      <c r="L1313" t="s">
        <v>18</v>
      </c>
      <c r="M1313" t="s">
        <v>447</v>
      </c>
      <c r="N1313" s="2">
        <v>0.05</v>
      </c>
      <c r="O1313" s="1">
        <v>15</v>
      </c>
      <c r="P1313" s="1">
        <v>5</v>
      </c>
      <c r="V1313" t="s">
        <v>609</v>
      </c>
      <c r="W1313" t="s">
        <v>608</v>
      </c>
      <c r="X1313" t="s">
        <v>618</v>
      </c>
      <c r="Y1313" s="6">
        <v>100</v>
      </c>
      <c r="Z1313" s="1">
        <f>Table1[[#This Row],[Cost Of Goods Sold]]*Table1[[#This Row],[Quantity Sold]]</f>
        <v>75</v>
      </c>
      <c r="AA1313" s="1">
        <f>Table1[[#This Row],[Total sold Amount]]-Table1[[#This Row],[Total Cost of Good Sold]]</f>
        <v>25</v>
      </c>
      <c r="AB1313" s="6">
        <f>IFERROR(Table1[[#This Row],[Total sold Amount]]-Table1[[#This Row],[Total Cost of Good Sold]]/Table1[[#This Row],[Total sold Amount]],0)</f>
        <v>99.25</v>
      </c>
      <c r="AC1313" s="9">
        <f>IFERROR((Table1[[#This Row],[Total sold Amount]]-Table1[[#This Row],[Total Cost of Good Sold]])/Table1[[#This Row],[Total sold Amount]],0)</f>
        <v>0.25</v>
      </c>
    </row>
    <row r="1314" spans="1:29" x14ac:dyDescent="0.3">
      <c r="A1314">
        <v>757</v>
      </c>
      <c r="B1314" t="s">
        <v>379</v>
      </c>
      <c r="C1314" t="s">
        <v>48</v>
      </c>
      <c r="D1314" t="s">
        <v>633</v>
      </c>
      <c r="E1314" t="s">
        <v>624</v>
      </c>
      <c r="G1314" s="6">
        <v>20</v>
      </c>
      <c r="H1314">
        <v>2</v>
      </c>
      <c r="K1314" t="s">
        <v>32</v>
      </c>
      <c r="L1314" t="s">
        <v>32</v>
      </c>
      <c r="M1314" t="s">
        <v>439</v>
      </c>
      <c r="N1314" s="2">
        <v>0.1</v>
      </c>
      <c r="O1314" s="1">
        <v>15</v>
      </c>
      <c r="P1314" s="1">
        <v>5</v>
      </c>
      <c r="V1314" t="s">
        <v>609</v>
      </c>
      <c r="W1314" t="s">
        <v>607</v>
      </c>
      <c r="X1314" t="s">
        <v>618</v>
      </c>
      <c r="Y1314" s="6">
        <v>40</v>
      </c>
      <c r="Z1314" s="1">
        <f>Table1[[#This Row],[Cost Of Goods Sold]]*Table1[[#This Row],[Quantity Sold]]</f>
        <v>30</v>
      </c>
      <c r="AA1314" s="1">
        <f>Table1[[#This Row],[Total sold Amount]]-Table1[[#This Row],[Total Cost of Good Sold]]</f>
        <v>10</v>
      </c>
      <c r="AB1314" s="6">
        <f>IFERROR(Table1[[#This Row],[Total sold Amount]]-Table1[[#This Row],[Total Cost of Good Sold]]/Table1[[#This Row],[Total sold Amount]],0)</f>
        <v>39.25</v>
      </c>
      <c r="AC1314" s="9">
        <f>IFERROR((Table1[[#This Row],[Total sold Amount]]-Table1[[#This Row],[Total Cost of Good Sold]])/Table1[[#This Row],[Total sold Amount]],0)</f>
        <v>0.25</v>
      </c>
    </row>
    <row r="1315" spans="1:29" x14ac:dyDescent="0.3">
      <c r="A1315">
        <v>762</v>
      </c>
      <c r="B1315" t="s">
        <v>187</v>
      </c>
      <c r="C1315" t="s">
        <v>48</v>
      </c>
      <c r="D1315" t="s">
        <v>633</v>
      </c>
      <c r="E1315" t="s">
        <v>624</v>
      </c>
      <c r="G1315" s="6">
        <v>18</v>
      </c>
      <c r="H1315">
        <v>3</v>
      </c>
      <c r="K1315" t="s">
        <v>23</v>
      </c>
      <c r="L1315" t="s">
        <v>23</v>
      </c>
      <c r="M1315" t="s">
        <v>448</v>
      </c>
      <c r="N1315" s="2">
        <v>0</v>
      </c>
      <c r="O1315" s="1">
        <v>12</v>
      </c>
      <c r="P1315" s="1">
        <v>6</v>
      </c>
      <c r="V1315" t="s">
        <v>609</v>
      </c>
      <c r="W1315" t="s">
        <v>607</v>
      </c>
      <c r="X1315" t="s">
        <v>618</v>
      </c>
      <c r="Y1315" s="6">
        <v>54</v>
      </c>
      <c r="Z1315" s="1">
        <f>Table1[[#This Row],[Cost Of Goods Sold]]*Table1[[#This Row],[Quantity Sold]]</f>
        <v>36</v>
      </c>
      <c r="AA1315" s="1">
        <f>Table1[[#This Row],[Total sold Amount]]-Table1[[#This Row],[Total Cost of Good Sold]]</f>
        <v>18</v>
      </c>
      <c r="AB1315" s="6">
        <f>IFERROR(Table1[[#This Row],[Total sold Amount]]-Table1[[#This Row],[Total Cost of Good Sold]]/Table1[[#This Row],[Total sold Amount]],0)</f>
        <v>53.333333333333336</v>
      </c>
      <c r="AC1315" s="9">
        <f>IFERROR((Table1[[#This Row],[Total sold Amount]]-Table1[[#This Row],[Total Cost of Good Sold]])/Table1[[#This Row],[Total sold Amount]],0)</f>
        <v>0.33333333333333331</v>
      </c>
    </row>
    <row r="1316" spans="1:29" x14ac:dyDescent="0.3">
      <c r="A1316">
        <v>767</v>
      </c>
      <c r="B1316" t="s">
        <v>403</v>
      </c>
      <c r="C1316" t="s">
        <v>48</v>
      </c>
      <c r="D1316" t="s">
        <v>633</v>
      </c>
      <c r="E1316" t="s">
        <v>624</v>
      </c>
      <c r="G1316" s="6">
        <v>25</v>
      </c>
      <c r="H1316">
        <v>3</v>
      </c>
      <c r="K1316" t="s">
        <v>18</v>
      </c>
      <c r="L1316" t="s">
        <v>18</v>
      </c>
      <c r="M1316" t="s">
        <v>446</v>
      </c>
      <c r="N1316" s="2">
        <v>0</v>
      </c>
      <c r="O1316" s="1">
        <v>20</v>
      </c>
      <c r="P1316" s="1">
        <v>5</v>
      </c>
      <c r="V1316" t="s">
        <v>609</v>
      </c>
      <c r="W1316" t="s">
        <v>608</v>
      </c>
      <c r="X1316" t="s">
        <v>618</v>
      </c>
      <c r="Y1316" s="6">
        <v>75</v>
      </c>
      <c r="Z1316" s="1">
        <f>Table1[[#This Row],[Cost Of Goods Sold]]*Table1[[#This Row],[Quantity Sold]]</f>
        <v>60</v>
      </c>
      <c r="AA1316" s="1">
        <f>Table1[[#This Row],[Total sold Amount]]-Table1[[#This Row],[Total Cost of Good Sold]]</f>
        <v>15</v>
      </c>
      <c r="AB1316" s="6">
        <f>IFERROR(Table1[[#This Row],[Total sold Amount]]-Table1[[#This Row],[Total Cost of Good Sold]]/Table1[[#This Row],[Total sold Amount]],0)</f>
        <v>74.2</v>
      </c>
      <c r="AC1316" s="9">
        <f>IFERROR((Table1[[#This Row],[Total sold Amount]]-Table1[[#This Row],[Total Cost of Good Sold]])/Table1[[#This Row],[Total sold Amount]],0)</f>
        <v>0.2</v>
      </c>
    </row>
    <row r="1317" spans="1:29" x14ac:dyDescent="0.3">
      <c r="A1317">
        <v>773</v>
      </c>
      <c r="B1317" t="s">
        <v>371</v>
      </c>
      <c r="C1317" t="s">
        <v>48</v>
      </c>
      <c r="D1317" t="s">
        <v>633</v>
      </c>
      <c r="E1317" t="s">
        <v>624</v>
      </c>
      <c r="G1317" s="6">
        <v>25</v>
      </c>
      <c r="H1317">
        <v>3</v>
      </c>
      <c r="K1317" t="s">
        <v>18</v>
      </c>
      <c r="L1317" t="s">
        <v>18</v>
      </c>
      <c r="M1317" t="s">
        <v>444</v>
      </c>
      <c r="N1317" s="2">
        <v>0</v>
      </c>
      <c r="O1317" s="1">
        <v>20</v>
      </c>
      <c r="P1317" s="1">
        <v>5</v>
      </c>
      <c r="V1317" t="s">
        <v>609</v>
      </c>
      <c r="W1317" t="s">
        <v>607</v>
      </c>
      <c r="X1317" t="s">
        <v>618</v>
      </c>
      <c r="Y1317" s="6">
        <v>75</v>
      </c>
      <c r="Z1317" s="1">
        <f>Table1[[#This Row],[Cost Of Goods Sold]]*Table1[[#This Row],[Quantity Sold]]</f>
        <v>60</v>
      </c>
      <c r="AA1317" s="1">
        <f>Table1[[#This Row],[Total sold Amount]]-Table1[[#This Row],[Total Cost of Good Sold]]</f>
        <v>15</v>
      </c>
      <c r="AB1317" s="6">
        <f>IFERROR(Table1[[#This Row],[Total sold Amount]]-Table1[[#This Row],[Total Cost of Good Sold]]/Table1[[#This Row],[Total sold Amount]],0)</f>
        <v>74.2</v>
      </c>
      <c r="AC1317" s="9">
        <f>IFERROR((Table1[[#This Row],[Total sold Amount]]-Table1[[#This Row],[Total Cost of Good Sold]])/Table1[[#This Row],[Total sold Amount]],0)</f>
        <v>0.2</v>
      </c>
    </row>
    <row r="1318" spans="1:29" x14ac:dyDescent="0.3">
      <c r="A1318">
        <v>778</v>
      </c>
      <c r="B1318" t="s">
        <v>259</v>
      </c>
      <c r="C1318" t="s">
        <v>48</v>
      </c>
      <c r="D1318" t="s">
        <v>633</v>
      </c>
      <c r="E1318" t="s">
        <v>624</v>
      </c>
      <c r="G1318" s="6">
        <v>20</v>
      </c>
      <c r="H1318">
        <v>3</v>
      </c>
      <c r="K1318" t="s">
        <v>32</v>
      </c>
      <c r="L1318" t="s">
        <v>32</v>
      </c>
      <c r="M1318" t="s">
        <v>448</v>
      </c>
      <c r="N1318" s="2">
        <v>0</v>
      </c>
      <c r="O1318" s="1">
        <v>15</v>
      </c>
      <c r="P1318" s="1">
        <v>5</v>
      </c>
      <c r="V1318" t="s">
        <v>609</v>
      </c>
      <c r="W1318" t="s">
        <v>608</v>
      </c>
      <c r="X1318" t="s">
        <v>618</v>
      </c>
      <c r="Y1318" s="6">
        <v>60</v>
      </c>
      <c r="Z1318" s="1">
        <f>Table1[[#This Row],[Cost Of Goods Sold]]*Table1[[#This Row],[Quantity Sold]]</f>
        <v>45</v>
      </c>
      <c r="AA1318" s="1">
        <f>Table1[[#This Row],[Total sold Amount]]-Table1[[#This Row],[Total Cost of Good Sold]]</f>
        <v>15</v>
      </c>
      <c r="AB1318" s="6">
        <f>IFERROR(Table1[[#This Row],[Total sold Amount]]-Table1[[#This Row],[Total Cost of Good Sold]]/Table1[[#This Row],[Total sold Amount]],0)</f>
        <v>59.25</v>
      </c>
      <c r="AC1318" s="9">
        <f>IFERROR((Table1[[#This Row],[Total sold Amount]]-Table1[[#This Row],[Total Cost of Good Sold]])/Table1[[#This Row],[Total sold Amount]],0)</f>
        <v>0.25</v>
      </c>
    </row>
    <row r="1319" spans="1:29" x14ac:dyDescent="0.3">
      <c r="A1319">
        <v>783</v>
      </c>
      <c r="B1319" t="s">
        <v>154</v>
      </c>
      <c r="C1319" t="s">
        <v>48</v>
      </c>
      <c r="D1319" t="s">
        <v>633</v>
      </c>
      <c r="E1319" t="s">
        <v>624</v>
      </c>
      <c r="G1319" s="6">
        <v>25</v>
      </c>
      <c r="H1319">
        <v>5</v>
      </c>
      <c r="K1319" t="s">
        <v>18</v>
      </c>
      <c r="L1319" t="s">
        <v>18</v>
      </c>
      <c r="M1319" t="s">
        <v>439</v>
      </c>
      <c r="N1319" s="2">
        <v>0.05</v>
      </c>
      <c r="O1319" s="1">
        <v>20</v>
      </c>
      <c r="P1319" s="1">
        <v>5</v>
      </c>
      <c r="V1319" t="s">
        <v>609</v>
      </c>
      <c r="W1319" t="s">
        <v>607</v>
      </c>
      <c r="X1319" t="s">
        <v>618</v>
      </c>
      <c r="Y1319" s="6">
        <v>125</v>
      </c>
      <c r="Z1319" s="1">
        <f>Table1[[#This Row],[Cost Of Goods Sold]]*Table1[[#This Row],[Quantity Sold]]</f>
        <v>100</v>
      </c>
      <c r="AA1319" s="1">
        <f>Table1[[#This Row],[Total sold Amount]]-Table1[[#This Row],[Total Cost of Good Sold]]</f>
        <v>25</v>
      </c>
      <c r="AB1319" s="6">
        <f>IFERROR(Table1[[#This Row],[Total sold Amount]]-Table1[[#This Row],[Total Cost of Good Sold]]/Table1[[#This Row],[Total sold Amount]],0)</f>
        <v>124.2</v>
      </c>
      <c r="AC1319" s="9">
        <f>IFERROR((Table1[[#This Row],[Total sold Amount]]-Table1[[#This Row],[Total Cost of Good Sold]])/Table1[[#This Row],[Total sold Amount]],0)</f>
        <v>0.2</v>
      </c>
    </row>
    <row r="1320" spans="1:29" x14ac:dyDescent="0.3">
      <c r="A1320">
        <v>788</v>
      </c>
      <c r="B1320" t="s">
        <v>422</v>
      </c>
      <c r="C1320" t="s">
        <v>48</v>
      </c>
      <c r="D1320" t="s">
        <v>633</v>
      </c>
      <c r="E1320" t="s">
        <v>624</v>
      </c>
      <c r="G1320" s="6">
        <v>25</v>
      </c>
      <c r="H1320">
        <v>5</v>
      </c>
      <c r="K1320" t="s">
        <v>32</v>
      </c>
      <c r="L1320" t="s">
        <v>32</v>
      </c>
      <c r="M1320" t="s">
        <v>439</v>
      </c>
      <c r="N1320" s="2">
        <v>0.05</v>
      </c>
      <c r="O1320" s="1">
        <v>20</v>
      </c>
      <c r="P1320" s="1">
        <v>5</v>
      </c>
      <c r="V1320" t="s">
        <v>609</v>
      </c>
      <c r="W1320" t="s">
        <v>608</v>
      </c>
      <c r="X1320" t="s">
        <v>618</v>
      </c>
      <c r="Y1320" s="6">
        <v>125</v>
      </c>
      <c r="Z1320" s="1">
        <f>Table1[[#This Row],[Cost Of Goods Sold]]*Table1[[#This Row],[Quantity Sold]]</f>
        <v>100</v>
      </c>
      <c r="AA1320" s="1">
        <f>Table1[[#This Row],[Total sold Amount]]-Table1[[#This Row],[Total Cost of Good Sold]]</f>
        <v>25</v>
      </c>
      <c r="AB1320" s="6">
        <f>IFERROR(Table1[[#This Row],[Total sold Amount]]-Table1[[#This Row],[Total Cost of Good Sold]]/Table1[[#This Row],[Total sold Amount]],0)</f>
        <v>124.2</v>
      </c>
      <c r="AC1320" s="9">
        <f>IFERROR((Table1[[#This Row],[Total sold Amount]]-Table1[[#This Row],[Total Cost of Good Sold]])/Table1[[#This Row],[Total sold Amount]],0)</f>
        <v>0.2</v>
      </c>
    </row>
    <row r="1321" spans="1:29" x14ac:dyDescent="0.3">
      <c r="A1321">
        <v>793</v>
      </c>
      <c r="B1321" t="s">
        <v>309</v>
      </c>
      <c r="C1321" t="s">
        <v>48</v>
      </c>
      <c r="D1321" t="s">
        <v>633</v>
      </c>
      <c r="E1321" t="s">
        <v>624</v>
      </c>
      <c r="G1321" s="6">
        <v>20</v>
      </c>
      <c r="H1321">
        <v>1</v>
      </c>
      <c r="K1321" t="s">
        <v>23</v>
      </c>
      <c r="L1321" t="s">
        <v>23</v>
      </c>
      <c r="M1321" t="s">
        <v>444</v>
      </c>
      <c r="N1321" s="2">
        <v>0.1</v>
      </c>
      <c r="O1321" s="1">
        <v>15</v>
      </c>
      <c r="P1321" s="1">
        <v>5</v>
      </c>
      <c r="V1321" t="s">
        <v>609</v>
      </c>
      <c r="W1321" t="s">
        <v>606</v>
      </c>
      <c r="X1321" t="s">
        <v>618</v>
      </c>
      <c r="Y1321" s="6">
        <v>20</v>
      </c>
      <c r="Z1321" s="1">
        <f>Table1[[#This Row],[Cost Of Goods Sold]]*Table1[[#This Row],[Quantity Sold]]</f>
        <v>15</v>
      </c>
      <c r="AA1321" s="1">
        <f>Table1[[#This Row],[Total sold Amount]]-Table1[[#This Row],[Total Cost of Good Sold]]</f>
        <v>5</v>
      </c>
      <c r="AB1321" s="6">
        <f>IFERROR(Table1[[#This Row],[Total sold Amount]]-Table1[[#This Row],[Total Cost of Good Sold]]/Table1[[#This Row],[Total sold Amount]],0)</f>
        <v>19.25</v>
      </c>
      <c r="AC1321" s="9">
        <f>IFERROR((Table1[[#This Row],[Total sold Amount]]-Table1[[#This Row],[Total Cost of Good Sold]])/Table1[[#This Row],[Total sold Amount]],0)</f>
        <v>0.25</v>
      </c>
    </row>
    <row r="1322" spans="1:29" x14ac:dyDescent="0.3">
      <c r="A1322">
        <v>798</v>
      </c>
      <c r="B1322" t="s">
        <v>338</v>
      </c>
      <c r="C1322" t="s">
        <v>48</v>
      </c>
      <c r="D1322" t="s">
        <v>633</v>
      </c>
      <c r="E1322" t="s">
        <v>624</v>
      </c>
      <c r="G1322" s="6">
        <v>20</v>
      </c>
      <c r="H1322">
        <v>1</v>
      </c>
      <c r="K1322" t="s">
        <v>18</v>
      </c>
      <c r="L1322" t="s">
        <v>18</v>
      </c>
      <c r="M1322" t="s">
        <v>441</v>
      </c>
      <c r="N1322" s="2">
        <v>0.05</v>
      </c>
      <c r="O1322" s="1">
        <v>15</v>
      </c>
      <c r="P1322" s="1">
        <v>5</v>
      </c>
      <c r="V1322" t="s">
        <v>609</v>
      </c>
      <c r="W1322" t="s">
        <v>606</v>
      </c>
      <c r="X1322" t="s">
        <v>618</v>
      </c>
      <c r="Y1322" s="6">
        <v>20</v>
      </c>
      <c r="Z1322" s="1">
        <f>Table1[[#This Row],[Cost Of Goods Sold]]*Table1[[#This Row],[Quantity Sold]]</f>
        <v>15</v>
      </c>
      <c r="AA1322" s="1">
        <f>Table1[[#This Row],[Total sold Amount]]-Table1[[#This Row],[Total Cost of Good Sold]]</f>
        <v>5</v>
      </c>
      <c r="AB1322" s="6">
        <f>IFERROR(Table1[[#This Row],[Total sold Amount]]-Table1[[#This Row],[Total Cost of Good Sold]]/Table1[[#This Row],[Total sold Amount]],0)</f>
        <v>19.25</v>
      </c>
      <c r="AC1322" s="9">
        <f>IFERROR((Table1[[#This Row],[Total sold Amount]]-Table1[[#This Row],[Total Cost of Good Sold]])/Table1[[#This Row],[Total sold Amount]],0)</f>
        <v>0.25</v>
      </c>
    </row>
    <row r="1323" spans="1:29" x14ac:dyDescent="0.3">
      <c r="A1323">
        <v>803</v>
      </c>
      <c r="B1323" t="s">
        <v>379</v>
      </c>
      <c r="C1323" t="s">
        <v>48</v>
      </c>
      <c r="D1323" t="s">
        <v>633</v>
      </c>
      <c r="E1323" t="s">
        <v>624</v>
      </c>
      <c r="G1323" s="6">
        <v>20</v>
      </c>
      <c r="H1323">
        <v>1</v>
      </c>
      <c r="K1323" t="s">
        <v>32</v>
      </c>
      <c r="L1323" t="s">
        <v>32</v>
      </c>
      <c r="M1323" t="s">
        <v>448</v>
      </c>
      <c r="N1323" s="2">
        <v>0.05</v>
      </c>
      <c r="O1323" s="1">
        <v>15</v>
      </c>
      <c r="P1323" s="1">
        <v>5</v>
      </c>
      <c r="V1323" t="s">
        <v>609</v>
      </c>
      <c r="W1323" t="s">
        <v>607</v>
      </c>
      <c r="X1323" t="s">
        <v>618</v>
      </c>
      <c r="Y1323" s="6">
        <v>20</v>
      </c>
      <c r="Z1323" s="1">
        <f>Table1[[#This Row],[Cost Of Goods Sold]]*Table1[[#This Row],[Quantity Sold]]</f>
        <v>15</v>
      </c>
      <c r="AA1323" s="1">
        <f>Table1[[#This Row],[Total sold Amount]]-Table1[[#This Row],[Total Cost of Good Sold]]</f>
        <v>5</v>
      </c>
      <c r="AB1323" s="6">
        <f>IFERROR(Table1[[#This Row],[Total sold Amount]]-Table1[[#This Row],[Total Cost of Good Sold]]/Table1[[#This Row],[Total sold Amount]],0)</f>
        <v>19.25</v>
      </c>
      <c r="AC1323" s="9">
        <f>IFERROR((Table1[[#This Row],[Total sold Amount]]-Table1[[#This Row],[Total Cost of Good Sold]])/Table1[[#This Row],[Total sold Amount]],0)</f>
        <v>0.25</v>
      </c>
    </row>
    <row r="1324" spans="1:29" x14ac:dyDescent="0.3">
      <c r="A1324">
        <v>809</v>
      </c>
      <c r="B1324" t="s">
        <v>259</v>
      </c>
      <c r="C1324" t="s">
        <v>48</v>
      </c>
      <c r="D1324" t="s">
        <v>633</v>
      </c>
      <c r="E1324" t="s">
        <v>624</v>
      </c>
      <c r="G1324" s="6">
        <v>20</v>
      </c>
      <c r="H1324">
        <v>5</v>
      </c>
      <c r="K1324" t="s">
        <v>32</v>
      </c>
      <c r="L1324" t="s">
        <v>32</v>
      </c>
      <c r="M1324" t="s">
        <v>446</v>
      </c>
      <c r="N1324" s="2">
        <v>0.1</v>
      </c>
      <c r="O1324" s="1">
        <v>15</v>
      </c>
      <c r="P1324" s="1">
        <v>5</v>
      </c>
      <c r="V1324" t="s">
        <v>609</v>
      </c>
      <c r="W1324" t="s">
        <v>606</v>
      </c>
      <c r="X1324" t="s">
        <v>618</v>
      </c>
      <c r="Y1324" s="6">
        <v>100</v>
      </c>
      <c r="Z1324" s="1">
        <f>Table1[[#This Row],[Cost Of Goods Sold]]*Table1[[#This Row],[Quantity Sold]]</f>
        <v>75</v>
      </c>
      <c r="AA1324" s="1">
        <f>Table1[[#This Row],[Total sold Amount]]-Table1[[#This Row],[Total Cost of Good Sold]]</f>
        <v>25</v>
      </c>
      <c r="AB1324" s="6">
        <f>IFERROR(Table1[[#This Row],[Total sold Amount]]-Table1[[#This Row],[Total Cost of Good Sold]]/Table1[[#This Row],[Total sold Amount]],0)</f>
        <v>99.25</v>
      </c>
      <c r="AC1324" s="9">
        <f>IFERROR((Table1[[#This Row],[Total sold Amount]]-Table1[[#This Row],[Total Cost of Good Sold]])/Table1[[#This Row],[Total sold Amount]],0)</f>
        <v>0.25</v>
      </c>
    </row>
    <row r="1325" spans="1:29" x14ac:dyDescent="0.3">
      <c r="A1325">
        <v>814</v>
      </c>
      <c r="B1325" t="s">
        <v>248</v>
      </c>
      <c r="C1325" t="s">
        <v>48</v>
      </c>
      <c r="D1325" t="s">
        <v>633</v>
      </c>
      <c r="E1325" t="s">
        <v>624</v>
      </c>
      <c r="G1325" s="6">
        <v>25</v>
      </c>
      <c r="H1325">
        <v>2</v>
      </c>
      <c r="K1325" t="s">
        <v>23</v>
      </c>
      <c r="L1325" t="s">
        <v>23</v>
      </c>
      <c r="M1325" t="s">
        <v>443</v>
      </c>
      <c r="N1325" s="2">
        <v>0.1</v>
      </c>
      <c r="O1325" s="1">
        <v>18</v>
      </c>
      <c r="P1325" s="1">
        <v>7</v>
      </c>
      <c r="V1325" t="s">
        <v>609</v>
      </c>
      <c r="W1325" t="s">
        <v>607</v>
      </c>
      <c r="X1325" t="s">
        <v>618</v>
      </c>
      <c r="Y1325" s="6">
        <v>50</v>
      </c>
      <c r="Z1325" s="1">
        <f>Table1[[#This Row],[Cost Of Goods Sold]]*Table1[[#This Row],[Quantity Sold]]</f>
        <v>36</v>
      </c>
      <c r="AA1325" s="1">
        <f>Table1[[#This Row],[Total sold Amount]]-Table1[[#This Row],[Total Cost of Good Sold]]</f>
        <v>14</v>
      </c>
      <c r="AB1325" s="6">
        <f>IFERROR(Table1[[#This Row],[Total sold Amount]]-Table1[[#This Row],[Total Cost of Good Sold]]/Table1[[#This Row],[Total sold Amount]],0)</f>
        <v>49.28</v>
      </c>
      <c r="AC1325" s="9">
        <f>IFERROR((Table1[[#This Row],[Total sold Amount]]-Table1[[#This Row],[Total Cost of Good Sold]])/Table1[[#This Row],[Total sold Amount]],0)</f>
        <v>0.28000000000000003</v>
      </c>
    </row>
    <row r="1326" spans="1:29" x14ac:dyDescent="0.3">
      <c r="A1326">
        <v>819</v>
      </c>
      <c r="B1326" t="s">
        <v>338</v>
      </c>
      <c r="C1326" t="s">
        <v>48</v>
      </c>
      <c r="D1326" t="s">
        <v>633</v>
      </c>
      <c r="E1326" t="s">
        <v>624</v>
      </c>
      <c r="G1326" s="6">
        <v>20</v>
      </c>
      <c r="H1326">
        <v>2</v>
      </c>
      <c r="K1326" t="s">
        <v>18</v>
      </c>
      <c r="L1326" t="s">
        <v>18</v>
      </c>
      <c r="M1326" t="s">
        <v>442</v>
      </c>
      <c r="N1326" s="2">
        <v>0.1</v>
      </c>
      <c r="O1326" s="1">
        <v>15</v>
      </c>
      <c r="P1326" s="1">
        <v>5</v>
      </c>
      <c r="V1326" t="s">
        <v>609</v>
      </c>
      <c r="W1326" t="s">
        <v>607</v>
      </c>
      <c r="X1326" t="s">
        <v>618</v>
      </c>
      <c r="Y1326" s="6">
        <v>40</v>
      </c>
      <c r="Z1326" s="1">
        <f>Table1[[#This Row],[Cost Of Goods Sold]]*Table1[[#This Row],[Quantity Sold]]</f>
        <v>30</v>
      </c>
      <c r="AA1326" s="1">
        <f>Table1[[#This Row],[Total sold Amount]]-Table1[[#This Row],[Total Cost of Good Sold]]</f>
        <v>10</v>
      </c>
      <c r="AB1326" s="6">
        <f>IFERROR(Table1[[#This Row],[Total sold Amount]]-Table1[[#This Row],[Total Cost of Good Sold]]/Table1[[#This Row],[Total sold Amount]],0)</f>
        <v>39.25</v>
      </c>
      <c r="AC1326" s="9">
        <f>IFERROR((Table1[[#This Row],[Total sold Amount]]-Table1[[#This Row],[Total Cost of Good Sold]])/Table1[[#This Row],[Total sold Amount]],0)</f>
        <v>0.25</v>
      </c>
    </row>
    <row r="1327" spans="1:29" x14ac:dyDescent="0.3">
      <c r="A1327">
        <v>824</v>
      </c>
      <c r="B1327" t="s">
        <v>288</v>
      </c>
      <c r="C1327" t="s">
        <v>48</v>
      </c>
      <c r="D1327" t="s">
        <v>633</v>
      </c>
      <c r="E1327" t="s">
        <v>624</v>
      </c>
      <c r="G1327" s="6">
        <v>20</v>
      </c>
      <c r="H1327">
        <v>1</v>
      </c>
      <c r="K1327" t="s">
        <v>32</v>
      </c>
      <c r="L1327" t="s">
        <v>32</v>
      </c>
      <c r="M1327" t="s">
        <v>445</v>
      </c>
      <c r="N1327" s="2">
        <v>0</v>
      </c>
      <c r="O1327" s="1">
        <v>15</v>
      </c>
      <c r="P1327" s="1">
        <v>5</v>
      </c>
      <c r="V1327" t="s">
        <v>609</v>
      </c>
      <c r="W1327" t="s">
        <v>606</v>
      </c>
      <c r="X1327" t="s">
        <v>618</v>
      </c>
      <c r="Y1327" s="6">
        <v>20</v>
      </c>
      <c r="Z1327" s="1">
        <f>Table1[[#This Row],[Cost Of Goods Sold]]*Table1[[#This Row],[Quantity Sold]]</f>
        <v>15</v>
      </c>
      <c r="AA1327" s="1">
        <f>Table1[[#This Row],[Total sold Amount]]-Table1[[#This Row],[Total Cost of Good Sold]]</f>
        <v>5</v>
      </c>
      <c r="AB1327" s="6">
        <f>IFERROR(Table1[[#This Row],[Total sold Amount]]-Table1[[#This Row],[Total Cost of Good Sold]]/Table1[[#This Row],[Total sold Amount]],0)</f>
        <v>19.25</v>
      </c>
      <c r="AC1327" s="9">
        <f>IFERROR((Table1[[#This Row],[Total sold Amount]]-Table1[[#This Row],[Total Cost of Good Sold]])/Table1[[#This Row],[Total sold Amount]],0)</f>
        <v>0.25</v>
      </c>
    </row>
    <row r="1328" spans="1:29" x14ac:dyDescent="0.3">
      <c r="A1328">
        <v>830</v>
      </c>
      <c r="B1328" t="s">
        <v>371</v>
      </c>
      <c r="C1328" t="s">
        <v>48</v>
      </c>
      <c r="D1328" t="s">
        <v>633</v>
      </c>
      <c r="E1328" t="s">
        <v>624</v>
      </c>
      <c r="G1328" s="6">
        <v>20</v>
      </c>
      <c r="H1328">
        <v>3</v>
      </c>
      <c r="K1328" t="s">
        <v>32</v>
      </c>
      <c r="L1328" t="s">
        <v>32</v>
      </c>
      <c r="M1328" t="s">
        <v>445</v>
      </c>
      <c r="N1328" s="2">
        <v>0</v>
      </c>
      <c r="O1328" s="1">
        <v>15</v>
      </c>
      <c r="P1328" s="1">
        <v>5</v>
      </c>
      <c r="V1328" t="s">
        <v>609</v>
      </c>
      <c r="W1328" t="s">
        <v>607</v>
      </c>
      <c r="X1328" t="s">
        <v>618</v>
      </c>
      <c r="Y1328" s="6">
        <v>60</v>
      </c>
      <c r="Z1328" s="1">
        <f>Table1[[#This Row],[Cost Of Goods Sold]]*Table1[[#This Row],[Quantity Sold]]</f>
        <v>45</v>
      </c>
      <c r="AA1328" s="1">
        <f>Table1[[#This Row],[Total sold Amount]]-Table1[[#This Row],[Total Cost of Good Sold]]</f>
        <v>15</v>
      </c>
      <c r="AB1328" s="6">
        <f>IFERROR(Table1[[#This Row],[Total sold Amount]]-Table1[[#This Row],[Total Cost of Good Sold]]/Table1[[#This Row],[Total sold Amount]],0)</f>
        <v>59.25</v>
      </c>
      <c r="AC1328" s="9">
        <f>IFERROR((Table1[[#This Row],[Total sold Amount]]-Table1[[#This Row],[Total Cost of Good Sold]])/Table1[[#This Row],[Total sold Amount]],0)</f>
        <v>0.25</v>
      </c>
    </row>
    <row r="1329" spans="1:29" x14ac:dyDescent="0.3">
      <c r="A1329">
        <v>836</v>
      </c>
      <c r="B1329" t="s">
        <v>338</v>
      </c>
      <c r="C1329" t="s">
        <v>48</v>
      </c>
      <c r="D1329" t="s">
        <v>633</v>
      </c>
      <c r="E1329" t="s">
        <v>624</v>
      </c>
      <c r="G1329" s="6">
        <v>20</v>
      </c>
      <c r="H1329">
        <v>1</v>
      </c>
      <c r="K1329" t="s">
        <v>32</v>
      </c>
      <c r="L1329" t="s">
        <v>32</v>
      </c>
      <c r="M1329" t="s">
        <v>440</v>
      </c>
      <c r="N1329" s="2">
        <v>0.05</v>
      </c>
      <c r="O1329" s="1">
        <v>15</v>
      </c>
      <c r="P1329" s="1">
        <v>5</v>
      </c>
      <c r="V1329" t="s">
        <v>609</v>
      </c>
      <c r="W1329" t="s">
        <v>607</v>
      </c>
      <c r="X1329" t="s">
        <v>618</v>
      </c>
      <c r="Y1329" s="6">
        <v>20</v>
      </c>
      <c r="Z1329" s="1">
        <f>Table1[[#This Row],[Cost Of Goods Sold]]*Table1[[#This Row],[Quantity Sold]]</f>
        <v>15</v>
      </c>
      <c r="AA1329" s="1">
        <f>Table1[[#This Row],[Total sold Amount]]-Table1[[#This Row],[Total Cost of Good Sold]]</f>
        <v>5</v>
      </c>
      <c r="AB1329" s="6">
        <f>IFERROR(Table1[[#This Row],[Total sold Amount]]-Table1[[#This Row],[Total Cost of Good Sold]]/Table1[[#This Row],[Total sold Amount]],0)</f>
        <v>19.25</v>
      </c>
      <c r="AC1329" s="9">
        <f>IFERROR((Table1[[#This Row],[Total sold Amount]]-Table1[[#This Row],[Total Cost of Good Sold]])/Table1[[#This Row],[Total sold Amount]],0)</f>
        <v>0.25</v>
      </c>
    </row>
    <row r="1330" spans="1:29" x14ac:dyDescent="0.3">
      <c r="A1330">
        <v>841</v>
      </c>
      <c r="B1330" t="s">
        <v>422</v>
      </c>
      <c r="C1330" t="s">
        <v>48</v>
      </c>
      <c r="D1330" t="s">
        <v>633</v>
      </c>
      <c r="E1330" t="s">
        <v>624</v>
      </c>
      <c r="G1330" s="6">
        <v>30</v>
      </c>
      <c r="H1330">
        <v>3</v>
      </c>
      <c r="K1330" t="s">
        <v>23</v>
      </c>
      <c r="L1330" t="s">
        <v>23</v>
      </c>
      <c r="M1330" t="s">
        <v>440</v>
      </c>
      <c r="N1330" s="2">
        <v>0.1</v>
      </c>
      <c r="O1330" s="1">
        <v>20</v>
      </c>
      <c r="P1330" s="1">
        <v>10</v>
      </c>
      <c r="V1330" t="s">
        <v>609</v>
      </c>
      <c r="W1330" t="s">
        <v>607</v>
      </c>
      <c r="X1330" t="s">
        <v>618</v>
      </c>
      <c r="Y1330" s="6">
        <v>90</v>
      </c>
      <c r="Z1330" s="1">
        <f>Table1[[#This Row],[Cost Of Goods Sold]]*Table1[[#This Row],[Quantity Sold]]</f>
        <v>60</v>
      </c>
      <c r="AA1330" s="1">
        <f>Table1[[#This Row],[Total sold Amount]]-Table1[[#This Row],[Total Cost of Good Sold]]</f>
        <v>30</v>
      </c>
      <c r="AB1330" s="6">
        <f>IFERROR(Table1[[#This Row],[Total sold Amount]]-Table1[[#This Row],[Total Cost of Good Sold]]/Table1[[#This Row],[Total sold Amount]],0)</f>
        <v>89.333333333333329</v>
      </c>
      <c r="AC1330" s="9">
        <f>IFERROR((Table1[[#This Row],[Total sold Amount]]-Table1[[#This Row],[Total Cost of Good Sold]])/Table1[[#This Row],[Total sold Amount]],0)</f>
        <v>0.33333333333333331</v>
      </c>
    </row>
    <row r="1331" spans="1:29" x14ac:dyDescent="0.3">
      <c r="A1331">
        <v>846</v>
      </c>
      <c r="B1331" t="s">
        <v>288</v>
      </c>
      <c r="C1331" t="s">
        <v>48</v>
      </c>
      <c r="D1331" t="s">
        <v>633</v>
      </c>
      <c r="E1331" t="s">
        <v>624</v>
      </c>
      <c r="G1331" s="6">
        <v>20</v>
      </c>
      <c r="H1331">
        <v>1</v>
      </c>
      <c r="K1331" t="s">
        <v>18</v>
      </c>
      <c r="L1331" t="s">
        <v>18</v>
      </c>
      <c r="M1331" t="s">
        <v>447</v>
      </c>
      <c r="N1331" s="2">
        <v>0</v>
      </c>
      <c r="O1331" s="1">
        <v>15</v>
      </c>
      <c r="P1331" s="1">
        <v>5</v>
      </c>
      <c r="V1331" t="s">
        <v>609</v>
      </c>
      <c r="W1331" t="s">
        <v>606</v>
      </c>
      <c r="X1331" t="s">
        <v>618</v>
      </c>
      <c r="Y1331" s="6">
        <v>20</v>
      </c>
      <c r="Z1331" s="1">
        <f>Table1[[#This Row],[Cost Of Goods Sold]]*Table1[[#This Row],[Quantity Sold]]</f>
        <v>15</v>
      </c>
      <c r="AA1331" s="1">
        <f>Table1[[#This Row],[Total sold Amount]]-Table1[[#This Row],[Total Cost of Good Sold]]</f>
        <v>5</v>
      </c>
      <c r="AB1331" s="6">
        <f>IFERROR(Table1[[#This Row],[Total sold Amount]]-Table1[[#This Row],[Total Cost of Good Sold]]/Table1[[#This Row],[Total sold Amount]],0)</f>
        <v>19.25</v>
      </c>
      <c r="AC1331" s="9">
        <f>IFERROR((Table1[[#This Row],[Total sold Amount]]-Table1[[#This Row],[Total Cost of Good Sold]])/Table1[[#This Row],[Total sold Amount]],0)</f>
        <v>0.25</v>
      </c>
    </row>
    <row r="1332" spans="1:29" x14ac:dyDescent="0.3">
      <c r="A1332">
        <v>852</v>
      </c>
      <c r="B1332" t="s">
        <v>371</v>
      </c>
      <c r="C1332" t="s">
        <v>48</v>
      </c>
      <c r="D1332" t="s">
        <v>633</v>
      </c>
      <c r="E1332" t="s">
        <v>624</v>
      </c>
      <c r="G1332" s="6">
        <v>20</v>
      </c>
      <c r="H1332">
        <v>2</v>
      </c>
      <c r="K1332" t="s">
        <v>18</v>
      </c>
      <c r="L1332" t="s">
        <v>18</v>
      </c>
      <c r="M1332" t="s">
        <v>448</v>
      </c>
      <c r="N1332" s="2">
        <v>0</v>
      </c>
      <c r="O1332" s="1">
        <v>15</v>
      </c>
      <c r="P1332" s="1">
        <v>5</v>
      </c>
      <c r="V1332" t="s">
        <v>609</v>
      </c>
      <c r="W1332" t="s">
        <v>607</v>
      </c>
      <c r="X1332" t="s">
        <v>618</v>
      </c>
      <c r="Y1332" s="6">
        <v>40</v>
      </c>
      <c r="Z1332" s="1">
        <f>Table1[[#This Row],[Cost Of Goods Sold]]*Table1[[#This Row],[Quantity Sold]]</f>
        <v>30</v>
      </c>
      <c r="AA1332" s="1">
        <f>Table1[[#This Row],[Total sold Amount]]-Table1[[#This Row],[Total Cost of Good Sold]]</f>
        <v>10</v>
      </c>
      <c r="AB1332" s="6">
        <f>IFERROR(Table1[[#This Row],[Total sold Amount]]-Table1[[#This Row],[Total Cost of Good Sold]]/Table1[[#This Row],[Total sold Amount]],0)</f>
        <v>39.25</v>
      </c>
      <c r="AC1332" s="9">
        <f>IFERROR((Table1[[#This Row],[Total sold Amount]]-Table1[[#This Row],[Total Cost of Good Sold]])/Table1[[#This Row],[Total sold Amount]],0)</f>
        <v>0.25</v>
      </c>
    </row>
    <row r="1333" spans="1:29" x14ac:dyDescent="0.3">
      <c r="A1333">
        <v>858</v>
      </c>
      <c r="B1333" t="s">
        <v>338</v>
      </c>
      <c r="C1333" t="s">
        <v>48</v>
      </c>
      <c r="D1333" t="s">
        <v>633</v>
      </c>
      <c r="E1333" t="s">
        <v>624</v>
      </c>
      <c r="G1333" s="6">
        <v>20</v>
      </c>
      <c r="H1333">
        <v>2</v>
      </c>
      <c r="K1333" t="s">
        <v>18</v>
      </c>
      <c r="L1333" t="s">
        <v>18</v>
      </c>
      <c r="M1333" t="s">
        <v>441</v>
      </c>
      <c r="N1333" s="2">
        <v>0.05</v>
      </c>
      <c r="O1333" s="1">
        <v>15</v>
      </c>
      <c r="P1333" s="1">
        <v>5</v>
      </c>
      <c r="V1333" t="s">
        <v>609</v>
      </c>
      <c r="W1333" t="s">
        <v>607</v>
      </c>
      <c r="X1333" t="s">
        <v>618</v>
      </c>
      <c r="Y1333" s="6">
        <v>40</v>
      </c>
      <c r="Z1333" s="1">
        <f>Table1[[#This Row],[Cost Of Goods Sold]]*Table1[[#This Row],[Quantity Sold]]</f>
        <v>30</v>
      </c>
      <c r="AA1333" s="1">
        <f>Table1[[#This Row],[Total sold Amount]]-Table1[[#This Row],[Total Cost of Good Sold]]</f>
        <v>10</v>
      </c>
      <c r="AB1333" s="6">
        <f>IFERROR(Table1[[#This Row],[Total sold Amount]]-Table1[[#This Row],[Total Cost of Good Sold]]/Table1[[#This Row],[Total sold Amount]],0)</f>
        <v>39.25</v>
      </c>
      <c r="AC1333" s="9">
        <f>IFERROR((Table1[[#This Row],[Total sold Amount]]-Table1[[#This Row],[Total Cost of Good Sold]])/Table1[[#This Row],[Total sold Amount]],0)</f>
        <v>0.25</v>
      </c>
    </row>
    <row r="1334" spans="1:29" x14ac:dyDescent="0.3">
      <c r="A1334">
        <v>863</v>
      </c>
      <c r="B1334" t="s">
        <v>422</v>
      </c>
      <c r="C1334" t="s">
        <v>48</v>
      </c>
      <c r="D1334" t="s">
        <v>633</v>
      </c>
      <c r="E1334" t="s">
        <v>624</v>
      </c>
      <c r="G1334" s="6">
        <v>30</v>
      </c>
      <c r="H1334">
        <v>5</v>
      </c>
      <c r="K1334" t="s">
        <v>32</v>
      </c>
      <c r="L1334" t="s">
        <v>32</v>
      </c>
      <c r="M1334" t="s">
        <v>441</v>
      </c>
      <c r="N1334" s="2">
        <v>0.1</v>
      </c>
      <c r="O1334" s="1">
        <v>20</v>
      </c>
      <c r="P1334" s="1">
        <v>10</v>
      </c>
      <c r="V1334" t="s">
        <v>609</v>
      </c>
      <c r="W1334" t="s">
        <v>607</v>
      </c>
      <c r="X1334" t="s">
        <v>618</v>
      </c>
      <c r="Y1334" s="6">
        <v>150</v>
      </c>
      <c r="Z1334" s="1">
        <f>Table1[[#This Row],[Cost Of Goods Sold]]*Table1[[#This Row],[Quantity Sold]]</f>
        <v>100</v>
      </c>
      <c r="AA1334" s="1">
        <f>Table1[[#This Row],[Total sold Amount]]-Table1[[#This Row],[Total Cost of Good Sold]]</f>
        <v>50</v>
      </c>
      <c r="AB1334" s="6">
        <f>IFERROR(Table1[[#This Row],[Total sold Amount]]-Table1[[#This Row],[Total Cost of Good Sold]]/Table1[[#This Row],[Total sold Amount]],0)</f>
        <v>149.33333333333334</v>
      </c>
      <c r="AC1334" s="9">
        <f>IFERROR((Table1[[#This Row],[Total sold Amount]]-Table1[[#This Row],[Total Cost of Good Sold]])/Table1[[#This Row],[Total sold Amount]],0)</f>
        <v>0.33333333333333331</v>
      </c>
    </row>
    <row r="1335" spans="1:29" x14ac:dyDescent="0.3">
      <c r="A1335">
        <v>868</v>
      </c>
      <c r="B1335" t="s">
        <v>288</v>
      </c>
      <c r="C1335" t="s">
        <v>48</v>
      </c>
      <c r="D1335" t="s">
        <v>633</v>
      </c>
      <c r="E1335" t="s">
        <v>624</v>
      </c>
      <c r="G1335" s="6">
        <v>20</v>
      </c>
      <c r="H1335">
        <v>5</v>
      </c>
      <c r="K1335" t="s">
        <v>18</v>
      </c>
      <c r="L1335" t="s">
        <v>18</v>
      </c>
      <c r="M1335" t="s">
        <v>445</v>
      </c>
      <c r="N1335" s="2">
        <v>0</v>
      </c>
      <c r="O1335" s="1">
        <v>15</v>
      </c>
      <c r="P1335" s="1">
        <v>5</v>
      </c>
      <c r="V1335" t="s">
        <v>609</v>
      </c>
      <c r="W1335" t="s">
        <v>606</v>
      </c>
      <c r="X1335" t="s">
        <v>618</v>
      </c>
      <c r="Y1335" s="6">
        <v>100</v>
      </c>
      <c r="Z1335" s="1">
        <f>Table1[[#This Row],[Cost Of Goods Sold]]*Table1[[#This Row],[Quantity Sold]]</f>
        <v>75</v>
      </c>
      <c r="AA1335" s="1">
        <f>Table1[[#This Row],[Total sold Amount]]-Table1[[#This Row],[Total Cost of Good Sold]]</f>
        <v>25</v>
      </c>
      <c r="AB1335" s="6">
        <f>IFERROR(Table1[[#This Row],[Total sold Amount]]-Table1[[#This Row],[Total Cost of Good Sold]]/Table1[[#This Row],[Total sold Amount]],0)</f>
        <v>99.25</v>
      </c>
      <c r="AC1335" s="9">
        <f>IFERROR((Table1[[#This Row],[Total sold Amount]]-Table1[[#This Row],[Total Cost of Good Sold]])/Table1[[#This Row],[Total sold Amount]],0)</f>
        <v>0.25</v>
      </c>
    </row>
    <row r="1336" spans="1:29" x14ac:dyDescent="0.3">
      <c r="A1336">
        <v>874</v>
      </c>
      <c r="B1336" t="s">
        <v>371</v>
      </c>
      <c r="C1336" t="s">
        <v>48</v>
      </c>
      <c r="D1336" t="s">
        <v>633</v>
      </c>
      <c r="E1336" t="s">
        <v>624</v>
      </c>
      <c r="G1336" s="6">
        <v>20</v>
      </c>
      <c r="H1336">
        <v>3</v>
      </c>
      <c r="K1336" t="s">
        <v>18</v>
      </c>
      <c r="L1336" t="s">
        <v>18</v>
      </c>
      <c r="M1336" t="s">
        <v>442</v>
      </c>
      <c r="N1336" s="2">
        <v>0</v>
      </c>
      <c r="O1336" s="1">
        <v>15</v>
      </c>
      <c r="P1336" s="1">
        <v>5</v>
      </c>
      <c r="V1336" t="s">
        <v>609</v>
      </c>
      <c r="W1336" t="s">
        <v>607</v>
      </c>
      <c r="X1336" t="s">
        <v>618</v>
      </c>
      <c r="Y1336" s="6">
        <v>60</v>
      </c>
      <c r="Z1336" s="1">
        <f>Table1[[#This Row],[Cost Of Goods Sold]]*Table1[[#This Row],[Quantity Sold]]</f>
        <v>45</v>
      </c>
      <c r="AA1336" s="1">
        <f>Table1[[#This Row],[Total sold Amount]]-Table1[[#This Row],[Total Cost of Good Sold]]</f>
        <v>15</v>
      </c>
      <c r="AB1336" s="6">
        <f>IFERROR(Table1[[#This Row],[Total sold Amount]]-Table1[[#This Row],[Total Cost of Good Sold]]/Table1[[#This Row],[Total sold Amount]],0)</f>
        <v>59.25</v>
      </c>
      <c r="AC1336" s="9">
        <f>IFERROR((Table1[[#This Row],[Total sold Amount]]-Table1[[#This Row],[Total Cost of Good Sold]])/Table1[[#This Row],[Total sold Amount]],0)</f>
        <v>0.25</v>
      </c>
    </row>
    <row r="1337" spans="1:29" x14ac:dyDescent="0.3">
      <c r="A1337">
        <v>880</v>
      </c>
      <c r="B1337" t="s">
        <v>338</v>
      </c>
      <c r="C1337" t="s">
        <v>48</v>
      </c>
      <c r="D1337" t="s">
        <v>633</v>
      </c>
      <c r="E1337" t="s">
        <v>624</v>
      </c>
      <c r="G1337" s="6">
        <v>20</v>
      </c>
      <c r="H1337">
        <v>4</v>
      </c>
      <c r="K1337" t="s">
        <v>32</v>
      </c>
      <c r="L1337" t="s">
        <v>32</v>
      </c>
      <c r="M1337" t="s">
        <v>447</v>
      </c>
      <c r="N1337" s="2">
        <v>0.05</v>
      </c>
      <c r="O1337" s="1">
        <v>15</v>
      </c>
      <c r="P1337" s="1">
        <v>5</v>
      </c>
      <c r="V1337" t="s">
        <v>609</v>
      </c>
      <c r="W1337" t="s">
        <v>607</v>
      </c>
      <c r="X1337" t="s">
        <v>618</v>
      </c>
      <c r="Y1337" s="6">
        <v>80</v>
      </c>
      <c r="Z1337" s="1">
        <f>Table1[[#This Row],[Cost Of Goods Sold]]*Table1[[#This Row],[Quantity Sold]]</f>
        <v>60</v>
      </c>
      <c r="AA1337" s="1">
        <f>Table1[[#This Row],[Total sold Amount]]-Table1[[#This Row],[Total Cost of Good Sold]]</f>
        <v>20</v>
      </c>
      <c r="AB1337" s="6">
        <f>IFERROR(Table1[[#This Row],[Total sold Amount]]-Table1[[#This Row],[Total Cost of Good Sold]]/Table1[[#This Row],[Total sold Amount]],0)</f>
        <v>79.25</v>
      </c>
      <c r="AC1337" s="9">
        <f>IFERROR((Table1[[#This Row],[Total sold Amount]]-Table1[[#This Row],[Total Cost of Good Sold]])/Table1[[#This Row],[Total sold Amount]],0)</f>
        <v>0.25</v>
      </c>
    </row>
    <row r="1338" spans="1:29" x14ac:dyDescent="0.3">
      <c r="A1338">
        <v>885</v>
      </c>
      <c r="B1338" t="s">
        <v>422</v>
      </c>
      <c r="C1338" t="s">
        <v>48</v>
      </c>
      <c r="D1338" t="s">
        <v>633</v>
      </c>
      <c r="E1338" t="s">
        <v>624</v>
      </c>
      <c r="G1338" s="6">
        <v>30</v>
      </c>
      <c r="H1338">
        <v>2</v>
      </c>
      <c r="K1338" t="s">
        <v>23</v>
      </c>
      <c r="L1338" t="s">
        <v>23</v>
      </c>
      <c r="M1338" t="s">
        <v>442</v>
      </c>
      <c r="N1338" s="2">
        <v>0.1</v>
      </c>
      <c r="O1338" s="1">
        <v>20</v>
      </c>
      <c r="P1338" s="1">
        <v>10</v>
      </c>
      <c r="V1338" t="s">
        <v>609</v>
      </c>
      <c r="W1338" t="s">
        <v>607</v>
      </c>
      <c r="X1338" t="s">
        <v>618</v>
      </c>
      <c r="Y1338" s="6">
        <v>60</v>
      </c>
      <c r="Z1338" s="1">
        <f>Table1[[#This Row],[Cost Of Goods Sold]]*Table1[[#This Row],[Quantity Sold]]</f>
        <v>40</v>
      </c>
      <c r="AA1338" s="1">
        <f>Table1[[#This Row],[Total sold Amount]]-Table1[[#This Row],[Total Cost of Good Sold]]</f>
        <v>20</v>
      </c>
      <c r="AB1338" s="6">
        <f>IFERROR(Table1[[#This Row],[Total sold Amount]]-Table1[[#This Row],[Total Cost of Good Sold]]/Table1[[#This Row],[Total sold Amount]],0)</f>
        <v>59.333333333333336</v>
      </c>
      <c r="AC1338" s="9">
        <f>IFERROR((Table1[[#This Row],[Total sold Amount]]-Table1[[#This Row],[Total Cost of Good Sold]])/Table1[[#This Row],[Total sold Amount]],0)</f>
        <v>0.33333333333333331</v>
      </c>
    </row>
    <row r="1339" spans="1:29" x14ac:dyDescent="0.3">
      <c r="A1339">
        <v>890</v>
      </c>
      <c r="B1339" t="s">
        <v>288</v>
      </c>
      <c r="C1339" t="s">
        <v>48</v>
      </c>
      <c r="D1339" t="s">
        <v>633</v>
      </c>
      <c r="E1339" t="s">
        <v>624</v>
      </c>
      <c r="G1339" s="6">
        <v>20</v>
      </c>
      <c r="H1339">
        <v>5</v>
      </c>
      <c r="K1339" t="s">
        <v>18</v>
      </c>
      <c r="L1339" t="s">
        <v>18</v>
      </c>
      <c r="M1339" t="s">
        <v>447</v>
      </c>
      <c r="N1339" s="2">
        <v>0</v>
      </c>
      <c r="O1339" s="1">
        <v>15</v>
      </c>
      <c r="P1339" s="1">
        <v>5</v>
      </c>
      <c r="V1339" t="s">
        <v>609</v>
      </c>
      <c r="W1339" t="s">
        <v>606</v>
      </c>
      <c r="X1339" t="s">
        <v>618</v>
      </c>
      <c r="Y1339" s="6">
        <v>100</v>
      </c>
      <c r="Z1339" s="1">
        <f>Table1[[#This Row],[Cost Of Goods Sold]]*Table1[[#This Row],[Quantity Sold]]</f>
        <v>75</v>
      </c>
      <c r="AA1339" s="1">
        <f>Table1[[#This Row],[Total sold Amount]]-Table1[[#This Row],[Total Cost of Good Sold]]</f>
        <v>25</v>
      </c>
      <c r="AB1339" s="6">
        <f>IFERROR(Table1[[#This Row],[Total sold Amount]]-Table1[[#This Row],[Total Cost of Good Sold]]/Table1[[#This Row],[Total sold Amount]],0)</f>
        <v>99.25</v>
      </c>
      <c r="AC1339" s="9">
        <f>IFERROR((Table1[[#This Row],[Total sold Amount]]-Table1[[#This Row],[Total Cost of Good Sold]])/Table1[[#This Row],[Total sold Amount]],0)</f>
        <v>0.25</v>
      </c>
    </row>
    <row r="1340" spans="1:29" x14ac:dyDescent="0.3">
      <c r="A1340">
        <v>896</v>
      </c>
      <c r="B1340" t="s">
        <v>371</v>
      </c>
      <c r="C1340" t="s">
        <v>48</v>
      </c>
      <c r="D1340" t="s">
        <v>633</v>
      </c>
      <c r="E1340" t="s">
        <v>624</v>
      </c>
      <c r="G1340" s="6">
        <v>20</v>
      </c>
      <c r="H1340">
        <v>2</v>
      </c>
      <c r="K1340" t="s">
        <v>32</v>
      </c>
      <c r="L1340" t="s">
        <v>32</v>
      </c>
      <c r="M1340" t="s">
        <v>447</v>
      </c>
      <c r="N1340" s="2">
        <v>0</v>
      </c>
      <c r="O1340" s="1">
        <v>15</v>
      </c>
      <c r="P1340" s="1">
        <v>5</v>
      </c>
      <c r="V1340" t="s">
        <v>609</v>
      </c>
      <c r="W1340" t="s">
        <v>607</v>
      </c>
      <c r="X1340" t="s">
        <v>618</v>
      </c>
      <c r="Y1340" s="6">
        <v>40</v>
      </c>
      <c r="Z1340" s="1">
        <f>Table1[[#This Row],[Cost Of Goods Sold]]*Table1[[#This Row],[Quantity Sold]]</f>
        <v>30</v>
      </c>
      <c r="AA1340" s="1">
        <f>Table1[[#This Row],[Total sold Amount]]-Table1[[#This Row],[Total Cost of Good Sold]]</f>
        <v>10</v>
      </c>
      <c r="AB1340" s="6">
        <f>IFERROR(Table1[[#This Row],[Total sold Amount]]-Table1[[#This Row],[Total Cost of Good Sold]]/Table1[[#This Row],[Total sold Amount]],0)</f>
        <v>39.25</v>
      </c>
      <c r="AC1340" s="9">
        <f>IFERROR((Table1[[#This Row],[Total sold Amount]]-Table1[[#This Row],[Total Cost of Good Sold]])/Table1[[#This Row],[Total sold Amount]],0)</f>
        <v>0.25</v>
      </c>
    </row>
    <row r="1341" spans="1:29" x14ac:dyDescent="0.3">
      <c r="A1341">
        <v>902</v>
      </c>
      <c r="B1341" t="s">
        <v>338</v>
      </c>
      <c r="C1341" t="s">
        <v>48</v>
      </c>
      <c r="D1341" t="s">
        <v>633</v>
      </c>
      <c r="E1341" t="s">
        <v>624</v>
      </c>
      <c r="G1341" s="6">
        <v>20</v>
      </c>
      <c r="H1341">
        <v>5</v>
      </c>
      <c r="K1341" t="s">
        <v>32</v>
      </c>
      <c r="L1341" t="s">
        <v>32</v>
      </c>
      <c r="M1341" t="s">
        <v>445</v>
      </c>
      <c r="N1341" s="2">
        <v>0.05</v>
      </c>
      <c r="O1341" s="1">
        <v>15</v>
      </c>
      <c r="P1341" s="1">
        <v>5</v>
      </c>
      <c r="V1341" t="s">
        <v>609</v>
      </c>
      <c r="W1341" t="s">
        <v>607</v>
      </c>
      <c r="X1341" t="s">
        <v>618</v>
      </c>
      <c r="Y1341" s="6">
        <v>100</v>
      </c>
      <c r="Z1341" s="1">
        <f>Table1[[#This Row],[Cost Of Goods Sold]]*Table1[[#This Row],[Quantity Sold]]</f>
        <v>75</v>
      </c>
      <c r="AA1341" s="1">
        <f>Table1[[#This Row],[Total sold Amount]]-Table1[[#This Row],[Total Cost of Good Sold]]</f>
        <v>25</v>
      </c>
      <c r="AB1341" s="6">
        <f>IFERROR(Table1[[#This Row],[Total sold Amount]]-Table1[[#This Row],[Total Cost of Good Sold]]/Table1[[#This Row],[Total sold Amount]],0)</f>
        <v>99.25</v>
      </c>
      <c r="AC1341" s="9">
        <f>IFERROR((Table1[[#This Row],[Total sold Amount]]-Table1[[#This Row],[Total Cost of Good Sold]])/Table1[[#This Row],[Total sold Amount]],0)</f>
        <v>0.25</v>
      </c>
    </row>
    <row r="1342" spans="1:29" x14ac:dyDescent="0.3">
      <c r="A1342">
        <v>907</v>
      </c>
      <c r="B1342" t="s">
        <v>422</v>
      </c>
      <c r="C1342" t="s">
        <v>48</v>
      </c>
      <c r="D1342" t="s">
        <v>633</v>
      </c>
      <c r="E1342" t="s">
        <v>624</v>
      </c>
      <c r="G1342" s="6">
        <v>30</v>
      </c>
      <c r="H1342">
        <v>4</v>
      </c>
      <c r="K1342" t="s">
        <v>18</v>
      </c>
      <c r="L1342" t="s">
        <v>18</v>
      </c>
      <c r="M1342" t="s">
        <v>442</v>
      </c>
      <c r="N1342" s="2">
        <v>0.1</v>
      </c>
      <c r="O1342" s="1">
        <v>20</v>
      </c>
      <c r="P1342" s="1">
        <v>10</v>
      </c>
      <c r="V1342" t="s">
        <v>609</v>
      </c>
      <c r="W1342" t="s">
        <v>607</v>
      </c>
      <c r="X1342" t="s">
        <v>618</v>
      </c>
      <c r="Y1342" s="6">
        <v>120</v>
      </c>
      <c r="Z1342" s="1">
        <f>Table1[[#This Row],[Cost Of Goods Sold]]*Table1[[#This Row],[Quantity Sold]]</f>
        <v>80</v>
      </c>
      <c r="AA1342" s="1">
        <f>Table1[[#This Row],[Total sold Amount]]-Table1[[#This Row],[Total Cost of Good Sold]]</f>
        <v>40</v>
      </c>
      <c r="AB1342" s="6">
        <f>IFERROR(Table1[[#This Row],[Total sold Amount]]-Table1[[#This Row],[Total Cost of Good Sold]]/Table1[[#This Row],[Total sold Amount]],0)</f>
        <v>119.33333333333333</v>
      </c>
      <c r="AC1342" s="9">
        <f>IFERROR((Table1[[#This Row],[Total sold Amount]]-Table1[[#This Row],[Total Cost of Good Sold]])/Table1[[#This Row],[Total sold Amount]],0)</f>
        <v>0.33333333333333331</v>
      </c>
    </row>
    <row r="1343" spans="1:29" x14ac:dyDescent="0.3">
      <c r="A1343">
        <v>912</v>
      </c>
      <c r="B1343" t="s">
        <v>288</v>
      </c>
      <c r="C1343" t="s">
        <v>48</v>
      </c>
      <c r="D1343" t="s">
        <v>633</v>
      </c>
      <c r="E1343" t="s">
        <v>624</v>
      </c>
      <c r="G1343" s="6">
        <v>20</v>
      </c>
      <c r="H1343">
        <v>3</v>
      </c>
      <c r="K1343" t="s">
        <v>26</v>
      </c>
      <c r="L1343" t="s">
        <v>32</v>
      </c>
      <c r="M1343" t="s">
        <v>444</v>
      </c>
      <c r="N1343" s="2">
        <v>0</v>
      </c>
      <c r="O1343" s="1">
        <v>15</v>
      </c>
      <c r="P1343" s="1">
        <v>5</v>
      </c>
      <c r="V1343" t="s">
        <v>609</v>
      </c>
      <c r="W1343" t="s">
        <v>606</v>
      </c>
      <c r="X1343" t="s">
        <v>618</v>
      </c>
      <c r="Y1343" s="6">
        <v>60</v>
      </c>
      <c r="Z1343" s="1">
        <f>Table1[[#This Row],[Cost Of Goods Sold]]*Table1[[#This Row],[Quantity Sold]]</f>
        <v>45</v>
      </c>
      <c r="AA1343" s="1">
        <f>Table1[[#This Row],[Total sold Amount]]-Table1[[#This Row],[Total Cost of Good Sold]]</f>
        <v>15</v>
      </c>
      <c r="AB1343" s="6">
        <f>IFERROR(Table1[[#This Row],[Total sold Amount]]-Table1[[#This Row],[Total Cost of Good Sold]]/Table1[[#This Row],[Total sold Amount]],0)</f>
        <v>59.25</v>
      </c>
      <c r="AC1343" s="9">
        <f>IFERROR((Table1[[#This Row],[Total sold Amount]]-Table1[[#This Row],[Total Cost of Good Sold]])/Table1[[#This Row],[Total sold Amount]],0)</f>
        <v>0.25</v>
      </c>
    </row>
    <row r="1344" spans="1:29" x14ac:dyDescent="0.3">
      <c r="A1344">
        <v>918</v>
      </c>
      <c r="B1344" t="s">
        <v>371</v>
      </c>
      <c r="C1344" t="s">
        <v>48</v>
      </c>
      <c r="D1344" t="s">
        <v>633</v>
      </c>
      <c r="E1344" t="s">
        <v>624</v>
      </c>
      <c r="G1344" s="6">
        <v>20</v>
      </c>
      <c r="H1344">
        <v>1</v>
      </c>
      <c r="K1344" t="s">
        <v>18</v>
      </c>
      <c r="L1344" t="s">
        <v>18</v>
      </c>
      <c r="M1344" t="s">
        <v>448</v>
      </c>
      <c r="N1344" s="2">
        <v>0</v>
      </c>
      <c r="O1344" s="1">
        <v>15</v>
      </c>
      <c r="P1344" s="1">
        <v>5</v>
      </c>
      <c r="V1344" t="s">
        <v>609</v>
      </c>
      <c r="W1344" t="s">
        <v>607</v>
      </c>
      <c r="X1344" t="s">
        <v>618</v>
      </c>
      <c r="Y1344" s="6">
        <v>20</v>
      </c>
      <c r="Z1344" s="1">
        <f>Table1[[#This Row],[Cost Of Goods Sold]]*Table1[[#This Row],[Quantity Sold]]</f>
        <v>15</v>
      </c>
      <c r="AA1344" s="1">
        <f>Table1[[#This Row],[Total sold Amount]]-Table1[[#This Row],[Total Cost of Good Sold]]</f>
        <v>5</v>
      </c>
      <c r="AB1344" s="6">
        <f>IFERROR(Table1[[#This Row],[Total sold Amount]]-Table1[[#This Row],[Total Cost of Good Sold]]/Table1[[#This Row],[Total sold Amount]],0)</f>
        <v>19.25</v>
      </c>
      <c r="AC1344" s="9">
        <f>IFERROR((Table1[[#This Row],[Total sold Amount]]-Table1[[#This Row],[Total Cost of Good Sold]])/Table1[[#This Row],[Total sold Amount]],0)</f>
        <v>0.25</v>
      </c>
    </row>
    <row r="1345" spans="1:29" x14ac:dyDescent="0.3">
      <c r="A1345">
        <v>924</v>
      </c>
      <c r="B1345" t="s">
        <v>338</v>
      </c>
      <c r="C1345" t="s">
        <v>48</v>
      </c>
      <c r="D1345" t="s">
        <v>633</v>
      </c>
      <c r="E1345" t="s">
        <v>624</v>
      </c>
      <c r="G1345" s="6">
        <v>20</v>
      </c>
      <c r="H1345">
        <v>1</v>
      </c>
      <c r="K1345" t="s">
        <v>26</v>
      </c>
      <c r="L1345" t="s">
        <v>32</v>
      </c>
      <c r="M1345" t="s">
        <v>448</v>
      </c>
      <c r="N1345" s="2">
        <v>0.05</v>
      </c>
      <c r="O1345" s="1">
        <v>15</v>
      </c>
      <c r="P1345" s="1">
        <v>5</v>
      </c>
      <c r="V1345" t="s">
        <v>609</v>
      </c>
      <c r="W1345" t="s">
        <v>607</v>
      </c>
      <c r="X1345" t="s">
        <v>618</v>
      </c>
      <c r="Y1345" s="6">
        <v>20</v>
      </c>
      <c r="Z1345" s="1">
        <f>Table1[[#This Row],[Cost Of Goods Sold]]*Table1[[#This Row],[Quantity Sold]]</f>
        <v>15</v>
      </c>
      <c r="AA1345" s="1">
        <f>Table1[[#This Row],[Total sold Amount]]-Table1[[#This Row],[Total Cost of Good Sold]]</f>
        <v>5</v>
      </c>
      <c r="AB1345" s="6">
        <f>IFERROR(Table1[[#This Row],[Total sold Amount]]-Table1[[#This Row],[Total Cost of Good Sold]]/Table1[[#This Row],[Total sold Amount]],0)</f>
        <v>19.25</v>
      </c>
      <c r="AC1345" s="9">
        <f>IFERROR((Table1[[#This Row],[Total sold Amount]]-Table1[[#This Row],[Total Cost of Good Sold]])/Table1[[#This Row],[Total sold Amount]],0)</f>
        <v>0.25</v>
      </c>
    </row>
    <row r="1346" spans="1:29" x14ac:dyDescent="0.3">
      <c r="A1346">
        <v>929</v>
      </c>
      <c r="B1346" t="s">
        <v>422</v>
      </c>
      <c r="C1346" t="s">
        <v>48</v>
      </c>
      <c r="D1346" t="s">
        <v>633</v>
      </c>
      <c r="E1346" t="s">
        <v>624</v>
      </c>
      <c r="G1346" s="6">
        <v>30</v>
      </c>
      <c r="H1346">
        <v>1</v>
      </c>
      <c r="K1346" t="s">
        <v>32</v>
      </c>
      <c r="L1346" t="s">
        <v>32</v>
      </c>
      <c r="M1346" t="s">
        <v>448</v>
      </c>
      <c r="N1346" s="2">
        <v>0.1</v>
      </c>
      <c r="O1346" s="1">
        <v>20</v>
      </c>
      <c r="P1346" s="1">
        <v>10</v>
      </c>
      <c r="V1346" t="s">
        <v>609</v>
      </c>
      <c r="W1346" t="s">
        <v>607</v>
      </c>
      <c r="X1346" t="s">
        <v>618</v>
      </c>
      <c r="Y1346" s="6">
        <v>30</v>
      </c>
      <c r="Z1346" s="1">
        <f>Table1[[#This Row],[Cost Of Goods Sold]]*Table1[[#This Row],[Quantity Sold]]</f>
        <v>20</v>
      </c>
      <c r="AA1346" s="1">
        <f>Table1[[#This Row],[Total sold Amount]]-Table1[[#This Row],[Total Cost of Good Sold]]</f>
        <v>10</v>
      </c>
      <c r="AB1346" s="6">
        <f>IFERROR(Table1[[#This Row],[Total sold Amount]]-Table1[[#This Row],[Total Cost of Good Sold]]/Table1[[#This Row],[Total sold Amount]],0)</f>
        <v>29.333333333333332</v>
      </c>
      <c r="AC1346" s="9">
        <f>IFERROR((Table1[[#This Row],[Total sold Amount]]-Table1[[#This Row],[Total Cost of Good Sold]])/Table1[[#This Row],[Total sold Amount]],0)</f>
        <v>0.33333333333333331</v>
      </c>
    </row>
    <row r="1347" spans="1:29" x14ac:dyDescent="0.3">
      <c r="A1347">
        <v>934</v>
      </c>
      <c r="B1347" t="s">
        <v>288</v>
      </c>
      <c r="C1347" t="s">
        <v>48</v>
      </c>
      <c r="D1347" t="s">
        <v>633</v>
      </c>
      <c r="E1347" t="s">
        <v>624</v>
      </c>
      <c r="G1347" s="6">
        <v>20</v>
      </c>
      <c r="H1347">
        <v>3</v>
      </c>
      <c r="K1347" t="s">
        <v>32</v>
      </c>
      <c r="L1347" t="s">
        <v>32</v>
      </c>
      <c r="M1347" t="s">
        <v>441</v>
      </c>
      <c r="N1347" s="2">
        <v>0</v>
      </c>
      <c r="O1347" s="1">
        <v>15</v>
      </c>
      <c r="P1347" s="1">
        <v>5</v>
      </c>
      <c r="V1347" t="s">
        <v>609</v>
      </c>
      <c r="W1347" t="s">
        <v>606</v>
      </c>
      <c r="X1347" t="s">
        <v>618</v>
      </c>
      <c r="Y1347" s="6">
        <v>60</v>
      </c>
      <c r="Z1347" s="1">
        <f>Table1[[#This Row],[Cost Of Goods Sold]]*Table1[[#This Row],[Quantity Sold]]</f>
        <v>45</v>
      </c>
      <c r="AA1347" s="1">
        <f>Table1[[#This Row],[Total sold Amount]]-Table1[[#This Row],[Total Cost of Good Sold]]</f>
        <v>15</v>
      </c>
      <c r="AB1347" s="6">
        <f>IFERROR(Table1[[#This Row],[Total sold Amount]]-Table1[[#This Row],[Total Cost of Good Sold]]/Table1[[#This Row],[Total sold Amount]],0)</f>
        <v>59.25</v>
      </c>
      <c r="AC1347" s="9">
        <f>IFERROR((Table1[[#This Row],[Total sold Amount]]-Table1[[#This Row],[Total Cost of Good Sold]])/Table1[[#This Row],[Total sold Amount]],0)</f>
        <v>0.25</v>
      </c>
    </row>
    <row r="1348" spans="1:29" x14ac:dyDescent="0.3">
      <c r="A1348">
        <v>940</v>
      </c>
      <c r="B1348" t="s">
        <v>371</v>
      </c>
      <c r="C1348" t="s">
        <v>48</v>
      </c>
      <c r="D1348" t="s">
        <v>633</v>
      </c>
      <c r="E1348" t="s">
        <v>624</v>
      </c>
      <c r="G1348" s="6">
        <v>20</v>
      </c>
      <c r="H1348">
        <v>1</v>
      </c>
      <c r="K1348" t="s">
        <v>23</v>
      </c>
      <c r="L1348" t="s">
        <v>23</v>
      </c>
      <c r="M1348" t="s">
        <v>445</v>
      </c>
      <c r="N1348" s="2">
        <v>0</v>
      </c>
      <c r="O1348" s="1">
        <v>15</v>
      </c>
      <c r="P1348" s="1">
        <v>5</v>
      </c>
      <c r="V1348" t="s">
        <v>609</v>
      </c>
      <c r="W1348" t="s">
        <v>607</v>
      </c>
      <c r="X1348" t="s">
        <v>618</v>
      </c>
      <c r="Y1348" s="6">
        <v>20</v>
      </c>
      <c r="Z1348" s="1">
        <f>Table1[[#This Row],[Cost Of Goods Sold]]*Table1[[#This Row],[Quantity Sold]]</f>
        <v>15</v>
      </c>
      <c r="AA1348" s="1">
        <f>Table1[[#This Row],[Total sold Amount]]-Table1[[#This Row],[Total Cost of Good Sold]]</f>
        <v>5</v>
      </c>
      <c r="AB1348" s="6">
        <f>IFERROR(Table1[[#This Row],[Total sold Amount]]-Table1[[#This Row],[Total Cost of Good Sold]]/Table1[[#This Row],[Total sold Amount]],0)</f>
        <v>19.25</v>
      </c>
      <c r="AC1348" s="9">
        <f>IFERROR((Table1[[#This Row],[Total sold Amount]]-Table1[[#This Row],[Total Cost of Good Sold]])/Table1[[#This Row],[Total sold Amount]],0)</f>
        <v>0.25</v>
      </c>
    </row>
    <row r="1349" spans="1:29" x14ac:dyDescent="0.3">
      <c r="A1349">
        <v>946</v>
      </c>
      <c r="B1349" t="s">
        <v>338</v>
      </c>
      <c r="C1349" t="s">
        <v>48</v>
      </c>
      <c r="D1349" t="s">
        <v>633</v>
      </c>
      <c r="E1349" t="s">
        <v>624</v>
      </c>
      <c r="G1349" s="6">
        <v>20</v>
      </c>
      <c r="H1349">
        <v>3</v>
      </c>
      <c r="K1349" t="s">
        <v>18</v>
      </c>
      <c r="L1349" t="s">
        <v>18</v>
      </c>
      <c r="M1349" t="s">
        <v>447</v>
      </c>
      <c r="N1349" s="2">
        <v>0.05</v>
      </c>
      <c r="O1349" s="1">
        <v>15</v>
      </c>
      <c r="P1349" s="1">
        <v>5</v>
      </c>
      <c r="V1349" t="s">
        <v>609</v>
      </c>
      <c r="W1349" t="s">
        <v>607</v>
      </c>
      <c r="X1349" t="s">
        <v>618</v>
      </c>
      <c r="Y1349" s="6">
        <v>60</v>
      </c>
      <c r="Z1349" s="1">
        <f>Table1[[#This Row],[Cost Of Goods Sold]]*Table1[[#This Row],[Quantity Sold]]</f>
        <v>45</v>
      </c>
      <c r="AA1349" s="1">
        <f>Table1[[#This Row],[Total sold Amount]]-Table1[[#This Row],[Total Cost of Good Sold]]</f>
        <v>15</v>
      </c>
      <c r="AB1349" s="6">
        <f>IFERROR(Table1[[#This Row],[Total sold Amount]]-Table1[[#This Row],[Total Cost of Good Sold]]/Table1[[#This Row],[Total sold Amount]],0)</f>
        <v>59.25</v>
      </c>
      <c r="AC1349" s="9">
        <f>IFERROR((Table1[[#This Row],[Total sold Amount]]-Table1[[#This Row],[Total Cost of Good Sold]])/Table1[[#This Row],[Total sold Amount]],0)</f>
        <v>0.25</v>
      </c>
    </row>
    <row r="1350" spans="1:29" x14ac:dyDescent="0.3">
      <c r="A1350">
        <v>951</v>
      </c>
      <c r="B1350" t="s">
        <v>422</v>
      </c>
      <c r="C1350" t="s">
        <v>48</v>
      </c>
      <c r="D1350" t="s">
        <v>633</v>
      </c>
      <c r="E1350" t="s">
        <v>624</v>
      </c>
      <c r="G1350" s="6">
        <v>30</v>
      </c>
      <c r="H1350">
        <v>2</v>
      </c>
      <c r="K1350" t="s">
        <v>26</v>
      </c>
      <c r="L1350" t="s">
        <v>32</v>
      </c>
      <c r="M1350" t="s">
        <v>442</v>
      </c>
      <c r="N1350" s="2">
        <v>0.1</v>
      </c>
      <c r="O1350" s="1">
        <v>20</v>
      </c>
      <c r="P1350" s="1">
        <v>10</v>
      </c>
      <c r="V1350" t="s">
        <v>609</v>
      </c>
      <c r="W1350" t="s">
        <v>607</v>
      </c>
      <c r="X1350" t="s">
        <v>618</v>
      </c>
      <c r="Y1350" s="6">
        <v>60</v>
      </c>
      <c r="Z1350" s="1">
        <f>Table1[[#This Row],[Cost Of Goods Sold]]*Table1[[#This Row],[Quantity Sold]]</f>
        <v>40</v>
      </c>
      <c r="AA1350" s="1">
        <f>Table1[[#This Row],[Total sold Amount]]-Table1[[#This Row],[Total Cost of Good Sold]]</f>
        <v>20</v>
      </c>
      <c r="AB1350" s="6">
        <f>IFERROR(Table1[[#This Row],[Total sold Amount]]-Table1[[#This Row],[Total Cost of Good Sold]]/Table1[[#This Row],[Total sold Amount]],0)</f>
        <v>59.333333333333336</v>
      </c>
      <c r="AC1350" s="9">
        <f>IFERROR((Table1[[#This Row],[Total sold Amount]]-Table1[[#This Row],[Total Cost of Good Sold]])/Table1[[#This Row],[Total sold Amount]],0)</f>
        <v>0.33333333333333331</v>
      </c>
    </row>
    <row r="1351" spans="1:29" x14ac:dyDescent="0.3">
      <c r="A1351">
        <v>956</v>
      </c>
      <c r="B1351" t="s">
        <v>288</v>
      </c>
      <c r="C1351" t="s">
        <v>48</v>
      </c>
      <c r="D1351" t="s">
        <v>633</v>
      </c>
      <c r="E1351" t="s">
        <v>624</v>
      </c>
      <c r="G1351" s="6">
        <v>20</v>
      </c>
      <c r="H1351">
        <v>1</v>
      </c>
      <c r="K1351" t="s">
        <v>23</v>
      </c>
      <c r="L1351" t="s">
        <v>23</v>
      </c>
      <c r="M1351" t="s">
        <v>447</v>
      </c>
      <c r="N1351" s="2">
        <v>0</v>
      </c>
      <c r="O1351" s="1">
        <v>15</v>
      </c>
      <c r="P1351" s="1">
        <v>5</v>
      </c>
      <c r="V1351" t="s">
        <v>609</v>
      </c>
      <c r="W1351" t="s">
        <v>606</v>
      </c>
      <c r="X1351" t="s">
        <v>618</v>
      </c>
      <c r="Y1351" s="6">
        <v>20</v>
      </c>
      <c r="Z1351" s="1">
        <f>Table1[[#This Row],[Cost Of Goods Sold]]*Table1[[#This Row],[Quantity Sold]]</f>
        <v>15</v>
      </c>
      <c r="AA1351" s="1">
        <f>Table1[[#This Row],[Total sold Amount]]-Table1[[#This Row],[Total Cost of Good Sold]]</f>
        <v>5</v>
      </c>
      <c r="AB1351" s="6">
        <f>IFERROR(Table1[[#This Row],[Total sold Amount]]-Table1[[#This Row],[Total Cost of Good Sold]]/Table1[[#This Row],[Total sold Amount]],0)</f>
        <v>19.25</v>
      </c>
      <c r="AC1351" s="9">
        <f>IFERROR((Table1[[#This Row],[Total sold Amount]]-Table1[[#This Row],[Total Cost of Good Sold]])/Table1[[#This Row],[Total sold Amount]],0)</f>
        <v>0.25</v>
      </c>
    </row>
    <row r="1352" spans="1:29" x14ac:dyDescent="0.3">
      <c r="A1352">
        <v>962</v>
      </c>
      <c r="B1352" t="s">
        <v>371</v>
      </c>
      <c r="C1352" t="s">
        <v>48</v>
      </c>
      <c r="D1352" t="s">
        <v>633</v>
      </c>
      <c r="E1352" t="s">
        <v>624</v>
      </c>
      <c r="G1352" s="6">
        <v>20</v>
      </c>
      <c r="H1352">
        <v>1</v>
      </c>
      <c r="K1352" t="s">
        <v>18</v>
      </c>
      <c r="L1352" t="s">
        <v>18</v>
      </c>
      <c r="M1352" t="s">
        <v>445</v>
      </c>
      <c r="N1352" s="2">
        <v>0</v>
      </c>
      <c r="O1352" s="1">
        <v>15</v>
      </c>
      <c r="P1352" s="1">
        <v>5</v>
      </c>
      <c r="V1352" t="s">
        <v>609</v>
      </c>
      <c r="W1352" t="s">
        <v>607</v>
      </c>
      <c r="X1352" t="s">
        <v>618</v>
      </c>
      <c r="Y1352" s="6">
        <v>20</v>
      </c>
      <c r="Z1352" s="1">
        <f>Table1[[#This Row],[Cost Of Goods Sold]]*Table1[[#This Row],[Quantity Sold]]</f>
        <v>15</v>
      </c>
      <c r="AA1352" s="1">
        <f>Table1[[#This Row],[Total sold Amount]]-Table1[[#This Row],[Total Cost of Good Sold]]</f>
        <v>5</v>
      </c>
      <c r="AB1352" s="6">
        <f>IFERROR(Table1[[#This Row],[Total sold Amount]]-Table1[[#This Row],[Total Cost of Good Sold]]/Table1[[#This Row],[Total sold Amount]],0)</f>
        <v>19.25</v>
      </c>
      <c r="AC1352" s="9">
        <f>IFERROR((Table1[[#This Row],[Total sold Amount]]-Table1[[#This Row],[Total Cost of Good Sold]])/Table1[[#This Row],[Total sold Amount]],0)</f>
        <v>0.25</v>
      </c>
    </row>
    <row r="1353" spans="1:29" x14ac:dyDescent="0.3">
      <c r="A1353">
        <v>968</v>
      </c>
      <c r="B1353" t="s">
        <v>338</v>
      </c>
      <c r="C1353" t="s">
        <v>48</v>
      </c>
      <c r="D1353" t="s">
        <v>633</v>
      </c>
      <c r="E1353" t="s">
        <v>624</v>
      </c>
      <c r="G1353" s="6">
        <v>20</v>
      </c>
      <c r="H1353">
        <v>1</v>
      </c>
      <c r="K1353" t="s">
        <v>23</v>
      </c>
      <c r="L1353" t="s">
        <v>23</v>
      </c>
      <c r="M1353" t="s">
        <v>443</v>
      </c>
      <c r="N1353" s="2">
        <v>0.05</v>
      </c>
      <c r="O1353" s="1">
        <v>15</v>
      </c>
      <c r="P1353" s="1">
        <v>5</v>
      </c>
      <c r="V1353" t="s">
        <v>609</v>
      </c>
      <c r="W1353" t="s">
        <v>607</v>
      </c>
      <c r="X1353" t="s">
        <v>618</v>
      </c>
      <c r="Y1353" s="6">
        <v>20</v>
      </c>
      <c r="Z1353" s="1">
        <f>Table1[[#This Row],[Cost Of Goods Sold]]*Table1[[#This Row],[Quantity Sold]]</f>
        <v>15</v>
      </c>
      <c r="AA1353" s="1">
        <f>Table1[[#This Row],[Total sold Amount]]-Table1[[#This Row],[Total Cost of Good Sold]]</f>
        <v>5</v>
      </c>
      <c r="AB1353" s="6">
        <f>IFERROR(Table1[[#This Row],[Total sold Amount]]-Table1[[#This Row],[Total Cost of Good Sold]]/Table1[[#This Row],[Total sold Amount]],0)</f>
        <v>19.25</v>
      </c>
      <c r="AC1353" s="9">
        <f>IFERROR((Table1[[#This Row],[Total sold Amount]]-Table1[[#This Row],[Total Cost of Good Sold]])/Table1[[#This Row],[Total sold Amount]],0)</f>
        <v>0.25</v>
      </c>
    </row>
    <row r="1354" spans="1:29" x14ac:dyDescent="0.3">
      <c r="A1354">
        <v>973</v>
      </c>
      <c r="B1354" t="s">
        <v>422</v>
      </c>
      <c r="C1354" t="s">
        <v>48</v>
      </c>
      <c r="D1354" t="s">
        <v>633</v>
      </c>
      <c r="E1354" t="s">
        <v>624</v>
      </c>
      <c r="G1354" s="6">
        <v>30</v>
      </c>
      <c r="H1354">
        <v>4</v>
      </c>
      <c r="K1354" t="s">
        <v>23</v>
      </c>
      <c r="L1354" t="s">
        <v>23</v>
      </c>
      <c r="M1354" t="s">
        <v>439</v>
      </c>
      <c r="N1354" s="2">
        <v>0.1</v>
      </c>
      <c r="O1354" s="1">
        <v>20</v>
      </c>
      <c r="P1354" s="1">
        <v>10</v>
      </c>
      <c r="V1354" t="s">
        <v>609</v>
      </c>
      <c r="W1354" t="s">
        <v>607</v>
      </c>
      <c r="X1354" t="s">
        <v>618</v>
      </c>
      <c r="Y1354" s="6">
        <v>120</v>
      </c>
      <c r="Z1354" s="1">
        <f>Table1[[#This Row],[Cost Of Goods Sold]]*Table1[[#This Row],[Quantity Sold]]</f>
        <v>80</v>
      </c>
      <c r="AA1354" s="1">
        <f>Table1[[#This Row],[Total sold Amount]]-Table1[[#This Row],[Total Cost of Good Sold]]</f>
        <v>40</v>
      </c>
      <c r="AB1354" s="6">
        <f>IFERROR(Table1[[#This Row],[Total sold Amount]]-Table1[[#This Row],[Total Cost of Good Sold]]/Table1[[#This Row],[Total sold Amount]],0)</f>
        <v>119.33333333333333</v>
      </c>
      <c r="AC1354" s="9">
        <f>IFERROR((Table1[[#This Row],[Total sold Amount]]-Table1[[#This Row],[Total Cost of Good Sold]])/Table1[[#This Row],[Total sold Amount]],0)</f>
        <v>0.33333333333333331</v>
      </c>
    </row>
    <row r="1355" spans="1:29" x14ac:dyDescent="0.3">
      <c r="A1355">
        <v>978</v>
      </c>
      <c r="B1355" t="s">
        <v>288</v>
      </c>
      <c r="C1355" t="s">
        <v>48</v>
      </c>
      <c r="D1355" t="s">
        <v>633</v>
      </c>
      <c r="E1355" t="s">
        <v>624</v>
      </c>
      <c r="G1355" s="6">
        <v>20</v>
      </c>
      <c r="H1355">
        <v>5</v>
      </c>
      <c r="K1355" t="s">
        <v>32</v>
      </c>
      <c r="L1355" t="s">
        <v>32</v>
      </c>
      <c r="M1355" t="s">
        <v>444</v>
      </c>
      <c r="N1355" s="2">
        <v>0</v>
      </c>
      <c r="O1355" s="1">
        <v>15</v>
      </c>
      <c r="P1355" s="1">
        <v>5</v>
      </c>
      <c r="V1355" t="s">
        <v>609</v>
      </c>
      <c r="W1355" t="s">
        <v>606</v>
      </c>
      <c r="X1355" t="s">
        <v>618</v>
      </c>
      <c r="Y1355" s="6">
        <v>100</v>
      </c>
      <c r="Z1355" s="1">
        <f>Table1[[#This Row],[Cost Of Goods Sold]]*Table1[[#This Row],[Quantity Sold]]</f>
        <v>75</v>
      </c>
      <c r="AA1355" s="1">
        <f>Table1[[#This Row],[Total sold Amount]]-Table1[[#This Row],[Total Cost of Good Sold]]</f>
        <v>25</v>
      </c>
      <c r="AB1355" s="6">
        <f>IFERROR(Table1[[#This Row],[Total sold Amount]]-Table1[[#This Row],[Total Cost of Good Sold]]/Table1[[#This Row],[Total sold Amount]],0)</f>
        <v>99.25</v>
      </c>
      <c r="AC1355" s="9">
        <f>IFERROR((Table1[[#This Row],[Total sold Amount]]-Table1[[#This Row],[Total Cost of Good Sold]])/Table1[[#This Row],[Total sold Amount]],0)</f>
        <v>0.25</v>
      </c>
    </row>
    <row r="1356" spans="1:29" x14ac:dyDescent="0.3">
      <c r="A1356">
        <v>984</v>
      </c>
      <c r="B1356" t="s">
        <v>371</v>
      </c>
      <c r="C1356" t="s">
        <v>48</v>
      </c>
      <c r="D1356" t="s">
        <v>633</v>
      </c>
      <c r="E1356" t="s">
        <v>624</v>
      </c>
      <c r="G1356" s="6">
        <v>20</v>
      </c>
      <c r="H1356">
        <v>5</v>
      </c>
      <c r="K1356" t="s">
        <v>23</v>
      </c>
      <c r="L1356" t="s">
        <v>23</v>
      </c>
      <c r="M1356" t="s">
        <v>440</v>
      </c>
      <c r="N1356" s="2">
        <v>0</v>
      </c>
      <c r="O1356" s="1">
        <v>15</v>
      </c>
      <c r="P1356" s="1">
        <v>5</v>
      </c>
      <c r="V1356" t="s">
        <v>609</v>
      </c>
      <c r="W1356" t="s">
        <v>607</v>
      </c>
      <c r="X1356" t="s">
        <v>618</v>
      </c>
      <c r="Y1356" s="6">
        <v>100</v>
      </c>
      <c r="Z1356" s="1">
        <f>Table1[[#This Row],[Cost Of Goods Sold]]*Table1[[#This Row],[Quantity Sold]]</f>
        <v>75</v>
      </c>
      <c r="AA1356" s="1">
        <f>Table1[[#This Row],[Total sold Amount]]-Table1[[#This Row],[Total Cost of Good Sold]]</f>
        <v>25</v>
      </c>
      <c r="AB1356" s="6">
        <f>IFERROR(Table1[[#This Row],[Total sold Amount]]-Table1[[#This Row],[Total Cost of Good Sold]]/Table1[[#This Row],[Total sold Amount]],0)</f>
        <v>99.25</v>
      </c>
      <c r="AC1356" s="9">
        <f>IFERROR((Table1[[#This Row],[Total sold Amount]]-Table1[[#This Row],[Total Cost of Good Sold]])/Table1[[#This Row],[Total sold Amount]],0)</f>
        <v>0.25</v>
      </c>
    </row>
    <row r="1357" spans="1:29" x14ac:dyDescent="0.3">
      <c r="A1357">
        <v>990</v>
      </c>
      <c r="B1357" t="s">
        <v>338</v>
      </c>
      <c r="C1357" t="s">
        <v>48</v>
      </c>
      <c r="D1357" t="s">
        <v>633</v>
      </c>
      <c r="E1357" t="s">
        <v>624</v>
      </c>
      <c r="G1357" s="6">
        <v>20</v>
      </c>
      <c r="H1357">
        <v>5</v>
      </c>
      <c r="K1357" t="s">
        <v>32</v>
      </c>
      <c r="L1357" t="s">
        <v>32</v>
      </c>
      <c r="M1357" t="s">
        <v>441</v>
      </c>
      <c r="N1357" s="2">
        <v>0.05</v>
      </c>
      <c r="O1357" s="1">
        <v>15</v>
      </c>
      <c r="P1357" s="1">
        <v>5</v>
      </c>
      <c r="V1357" t="s">
        <v>609</v>
      </c>
      <c r="W1357" t="s">
        <v>607</v>
      </c>
      <c r="X1357" t="s">
        <v>618</v>
      </c>
      <c r="Y1357" s="6">
        <v>100</v>
      </c>
      <c r="Z1357" s="1">
        <f>Table1[[#This Row],[Cost Of Goods Sold]]*Table1[[#This Row],[Quantity Sold]]</f>
        <v>75</v>
      </c>
      <c r="AA1357" s="1">
        <f>Table1[[#This Row],[Total sold Amount]]-Table1[[#This Row],[Total Cost of Good Sold]]</f>
        <v>25</v>
      </c>
      <c r="AB1357" s="6">
        <f>IFERROR(Table1[[#This Row],[Total sold Amount]]-Table1[[#This Row],[Total Cost of Good Sold]]/Table1[[#This Row],[Total sold Amount]],0)</f>
        <v>99.25</v>
      </c>
      <c r="AC1357" s="9">
        <f>IFERROR((Table1[[#This Row],[Total sold Amount]]-Table1[[#This Row],[Total Cost of Good Sold]])/Table1[[#This Row],[Total sold Amount]],0)</f>
        <v>0.25</v>
      </c>
    </row>
    <row r="1358" spans="1:29" x14ac:dyDescent="0.3">
      <c r="A1358">
        <v>995</v>
      </c>
      <c r="B1358" t="s">
        <v>422</v>
      </c>
      <c r="C1358" t="s">
        <v>48</v>
      </c>
      <c r="D1358" t="s">
        <v>633</v>
      </c>
      <c r="E1358" t="s">
        <v>624</v>
      </c>
      <c r="G1358" s="6">
        <v>30</v>
      </c>
      <c r="H1358">
        <v>2</v>
      </c>
      <c r="K1358" t="s">
        <v>23</v>
      </c>
      <c r="L1358" t="s">
        <v>23</v>
      </c>
      <c r="M1358" t="s">
        <v>444</v>
      </c>
      <c r="N1358" s="2">
        <v>0.1</v>
      </c>
      <c r="O1358" s="1">
        <v>20</v>
      </c>
      <c r="P1358" s="1">
        <v>10</v>
      </c>
      <c r="V1358" t="s">
        <v>609</v>
      </c>
      <c r="W1358" t="s">
        <v>607</v>
      </c>
      <c r="X1358" t="s">
        <v>618</v>
      </c>
      <c r="Y1358" s="6">
        <v>60</v>
      </c>
      <c r="Z1358" s="1">
        <f>Table1[[#This Row],[Cost Of Goods Sold]]*Table1[[#This Row],[Quantity Sold]]</f>
        <v>40</v>
      </c>
      <c r="AA1358" s="1">
        <f>Table1[[#This Row],[Total sold Amount]]-Table1[[#This Row],[Total Cost of Good Sold]]</f>
        <v>20</v>
      </c>
      <c r="AB1358" s="6">
        <f>IFERROR(Table1[[#This Row],[Total sold Amount]]-Table1[[#This Row],[Total Cost of Good Sold]]/Table1[[#This Row],[Total sold Amount]],0)</f>
        <v>59.333333333333336</v>
      </c>
      <c r="AC1358" s="9">
        <f>IFERROR((Table1[[#This Row],[Total sold Amount]]-Table1[[#This Row],[Total Cost of Good Sold]])/Table1[[#This Row],[Total sold Amount]],0)</f>
        <v>0.33333333333333331</v>
      </c>
    </row>
    <row r="1359" spans="1:29" x14ac:dyDescent="0.3">
      <c r="A1359">
        <v>1000</v>
      </c>
      <c r="B1359" t="s">
        <v>288</v>
      </c>
      <c r="C1359" t="s">
        <v>48</v>
      </c>
      <c r="D1359" t="s">
        <v>633</v>
      </c>
      <c r="E1359" t="s">
        <v>624</v>
      </c>
      <c r="G1359" s="6">
        <v>20</v>
      </c>
      <c r="H1359">
        <v>1</v>
      </c>
      <c r="K1359" t="s">
        <v>26</v>
      </c>
      <c r="L1359" t="s">
        <v>32</v>
      </c>
      <c r="M1359" t="s">
        <v>442</v>
      </c>
      <c r="N1359" s="2">
        <v>0</v>
      </c>
      <c r="O1359" s="1">
        <v>15</v>
      </c>
      <c r="P1359" s="1">
        <v>5</v>
      </c>
      <c r="V1359" t="s">
        <v>609</v>
      </c>
      <c r="W1359" t="s">
        <v>606</v>
      </c>
      <c r="X1359" t="s">
        <v>618</v>
      </c>
      <c r="Y1359" s="6">
        <v>20</v>
      </c>
      <c r="Z1359" s="1">
        <f>Table1[[#This Row],[Cost Of Goods Sold]]*Table1[[#This Row],[Quantity Sold]]</f>
        <v>15</v>
      </c>
      <c r="AA1359" s="1">
        <f>Table1[[#This Row],[Total sold Amount]]-Table1[[#This Row],[Total Cost of Good Sold]]</f>
        <v>5</v>
      </c>
      <c r="AB1359" s="6">
        <f>IFERROR(Table1[[#This Row],[Total sold Amount]]-Table1[[#This Row],[Total Cost of Good Sold]]/Table1[[#This Row],[Total sold Amount]],0)</f>
        <v>19.25</v>
      </c>
      <c r="AC1359" s="9">
        <f>IFERROR((Table1[[#This Row],[Total sold Amount]]-Table1[[#This Row],[Total Cost of Good Sold]])/Table1[[#This Row],[Total sold Amount]],0)</f>
        <v>0.25</v>
      </c>
    </row>
    <row r="1360" spans="1:29" x14ac:dyDescent="0.3">
      <c r="H1360">
        <f>SUBTOTAL(109,Table1[Quantity Sold])</f>
        <v>3702</v>
      </c>
      <c r="I1360">
        <f>COUNTA(_xlfn.UNIQUE(I2:I1359))</f>
        <v>6</v>
      </c>
      <c r="N1360" s="2"/>
      <c r="O1360" s="1"/>
      <c r="P1360" s="1"/>
      <c r="Y1360" s="6">
        <f>SUBTOTAL(109,Table1[Total sold Amount])</f>
        <v>349531.26492011832</v>
      </c>
      <c r="Z1360" s="1">
        <f>SUBTOTAL(109,Table1[Total Cost of Good Sold])</f>
        <v>243570</v>
      </c>
    </row>
    <row r="1361" spans="14:26" x14ac:dyDescent="0.3">
      <c r="N1361" s="2"/>
      <c r="O1361" s="1"/>
      <c r="P1361" s="1"/>
    </row>
    <row r="1362" spans="14:26" x14ac:dyDescent="0.3">
      <c r="N1362" s="2"/>
      <c r="O1362" s="1"/>
      <c r="P1362" s="1"/>
      <c r="Z1362" s="6"/>
    </row>
    <row r="1363" spans="14:26" x14ac:dyDescent="0.3">
      <c r="N1363" s="2"/>
      <c r="O1363" s="1"/>
      <c r="P1363" s="1"/>
    </row>
    <row r="1364" spans="14:26" x14ac:dyDescent="0.3">
      <c r="N1364" s="2"/>
      <c r="O1364" s="1"/>
      <c r="P1364" s="1"/>
    </row>
    <row r="1365" spans="14:26" x14ac:dyDescent="0.3">
      <c r="N1365" s="2"/>
      <c r="O1365" s="1"/>
      <c r="P1365" s="1"/>
    </row>
    <row r="1366" spans="14:26" x14ac:dyDescent="0.3">
      <c r="N1366" s="2"/>
      <c r="O1366" s="1"/>
      <c r="P1366" s="1"/>
    </row>
    <row r="1367" spans="14:26" x14ac:dyDescent="0.3">
      <c r="N1367" s="2"/>
      <c r="O1367" s="1"/>
      <c r="P1367" s="1"/>
    </row>
    <row r="1368" spans="14:26" x14ac:dyDescent="0.3">
      <c r="N1368" s="2"/>
      <c r="O1368" s="1"/>
      <c r="P1368" s="1"/>
    </row>
    <row r="1369" spans="14:26" x14ac:dyDescent="0.3">
      <c r="N1369" s="2"/>
      <c r="O1369" s="1"/>
      <c r="P1369" s="1"/>
    </row>
    <row r="1370" spans="14:26" x14ac:dyDescent="0.3">
      <c r="N1370" s="2"/>
      <c r="O1370" s="1"/>
      <c r="P1370" s="1"/>
    </row>
    <row r="1371" spans="14:26" x14ac:dyDescent="0.3">
      <c r="N1371" s="2"/>
      <c r="O1371" s="1"/>
      <c r="P1371" s="1"/>
    </row>
    <row r="1372" spans="14:26" x14ac:dyDescent="0.3">
      <c r="N1372" s="2"/>
      <c r="O1372" s="1"/>
      <c r="P1372" s="1"/>
    </row>
    <row r="1373" spans="14:26" x14ac:dyDescent="0.3">
      <c r="N1373" s="2"/>
      <c r="O1373" s="1"/>
      <c r="P1373" s="1"/>
    </row>
    <row r="1374" spans="14:26" x14ac:dyDescent="0.3">
      <c r="N1374" s="2"/>
      <c r="O1374" s="1"/>
      <c r="P1374" s="1"/>
    </row>
    <row r="1375" spans="14:26" x14ac:dyDescent="0.3">
      <c r="N1375" s="2"/>
      <c r="O1375" s="1"/>
      <c r="P1375" s="1"/>
    </row>
    <row r="1376" spans="14:26" x14ac:dyDescent="0.3">
      <c r="N1376" s="2"/>
      <c r="O1376" s="1"/>
      <c r="P1376" s="1"/>
    </row>
    <row r="1377" spans="14:16" x14ac:dyDescent="0.3">
      <c r="N1377" s="2"/>
      <c r="O1377" s="1"/>
      <c r="P1377" s="1"/>
    </row>
    <row r="1378" spans="14:16" x14ac:dyDescent="0.3">
      <c r="N1378" s="2"/>
      <c r="O1378" s="1"/>
      <c r="P1378" s="1"/>
    </row>
    <row r="1379" spans="14:16" x14ac:dyDescent="0.3">
      <c r="N1379" s="2"/>
      <c r="O1379" s="1"/>
      <c r="P1379" s="1"/>
    </row>
    <row r="1380" spans="14:16" x14ac:dyDescent="0.3">
      <c r="N1380" s="2"/>
      <c r="O1380" s="1"/>
      <c r="P1380" s="1"/>
    </row>
    <row r="1381" spans="14:16" x14ac:dyDescent="0.3">
      <c r="N1381" s="2"/>
      <c r="O1381" s="1"/>
      <c r="P1381" s="1"/>
    </row>
    <row r="1382" spans="14:16" x14ac:dyDescent="0.3">
      <c r="N1382" s="2"/>
      <c r="O1382" s="1"/>
      <c r="P1382" s="1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B032F-D75C-4D31-ACA1-BE74D6D1922F}">
  <dimension ref="A3:M11"/>
  <sheetViews>
    <sheetView workbookViewId="0">
      <selection activeCell="M11" sqref="K3:M11"/>
    </sheetView>
  </sheetViews>
  <sheetFormatPr defaultRowHeight="14.4" x14ac:dyDescent="0.3"/>
  <cols>
    <col min="1" max="1" width="25.109375" bestFit="1" customWidth="1"/>
    <col min="2" max="2" width="9.77734375" bestFit="1" customWidth="1"/>
    <col min="3" max="3" width="10.44140625" bestFit="1" customWidth="1"/>
    <col min="11" max="11" width="25.109375" bestFit="1" customWidth="1"/>
    <col min="12" max="12" width="9.77734375" bestFit="1" customWidth="1"/>
    <col min="13" max="13" width="10.44140625" bestFit="1" customWidth="1"/>
  </cols>
  <sheetData>
    <row r="3" spans="1:13" x14ac:dyDescent="0.3">
      <c r="A3" s="5" t="s">
        <v>616</v>
      </c>
      <c r="B3" t="s">
        <v>649</v>
      </c>
      <c r="K3" s="5" t="s">
        <v>616</v>
      </c>
      <c r="L3" t="s">
        <v>649</v>
      </c>
      <c r="M3" t="s">
        <v>677</v>
      </c>
    </row>
    <row r="4" spans="1:13" x14ac:dyDescent="0.3">
      <c r="A4" t="s">
        <v>615</v>
      </c>
      <c r="B4">
        <v>33</v>
      </c>
      <c r="K4" t="s">
        <v>612</v>
      </c>
      <c r="L4">
        <v>100</v>
      </c>
      <c r="M4" s="3">
        <v>7.3637702503681887E-2</v>
      </c>
    </row>
    <row r="5" spans="1:13" x14ac:dyDescent="0.3">
      <c r="A5" t="s">
        <v>612</v>
      </c>
      <c r="B5">
        <v>100</v>
      </c>
      <c r="K5" t="s">
        <v>611</v>
      </c>
      <c r="L5">
        <v>232</v>
      </c>
      <c r="M5" s="3">
        <v>0.17083946980854198</v>
      </c>
    </row>
    <row r="6" spans="1:13" x14ac:dyDescent="0.3">
      <c r="A6" t="s">
        <v>618</v>
      </c>
      <c r="B6">
        <v>113</v>
      </c>
      <c r="K6" t="s">
        <v>614</v>
      </c>
      <c r="L6">
        <v>331</v>
      </c>
      <c r="M6" s="3">
        <v>0.24374079528718703</v>
      </c>
    </row>
    <row r="7" spans="1:13" x14ac:dyDescent="0.3">
      <c r="A7" t="s">
        <v>613</v>
      </c>
      <c r="B7">
        <v>220</v>
      </c>
      <c r="K7" t="s">
        <v>618</v>
      </c>
      <c r="L7">
        <v>113</v>
      </c>
      <c r="M7" s="3">
        <v>8.3210603829160526E-2</v>
      </c>
    </row>
    <row r="8" spans="1:13" x14ac:dyDescent="0.3">
      <c r="A8" t="s">
        <v>611</v>
      </c>
      <c r="B8">
        <v>232</v>
      </c>
      <c r="K8" t="s">
        <v>615</v>
      </c>
      <c r="L8">
        <v>33</v>
      </c>
      <c r="M8" s="3">
        <v>2.4300441826215022E-2</v>
      </c>
    </row>
    <row r="9" spans="1:13" x14ac:dyDescent="0.3">
      <c r="A9" t="s">
        <v>610</v>
      </c>
      <c r="B9">
        <v>329</v>
      </c>
      <c r="K9" t="s">
        <v>610</v>
      </c>
      <c r="L9">
        <v>329</v>
      </c>
      <c r="M9" s="3">
        <v>0.2422680412371134</v>
      </c>
    </row>
    <row r="10" spans="1:13" x14ac:dyDescent="0.3">
      <c r="A10" t="s">
        <v>614</v>
      </c>
      <c r="B10">
        <v>331</v>
      </c>
      <c r="K10" t="s">
        <v>613</v>
      </c>
      <c r="L10">
        <v>220</v>
      </c>
      <c r="M10" s="3">
        <v>0.16200294550810015</v>
      </c>
    </row>
    <row r="11" spans="1:13" x14ac:dyDescent="0.3">
      <c r="A11" t="s">
        <v>617</v>
      </c>
      <c r="B11">
        <v>1358</v>
      </c>
      <c r="K11" t="s">
        <v>617</v>
      </c>
      <c r="L11">
        <v>1358</v>
      </c>
      <c r="M11" s="3">
        <v>1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8E803-C1A2-4BBA-94DA-7A5877CD2081}">
  <dimension ref="B2:M6"/>
  <sheetViews>
    <sheetView workbookViewId="0">
      <selection activeCell="B2" sqref="B2:C5"/>
    </sheetView>
  </sheetViews>
  <sheetFormatPr defaultRowHeight="14.4" x14ac:dyDescent="0.3"/>
  <cols>
    <col min="2" max="2" width="32.44140625" bestFit="1" customWidth="1"/>
    <col min="3" max="3" width="9.77734375" bestFit="1" customWidth="1"/>
    <col min="4" max="4" width="10.44140625" bestFit="1" customWidth="1"/>
    <col min="11" max="11" width="11.6640625" bestFit="1" customWidth="1"/>
    <col min="12" max="12" width="9.77734375" bestFit="1" customWidth="1"/>
    <col min="13" max="13" width="10.44140625" bestFit="1" customWidth="1"/>
  </cols>
  <sheetData>
    <row r="2" spans="2:13" x14ac:dyDescent="0.3">
      <c r="B2" s="5" t="s">
        <v>605</v>
      </c>
      <c r="C2" t="s">
        <v>649</v>
      </c>
      <c r="K2" s="5" t="s">
        <v>678</v>
      </c>
      <c r="L2" t="s">
        <v>649</v>
      </c>
      <c r="M2" t="s">
        <v>677</v>
      </c>
    </row>
    <row r="3" spans="2:13" x14ac:dyDescent="0.3">
      <c r="B3" t="s">
        <v>606</v>
      </c>
      <c r="C3" s="23">
        <v>370</v>
      </c>
      <c r="K3" t="s">
        <v>606</v>
      </c>
      <c r="L3" s="23">
        <v>370</v>
      </c>
      <c r="M3" s="3">
        <v>0.27245949926362295</v>
      </c>
    </row>
    <row r="4" spans="2:13" x14ac:dyDescent="0.3">
      <c r="B4" t="s">
        <v>608</v>
      </c>
      <c r="C4" s="23">
        <v>370</v>
      </c>
      <c r="K4" t="s">
        <v>608</v>
      </c>
      <c r="L4" s="23">
        <v>370</v>
      </c>
      <c r="M4" s="3">
        <v>0.27245949926362295</v>
      </c>
    </row>
    <row r="5" spans="2:13" x14ac:dyDescent="0.3">
      <c r="B5" t="s">
        <v>607</v>
      </c>
      <c r="C5" s="23">
        <v>618</v>
      </c>
      <c r="K5" t="s">
        <v>607</v>
      </c>
      <c r="L5" s="23">
        <v>618</v>
      </c>
      <c r="M5" s="3">
        <v>0.45508100147275404</v>
      </c>
    </row>
    <row r="6" spans="2:13" x14ac:dyDescent="0.3">
      <c r="B6" t="s">
        <v>617</v>
      </c>
      <c r="C6" s="23">
        <v>1358</v>
      </c>
      <c r="K6" t="s">
        <v>617</v>
      </c>
      <c r="L6" s="23">
        <v>1358</v>
      </c>
      <c r="M6" s="3">
        <v>1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0A404-11E0-4B65-8D7C-3C331FBF1FD7}">
  <dimension ref="B2:D25"/>
  <sheetViews>
    <sheetView workbookViewId="0">
      <selection activeCell="D25" sqref="B2:D25"/>
    </sheetView>
  </sheetViews>
  <sheetFormatPr defaultRowHeight="14.4" x14ac:dyDescent="0.3"/>
  <cols>
    <col min="2" max="2" width="12.5546875" bestFit="1" customWidth="1"/>
    <col min="3" max="3" width="23.21875" bestFit="1" customWidth="1"/>
    <col min="4" max="5" width="16.88671875" bestFit="1" customWidth="1"/>
    <col min="6" max="6" width="10.77734375" bestFit="1" customWidth="1"/>
    <col min="7" max="7" width="15.6640625" bestFit="1" customWidth="1"/>
    <col min="8" max="14" width="19.5546875" bestFit="1" customWidth="1"/>
    <col min="15" max="17" width="12" bestFit="1" customWidth="1"/>
    <col min="18" max="25" width="19.5546875" bestFit="1" customWidth="1"/>
    <col min="26" max="26" width="8.44140625" bestFit="1" customWidth="1"/>
    <col min="27" max="49" width="12" bestFit="1" customWidth="1"/>
    <col min="50" max="77" width="9.77734375" bestFit="1" customWidth="1"/>
    <col min="78" max="78" width="9.109375" bestFit="1" customWidth="1"/>
    <col min="79" max="102" width="9.77734375" bestFit="1" customWidth="1"/>
    <col min="103" max="103" width="8.6640625" bestFit="1" customWidth="1"/>
    <col min="104" max="126" width="9.77734375" bestFit="1" customWidth="1"/>
    <col min="127" max="127" width="9.44140625" bestFit="1" customWidth="1"/>
    <col min="128" max="152" width="9.77734375" bestFit="1" customWidth="1"/>
    <col min="153" max="153" width="8.5546875" bestFit="1" customWidth="1"/>
    <col min="154" max="177" width="9.77734375" bestFit="1" customWidth="1"/>
    <col min="178" max="178" width="7.88671875" bestFit="1" customWidth="1"/>
    <col min="179" max="204" width="9.77734375" bestFit="1" customWidth="1"/>
    <col min="205" max="205" width="9" bestFit="1" customWidth="1"/>
    <col min="206" max="232" width="9.77734375" bestFit="1" customWidth="1"/>
    <col min="233" max="233" width="8.77734375" bestFit="1" customWidth="1"/>
    <col min="234" max="262" width="12" bestFit="1" customWidth="1"/>
    <col min="263" max="292" width="10.77734375" bestFit="1" customWidth="1"/>
    <col min="293" max="293" width="9.109375" bestFit="1" customWidth="1"/>
    <col min="294" max="328" width="12" bestFit="1" customWidth="1"/>
    <col min="329" max="330" width="10.77734375" bestFit="1" customWidth="1"/>
    <col min="331" max="331" width="8.77734375" bestFit="1" customWidth="1"/>
    <col min="332" max="332" width="9.33203125" bestFit="1" customWidth="1"/>
    <col min="333" max="333" width="9.6640625" bestFit="1" customWidth="1"/>
    <col min="334" max="363" width="9.77734375" bestFit="1" customWidth="1"/>
    <col min="364" max="364" width="8.44140625" bestFit="1" customWidth="1"/>
    <col min="365" max="387" width="9.77734375" bestFit="1" customWidth="1"/>
    <col min="388" max="388" width="8.6640625" bestFit="1" customWidth="1"/>
    <col min="389" max="413" width="9.77734375" bestFit="1" customWidth="1"/>
    <col min="414" max="414" width="9.109375" bestFit="1" customWidth="1"/>
    <col min="415" max="415" width="9.33203125" bestFit="1" customWidth="1"/>
    <col min="416" max="443" width="9.77734375" bestFit="1" customWidth="1"/>
    <col min="444" max="444" width="8.6640625" bestFit="1" customWidth="1"/>
    <col min="445" max="470" width="9.77734375" bestFit="1" customWidth="1"/>
    <col min="471" max="471" width="9.44140625" bestFit="1" customWidth="1"/>
    <col min="472" max="497" width="9.77734375" bestFit="1" customWidth="1"/>
    <col min="498" max="498" width="8.5546875" bestFit="1" customWidth="1"/>
    <col min="499" max="499" width="9.33203125" bestFit="1" customWidth="1"/>
    <col min="500" max="526" width="9.77734375" bestFit="1" customWidth="1"/>
    <col min="527" max="527" width="7.88671875" bestFit="1" customWidth="1"/>
    <col min="528" max="553" width="9.77734375" bestFit="1" customWidth="1"/>
    <col min="554" max="554" width="9" bestFit="1" customWidth="1"/>
    <col min="555" max="555" width="9.33203125" bestFit="1" customWidth="1"/>
    <col min="556" max="556" width="9.6640625" bestFit="1" customWidth="1"/>
    <col min="557" max="557" width="10.77734375" bestFit="1" customWidth="1"/>
  </cols>
  <sheetData>
    <row r="2" spans="2:4" x14ac:dyDescent="0.3">
      <c r="B2" s="5" t="s">
        <v>669</v>
      </c>
      <c r="C2" t="s">
        <v>666</v>
      </c>
      <c r="D2" t="s">
        <v>668</v>
      </c>
    </row>
    <row r="3" spans="2:4" x14ac:dyDescent="0.3">
      <c r="B3" s="10" t="s">
        <v>652</v>
      </c>
      <c r="C3" s="12">
        <v>206462.34848872351</v>
      </c>
      <c r="D3" s="12">
        <v>60585.348488723554</v>
      </c>
    </row>
    <row r="4" spans="2:4" x14ac:dyDescent="0.3">
      <c r="B4" s="11" t="s">
        <v>654</v>
      </c>
      <c r="C4" s="12">
        <v>10933</v>
      </c>
      <c r="D4" s="12">
        <v>4028</v>
      </c>
    </row>
    <row r="5" spans="2:4" x14ac:dyDescent="0.3">
      <c r="B5" s="11" t="s">
        <v>655</v>
      </c>
      <c r="C5" s="12">
        <v>14449.050818746473</v>
      </c>
      <c r="D5" s="12">
        <v>4334.0508187464729</v>
      </c>
    </row>
    <row r="6" spans="2:4" x14ac:dyDescent="0.3">
      <c r="B6" s="11" t="s">
        <v>656</v>
      </c>
      <c r="C6" s="12">
        <v>19752</v>
      </c>
      <c r="D6" s="12">
        <v>5166</v>
      </c>
    </row>
    <row r="7" spans="2:4" x14ac:dyDescent="0.3">
      <c r="B7" s="11" t="s">
        <v>657</v>
      </c>
      <c r="C7" s="12">
        <v>12830</v>
      </c>
      <c r="D7" s="12">
        <v>3245</v>
      </c>
    </row>
    <row r="8" spans="2:4" x14ac:dyDescent="0.3">
      <c r="B8" s="11" t="s">
        <v>658</v>
      </c>
      <c r="C8" s="12">
        <v>22287</v>
      </c>
      <c r="D8" s="12">
        <v>5580</v>
      </c>
    </row>
    <row r="9" spans="2:4" x14ac:dyDescent="0.3">
      <c r="B9" s="11" t="s">
        <v>659</v>
      </c>
      <c r="C9" s="12">
        <v>18668</v>
      </c>
      <c r="D9" s="12">
        <v>4731</v>
      </c>
    </row>
    <row r="10" spans="2:4" x14ac:dyDescent="0.3">
      <c r="B10" s="11" t="s">
        <v>660</v>
      </c>
      <c r="C10" s="12">
        <v>22949</v>
      </c>
      <c r="D10" s="12">
        <v>6164</v>
      </c>
    </row>
    <row r="11" spans="2:4" x14ac:dyDescent="0.3">
      <c r="B11" s="11" t="s">
        <v>661</v>
      </c>
      <c r="C11" s="12">
        <v>18265</v>
      </c>
      <c r="D11" s="12">
        <v>4525</v>
      </c>
    </row>
    <row r="12" spans="2:4" x14ac:dyDescent="0.3">
      <c r="B12" s="11" t="s">
        <v>662</v>
      </c>
      <c r="C12" s="12">
        <v>12345</v>
      </c>
      <c r="D12" s="12">
        <v>3440</v>
      </c>
    </row>
    <row r="13" spans="2:4" x14ac:dyDescent="0.3">
      <c r="B13" s="11" t="s">
        <v>663</v>
      </c>
      <c r="C13" s="12">
        <v>18712.506493506491</v>
      </c>
      <c r="D13" s="12">
        <v>4710.506493506492</v>
      </c>
    </row>
    <row r="14" spans="2:4" x14ac:dyDescent="0.3">
      <c r="B14" s="11" t="s">
        <v>664</v>
      </c>
      <c r="C14" s="12">
        <v>19665</v>
      </c>
      <c r="D14" s="12">
        <v>8120</v>
      </c>
    </row>
    <row r="15" spans="2:4" x14ac:dyDescent="0.3">
      <c r="B15" s="11" t="s">
        <v>665</v>
      </c>
      <c r="C15" s="12">
        <v>15606.79117647059</v>
      </c>
      <c r="D15" s="12">
        <v>6541.7911764705887</v>
      </c>
    </row>
    <row r="16" spans="2:4" x14ac:dyDescent="0.3">
      <c r="B16" s="10" t="s">
        <v>653</v>
      </c>
      <c r="C16" s="12">
        <v>117673.9164313947</v>
      </c>
      <c r="D16" s="12">
        <v>35711.916431394689</v>
      </c>
    </row>
    <row r="17" spans="2:4" x14ac:dyDescent="0.3">
      <c r="B17" s="11" t="s">
        <v>654</v>
      </c>
      <c r="C17" s="12">
        <v>13341</v>
      </c>
      <c r="D17" s="12">
        <v>5211</v>
      </c>
    </row>
    <row r="18" spans="2:4" x14ac:dyDescent="0.3">
      <c r="B18" s="11" t="s">
        <v>655</v>
      </c>
      <c r="C18" s="12">
        <v>10592</v>
      </c>
      <c r="D18" s="12">
        <v>2747</v>
      </c>
    </row>
    <row r="19" spans="2:4" x14ac:dyDescent="0.3">
      <c r="B19" s="11" t="s">
        <v>656</v>
      </c>
      <c r="C19" s="12">
        <v>22533</v>
      </c>
      <c r="D19" s="12">
        <v>7138</v>
      </c>
    </row>
    <row r="20" spans="2:4" x14ac:dyDescent="0.3">
      <c r="B20" s="11" t="s">
        <v>657</v>
      </c>
      <c r="C20" s="12">
        <v>9791</v>
      </c>
      <c r="D20" s="12">
        <v>2426</v>
      </c>
    </row>
    <row r="21" spans="2:4" x14ac:dyDescent="0.3">
      <c r="B21" s="11" t="s">
        <v>658</v>
      </c>
      <c r="C21" s="12">
        <v>13814</v>
      </c>
      <c r="D21" s="12">
        <v>3144</v>
      </c>
    </row>
    <row r="22" spans="2:4" x14ac:dyDescent="0.3">
      <c r="B22" s="11" t="s">
        <v>659</v>
      </c>
      <c r="C22" s="12">
        <v>16134</v>
      </c>
      <c r="D22" s="12">
        <v>6659</v>
      </c>
    </row>
    <row r="23" spans="2:4" x14ac:dyDescent="0.3">
      <c r="B23" s="11" t="s">
        <v>660</v>
      </c>
      <c r="C23" s="12">
        <v>18675</v>
      </c>
      <c r="D23" s="12">
        <v>4378</v>
      </c>
    </row>
    <row r="24" spans="2:4" x14ac:dyDescent="0.3">
      <c r="B24" s="11" t="s">
        <v>661</v>
      </c>
      <c r="C24" s="12">
        <v>12793.916431394691</v>
      </c>
      <c r="D24" s="12">
        <v>4008.9164313946908</v>
      </c>
    </row>
    <row r="25" spans="2:4" x14ac:dyDescent="0.3">
      <c r="B25" s="10" t="s">
        <v>617</v>
      </c>
      <c r="C25" s="12">
        <v>324136.26492011832</v>
      </c>
      <c r="D25" s="12">
        <v>96297.26492011825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0DE96-DD02-476B-81EC-C79925C931EB}">
  <dimension ref="B2:Q556"/>
  <sheetViews>
    <sheetView topLeftCell="A71" zoomScale="80" zoomScaleNormal="80" workbookViewId="0">
      <selection activeCell="D129" sqref="D129"/>
    </sheetView>
  </sheetViews>
  <sheetFormatPr defaultRowHeight="14.4" x14ac:dyDescent="0.3"/>
  <cols>
    <col min="2" max="2" width="23.44140625" bestFit="1" customWidth="1"/>
    <col min="3" max="3" width="19.33203125" bestFit="1" customWidth="1"/>
    <col min="4" max="4" width="10" bestFit="1" customWidth="1"/>
    <col min="5" max="5" width="10.6640625" bestFit="1" customWidth="1"/>
    <col min="6" max="6" width="10" bestFit="1" customWidth="1"/>
    <col min="7" max="7" width="10.6640625" bestFit="1" customWidth="1"/>
    <col min="8" max="16" width="26.33203125" bestFit="1" customWidth="1"/>
    <col min="17" max="17" width="11" bestFit="1" customWidth="1"/>
    <col min="18" max="23" width="26.33203125" bestFit="1" customWidth="1"/>
    <col min="24" max="24" width="14.88671875" bestFit="1" customWidth="1"/>
    <col min="25" max="25" width="15.5546875" bestFit="1" customWidth="1"/>
    <col min="26" max="38" width="26.33203125" bestFit="1" customWidth="1"/>
    <col min="39" max="39" width="11" bestFit="1" customWidth="1"/>
  </cols>
  <sheetData>
    <row r="2" spans="2:16" x14ac:dyDescent="0.3">
      <c r="B2" s="5" t="s">
        <v>669</v>
      </c>
      <c r="C2" t="s">
        <v>670</v>
      </c>
      <c r="D2" t="s">
        <v>671</v>
      </c>
      <c r="N2" t="s">
        <v>1</v>
      </c>
      <c r="O2" t="s">
        <v>671</v>
      </c>
      <c r="P2" t="s">
        <v>670</v>
      </c>
    </row>
    <row r="3" spans="2:16" x14ac:dyDescent="0.3">
      <c r="B3" s="10" t="s">
        <v>626</v>
      </c>
      <c r="C3" s="12">
        <v>69316.794720496895</v>
      </c>
      <c r="D3" s="12">
        <v>23811.794720496895</v>
      </c>
      <c r="N3" t="s">
        <v>651</v>
      </c>
      <c r="O3" s="12">
        <v>9018</v>
      </c>
      <c r="P3" s="12">
        <v>34199</v>
      </c>
    </row>
    <row r="4" spans="2:16" x14ac:dyDescent="0.3">
      <c r="B4" s="10" t="s">
        <v>624</v>
      </c>
      <c r="C4" s="12">
        <v>84969.125352907955</v>
      </c>
      <c r="D4" s="12">
        <v>23712.125352907962</v>
      </c>
      <c r="N4" t="s">
        <v>451</v>
      </c>
      <c r="O4" s="12">
        <v>12268.828345567474</v>
      </c>
      <c r="P4" s="12">
        <v>48113.828345567475</v>
      </c>
    </row>
    <row r="5" spans="2:16" x14ac:dyDescent="0.3">
      <c r="B5" s="10" t="s">
        <v>627</v>
      </c>
      <c r="C5" s="12">
        <v>620</v>
      </c>
      <c r="D5" s="12">
        <v>135</v>
      </c>
      <c r="N5" t="s">
        <v>450</v>
      </c>
      <c r="O5" s="12">
        <v>19192.137210615474</v>
      </c>
      <c r="P5" s="12">
        <v>64107.137210615474</v>
      </c>
    </row>
    <row r="6" spans="2:16" x14ac:dyDescent="0.3">
      <c r="B6" s="10" t="s">
        <v>16</v>
      </c>
      <c r="C6" s="12">
        <v>110940.17996811373</v>
      </c>
      <c r="D6" s="12">
        <v>29957.179968113727</v>
      </c>
      <c r="N6" t="s">
        <v>452</v>
      </c>
      <c r="O6" s="12">
        <v>27025.952413060084</v>
      </c>
      <c r="P6" s="12">
        <v>80352.952413060091</v>
      </c>
    </row>
    <row r="7" spans="2:16" x14ac:dyDescent="0.3">
      <c r="B7" s="10" t="s">
        <v>623</v>
      </c>
      <c r="C7" s="12">
        <v>52658.510446075663</v>
      </c>
      <c r="D7" s="12">
        <v>17338.510446075663</v>
      </c>
      <c r="N7" t="s">
        <v>449</v>
      </c>
      <c r="O7" s="12">
        <v>22108.908215697345</v>
      </c>
      <c r="P7" s="12">
        <v>63404.908215697345</v>
      </c>
    </row>
    <row r="8" spans="2:16" x14ac:dyDescent="0.3">
      <c r="B8" s="10" t="s">
        <v>625</v>
      </c>
      <c r="C8" s="12">
        <v>24807.654432523996</v>
      </c>
      <c r="D8" s="12">
        <v>9557.6544325239938</v>
      </c>
      <c r="N8" t="s">
        <v>453</v>
      </c>
      <c r="O8" s="12">
        <v>16347.438735177864</v>
      </c>
      <c r="P8" s="12">
        <v>59353.438735177864</v>
      </c>
    </row>
    <row r="9" spans="2:16" x14ac:dyDescent="0.3">
      <c r="B9" s="10" t="s">
        <v>42</v>
      </c>
      <c r="C9" s="12">
        <v>6219</v>
      </c>
      <c r="D9" s="12">
        <v>1449</v>
      </c>
      <c r="N9" t="s">
        <v>617</v>
      </c>
      <c r="O9" s="12">
        <v>105961.26492011825</v>
      </c>
      <c r="P9" s="12">
        <v>349531.26492011832</v>
      </c>
    </row>
    <row r="10" spans="2:16" x14ac:dyDescent="0.3">
      <c r="B10" s="10" t="s">
        <v>617</v>
      </c>
      <c r="C10" s="12">
        <v>349531.26492011832</v>
      </c>
      <c r="D10" s="12">
        <v>105961.26492011825</v>
      </c>
    </row>
    <row r="21" spans="2:4" x14ac:dyDescent="0.3">
      <c r="B21" s="5" t="s">
        <v>672</v>
      </c>
      <c r="C21" t="s">
        <v>670</v>
      </c>
      <c r="D21" t="s">
        <v>671</v>
      </c>
    </row>
    <row r="22" spans="2:4" x14ac:dyDescent="0.3">
      <c r="B22" s="10" t="s">
        <v>642</v>
      </c>
      <c r="C22" s="12">
        <v>79334.947741389056</v>
      </c>
      <c r="D22" s="12">
        <v>21874.947741389045</v>
      </c>
    </row>
    <row r="23" spans="2:4" x14ac:dyDescent="0.3">
      <c r="B23" s="10" t="s">
        <v>641</v>
      </c>
      <c r="C23" s="12">
        <v>86540.085827216259</v>
      </c>
      <c r="D23" s="12">
        <v>29216.085827216262</v>
      </c>
    </row>
    <row r="24" spans="2:4" x14ac:dyDescent="0.3">
      <c r="B24" s="10" t="s">
        <v>640</v>
      </c>
      <c r="C24" s="12">
        <v>87290.652173913055</v>
      </c>
      <c r="D24" s="12">
        <v>26295.652173913044</v>
      </c>
    </row>
    <row r="25" spans="2:4" x14ac:dyDescent="0.3">
      <c r="B25" s="10" t="s">
        <v>23</v>
      </c>
      <c r="C25" s="12">
        <v>76650.579177599895</v>
      </c>
      <c r="D25" s="12">
        <v>23830.579177599895</v>
      </c>
    </row>
    <row r="26" spans="2:4" x14ac:dyDescent="0.3">
      <c r="B26" s="10" t="s">
        <v>617</v>
      </c>
      <c r="C26" s="12">
        <v>329816.26492011832</v>
      </c>
      <c r="D26" s="12">
        <v>101217.26492011825</v>
      </c>
    </row>
    <row r="37" spans="2:4" x14ac:dyDescent="0.3">
      <c r="B37" s="5" t="s">
        <v>673</v>
      </c>
      <c r="C37" t="s">
        <v>670</v>
      </c>
      <c r="D37" t="s">
        <v>671</v>
      </c>
    </row>
    <row r="38" spans="2:4" x14ac:dyDescent="0.3">
      <c r="B38" s="10" t="s">
        <v>620</v>
      </c>
      <c r="C38" s="12">
        <v>0</v>
      </c>
      <c r="D38" s="12">
        <v>0</v>
      </c>
    </row>
    <row r="39" spans="2:4" x14ac:dyDescent="0.3">
      <c r="B39" s="10" t="s">
        <v>621</v>
      </c>
      <c r="C39" s="12">
        <v>0</v>
      </c>
      <c r="D39" s="12">
        <v>0</v>
      </c>
    </row>
    <row r="40" spans="2:4" x14ac:dyDescent="0.3">
      <c r="B40" s="10" t="s">
        <v>32</v>
      </c>
      <c r="C40" s="12">
        <v>132126.84923771879</v>
      </c>
      <c r="D40" s="12">
        <v>41980.849237718809</v>
      </c>
    </row>
    <row r="41" spans="2:4" x14ac:dyDescent="0.3">
      <c r="B41" s="10" t="s">
        <v>18</v>
      </c>
      <c r="C41" s="12">
        <v>110735.44930747001</v>
      </c>
      <c r="D41" s="12">
        <v>31455.449307470019</v>
      </c>
    </row>
    <row r="42" spans="2:4" x14ac:dyDescent="0.3">
      <c r="B42" s="10" t="s">
        <v>23</v>
      </c>
      <c r="C42" s="12">
        <v>106668.96637492943</v>
      </c>
      <c r="D42" s="12">
        <v>32524.966374929423</v>
      </c>
    </row>
    <row r="43" spans="2:4" x14ac:dyDescent="0.3">
      <c r="B43" s="10" t="s">
        <v>617</v>
      </c>
      <c r="C43" s="12">
        <v>349531.26492011832</v>
      </c>
      <c r="D43" s="12">
        <v>105961.26492011825</v>
      </c>
    </row>
    <row r="49" spans="2:17" x14ac:dyDescent="0.3">
      <c r="B49" s="5" t="s">
        <v>622</v>
      </c>
      <c r="C49" t="s">
        <v>683</v>
      </c>
      <c r="E49" s="5" t="s">
        <v>622</v>
      </c>
      <c r="F49" t="s">
        <v>649</v>
      </c>
      <c r="G49" t="s">
        <v>679</v>
      </c>
      <c r="I49" s="5" t="s">
        <v>675</v>
      </c>
      <c r="J49" s="5" t="s">
        <v>616</v>
      </c>
    </row>
    <row r="50" spans="2:17" x14ac:dyDescent="0.3">
      <c r="B50" t="s">
        <v>18</v>
      </c>
      <c r="C50">
        <v>478</v>
      </c>
      <c r="E50" t="s">
        <v>620</v>
      </c>
      <c r="F50">
        <v>19</v>
      </c>
      <c r="G50" s="3">
        <v>1.3991163475699559E-2</v>
      </c>
      <c r="I50" s="5" t="s">
        <v>622</v>
      </c>
      <c r="J50" t="s">
        <v>612</v>
      </c>
      <c r="K50" t="s">
        <v>611</v>
      </c>
      <c r="L50" t="s">
        <v>614</v>
      </c>
      <c r="M50" t="s">
        <v>618</v>
      </c>
      <c r="N50" t="s">
        <v>615</v>
      </c>
      <c r="O50" t="s">
        <v>610</v>
      </c>
      <c r="P50" t="s">
        <v>613</v>
      </c>
      <c r="Q50" t="s">
        <v>617</v>
      </c>
    </row>
    <row r="51" spans="2:17" x14ac:dyDescent="0.3">
      <c r="B51" t="s">
        <v>32</v>
      </c>
      <c r="C51">
        <v>462</v>
      </c>
      <c r="E51" t="s">
        <v>621</v>
      </c>
      <c r="F51">
        <v>4</v>
      </c>
      <c r="G51" s="3">
        <v>2.9455081001472753E-3</v>
      </c>
      <c r="I51" t="s">
        <v>620</v>
      </c>
      <c r="J51">
        <v>2</v>
      </c>
      <c r="K51">
        <v>3</v>
      </c>
      <c r="L51">
        <v>4</v>
      </c>
      <c r="N51">
        <v>1</v>
      </c>
      <c r="O51">
        <v>4</v>
      </c>
      <c r="P51">
        <v>5</v>
      </c>
      <c r="Q51">
        <v>19</v>
      </c>
    </row>
    <row r="52" spans="2:17" x14ac:dyDescent="0.3">
      <c r="B52" t="s">
        <v>23</v>
      </c>
      <c r="C52">
        <v>395</v>
      </c>
      <c r="E52" t="s">
        <v>32</v>
      </c>
      <c r="F52">
        <v>462</v>
      </c>
      <c r="G52" s="3">
        <v>0.34020618556701032</v>
      </c>
      <c r="I52" t="s">
        <v>621</v>
      </c>
      <c r="J52">
        <v>1</v>
      </c>
      <c r="L52">
        <v>1</v>
      </c>
      <c r="O52">
        <v>1</v>
      </c>
      <c r="P52">
        <v>1</v>
      </c>
      <c r="Q52">
        <v>4</v>
      </c>
    </row>
    <row r="53" spans="2:17" x14ac:dyDescent="0.3">
      <c r="B53" t="s">
        <v>620</v>
      </c>
      <c r="C53">
        <v>19</v>
      </c>
      <c r="E53" t="s">
        <v>18</v>
      </c>
      <c r="F53">
        <v>478</v>
      </c>
      <c r="G53" s="3">
        <v>0.35198821796759944</v>
      </c>
      <c r="I53" t="s">
        <v>32</v>
      </c>
      <c r="J53">
        <v>31</v>
      </c>
      <c r="K53">
        <v>77</v>
      </c>
      <c r="L53">
        <v>116</v>
      </c>
      <c r="M53">
        <v>49</v>
      </c>
      <c r="N53">
        <v>11</v>
      </c>
      <c r="O53">
        <v>105</v>
      </c>
      <c r="P53">
        <v>73</v>
      </c>
      <c r="Q53">
        <v>462</v>
      </c>
    </row>
    <row r="54" spans="2:17" x14ac:dyDescent="0.3">
      <c r="B54" t="s">
        <v>621</v>
      </c>
      <c r="C54">
        <v>4</v>
      </c>
      <c r="E54" t="s">
        <v>23</v>
      </c>
      <c r="F54">
        <v>395</v>
      </c>
      <c r="G54" s="3">
        <v>0.29086892488954347</v>
      </c>
      <c r="I54" t="s">
        <v>18</v>
      </c>
      <c r="J54">
        <v>33</v>
      </c>
      <c r="K54">
        <v>82</v>
      </c>
      <c r="L54">
        <v>111</v>
      </c>
      <c r="M54">
        <v>48</v>
      </c>
      <c r="N54">
        <v>14</v>
      </c>
      <c r="O54">
        <v>121</v>
      </c>
      <c r="P54">
        <v>69</v>
      </c>
      <c r="Q54">
        <v>478</v>
      </c>
    </row>
    <row r="55" spans="2:17" x14ac:dyDescent="0.3">
      <c r="B55" t="s">
        <v>617</v>
      </c>
      <c r="C55">
        <v>1358</v>
      </c>
      <c r="E55" t="s">
        <v>617</v>
      </c>
      <c r="F55">
        <v>1358</v>
      </c>
      <c r="G55" s="3">
        <v>1</v>
      </c>
      <c r="I55" t="s">
        <v>23</v>
      </c>
      <c r="J55">
        <v>33</v>
      </c>
      <c r="K55">
        <v>70</v>
      </c>
      <c r="L55">
        <v>99</v>
      </c>
      <c r="M55">
        <v>16</v>
      </c>
      <c r="N55">
        <v>7</v>
      </c>
      <c r="O55">
        <v>98</v>
      </c>
      <c r="P55">
        <v>72</v>
      </c>
      <c r="Q55">
        <v>395</v>
      </c>
    </row>
    <row r="56" spans="2:17" x14ac:dyDescent="0.3">
      <c r="I56" t="s">
        <v>617</v>
      </c>
      <c r="J56">
        <v>100</v>
      </c>
      <c r="K56">
        <v>232</v>
      </c>
      <c r="L56">
        <v>331</v>
      </c>
      <c r="M56">
        <v>113</v>
      </c>
      <c r="N56">
        <v>33</v>
      </c>
      <c r="O56">
        <v>329</v>
      </c>
      <c r="P56">
        <v>220</v>
      </c>
      <c r="Q56">
        <v>1358</v>
      </c>
    </row>
    <row r="61" spans="2:17" x14ac:dyDescent="0.3">
      <c r="B61" s="5" t="s">
        <v>674</v>
      </c>
      <c r="C61" s="5" t="s">
        <v>645</v>
      </c>
    </row>
    <row r="62" spans="2:17" x14ac:dyDescent="0.3">
      <c r="B62" s="5" t="s">
        <v>605</v>
      </c>
      <c r="C62" t="s">
        <v>644</v>
      </c>
      <c r="D62" t="s">
        <v>460</v>
      </c>
      <c r="E62" t="s">
        <v>617</v>
      </c>
    </row>
    <row r="63" spans="2:17" x14ac:dyDescent="0.3">
      <c r="B63" t="s">
        <v>606</v>
      </c>
      <c r="C63">
        <v>221</v>
      </c>
      <c r="D63">
        <v>116</v>
      </c>
      <c r="E63">
        <v>337</v>
      </c>
    </row>
    <row r="64" spans="2:17" x14ac:dyDescent="0.3">
      <c r="B64" t="s">
        <v>608</v>
      </c>
      <c r="C64">
        <v>234</v>
      </c>
      <c r="D64">
        <v>121</v>
      </c>
      <c r="E64">
        <v>355</v>
      </c>
    </row>
    <row r="65" spans="2:9" x14ac:dyDescent="0.3">
      <c r="B65" t="s">
        <v>607</v>
      </c>
      <c r="C65">
        <v>354</v>
      </c>
      <c r="D65">
        <v>199</v>
      </c>
      <c r="E65">
        <v>553</v>
      </c>
    </row>
    <row r="66" spans="2:9" x14ac:dyDescent="0.3">
      <c r="B66" t="s">
        <v>617</v>
      </c>
      <c r="C66">
        <v>809</v>
      </c>
      <c r="D66">
        <v>436</v>
      </c>
      <c r="E66">
        <v>1245</v>
      </c>
    </row>
    <row r="72" spans="2:9" x14ac:dyDescent="0.3">
      <c r="B72" s="5" t="s">
        <v>1</v>
      </c>
      <c r="C72" t="s">
        <v>646</v>
      </c>
      <c r="G72" t="s">
        <v>14</v>
      </c>
      <c r="H72" t="s">
        <v>646</v>
      </c>
      <c r="I72" t="s">
        <v>647</v>
      </c>
    </row>
    <row r="73" spans="2:9" x14ac:dyDescent="0.3">
      <c r="B73" t="s">
        <v>651</v>
      </c>
      <c r="C73">
        <v>169</v>
      </c>
      <c r="G73" t="s">
        <v>485</v>
      </c>
      <c r="H73">
        <v>33</v>
      </c>
      <c r="I73" s="12">
        <v>2479</v>
      </c>
    </row>
    <row r="74" spans="2:9" x14ac:dyDescent="0.3">
      <c r="B74" t="s">
        <v>451</v>
      </c>
      <c r="C74">
        <v>212</v>
      </c>
      <c r="G74" t="s">
        <v>482</v>
      </c>
      <c r="H74">
        <v>40</v>
      </c>
      <c r="I74" s="12">
        <v>4351.4455110107283</v>
      </c>
    </row>
    <row r="75" spans="2:9" x14ac:dyDescent="0.3">
      <c r="B75" t="s">
        <v>450</v>
      </c>
      <c r="C75">
        <v>209</v>
      </c>
      <c r="G75" t="s">
        <v>465</v>
      </c>
      <c r="H75">
        <v>38</v>
      </c>
      <c r="I75" s="12">
        <v>4554</v>
      </c>
    </row>
    <row r="76" spans="2:9" x14ac:dyDescent="0.3">
      <c r="B76" t="s">
        <v>452</v>
      </c>
      <c r="C76">
        <v>275</v>
      </c>
      <c r="G76" t="s">
        <v>476</v>
      </c>
      <c r="H76">
        <v>40</v>
      </c>
      <c r="I76" s="12">
        <v>2759.6171654432528</v>
      </c>
    </row>
    <row r="77" spans="2:9" x14ac:dyDescent="0.3">
      <c r="B77" t="s">
        <v>449</v>
      </c>
      <c r="C77">
        <v>259</v>
      </c>
      <c r="G77" t="s">
        <v>479</v>
      </c>
      <c r="H77">
        <v>40</v>
      </c>
      <c r="I77" s="12">
        <v>3305.5313382269906</v>
      </c>
    </row>
    <row r="78" spans="2:9" x14ac:dyDescent="0.3">
      <c r="B78" t="s">
        <v>453</v>
      </c>
      <c r="C78">
        <v>234</v>
      </c>
      <c r="G78" t="s">
        <v>493</v>
      </c>
      <c r="H78">
        <v>33</v>
      </c>
      <c r="I78" s="12">
        <v>4733</v>
      </c>
    </row>
    <row r="79" spans="2:9" x14ac:dyDescent="0.3">
      <c r="B79" t="s">
        <v>617</v>
      </c>
      <c r="C79">
        <v>1358</v>
      </c>
      <c r="G79" t="s">
        <v>475</v>
      </c>
      <c r="H79">
        <v>40</v>
      </c>
      <c r="I79" s="12">
        <v>3568.9791078486728</v>
      </c>
    </row>
    <row r="80" spans="2:9" x14ac:dyDescent="0.3">
      <c r="G80" t="s">
        <v>464</v>
      </c>
      <c r="H80">
        <v>39</v>
      </c>
      <c r="I80" s="12">
        <v>4282</v>
      </c>
    </row>
    <row r="81" spans="2:9" x14ac:dyDescent="0.3">
      <c r="G81" t="s">
        <v>486</v>
      </c>
      <c r="H81">
        <v>33</v>
      </c>
      <c r="I81" s="12">
        <v>3097</v>
      </c>
    </row>
    <row r="82" spans="2:9" x14ac:dyDescent="0.3">
      <c r="G82" t="s">
        <v>466</v>
      </c>
      <c r="H82">
        <v>38</v>
      </c>
      <c r="I82" s="12">
        <v>4345</v>
      </c>
    </row>
    <row r="83" spans="2:9" x14ac:dyDescent="0.3">
      <c r="G83" t="s">
        <v>477</v>
      </c>
      <c r="H83">
        <v>40</v>
      </c>
      <c r="I83" s="12">
        <v>3743.2552230378319</v>
      </c>
    </row>
    <row r="84" spans="2:9" x14ac:dyDescent="0.3">
      <c r="G84" t="s">
        <v>461</v>
      </c>
      <c r="H84">
        <v>34</v>
      </c>
      <c r="I84" s="12">
        <v>4418</v>
      </c>
    </row>
    <row r="85" spans="2:9" x14ac:dyDescent="0.3">
      <c r="B85" t="s">
        <v>1</v>
      </c>
      <c r="C85" t="s">
        <v>646</v>
      </c>
      <c r="G85" t="s">
        <v>468</v>
      </c>
      <c r="H85">
        <v>38</v>
      </c>
      <c r="I85" s="12">
        <v>3386</v>
      </c>
    </row>
    <row r="86" spans="2:9" x14ac:dyDescent="0.3">
      <c r="B86" t="s">
        <v>651</v>
      </c>
      <c r="C86">
        <v>169</v>
      </c>
      <c r="G86" t="s">
        <v>484</v>
      </c>
      <c r="H86">
        <v>33</v>
      </c>
      <c r="I86" s="12">
        <v>4488.7216261998865</v>
      </c>
    </row>
    <row r="87" spans="2:9" x14ac:dyDescent="0.3">
      <c r="B87" t="s">
        <v>451</v>
      </c>
      <c r="C87">
        <v>212</v>
      </c>
      <c r="G87" t="s">
        <v>491</v>
      </c>
      <c r="H87">
        <v>29</v>
      </c>
      <c r="I87" s="12">
        <v>2699</v>
      </c>
    </row>
    <row r="88" spans="2:9" x14ac:dyDescent="0.3">
      <c r="B88" t="s">
        <v>450</v>
      </c>
      <c r="C88">
        <v>209</v>
      </c>
      <c r="G88" t="s">
        <v>483</v>
      </c>
      <c r="H88">
        <v>37</v>
      </c>
      <c r="I88" s="12">
        <v>3381.0835686053078</v>
      </c>
    </row>
    <row r="89" spans="2:9" x14ac:dyDescent="0.3">
      <c r="B89" t="s">
        <v>452</v>
      </c>
      <c r="C89">
        <v>275</v>
      </c>
      <c r="G89" t="s">
        <v>494</v>
      </c>
      <c r="H89">
        <v>33</v>
      </c>
      <c r="I89" s="12">
        <v>3819</v>
      </c>
    </row>
    <row r="90" spans="2:9" x14ac:dyDescent="0.3">
      <c r="B90" t="s">
        <v>449</v>
      </c>
      <c r="C90">
        <v>259</v>
      </c>
      <c r="G90" t="s">
        <v>609</v>
      </c>
      <c r="H90">
        <v>113</v>
      </c>
      <c r="I90" s="12">
        <v>6554</v>
      </c>
    </row>
    <row r="91" spans="2:9" x14ac:dyDescent="0.3">
      <c r="B91" t="s">
        <v>453</v>
      </c>
      <c r="C91">
        <v>234</v>
      </c>
      <c r="G91" t="s">
        <v>480</v>
      </c>
      <c r="H91">
        <v>40</v>
      </c>
      <c r="I91" s="12">
        <v>3373.1693958215697</v>
      </c>
    </row>
    <row r="92" spans="2:9" x14ac:dyDescent="0.3">
      <c r="B92" t="s">
        <v>617</v>
      </c>
      <c r="C92">
        <v>1358</v>
      </c>
      <c r="G92" t="s">
        <v>470</v>
      </c>
      <c r="H92">
        <v>38</v>
      </c>
      <c r="I92" s="12">
        <v>4274</v>
      </c>
    </row>
    <row r="93" spans="2:9" x14ac:dyDescent="0.3">
      <c r="G93" t="s">
        <v>463</v>
      </c>
      <c r="H93">
        <v>38</v>
      </c>
      <c r="I93" s="12">
        <v>2994</v>
      </c>
    </row>
    <row r="94" spans="2:9" x14ac:dyDescent="0.3">
      <c r="G94" t="s">
        <v>481</v>
      </c>
      <c r="H94">
        <v>40</v>
      </c>
      <c r="I94" s="12">
        <v>3337.8074534161487</v>
      </c>
    </row>
    <row r="95" spans="2:9" x14ac:dyDescent="0.3">
      <c r="G95" t="s">
        <v>474</v>
      </c>
      <c r="H95">
        <v>42</v>
      </c>
      <c r="I95" s="12">
        <v>3495.3410502540937</v>
      </c>
    </row>
    <row r="96" spans="2:9" x14ac:dyDescent="0.3">
      <c r="G96" t="s">
        <v>472</v>
      </c>
      <c r="H96">
        <v>42</v>
      </c>
      <c r="I96" s="12">
        <v>5457.9061115355235</v>
      </c>
    </row>
    <row r="97" spans="2:9" x14ac:dyDescent="0.3">
      <c r="G97" t="s">
        <v>489</v>
      </c>
      <c r="H97">
        <v>29</v>
      </c>
      <c r="I97" s="12">
        <v>3053</v>
      </c>
    </row>
    <row r="98" spans="2:9" x14ac:dyDescent="0.3">
      <c r="G98" t="s">
        <v>473</v>
      </c>
      <c r="H98">
        <v>42</v>
      </c>
      <c r="I98" s="12">
        <v>3158.7029926595146</v>
      </c>
    </row>
    <row r="99" spans="2:9" x14ac:dyDescent="0.3">
      <c r="G99" t="s">
        <v>467</v>
      </c>
      <c r="H99">
        <v>38</v>
      </c>
      <c r="I99" s="12">
        <v>2943</v>
      </c>
    </row>
    <row r="100" spans="2:9" x14ac:dyDescent="0.3">
      <c r="G100" t="s">
        <v>471</v>
      </c>
      <c r="H100">
        <v>38</v>
      </c>
      <c r="I100" s="12">
        <v>3899.9500000000003</v>
      </c>
    </row>
    <row r="101" spans="2:9" x14ac:dyDescent="0.3">
      <c r="G101" t="s">
        <v>490</v>
      </c>
      <c r="H101">
        <v>29</v>
      </c>
      <c r="I101" s="12">
        <v>2533</v>
      </c>
    </row>
    <row r="102" spans="2:9" x14ac:dyDescent="0.3">
      <c r="G102" t="s">
        <v>492</v>
      </c>
      <c r="H102">
        <v>33</v>
      </c>
      <c r="I102" s="12">
        <v>2827</v>
      </c>
    </row>
    <row r="103" spans="2:9" x14ac:dyDescent="0.3">
      <c r="G103" t="s">
        <v>462</v>
      </c>
      <c r="H103">
        <v>34</v>
      </c>
      <c r="I103" s="12">
        <v>4002</v>
      </c>
    </row>
    <row r="104" spans="2:9" x14ac:dyDescent="0.3">
      <c r="G104" t="s">
        <v>487</v>
      </c>
      <c r="H104">
        <v>33</v>
      </c>
      <c r="I104" s="12">
        <v>2354</v>
      </c>
    </row>
    <row r="105" spans="2:9" x14ac:dyDescent="0.3">
      <c r="B105" s="5" t="s">
        <v>9</v>
      </c>
      <c r="C105" t="s">
        <v>680</v>
      </c>
      <c r="G105" t="s">
        <v>478</v>
      </c>
      <c r="H105">
        <v>40</v>
      </c>
      <c r="I105" s="12">
        <v>3195.8932806324106</v>
      </c>
    </row>
    <row r="106" spans="2:9" x14ac:dyDescent="0.3">
      <c r="B106" t="s">
        <v>444</v>
      </c>
      <c r="C106" s="12">
        <v>23041</v>
      </c>
      <c r="G106" t="s">
        <v>488</v>
      </c>
      <c r="H106">
        <v>33</v>
      </c>
      <c r="I106" s="12">
        <v>3572</v>
      </c>
    </row>
    <row r="107" spans="2:9" x14ac:dyDescent="0.3">
      <c r="B107" t="s">
        <v>442</v>
      </c>
      <c r="C107" s="12">
        <v>25154</v>
      </c>
      <c r="G107" t="s">
        <v>469</v>
      </c>
      <c r="H107">
        <v>38</v>
      </c>
      <c r="I107" s="12">
        <v>3609</v>
      </c>
    </row>
    <row r="108" spans="2:9" x14ac:dyDescent="0.3">
      <c r="B108" t="s">
        <v>448</v>
      </c>
      <c r="C108" s="12">
        <v>26786</v>
      </c>
      <c r="I108" s="12"/>
    </row>
    <row r="109" spans="2:9" x14ac:dyDescent="0.3">
      <c r="B109" t="s">
        <v>443</v>
      </c>
      <c r="C109" s="12">
        <v>28709</v>
      </c>
      <c r="I109" s="12"/>
    </row>
    <row r="110" spans="2:9" x14ac:dyDescent="0.3">
      <c r="B110" t="s">
        <v>439</v>
      </c>
      <c r="C110" s="12">
        <v>29408</v>
      </c>
      <c r="I110" s="12"/>
    </row>
    <row r="111" spans="2:9" x14ac:dyDescent="0.3">
      <c r="B111" t="s">
        <v>447</v>
      </c>
      <c r="C111" s="12">
        <v>31301</v>
      </c>
      <c r="I111" s="12"/>
    </row>
    <row r="112" spans="2:9" x14ac:dyDescent="0.3">
      <c r="B112" t="s">
        <v>441</v>
      </c>
      <c r="C112" s="12">
        <v>31318</v>
      </c>
      <c r="I112" s="12"/>
    </row>
    <row r="113" spans="2:9" x14ac:dyDescent="0.3">
      <c r="B113" t="s">
        <v>445</v>
      </c>
      <c r="C113" s="12">
        <v>33286</v>
      </c>
      <c r="I113" s="12"/>
    </row>
    <row r="114" spans="2:9" x14ac:dyDescent="0.3">
      <c r="B114" t="s">
        <v>446</v>
      </c>
      <c r="C114" s="12">
        <v>37541</v>
      </c>
      <c r="I114" s="12"/>
    </row>
    <row r="115" spans="2:9" x14ac:dyDescent="0.3">
      <c r="B115" t="s">
        <v>440</v>
      </c>
      <c r="C115" s="12">
        <v>37857</v>
      </c>
      <c r="I115" s="12"/>
    </row>
    <row r="116" spans="2:9" x14ac:dyDescent="0.3">
      <c r="B116" t="s">
        <v>617</v>
      </c>
      <c r="C116" s="12">
        <v>304401</v>
      </c>
      <c r="I116" s="12"/>
    </row>
    <row r="117" spans="2:9" x14ac:dyDescent="0.3">
      <c r="I117" s="12"/>
    </row>
    <row r="118" spans="2:9" x14ac:dyDescent="0.3">
      <c r="I118" s="12"/>
    </row>
    <row r="119" spans="2:9" x14ac:dyDescent="0.3">
      <c r="I119" s="12"/>
    </row>
    <row r="120" spans="2:9" x14ac:dyDescent="0.3">
      <c r="I120" s="12"/>
    </row>
    <row r="121" spans="2:9" x14ac:dyDescent="0.3">
      <c r="I121" s="12"/>
    </row>
    <row r="122" spans="2:9" x14ac:dyDescent="0.3">
      <c r="I122" s="12"/>
    </row>
    <row r="123" spans="2:9" x14ac:dyDescent="0.3">
      <c r="I123" s="12"/>
    </row>
    <row r="124" spans="2:9" x14ac:dyDescent="0.3">
      <c r="I124" s="12"/>
    </row>
    <row r="125" spans="2:9" x14ac:dyDescent="0.3">
      <c r="I125" s="12"/>
    </row>
    <row r="126" spans="2:9" x14ac:dyDescent="0.3">
      <c r="I126" s="12"/>
    </row>
    <row r="127" spans="2:9" x14ac:dyDescent="0.3">
      <c r="I127" s="12"/>
    </row>
    <row r="128" spans="2:9" x14ac:dyDescent="0.3">
      <c r="B128" s="5" t="s">
        <v>9</v>
      </c>
      <c r="C128" s="5" t="s">
        <v>643</v>
      </c>
      <c r="D128" t="s">
        <v>649</v>
      </c>
      <c r="E128" t="s">
        <v>679</v>
      </c>
    </row>
    <row r="129" spans="2:5" x14ac:dyDescent="0.3">
      <c r="B129" t="s">
        <v>442</v>
      </c>
      <c r="C129" t="s">
        <v>641</v>
      </c>
      <c r="D129">
        <v>33</v>
      </c>
      <c r="E129" s="3">
        <v>2.6506024096385541E-2</v>
      </c>
    </row>
    <row r="130" spans="2:5" x14ac:dyDescent="0.3">
      <c r="B130" t="s">
        <v>442</v>
      </c>
      <c r="C130" t="s">
        <v>640</v>
      </c>
      <c r="D130">
        <v>30</v>
      </c>
      <c r="E130" s="3">
        <v>2.4096385542168676E-2</v>
      </c>
    </row>
    <row r="131" spans="2:5" x14ac:dyDescent="0.3">
      <c r="B131" t="s">
        <v>442</v>
      </c>
      <c r="C131" t="s">
        <v>642</v>
      </c>
      <c r="D131">
        <v>17</v>
      </c>
      <c r="E131" s="3">
        <v>1.3654618473895583E-2</v>
      </c>
    </row>
    <row r="132" spans="2:5" x14ac:dyDescent="0.3">
      <c r="B132" t="s">
        <v>442</v>
      </c>
      <c r="C132" t="s">
        <v>23</v>
      </c>
      <c r="D132">
        <v>14</v>
      </c>
      <c r="E132" s="3">
        <v>1.1244979919678716E-2</v>
      </c>
    </row>
    <row r="133" spans="2:5" x14ac:dyDescent="0.3">
      <c r="B133" t="s">
        <v>443</v>
      </c>
      <c r="C133" t="s">
        <v>641</v>
      </c>
      <c r="D133">
        <v>27</v>
      </c>
      <c r="E133" s="3">
        <v>2.1686746987951807E-2</v>
      </c>
    </row>
    <row r="134" spans="2:5" x14ac:dyDescent="0.3">
      <c r="B134" t="s">
        <v>443</v>
      </c>
      <c r="C134" t="s">
        <v>23</v>
      </c>
      <c r="D134">
        <v>20</v>
      </c>
      <c r="E134" s="3">
        <v>1.6064257028112448E-2</v>
      </c>
    </row>
    <row r="135" spans="2:5" x14ac:dyDescent="0.3">
      <c r="B135" t="s">
        <v>443</v>
      </c>
      <c r="C135" t="s">
        <v>642</v>
      </c>
      <c r="D135">
        <v>19</v>
      </c>
      <c r="E135" s="3">
        <v>1.5261044176706828E-2</v>
      </c>
    </row>
    <row r="136" spans="2:5" x14ac:dyDescent="0.3">
      <c r="B136" t="s">
        <v>443</v>
      </c>
      <c r="C136" t="s">
        <v>640</v>
      </c>
      <c r="D136">
        <v>18</v>
      </c>
      <c r="E136" s="3">
        <v>1.4457831325301205E-2</v>
      </c>
    </row>
    <row r="137" spans="2:5" x14ac:dyDescent="0.3">
      <c r="B137" t="s">
        <v>441</v>
      </c>
      <c r="C137" t="s">
        <v>642</v>
      </c>
      <c r="D137">
        <v>30</v>
      </c>
      <c r="E137" s="3">
        <v>2.4096385542168676E-2</v>
      </c>
    </row>
    <row r="138" spans="2:5" x14ac:dyDescent="0.3">
      <c r="B138" t="s">
        <v>441</v>
      </c>
      <c r="C138" t="s">
        <v>640</v>
      </c>
      <c r="D138">
        <v>24</v>
      </c>
      <c r="E138" s="3">
        <v>1.9277108433734941E-2</v>
      </c>
    </row>
    <row r="139" spans="2:5" x14ac:dyDescent="0.3">
      <c r="B139" t="s">
        <v>441</v>
      </c>
      <c r="C139" t="s">
        <v>641</v>
      </c>
      <c r="D139">
        <v>24</v>
      </c>
      <c r="E139" s="3">
        <v>1.9277108433734941E-2</v>
      </c>
    </row>
    <row r="140" spans="2:5" x14ac:dyDescent="0.3">
      <c r="B140" t="s">
        <v>441</v>
      </c>
      <c r="C140" t="s">
        <v>23</v>
      </c>
      <c r="D140">
        <v>19</v>
      </c>
      <c r="E140" s="3">
        <v>1.5261044176706828E-2</v>
      </c>
    </row>
    <row r="141" spans="2:5" x14ac:dyDescent="0.3">
      <c r="B141" t="s">
        <v>448</v>
      </c>
      <c r="C141" t="s">
        <v>641</v>
      </c>
      <c r="D141">
        <v>31</v>
      </c>
      <c r="E141" s="3">
        <v>2.4899598393574297E-2</v>
      </c>
    </row>
    <row r="142" spans="2:5" x14ac:dyDescent="0.3">
      <c r="B142" t="s">
        <v>448</v>
      </c>
      <c r="C142" t="s">
        <v>23</v>
      </c>
      <c r="D142">
        <v>27</v>
      </c>
      <c r="E142" s="3">
        <v>2.1686746987951807E-2</v>
      </c>
    </row>
    <row r="143" spans="2:5" x14ac:dyDescent="0.3">
      <c r="B143" t="s">
        <v>448</v>
      </c>
      <c r="C143" t="s">
        <v>640</v>
      </c>
      <c r="D143">
        <v>26</v>
      </c>
      <c r="E143" s="3">
        <v>2.0883534136546186E-2</v>
      </c>
    </row>
    <row r="144" spans="2:5" x14ac:dyDescent="0.3">
      <c r="B144" t="s">
        <v>448</v>
      </c>
      <c r="C144" t="s">
        <v>642</v>
      </c>
      <c r="D144">
        <v>19</v>
      </c>
      <c r="E144" s="3">
        <v>1.5261044176706828E-2</v>
      </c>
    </row>
    <row r="145" spans="2:5" x14ac:dyDescent="0.3">
      <c r="B145" t="s">
        <v>444</v>
      </c>
      <c r="C145" t="s">
        <v>23</v>
      </c>
      <c r="D145">
        <v>29</v>
      </c>
      <c r="E145" s="3">
        <v>2.3293172690763052E-2</v>
      </c>
    </row>
    <row r="146" spans="2:5" x14ac:dyDescent="0.3">
      <c r="B146" t="s">
        <v>444</v>
      </c>
      <c r="C146" t="s">
        <v>641</v>
      </c>
      <c r="D146">
        <v>21</v>
      </c>
      <c r="E146" s="3">
        <v>1.6867469879518072E-2</v>
      </c>
    </row>
    <row r="147" spans="2:5" x14ac:dyDescent="0.3">
      <c r="B147" t="s">
        <v>444</v>
      </c>
      <c r="C147" t="s">
        <v>640</v>
      </c>
      <c r="D147">
        <v>20</v>
      </c>
      <c r="E147" s="3">
        <v>1.6064257028112448E-2</v>
      </c>
    </row>
    <row r="148" spans="2:5" x14ac:dyDescent="0.3">
      <c r="B148" t="s">
        <v>444</v>
      </c>
      <c r="C148" t="s">
        <v>642</v>
      </c>
      <c r="D148">
        <v>19</v>
      </c>
      <c r="E148" s="3">
        <v>1.5261044176706828E-2</v>
      </c>
    </row>
    <row r="149" spans="2:5" x14ac:dyDescent="0.3">
      <c r="B149" t="s">
        <v>445</v>
      </c>
      <c r="C149" t="s">
        <v>640</v>
      </c>
      <c r="D149">
        <v>34</v>
      </c>
      <c r="E149" s="3">
        <v>2.7309236947791166E-2</v>
      </c>
    </row>
    <row r="150" spans="2:5" x14ac:dyDescent="0.3">
      <c r="B150" t="s">
        <v>445</v>
      </c>
      <c r="C150" t="s">
        <v>642</v>
      </c>
      <c r="D150">
        <v>33</v>
      </c>
      <c r="E150" s="3">
        <v>2.6506024096385541E-2</v>
      </c>
    </row>
    <row r="151" spans="2:5" x14ac:dyDescent="0.3">
      <c r="B151" t="s">
        <v>445</v>
      </c>
      <c r="C151" t="s">
        <v>641</v>
      </c>
      <c r="D151">
        <v>32</v>
      </c>
      <c r="E151" s="3">
        <v>2.5702811244979921E-2</v>
      </c>
    </row>
    <row r="152" spans="2:5" x14ac:dyDescent="0.3">
      <c r="B152" t="s">
        <v>445</v>
      </c>
      <c r="C152" t="s">
        <v>23</v>
      </c>
      <c r="D152">
        <v>30</v>
      </c>
      <c r="E152" s="3">
        <v>2.4096385542168676E-2</v>
      </c>
    </row>
    <row r="153" spans="2:5" x14ac:dyDescent="0.3">
      <c r="B153" t="s">
        <v>440</v>
      </c>
      <c r="C153" t="s">
        <v>642</v>
      </c>
      <c r="D153">
        <v>28</v>
      </c>
      <c r="E153" s="3">
        <v>2.2489959839357431E-2</v>
      </c>
    </row>
    <row r="154" spans="2:5" x14ac:dyDescent="0.3">
      <c r="B154" t="s">
        <v>440</v>
      </c>
      <c r="C154" t="s">
        <v>641</v>
      </c>
      <c r="D154">
        <v>26</v>
      </c>
      <c r="E154" s="3">
        <v>2.0883534136546186E-2</v>
      </c>
    </row>
    <row r="155" spans="2:5" x14ac:dyDescent="0.3">
      <c r="B155" t="s">
        <v>440</v>
      </c>
      <c r="C155" t="s">
        <v>640</v>
      </c>
      <c r="D155">
        <v>25</v>
      </c>
      <c r="E155" s="3">
        <v>2.0080321285140562E-2</v>
      </c>
    </row>
    <row r="156" spans="2:5" x14ac:dyDescent="0.3">
      <c r="B156" t="s">
        <v>440</v>
      </c>
      <c r="C156" t="s">
        <v>23</v>
      </c>
      <c r="D156">
        <v>19</v>
      </c>
      <c r="E156" s="3">
        <v>1.5261044176706828E-2</v>
      </c>
    </row>
    <row r="157" spans="2:5" x14ac:dyDescent="0.3">
      <c r="B157" t="s">
        <v>439</v>
      </c>
      <c r="C157" t="s">
        <v>640</v>
      </c>
      <c r="D157">
        <v>28</v>
      </c>
      <c r="E157" s="3">
        <v>2.2489959839357431E-2</v>
      </c>
    </row>
    <row r="158" spans="2:5" x14ac:dyDescent="0.3">
      <c r="B158" t="s">
        <v>439</v>
      </c>
      <c r="C158" t="s">
        <v>642</v>
      </c>
      <c r="D158">
        <v>26</v>
      </c>
      <c r="E158" s="3">
        <v>2.0883534136546186E-2</v>
      </c>
    </row>
    <row r="159" spans="2:5" x14ac:dyDescent="0.3">
      <c r="B159" t="s">
        <v>439</v>
      </c>
      <c r="C159" t="s">
        <v>641</v>
      </c>
      <c r="D159">
        <v>24</v>
      </c>
      <c r="E159" s="3">
        <v>1.9277108433734941E-2</v>
      </c>
    </row>
    <row r="160" spans="2:5" x14ac:dyDescent="0.3">
      <c r="B160" t="s">
        <v>439</v>
      </c>
      <c r="C160" t="s">
        <v>23</v>
      </c>
      <c r="D160">
        <v>21</v>
      </c>
      <c r="E160" s="3">
        <v>1.6867469879518072E-2</v>
      </c>
    </row>
    <row r="161" spans="2:5" x14ac:dyDescent="0.3">
      <c r="B161" t="s">
        <v>446</v>
      </c>
      <c r="C161" t="s">
        <v>640</v>
      </c>
      <c r="D161">
        <v>35</v>
      </c>
      <c r="E161" s="3">
        <v>2.8112449799196786E-2</v>
      </c>
    </row>
    <row r="162" spans="2:5" x14ac:dyDescent="0.3">
      <c r="B162" t="s">
        <v>446</v>
      </c>
      <c r="C162" t="s">
        <v>642</v>
      </c>
      <c r="D162">
        <v>31</v>
      </c>
      <c r="E162" s="3">
        <v>2.4899598393574297E-2</v>
      </c>
    </row>
    <row r="163" spans="2:5" x14ac:dyDescent="0.3">
      <c r="B163" t="s">
        <v>446</v>
      </c>
      <c r="C163" t="s">
        <v>23</v>
      </c>
      <c r="D163">
        <v>28</v>
      </c>
      <c r="E163" s="3">
        <v>2.2489959839357431E-2</v>
      </c>
    </row>
    <row r="164" spans="2:5" x14ac:dyDescent="0.3">
      <c r="B164" t="s">
        <v>446</v>
      </c>
      <c r="C164" t="s">
        <v>641</v>
      </c>
      <c r="D164">
        <v>25</v>
      </c>
      <c r="E164" s="3">
        <v>2.0080321285140562E-2</v>
      </c>
    </row>
    <row r="165" spans="2:5" x14ac:dyDescent="0.3">
      <c r="B165" t="s">
        <v>447</v>
      </c>
      <c r="C165" t="s">
        <v>641</v>
      </c>
      <c r="D165">
        <v>39</v>
      </c>
      <c r="E165" s="3">
        <v>3.1325301204819279E-2</v>
      </c>
    </row>
    <row r="166" spans="2:5" x14ac:dyDescent="0.3">
      <c r="B166" t="s">
        <v>447</v>
      </c>
      <c r="C166" t="s">
        <v>642</v>
      </c>
      <c r="D166">
        <v>31</v>
      </c>
      <c r="E166" s="3">
        <v>2.4899598393574297E-2</v>
      </c>
    </row>
    <row r="167" spans="2:5" x14ac:dyDescent="0.3">
      <c r="B167" t="s">
        <v>447</v>
      </c>
      <c r="C167" t="s">
        <v>23</v>
      </c>
      <c r="D167">
        <v>25</v>
      </c>
      <c r="E167" s="3">
        <v>2.0080321285140562E-2</v>
      </c>
    </row>
    <row r="168" spans="2:5" x14ac:dyDescent="0.3">
      <c r="B168" t="s">
        <v>447</v>
      </c>
      <c r="C168" t="s">
        <v>640</v>
      </c>
      <c r="D168">
        <v>21</v>
      </c>
      <c r="E168" s="3">
        <v>1.6867469879518072E-2</v>
      </c>
    </row>
    <row r="169" spans="2:5" x14ac:dyDescent="0.3">
      <c r="B169" t="s">
        <v>595</v>
      </c>
      <c r="C169" t="s">
        <v>642</v>
      </c>
      <c r="D169">
        <v>12</v>
      </c>
      <c r="E169" s="3">
        <v>9.6385542168674707E-3</v>
      </c>
    </row>
    <row r="170" spans="2:5" x14ac:dyDescent="0.3">
      <c r="B170" t="s">
        <v>595</v>
      </c>
      <c r="C170" t="s">
        <v>640</v>
      </c>
      <c r="D170">
        <v>8</v>
      </c>
      <c r="E170" s="3">
        <v>6.4257028112449802E-3</v>
      </c>
    </row>
    <row r="171" spans="2:5" x14ac:dyDescent="0.3">
      <c r="B171" t="s">
        <v>595</v>
      </c>
      <c r="C171" t="s">
        <v>641</v>
      </c>
      <c r="D171">
        <v>7</v>
      </c>
      <c r="E171" s="3">
        <v>5.6224899598393578E-3</v>
      </c>
    </row>
    <row r="172" spans="2:5" x14ac:dyDescent="0.3">
      <c r="B172" t="s">
        <v>595</v>
      </c>
      <c r="C172" t="s">
        <v>23</v>
      </c>
      <c r="D172">
        <v>6</v>
      </c>
      <c r="E172" s="3">
        <v>4.8192771084337354E-3</v>
      </c>
    </row>
    <row r="173" spans="2:5" x14ac:dyDescent="0.3">
      <c r="B173" t="s">
        <v>596</v>
      </c>
      <c r="C173" t="s">
        <v>23</v>
      </c>
      <c r="D173">
        <v>10</v>
      </c>
      <c r="E173" s="3">
        <v>8.0321285140562242E-3</v>
      </c>
    </row>
    <row r="174" spans="2:5" x14ac:dyDescent="0.3">
      <c r="B174" t="s">
        <v>596</v>
      </c>
      <c r="C174" t="s">
        <v>642</v>
      </c>
      <c r="D174">
        <v>9</v>
      </c>
      <c r="E174" s="3">
        <v>7.2289156626506026E-3</v>
      </c>
    </row>
    <row r="175" spans="2:5" x14ac:dyDescent="0.3">
      <c r="B175" t="s">
        <v>596</v>
      </c>
      <c r="C175" t="s">
        <v>640</v>
      </c>
      <c r="D175">
        <v>7</v>
      </c>
      <c r="E175" s="3">
        <v>5.6224899598393578E-3</v>
      </c>
    </row>
    <row r="176" spans="2:5" x14ac:dyDescent="0.3">
      <c r="B176" t="s">
        <v>596</v>
      </c>
      <c r="C176" t="s">
        <v>641</v>
      </c>
      <c r="D176">
        <v>7</v>
      </c>
      <c r="E176" s="3">
        <v>5.6224899598393578E-3</v>
      </c>
    </row>
    <row r="177" spans="2:5" x14ac:dyDescent="0.3">
      <c r="B177" t="s">
        <v>597</v>
      </c>
      <c r="C177" t="s">
        <v>640</v>
      </c>
      <c r="D177">
        <v>1</v>
      </c>
      <c r="E177" s="3">
        <v>8.0321285140562252E-4</v>
      </c>
    </row>
    <row r="178" spans="2:5" x14ac:dyDescent="0.3">
      <c r="B178" t="s">
        <v>597</v>
      </c>
      <c r="C178" t="s">
        <v>642</v>
      </c>
      <c r="D178">
        <v>1</v>
      </c>
      <c r="E178" s="3">
        <v>8.0321285140562252E-4</v>
      </c>
    </row>
    <row r="179" spans="2:5" x14ac:dyDescent="0.3">
      <c r="B179" t="s">
        <v>598</v>
      </c>
      <c r="C179" t="s">
        <v>641</v>
      </c>
      <c r="D179">
        <v>1</v>
      </c>
      <c r="E179" s="3">
        <v>8.0321285140562252E-4</v>
      </c>
    </row>
    <row r="180" spans="2:5" x14ac:dyDescent="0.3">
      <c r="B180" t="s">
        <v>598</v>
      </c>
      <c r="C180" t="s">
        <v>642</v>
      </c>
      <c r="D180">
        <v>1</v>
      </c>
      <c r="E180" s="3">
        <v>8.0321285140562252E-4</v>
      </c>
    </row>
    <row r="181" spans="2:5" x14ac:dyDescent="0.3">
      <c r="B181" t="s">
        <v>599</v>
      </c>
      <c r="C181" t="s">
        <v>640</v>
      </c>
      <c r="D181">
        <v>1</v>
      </c>
      <c r="E181" s="3">
        <v>8.0321285140562252E-4</v>
      </c>
    </row>
    <row r="182" spans="2:5" x14ac:dyDescent="0.3">
      <c r="B182" t="s">
        <v>599</v>
      </c>
      <c r="C182" t="s">
        <v>641</v>
      </c>
      <c r="D182">
        <v>1</v>
      </c>
      <c r="E182" s="3">
        <v>8.0321285140562252E-4</v>
      </c>
    </row>
    <row r="183" spans="2:5" x14ac:dyDescent="0.3">
      <c r="B183" t="s">
        <v>600</v>
      </c>
      <c r="C183" t="s">
        <v>641</v>
      </c>
      <c r="D183">
        <v>1</v>
      </c>
      <c r="E183" s="3">
        <v>8.0321285140562252E-4</v>
      </c>
    </row>
    <row r="184" spans="2:5" x14ac:dyDescent="0.3">
      <c r="B184" t="s">
        <v>600</v>
      </c>
      <c r="C184" t="s">
        <v>642</v>
      </c>
      <c r="D184">
        <v>1</v>
      </c>
      <c r="E184" s="3">
        <v>8.0321285140562252E-4</v>
      </c>
    </row>
    <row r="185" spans="2:5" x14ac:dyDescent="0.3">
      <c r="B185" t="s">
        <v>601</v>
      </c>
      <c r="C185" t="s">
        <v>23</v>
      </c>
      <c r="D185">
        <v>15</v>
      </c>
      <c r="E185" s="3">
        <v>1.2048192771084338E-2</v>
      </c>
    </row>
    <row r="186" spans="2:5" x14ac:dyDescent="0.3">
      <c r="B186" t="s">
        <v>601</v>
      </c>
      <c r="C186" t="s">
        <v>642</v>
      </c>
      <c r="D186">
        <v>13</v>
      </c>
      <c r="E186" s="3">
        <v>1.0441767068273093E-2</v>
      </c>
    </row>
    <row r="187" spans="2:5" x14ac:dyDescent="0.3">
      <c r="B187" t="s">
        <v>601</v>
      </c>
      <c r="C187" t="s">
        <v>641</v>
      </c>
      <c r="D187">
        <v>9</v>
      </c>
      <c r="E187" s="3">
        <v>7.2289156626506026E-3</v>
      </c>
    </row>
    <row r="188" spans="2:5" x14ac:dyDescent="0.3">
      <c r="B188" t="s">
        <v>601</v>
      </c>
      <c r="C188" t="s">
        <v>640</v>
      </c>
      <c r="D188">
        <v>7</v>
      </c>
      <c r="E188" s="3">
        <v>5.6224899598393578E-3</v>
      </c>
    </row>
    <row r="189" spans="2:5" x14ac:dyDescent="0.3">
      <c r="B189" t="s">
        <v>602</v>
      </c>
      <c r="C189" t="s">
        <v>640</v>
      </c>
      <c r="D189">
        <v>12</v>
      </c>
      <c r="E189" s="3">
        <v>9.6385542168674707E-3</v>
      </c>
    </row>
    <row r="190" spans="2:5" x14ac:dyDescent="0.3">
      <c r="B190" t="s">
        <v>602</v>
      </c>
      <c r="C190" t="s">
        <v>642</v>
      </c>
      <c r="D190">
        <v>9</v>
      </c>
      <c r="E190" s="3">
        <v>7.2289156626506026E-3</v>
      </c>
    </row>
    <row r="191" spans="2:5" x14ac:dyDescent="0.3">
      <c r="B191" t="s">
        <v>602</v>
      </c>
      <c r="C191" t="s">
        <v>641</v>
      </c>
      <c r="D191">
        <v>9</v>
      </c>
      <c r="E191" s="3">
        <v>7.2289156626506026E-3</v>
      </c>
    </row>
    <row r="192" spans="2:5" x14ac:dyDescent="0.3">
      <c r="B192" t="s">
        <v>602</v>
      </c>
      <c r="C192" t="s">
        <v>23</v>
      </c>
      <c r="D192">
        <v>3</v>
      </c>
      <c r="E192" s="3">
        <v>2.4096385542168677E-3</v>
      </c>
    </row>
    <row r="193" spans="2:9" x14ac:dyDescent="0.3">
      <c r="B193" t="s">
        <v>603</v>
      </c>
      <c r="C193" t="s">
        <v>641</v>
      </c>
      <c r="D193">
        <v>13</v>
      </c>
      <c r="E193" s="3">
        <v>1.0441767068273093E-2</v>
      </c>
    </row>
    <row r="194" spans="2:9" x14ac:dyDescent="0.3">
      <c r="B194" t="s">
        <v>603</v>
      </c>
      <c r="C194" t="s">
        <v>640</v>
      </c>
      <c r="D194">
        <v>10</v>
      </c>
      <c r="E194" s="3">
        <v>8.0321285140562242E-3</v>
      </c>
    </row>
    <row r="195" spans="2:9" x14ac:dyDescent="0.3">
      <c r="B195" t="s">
        <v>603</v>
      </c>
      <c r="C195" t="s">
        <v>23</v>
      </c>
      <c r="D195">
        <v>5</v>
      </c>
      <c r="E195" s="3">
        <v>4.0160642570281121E-3</v>
      </c>
    </row>
    <row r="196" spans="2:9" x14ac:dyDescent="0.3">
      <c r="B196" t="s">
        <v>603</v>
      </c>
      <c r="C196" t="s">
        <v>642</v>
      </c>
      <c r="D196">
        <v>5</v>
      </c>
      <c r="E196" s="3">
        <v>4.0160642570281121E-3</v>
      </c>
    </row>
    <row r="197" spans="2:9" x14ac:dyDescent="0.3">
      <c r="B197" t="s">
        <v>604</v>
      </c>
      <c r="C197" t="s">
        <v>641</v>
      </c>
      <c r="D197">
        <v>12</v>
      </c>
      <c r="E197" s="3">
        <v>9.6385542168674707E-3</v>
      </c>
    </row>
    <row r="198" spans="2:9" x14ac:dyDescent="0.3">
      <c r="B198" t="s">
        <v>604</v>
      </c>
      <c r="C198" t="s">
        <v>23</v>
      </c>
      <c r="D198">
        <v>9</v>
      </c>
      <c r="E198" s="3">
        <v>7.2289156626506026E-3</v>
      </c>
    </row>
    <row r="199" spans="2:9" x14ac:dyDescent="0.3">
      <c r="B199" t="s">
        <v>604</v>
      </c>
      <c r="C199" t="s">
        <v>642</v>
      </c>
      <c r="D199">
        <v>6</v>
      </c>
      <c r="E199" s="3">
        <v>4.8192771084337354E-3</v>
      </c>
    </row>
    <row r="200" spans="2:9" x14ac:dyDescent="0.3">
      <c r="B200" t="s">
        <v>604</v>
      </c>
      <c r="C200" t="s">
        <v>640</v>
      </c>
      <c r="D200">
        <v>6</v>
      </c>
      <c r="E200" s="3">
        <v>4.8192771084337354E-3</v>
      </c>
    </row>
    <row r="201" spans="2:9" x14ac:dyDescent="0.3">
      <c r="B201" t="s">
        <v>617</v>
      </c>
      <c r="D201">
        <v>1245</v>
      </c>
      <c r="E201" s="3">
        <v>1</v>
      </c>
    </row>
    <row r="208" spans="2:9" x14ac:dyDescent="0.3">
      <c r="I208" s="12"/>
    </row>
    <row r="209" spans="2:9" x14ac:dyDescent="0.3">
      <c r="I209" s="12"/>
    </row>
    <row r="210" spans="2:9" x14ac:dyDescent="0.3">
      <c r="I210" s="12"/>
    </row>
    <row r="211" spans="2:9" x14ac:dyDescent="0.3">
      <c r="I211" s="12"/>
    </row>
    <row r="212" spans="2:9" x14ac:dyDescent="0.3">
      <c r="I212" s="12"/>
    </row>
    <row r="213" spans="2:9" x14ac:dyDescent="0.3">
      <c r="I213" s="12"/>
    </row>
    <row r="214" spans="2:9" x14ac:dyDescent="0.3">
      <c r="I214" s="12"/>
    </row>
    <row r="215" spans="2:9" x14ac:dyDescent="0.3">
      <c r="I215" s="12"/>
    </row>
    <row r="216" spans="2:9" x14ac:dyDescent="0.3">
      <c r="I216" s="12"/>
    </row>
    <row r="217" spans="2:9" x14ac:dyDescent="0.3">
      <c r="I217" s="12"/>
    </row>
    <row r="218" spans="2:9" x14ac:dyDescent="0.3">
      <c r="I218" s="12"/>
    </row>
    <row r="219" spans="2:9" x14ac:dyDescent="0.3">
      <c r="I219" s="12"/>
    </row>
    <row r="220" spans="2:9" x14ac:dyDescent="0.3">
      <c r="B220" s="5" t="s">
        <v>1</v>
      </c>
      <c r="C220" t="s">
        <v>649</v>
      </c>
      <c r="D220" t="s">
        <v>679</v>
      </c>
      <c r="I220" s="12"/>
    </row>
    <row r="221" spans="2:9" x14ac:dyDescent="0.3">
      <c r="B221" t="s">
        <v>451</v>
      </c>
      <c r="C221">
        <v>212</v>
      </c>
      <c r="D221" s="3">
        <v>0.17830109335576114</v>
      </c>
      <c r="I221" s="12"/>
    </row>
    <row r="222" spans="2:9" x14ac:dyDescent="0.3">
      <c r="B222" t="s">
        <v>450</v>
      </c>
      <c r="C222">
        <v>209</v>
      </c>
      <c r="D222" s="3">
        <v>0.17577796467619849</v>
      </c>
      <c r="I222" s="12"/>
    </row>
    <row r="223" spans="2:9" x14ac:dyDescent="0.3">
      <c r="B223" t="s">
        <v>452</v>
      </c>
      <c r="C223">
        <v>275</v>
      </c>
      <c r="D223" s="3">
        <v>0.23128679562657695</v>
      </c>
      <c r="I223" s="12"/>
    </row>
    <row r="224" spans="2:9" x14ac:dyDescent="0.3">
      <c r="B224" t="s">
        <v>449</v>
      </c>
      <c r="C224">
        <v>259</v>
      </c>
      <c r="D224" s="3">
        <v>0.21783010933557612</v>
      </c>
      <c r="I224" s="12"/>
    </row>
    <row r="225" spans="2:9" x14ac:dyDescent="0.3">
      <c r="B225" t="s">
        <v>453</v>
      </c>
      <c r="C225">
        <v>234</v>
      </c>
      <c r="D225" s="3">
        <v>0.19680403700588731</v>
      </c>
      <c r="I225" s="12"/>
    </row>
    <row r="226" spans="2:9" x14ac:dyDescent="0.3">
      <c r="B226" t="s">
        <v>617</v>
      </c>
      <c r="C226">
        <v>1189</v>
      </c>
      <c r="D226" s="3">
        <v>1</v>
      </c>
      <c r="I226" s="12"/>
    </row>
    <row r="227" spans="2:9" x14ac:dyDescent="0.3">
      <c r="I227" s="12"/>
    </row>
    <row r="228" spans="2:9" x14ac:dyDescent="0.3">
      <c r="I228" s="12"/>
    </row>
    <row r="229" spans="2:9" x14ac:dyDescent="0.3">
      <c r="I229" s="12"/>
    </row>
    <row r="230" spans="2:9" x14ac:dyDescent="0.3">
      <c r="B230" s="5" t="s">
        <v>1</v>
      </c>
      <c r="C230" t="s">
        <v>680</v>
      </c>
      <c r="D230" t="s">
        <v>681</v>
      </c>
      <c r="E230" t="s">
        <v>682</v>
      </c>
      <c r="I230" s="12"/>
    </row>
    <row r="231" spans="2:9" x14ac:dyDescent="0.3">
      <c r="B231" t="s">
        <v>451</v>
      </c>
      <c r="C231" s="6">
        <v>48113.828345567475</v>
      </c>
      <c r="D231" s="6">
        <v>226.95202049795978</v>
      </c>
      <c r="E231" s="3">
        <v>0.1376524310538097</v>
      </c>
      <c r="I231" s="12"/>
    </row>
    <row r="232" spans="2:9" x14ac:dyDescent="0.3">
      <c r="B232" t="s">
        <v>450</v>
      </c>
      <c r="C232" s="6">
        <v>64107.137210615474</v>
      </c>
      <c r="D232" s="6">
        <v>306.73271392638981</v>
      </c>
      <c r="E232" s="3">
        <v>0.18340887824517352</v>
      </c>
      <c r="I232" s="12"/>
    </row>
    <row r="233" spans="2:9" x14ac:dyDescent="0.3">
      <c r="B233" t="s">
        <v>452</v>
      </c>
      <c r="C233" s="6">
        <v>80352.952413060091</v>
      </c>
      <c r="D233" s="6">
        <v>292.19255422930945</v>
      </c>
      <c r="E233" s="3">
        <v>0.22988773960299061</v>
      </c>
      <c r="I233" s="12"/>
    </row>
    <row r="234" spans="2:9" x14ac:dyDescent="0.3">
      <c r="B234" t="s">
        <v>449</v>
      </c>
      <c r="C234" s="6">
        <v>63404.908215697345</v>
      </c>
      <c r="D234" s="6">
        <v>244.80659542740287</v>
      </c>
      <c r="E234" s="3">
        <v>0.18139981906965566</v>
      </c>
      <c r="I234" s="12"/>
    </row>
    <row r="235" spans="2:9" x14ac:dyDescent="0.3">
      <c r="B235" t="s">
        <v>453</v>
      </c>
      <c r="C235" s="6">
        <v>59353.438735177864</v>
      </c>
      <c r="D235" s="6">
        <v>253.64717408195668</v>
      </c>
      <c r="E235" s="3">
        <v>0.16980866861435834</v>
      </c>
      <c r="I235" s="12"/>
    </row>
    <row r="236" spans="2:9" x14ac:dyDescent="0.3">
      <c r="B236" t="s">
        <v>651</v>
      </c>
      <c r="C236" s="6">
        <v>34199</v>
      </c>
      <c r="D236" s="6">
        <v>202.36094674556213</v>
      </c>
      <c r="E236" s="3">
        <v>9.7842463414011968E-2</v>
      </c>
      <c r="I236" s="12"/>
    </row>
    <row r="237" spans="2:9" x14ac:dyDescent="0.3">
      <c r="B237" t="s">
        <v>617</v>
      </c>
      <c r="C237" s="6">
        <v>349531.26492011832</v>
      </c>
      <c r="D237" s="6">
        <v>257.38679301923293</v>
      </c>
      <c r="E237" s="3">
        <v>1</v>
      </c>
      <c r="I237" s="12"/>
    </row>
    <row r="238" spans="2:9" x14ac:dyDescent="0.3">
      <c r="I238" s="12"/>
    </row>
    <row r="239" spans="2:9" x14ac:dyDescent="0.3">
      <c r="I239" s="12"/>
    </row>
    <row r="240" spans="2:9" x14ac:dyDescent="0.3">
      <c r="I240" s="12"/>
    </row>
    <row r="241" spans="2:9" x14ac:dyDescent="0.3">
      <c r="I241" s="12"/>
    </row>
    <row r="242" spans="2:9" x14ac:dyDescent="0.3">
      <c r="B242" s="5" t="s">
        <v>675</v>
      </c>
      <c r="C242" s="5" t="s">
        <v>616</v>
      </c>
    </row>
    <row r="243" spans="2:9" x14ac:dyDescent="0.3">
      <c r="B243" s="5" t="s">
        <v>1</v>
      </c>
      <c r="C243" t="s">
        <v>612</v>
      </c>
      <c r="D243" t="s">
        <v>611</v>
      </c>
      <c r="E243" t="s">
        <v>614</v>
      </c>
      <c r="F243" t="s">
        <v>615</v>
      </c>
      <c r="G243" t="s">
        <v>610</v>
      </c>
      <c r="H243" t="s">
        <v>613</v>
      </c>
      <c r="I243" t="s">
        <v>617</v>
      </c>
    </row>
    <row r="244" spans="2:9" x14ac:dyDescent="0.3">
      <c r="B244" t="s">
        <v>451</v>
      </c>
      <c r="C244">
        <v>18</v>
      </c>
      <c r="D244">
        <v>42</v>
      </c>
      <c r="E244">
        <v>51</v>
      </c>
      <c r="F244">
        <v>6</v>
      </c>
      <c r="G244">
        <v>56</v>
      </c>
      <c r="H244">
        <v>39</v>
      </c>
      <c r="I244">
        <v>212</v>
      </c>
    </row>
    <row r="245" spans="2:9" x14ac:dyDescent="0.3">
      <c r="B245" t="s">
        <v>450</v>
      </c>
      <c r="C245">
        <v>14</v>
      </c>
      <c r="D245">
        <v>45</v>
      </c>
      <c r="E245">
        <v>56</v>
      </c>
      <c r="F245">
        <v>1</v>
      </c>
      <c r="G245">
        <v>59</v>
      </c>
      <c r="H245">
        <v>34</v>
      </c>
      <c r="I245">
        <v>209</v>
      </c>
    </row>
    <row r="246" spans="2:9" x14ac:dyDescent="0.3">
      <c r="B246" t="s">
        <v>452</v>
      </c>
      <c r="C246">
        <v>23</v>
      </c>
      <c r="D246">
        <v>61</v>
      </c>
      <c r="E246">
        <v>63</v>
      </c>
      <c r="F246">
        <v>8</v>
      </c>
      <c r="G246">
        <v>71</v>
      </c>
      <c r="H246">
        <v>49</v>
      </c>
      <c r="I246">
        <v>275</v>
      </c>
    </row>
    <row r="247" spans="2:9" x14ac:dyDescent="0.3">
      <c r="B247" t="s">
        <v>449</v>
      </c>
      <c r="C247">
        <v>15</v>
      </c>
      <c r="D247">
        <v>47</v>
      </c>
      <c r="E247">
        <v>84</v>
      </c>
      <c r="F247">
        <v>3</v>
      </c>
      <c r="G247">
        <v>66</v>
      </c>
      <c r="H247">
        <v>44</v>
      </c>
      <c r="I247">
        <v>259</v>
      </c>
    </row>
    <row r="248" spans="2:9" x14ac:dyDescent="0.3">
      <c r="B248" t="s">
        <v>453</v>
      </c>
      <c r="C248">
        <v>23</v>
      </c>
      <c r="D248">
        <v>27</v>
      </c>
      <c r="E248">
        <v>61</v>
      </c>
      <c r="F248">
        <v>14</v>
      </c>
      <c r="G248">
        <v>63</v>
      </c>
      <c r="H248">
        <v>46</v>
      </c>
      <c r="I248">
        <v>234</v>
      </c>
    </row>
    <row r="249" spans="2:9" x14ac:dyDescent="0.3">
      <c r="B249" t="s">
        <v>617</v>
      </c>
      <c r="C249">
        <v>93</v>
      </c>
      <c r="D249">
        <v>222</v>
      </c>
      <c r="E249">
        <v>315</v>
      </c>
      <c r="F249">
        <v>32</v>
      </c>
      <c r="G249">
        <v>315</v>
      </c>
      <c r="H249">
        <v>212</v>
      </c>
      <c r="I249">
        <v>1189</v>
      </c>
    </row>
    <row r="280" spans="9:9" x14ac:dyDescent="0.3">
      <c r="I280" s="12"/>
    </row>
    <row r="281" spans="9:9" x14ac:dyDescent="0.3">
      <c r="I281" s="12"/>
    </row>
    <row r="282" spans="9:9" x14ac:dyDescent="0.3">
      <c r="I282" s="12"/>
    </row>
    <row r="283" spans="9:9" x14ac:dyDescent="0.3">
      <c r="I283" s="12"/>
    </row>
    <row r="284" spans="9:9" x14ac:dyDescent="0.3">
      <c r="I284" s="12"/>
    </row>
    <row r="285" spans="9:9" x14ac:dyDescent="0.3">
      <c r="I285" s="12"/>
    </row>
    <row r="286" spans="9:9" x14ac:dyDescent="0.3">
      <c r="I286" s="12"/>
    </row>
    <row r="287" spans="9:9" x14ac:dyDescent="0.3">
      <c r="I287" s="12"/>
    </row>
    <row r="288" spans="9:9" x14ac:dyDescent="0.3">
      <c r="I288" s="12"/>
    </row>
    <row r="289" spans="9:9" x14ac:dyDescent="0.3">
      <c r="I289" s="12"/>
    </row>
    <row r="290" spans="9:9" x14ac:dyDescent="0.3">
      <c r="I290" s="12"/>
    </row>
    <row r="291" spans="9:9" x14ac:dyDescent="0.3">
      <c r="I291" s="12"/>
    </row>
    <row r="292" spans="9:9" x14ac:dyDescent="0.3">
      <c r="I292" s="12"/>
    </row>
    <row r="293" spans="9:9" x14ac:dyDescent="0.3">
      <c r="I293" s="12"/>
    </row>
    <row r="294" spans="9:9" x14ac:dyDescent="0.3">
      <c r="I294" s="12"/>
    </row>
    <row r="295" spans="9:9" x14ac:dyDescent="0.3">
      <c r="I295" s="12"/>
    </row>
    <row r="296" spans="9:9" x14ac:dyDescent="0.3">
      <c r="I296" s="12"/>
    </row>
    <row r="297" spans="9:9" x14ac:dyDescent="0.3">
      <c r="I297" s="12"/>
    </row>
    <row r="298" spans="9:9" x14ac:dyDescent="0.3">
      <c r="I298" s="12"/>
    </row>
    <row r="299" spans="9:9" x14ac:dyDescent="0.3">
      <c r="I299" s="12"/>
    </row>
    <row r="300" spans="9:9" x14ac:dyDescent="0.3">
      <c r="I300" s="12"/>
    </row>
    <row r="301" spans="9:9" x14ac:dyDescent="0.3">
      <c r="I301" s="12"/>
    </row>
    <row r="302" spans="9:9" x14ac:dyDescent="0.3">
      <c r="I302" s="12"/>
    </row>
    <row r="303" spans="9:9" x14ac:dyDescent="0.3">
      <c r="I303" s="12"/>
    </row>
    <row r="304" spans="9:9" x14ac:dyDescent="0.3">
      <c r="I304" s="12"/>
    </row>
    <row r="305" spans="9:9" x14ac:dyDescent="0.3">
      <c r="I305" s="12"/>
    </row>
    <row r="306" spans="9:9" x14ac:dyDescent="0.3">
      <c r="I306" s="12"/>
    </row>
    <row r="307" spans="9:9" x14ac:dyDescent="0.3">
      <c r="I307" s="12"/>
    </row>
    <row r="308" spans="9:9" x14ac:dyDescent="0.3">
      <c r="I308" s="12"/>
    </row>
    <row r="309" spans="9:9" x14ac:dyDescent="0.3">
      <c r="I309" s="12"/>
    </row>
    <row r="310" spans="9:9" x14ac:dyDescent="0.3">
      <c r="I310" s="12"/>
    </row>
    <row r="311" spans="9:9" x14ac:dyDescent="0.3">
      <c r="I311" s="12"/>
    </row>
    <row r="312" spans="9:9" x14ac:dyDescent="0.3">
      <c r="I312" s="12"/>
    </row>
    <row r="313" spans="9:9" x14ac:dyDescent="0.3">
      <c r="I313" s="12"/>
    </row>
    <row r="314" spans="9:9" x14ac:dyDescent="0.3">
      <c r="I314" s="12"/>
    </row>
    <row r="315" spans="9:9" x14ac:dyDescent="0.3">
      <c r="I315" s="12"/>
    </row>
    <row r="316" spans="9:9" x14ac:dyDescent="0.3">
      <c r="I316" s="12"/>
    </row>
    <row r="317" spans="9:9" x14ac:dyDescent="0.3">
      <c r="I317" s="12"/>
    </row>
    <row r="318" spans="9:9" x14ac:dyDescent="0.3">
      <c r="I318" s="12"/>
    </row>
    <row r="319" spans="9:9" x14ac:dyDescent="0.3">
      <c r="I319" s="12"/>
    </row>
    <row r="320" spans="9:9" x14ac:dyDescent="0.3">
      <c r="I320" s="12"/>
    </row>
    <row r="321" spans="9:9" x14ac:dyDescent="0.3">
      <c r="I321" s="12"/>
    </row>
    <row r="322" spans="9:9" x14ac:dyDescent="0.3">
      <c r="I322" s="12"/>
    </row>
    <row r="323" spans="9:9" x14ac:dyDescent="0.3">
      <c r="I323" s="12"/>
    </row>
    <row r="324" spans="9:9" x14ac:dyDescent="0.3">
      <c r="I324" s="12"/>
    </row>
    <row r="325" spans="9:9" x14ac:dyDescent="0.3">
      <c r="I325" s="12"/>
    </row>
    <row r="326" spans="9:9" x14ac:dyDescent="0.3">
      <c r="I326" s="12"/>
    </row>
    <row r="327" spans="9:9" x14ac:dyDescent="0.3">
      <c r="I327" s="12"/>
    </row>
    <row r="328" spans="9:9" x14ac:dyDescent="0.3">
      <c r="I328" s="12"/>
    </row>
    <row r="329" spans="9:9" x14ac:dyDescent="0.3">
      <c r="I329" s="12"/>
    </row>
    <row r="330" spans="9:9" x14ac:dyDescent="0.3">
      <c r="I330" s="12"/>
    </row>
    <row r="331" spans="9:9" x14ac:dyDescent="0.3">
      <c r="I331" s="12"/>
    </row>
    <row r="332" spans="9:9" x14ac:dyDescent="0.3">
      <c r="I332" s="12"/>
    </row>
    <row r="333" spans="9:9" x14ac:dyDescent="0.3">
      <c r="I333" s="12"/>
    </row>
    <row r="334" spans="9:9" x14ac:dyDescent="0.3">
      <c r="I334" s="12"/>
    </row>
    <row r="335" spans="9:9" x14ac:dyDescent="0.3">
      <c r="I335" s="12"/>
    </row>
    <row r="336" spans="9:9" x14ac:dyDescent="0.3">
      <c r="I336" s="12"/>
    </row>
    <row r="337" spans="9:9" x14ac:dyDescent="0.3">
      <c r="I337" s="12"/>
    </row>
    <row r="338" spans="9:9" x14ac:dyDescent="0.3">
      <c r="I338" s="12"/>
    </row>
    <row r="339" spans="9:9" x14ac:dyDescent="0.3">
      <c r="I339" s="12"/>
    </row>
    <row r="340" spans="9:9" x14ac:dyDescent="0.3">
      <c r="I340" s="12"/>
    </row>
    <row r="341" spans="9:9" x14ac:dyDescent="0.3">
      <c r="I341" s="12"/>
    </row>
    <row r="342" spans="9:9" x14ac:dyDescent="0.3">
      <c r="I342" s="12"/>
    </row>
    <row r="343" spans="9:9" x14ac:dyDescent="0.3">
      <c r="I343" s="12"/>
    </row>
    <row r="344" spans="9:9" x14ac:dyDescent="0.3">
      <c r="I344" s="12"/>
    </row>
    <row r="345" spans="9:9" x14ac:dyDescent="0.3">
      <c r="I345" s="12"/>
    </row>
    <row r="346" spans="9:9" x14ac:dyDescent="0.3">
      <c r="I346" s="12"/>
    </row>
    <row r="347" spans="9:9" x14ac:dyDescent="0.3">
      <c r="I347" s="12"/>
    </row>
    <row r="348" spans="9:9" x14ac:dyDescent="0.3">
      <c r="I348" s="12"/>
    </row>
    <row r="349" spans="9:9" x14ac:dyDescent="0.3">
      <c r="I349" s="12"/>
    </row>
    <row r="350" spans="9:9" x14ac:dyDescent="0.3">
      <c r="I350" s="12"/>
    </row>
    <row r="351" spans="9:9" x14ac:dyDescent="0.3">
      <c r="I351" s="12"/>
    </row>
    <row r="352" spans="9:9" x14ac:dyDescent="0.3">
      <c r="I352" s="12"/>
    </row>
    <row r="353" spans="9:9" x14ac:dyDescent="0.3">
      <c r="I353" s="12"/>
    </row>
    <row r="354" spans="9:9" x14ac:dyDescent="0.3">
      <c r="I354" s="12"/>
    </row>
    <row r="355" spans="9:9" x14ac:dyDescent="0.3">
      <c r="I355" s="12"/>
    </row>
    <row r="356" spans="9:9" x14ac:dyDescent="0.3">
      <c r="I356" s="12"/>
    </row>
    <row r="357" spans="9:9" x14ac:dyDescent="0.3">
      <c r="I357" s="12"/>
    </row>
    <row r="358" spans="9:9" x14ac:dyDescent="0.3">
      <c r="I358" s="12"/>
    </row>
    <row r="359" spans="9:9" x14ac:dyDescent="0.3">
      <c r="I359" s="12"/>
    </row>
    <row r="360" spans="9:9" x14ac:dyDescent="0.3">
      <c r="I360" s="12"/>
    </row>
    <row r="361" spans="9:9" x14ac:dyDescent="0.3">
      <c r="I361" s="12"/>
    </row>
    <row r="362" spans="9:9" x14ac:dyDescent="0.3">
      <c r="I362" s="12"/>
    </row>
    <row r="363" spans="9:9" x14ac:dyDescent="0.3">
      <c r="I363" s="12"/>
    </row>
    <row r="364" spans="9:9" x14ac:dyDescent="0.3">
      <c r="I364" s="12"/>
    </row>
    <row r="365" spans="9:9" x14ac:dyDescent="0.3">
      <c r="I365" s="12"/>
    </row>
    <row r="366" spans="9:9" x14ac:dyDescent="0.3">
      <c r="I366" s="12"/>
    </row>
    <row r="367" spans="9:9" x14ac:dyDescent="0.3">
      <c r="I367" s="12"/>
    </row>
    <row r="368" spans="9:9" x14ac:dyDescent="0.3">
      <c r="I368" s="12"/>
    </row>
    <row r="369" spans="9:9" x14ac:dyDescent="0.3">
      <c r="I369" s="12"/>
    </row>
    <row r="370" spans="9:9" x14ac:dyDescent="0.3">
      <c r="I370" s="12"/>
    </row>
    <row r="371" spans="9:9" x14ac:dyDescent="0.3">
      <c r="I371" s="12"/>
    </row>
    <row r="372" spans="9:9" x14ac:dyDescent="0.3">
      <c r="I372" s="12"/>
    </row>
    <row r="373" spans="9:9" x14ac:dyDescent="0.3">
      <c r="I373" s="12"/>
    </row>
    <row r="374" spans="9:9" x14ac:dyDescent="0.3">
      <c r="I374" s="12"/>
    </row>
    <row r="375" spans="9:9" x14ac:dyDescent="0.3">
      <c r="I375" s="12"/>
    </row>
    <row r="376" spans="9:9" x14ac:dyDescent="0.3">
      <c r="I376" s="12"/>
    </row>
    <row r="377" spans="9:9" x14ac:dyDescent="0.3">
      <c r="I377" s="12"/>
    </row>
    <row r="378" spans="9:9" x14ac:dyDescent="0.3">
      <c r="I378" s="12"/>
    </row>
    <row r="379" spans="9:9" x14ac:dyDescent="0.3">
      <c r="I379" s="12"/>
    </row>
    <row r="380" spans="9:9" x14ac:dyDescent="0.3">
      <c r="I380" s="12"/>
    </row>
    <row r="381" spans="9:9" x14ac:dyDescent="0.3">
      <c r="I381" s="12"/>
    </row>
    <row r="382" spans="9:9" x14ac:dyDescent="0.3">
      <c r="I382" s="12"/>
    </row>
    <row r="383" spans="9:9" x14ac:dyDescent="0.3">
      <c r="I383" s="12"/>
    </row>
    <row r="384" spans="9:9" x14ac:dyDescent="0.3">
      <c r="I384" s="12"/>
    </row>
    <row r="385" spans="9:9" x14ac:dyDescent="0.3">
      <c r="I385" s="12"/>
    </row>
    <row r="386" spans="9:9" x14ac:dyDescent="0.3">
      <c r="I386" s="12"/>
    </row>
    <row r="387" spans="9:9" x14ac:dyDescent="0.3">
      <c r="I387" s="12"/>
    </row>
    <row r="388" spans="9:9" x14ac:dyDescent="0.3">
      <c r="I388" s="12"/>
    </row>
    <row r="389" spans="9:9" x14ac:dyDescent="0.3">
      <c r="I389" s="12"/>
    </row>
    <row r="390" spans="9:9" x14ac:dyDescent="0.3">
      <c r="I390" s="12"/>
    </row>
    <row r="391" spans="9:9" x14ac:dyDescent="0.3">
      <c r="I391" s="12"/>
    </row>
    <row r="392" spans="9:9" x14ac:dyDescent="0.3">
      <c r="I392" s="12"/>
    </row>
    <row r="393" spans="9:9" x14ac:dyDescent="0.3">
      <c r="I393" s="12"/>
    </row>
    <row r="394" spans="9:9" x14ac:dyDescent="0.3">
      <c r="I394" s="12"/>
    </row>
    <row r="395" spans="9:9" x14ac:dyDescent="0.3">
      <c r="I395" s="12"/>
    </row>
    <row r="396" spans="9:9" x14ac:dyDescent="0.3">
      <c r="I396" s="12"/>
    </row>
    <row r="397" spans="9:9" x14ac:dyDescent="0.3">
      <c r="I397" s="12"/>
    </row>
    <row r="398" spans="9:9" x14ac:dyDescent="0.3">
      <c r="I398" s="12"/>
    </row>
    <row r="399" spans="9:9" x14ac:dyDescent="0.3">
      <c r="I399" s="12"/>
    </row>
    <row r="400" spans="9:9" x14ac:dyDescent="0.3">
      <c r="I400" s="12"/>
    </row>
    <row r="401" spans="9:9" x14ac:dyDescent="0.3">
      <c r="I401" s="12"/>
    </row>
    <row r="402" spans="9:9" x14ac:dyDescent="0.3">
      <c r="I402" s="12"/>
    </row>
    <row r="403" spans="9:9" x14ac:dyDescent="0.3">
      <c r="I403" s="12"/>
    </row>
    <row r="404" spans="9:9" x14ac:dyDescent="0.3">
      <c r="I404" s="12"/>
    </row>
    <row r="405" spans="9:9" x14ac:dyDescent="0.3">
      <c r="I405" s="12"/>
    </row>
    <row r="406" spans="9:9" x14ac:dyDescent="0.3">
      <c r="I406" s="12"/>
    </row>
    <row r="407" spans="9:9" x14ac:dyDescent="0.3">
      <c r="I407" s="12"/>
    </row>
    <row r="408" spans="9:9" x14ac:dyDescent="0.3">
      <c r="I408" s="12"/>
    </row>
    <row r="409" spans="9:9" x14ac:dyDescent="0.3">
      <c r="I409" s="12"/>
    </row>
    <row r="410" spans="9:9" x14ac:dyDescent="0.3">
      <c r="I410" s="12"/>
    </row>
    <row r="411" spans="9:9" x14ac:dyDescent="0.3">
      <c r="I411" s="12"/>
    </row>
    <row r="412" spans="9:9" x14ac:dyDescent="0.3">
      <c r="I412" s="12"/>
    </row>
    <row r="413" spans="9:9" x14ac:dyDescent="0.3">
      <c r="I413" s="12"/>
    </row>
    <row r="414" spans="9:9" x14ac:dyDescent="0.3">
      <c r="I414" s="12"/>
    </row>
    <row r="415" spans="9:9" x14ac:dyDescent="0.3">
      <c r="I415" s="12"/>
    </row>
    <row r="416" spans="9:9" x14ac:dyDescent="0.3">
      <c r="I416" s="12"/>
    </row>
    <row r="417" spans="9:9" x14ac:dyDescent="0.3">
      <c r="I417" s="12"/>
    </row>
    <row r="418" spans="9:9" x14ac:dyDescent="0.3">
      <c r="I418" s="12"/>
    </row>
    <row r="419" spans="9:9" x14ac:dyDescent="0.3">
      <c r="I419" s="12"/>
    </row>
    <row r="420" spans="9:9" x14ac:dyDescent="0.3">
      <c r="I420" s="12"/>
    </row>
    <row r="421" spans="9:9" x14ac:dyDescent="0.3">
      <c r="I421" s="12"/>
    </row>
    <row r="422" spans="9:9" x14ac:dyDescent="0.3">
      <c r="I422" s="12"/>
    </row>
    <row r="423" spans="9:9" x14ac:dyDescent="0.3">
      <c r="I423" s="12"/>
    </row>
    <row r="424" spans="9:9" x14ac:dyDescent="0.3">
      <c r="I424" s="12"/>
    </row>
    <row r="425" spans="9:9" x14ac:dyDescent="0.3">
      <c r="I425" s="12"/>
    </row>
    <row r="426" spans="9:9" x14ac:dyDescent="0.3">
      <c r="I426" s="12"/>
    </row>
    <row r="427" spans="9:9" x14ac:dyDescent="0.3">
      <c r="I427" s="12"/>
    </row>
    <row r="428" spans="9:9" x14ac:dyDescent="0.3">
      <c r="I428" s="12"/>
    </row>
    <row r="429" spans="9:9" x14ac:dyDescent="0.3">
      <c r="I429" s="12"/>
    </row>
    <row r="430" spans="9:9" x14ac:dyDescent="0.3">
      <c r="I430" s="12"/>
    </row>
    <row r="431" spans="9:9" x14ac:dyDescent="0.3">
      <c r="I431" s="12"/>
    </row>
    <row r="432" spans="9:9" x14ac:dyDescent="0.3">
      <c r="I432" s="12"/>
    </row>
    <row r="433" spans="9:9" x14ac:dyDescent="0.3">
      <c r="I433" s="12"/>
    </row>
    <row r="434" spans="9:9" x14ac:dyDescent="0.3">
      <c r="I434" s="12"/>
    </row>
    <row r="435" spans="9:9" x14ac:dyDescent="0.3">
      <c r="I435" s="12"/>
    </row>
    <row r="436" spans="9:9" x14ac:dyDescent="0.3">
      <c r="I436" s="12"/>
    </row>
    <row r="437" spans="9:9" x14ac:dyDescent="0.3">
      <c r="I437" s="12"/>
    </row>
    <row r="438" spans="9:9" x14ac:dyDescent="0.3">
      <c r="I438" s="12"/>
    </row>
    <row r="439" spans="9:9" x14ac:dyDescent="0.3">
      <c r="I439" s="12"/>
    </row>
    <row r="440" spans="9:9" x14ac:dyDescent="0.3">
      <c r="I440" s="12"/>
    </row>
    <row r="441" spans="9:9" x14ac:dyDescent="0.3">
      <c r="I441" s="12"/>
    </row>
    <row r="442" spans="9:9" x14ac:dyDescent="0.3">
      <c r="I442" s="12"/>
    </row>
    <row r="443" spans="9:9" x14ac:dyDescent="0.3">
      <c r="I443" s="12"/>
    </row>
    <row r="444" spans="9:9" x14ac:dyDescent="0.3">
      <c r="I444" s="12"/>
    </row>
    <row r="445" spans="9:9" x14ac:dyDescent="0.3">
      <c r="I445" s="12"/>
    </row>
    <row r="446" spans="9:9" x14ac:dyDescent="0.3">
      <c r="I446" s="12"/>
    </row>
    <row r="447" spans="9:9" x14ac:dyDescent="0.3">
      <c r="I447" s="12"/>
    </row>
    <row r="448" spans="9:9" x14ac:dyDescent="0.3">
      <c r="I448" s="12"/>
    </row>
    <row r="449" spans="9:9" x14ac:dyDescent="0.3">
      <c r="I449" s="12"/>
    </row>
    <row r="450" spans="9:9" x14ac:dyDescent="0.3">
      <c r="I450" s="12"/>
    </row>
    <row r="451" spans="9:9" x14ac:dyDescent="0.3">
      <c r="I451" s="12"/>
    </row>
    <row r="452" spans="9:9" x14ac:dyDescent="0.3">
      <c r="I452" s="12"/>
    </row>
    <row r="453" spans="9:9" x14ac:dyDescent="0.3">
      <c r="I453" s="12"/>
    </row>
    <row r="454" spans="9:9" x14ac:dyDescent="0.3">
      <c r="I454" s="12"/>
    </row>
    <row r="455" spans="9:9" x14ac:dyDescent="0.3">
      <c r="I455" s="12"/>
    </row>
    <row r="456" spans="9:9" x14ac:dyDescent="0.3">
      <c r="I456" s="12"/>
    </row>
    <row r="457" spans="9:9" x14ac:dyDescent="0.3">
      <c r="I457" s="12"/>
    </row>
    <row r="458" spans="9:9" x14ac:dyDescent="0.3">
      <c r="I458" s="12"/>
    </row>
    <row r="459" spans="9:9" x14ac:dyDescent="0.3">
      <c r="I459" s="12"/>
    </row>
    <row r="460" spans="9:9" x14ac:dyDescent="0.3">
      <c r="I460" s="12"/>
    </row>
    <row r="461" spans="9:9" x14ac:dyDescent="0.3">
      <c r="I461" s="12"/>
    </row>
    <row r="462" spans="9:9" x14ac:dyDescent="0.3">
      <c r="I462" s="12"/>
    </row>
    <row r="463" spans="9:9" x14ac:dyDescent="0.3">
      <c r="I463" s="12"/>
    </row>
    <row r="464" spans="9:9" x14ac:dyDescent="0.3">
      <c r="I464" s="12"/>
    </row>
    <row r="465" spans="9:9" x14ac:dyDescent="0.3">
      <c r="I465" s="12"/>
    </row>
    <row r="466" spans="9:9" x14ac:dyDescent="0.3">
      <c r="I466" s="12"/>
    </row>
    <row r="467" spans="9:9" x14ac:dyDescent="0.3">
      <c r="I467" s="12"/>
    </row>
    <row r="468" spans="9:9" x14ac:dyDescent="0.3">
      <c r="I468" s="12"/>
    </row>
    <row r="469" spans="9:9" x14ac:dyDescent="0.3">
      <c r="I469" s="12"/>
    </row>
    <row r="470" spans="9:9" x14ac:dyDescent="0.3">
      <c r="I470" s="12"/>
    </row>
    <row r="471" spans="9:9" x14ac:dyDescent="0.3">
      <c r="I471" s="12"/>
    </row>
    <row r="472" spans="9:9" x14ac:dyDescent="0.3">
      <c r="I472" s="12"/>
    </row>
    <row r="473" spans="9:9" x14ac:dyDescent="0.3">
      <c r="I473" s="12"/>
    </row>
    <row r="474" spans="9:9" x14ac:dyDescent="0.3">
      <c r="I474" s="12"/>
    </row>
    <row r="475" spans="9:9" x14ac:dyDescent="0.3">
      <c r="I475" s="12"/>
    </row>
    <row r="476" spans="9:9" x14ac:dyDescent="0.3">
      <c r="I476" s="12"/>
    </row>
    <row r="477" spans="9:9" x14ac:dyDescent="0.3">
      <c r="I477" s="12"/>
    </row>
    <row r="478" spans="9:9" x14ac:dyDescent="0.3">
      <c r="I478" s="12"/>
    </row>
    <row r="479" spans="9:9" x14ac:dyDescent="0.3">
      <c r="I479" s="12"/>
    </row>
    <row r="480" spans="9:9" x14ac:dyDescent="0.3">
      <c r="I480" s="12"/>
    </row>
    <row r="481" spans="9:9" x14ac:dyDescent="0.3">
      <c r="I481" s="12"/>
    </row>
    <row r="482" spans="9:9" x14ac:dyDescent="0.3">
      <c r="I482" s="12"/>
    </row>
    <row r="483" spans="9:9" x14ac:dyDescent="0.3">
      <c r="I483" s="12"/>
    </row>
    <row r="484" spans="9:9" x14ac:dyDescent="0.3">
      <c r="I484" s="12"/>
    </row>
    <row r="485" spans="9:9" x14ac:dyDescent="0.3">
      <c r="I485" s="12"/>
    </row>
    <row r="486" spans="9:9" x14ac:dyDescent="0.3">
      <c r="I486" s="12"/>
    </row>
    <row r="487" spans="9:9" x14ac:dyDescent="0.3">
      <c r="I487" s="12"/>
    </row>
    <row r="488" spans="9:9" x14ac:dyDescent="0.3">
      <c r="I488" s="12"/>
    </row>
    <row r="489" spans="9:9" x14ac:dyDescent="0.3">
      <c r="I489" s="12"/>
    </row>
    <row r="490" spans="9:9" x14ac:dyDescent="0.3">
      <c r="I490" s="12"/>
    </row>
    <row r="491" spans="9:9" x14ac:dyDescent="0.3">
      <c r="I491" s="12"/>
    </row>
    <row r="492" spans="9:9" x14ac:dyDescent="0.3">
      <c r="I492" s="12"/>
    </row>
    <row r="493" spans="9:9" x14ac:dyDescent="0.3">
      <c r="I493" s="12"/>
    </row>
    <row r="494" spans="9:9" x14ac:dyDescent="0.3">
      <c r="I494" s="12"/>
    </row>
    <row r="495" spans="9:9" x14ac:dyDescent="0.3">
      <c r="I495" s="12"/>
    </row>
    <row r="496" spans="9:9" x14ac:dyDescent="0.3">
      <c r="I496" s="12"/>
    </row>
    <row r="497" spans="9:9" x14ac:dyDescent="0.3">
      <c r="I497" s="12"/>
    </row>
    <row r="498" spans="9:9" x14ac:dyDescent="0.3">
      <c r="I498" s="12"/>
    </row>
    <row r="499" spans="9:9" x14ac:dyDescent="0.3">
      <c r="I499" s="12"/>
    </row>
    <row r="500" spans="9:9" x14ac:dyDescent="0.3">
      <c r="I500" s="12"/>
    </row>
    <row r="501" spans="9:9" x14ac:dyDescent="0.3">
      <c r="I501" s="12"/>
    </row>
    <row r="502" spans="9:9" x14ac:dyDescent="0.3">
      <c r="I502" s="12"/>
    </row>
    <row r="503" spans="9:9" x14ac:dyDescent="0.3">
      <c r="I503" s="12"/>
    </row>
    <row r="504" spans="9:9" x14ac:dyDescent="0.3">
      <c r="I504" s="12"/>
    </row>
    <row r="505" spans="9:9" x14ac:dyDescent="0.3">
      <c r="I505" s="12"/>
    </row>
    <row r="506" spans="9:9" x14ac:dyDescent="0.3">
      <c r="I506" s="12"/>
    </row>
    <row r="507" spans="9:9" x14ac:dyDescent="0.3">
      <c r="I507" s="12"/>
    </row>
    <row r="508" spans="9:9" x14ac:dyDescent="0.3">
      <c r="I508" s="12"/>
    </row>
    <row r="509" spans="9:9" x14ac:dyDescent="0.3">
      <c r="I509" s="12"/>
    </row>
    <row r="510" spans="9:9" x14ac:dyDescent="0.3">
      <c r="I510" s="12"/>
    </row>
    <row r="511" spans="9:9" x14ac:dyDescent="0.3">
      <c r="I511" s="12"/>
    </row>
    <row r="512" spans="9:9" x14ac:dyDescent="0.3">
      <c r="I512" s="12"/>
    </row>
    <row r="513" spans="9:9" x14ac:dyDescent="0.3">
      <c r="I513" s="12"/>
    </row>
    <row r="514" spans="9:9" x14ac:dyDescent="0.3">
      <c r="I514" s="12"/>
    </row>
    <row r="515" spans="9:9" x14ac:dyDescent="0.3">
      <c r="I515" s="12"/>
    </row>
    <row r="516" spans="9:9" x14ac:dyDescent="0.3">
      <c r="I516" s="12"/>
    </row>
    <row r="517" spans="9:9" x14ac:dyDescent="0.3">
      <c r="I517" s="12"/>
    </row>
    <row r="518" spans="9:9" x14ac:dyDescent="0.3">
      <c r="I518" s="12"/>
    </row>
    <row r="519" spans="9:9" x14ac:dyDescent="0.3">
      <c r="I519" s="12"/>
    </row>
    <row r="520" spans="9:9" x14ac:dyDescent="0.3">
      <c r="I520" s="12"/>
    </row>
    <row r="521" spans="9:9" x14ac:dyDescent="0.3">
      <c r="I521" s="12"/>
    </row>
    <row r="522" spans="9:9" x14ac:dyDescent="0.3">
      <c r="I522" s="12"/>
    </row>
    <row r="523" spans="9:9" x14ac:dyDescent="0.3">
      <c r="I523" s="12"/>
    </row>
    <row r="524" spans="9:9" x14ac:dyDescent="0.3">
      <c r="I524" s="12"/>
    </row>
    <row r="525" spans="9:9" x14ac:dyDescent="0.3">
      <c r="I525" s="12"/>
    </row>
    <row r="526" spans="9:9" x14ac:dyDescent="0.3">
      <c r="I526" s="12"/>
    </row>
    <row r="527" spans="9:9" x14ac:dyDescent="0.3">
      <c r="I527" s="12"/>
    </row>
    <row r="528" spans="9:9" x14ac:dyDescent="0.3">
      <c r="I528" s="12"/>
    </row>
    <row r="529" spans="9:9" x14ac:dyDescent="0.3">
      <c r="I529" s="12"/>
    </row>
    <row r="530" spans="9:9" x14ac:dyDescent="0.3">
      <c r="I530" s="12"/>
    </row>
    <row r="531" spans="9:9" x14ac:dyDescent="0.3">
      <c r="I531" s="12"/>
    </row>
    <row r="532" spans="9:9" x14ac:dyDescent="0.3">
      <c r="I532" s="12"/>
    </row>
    <row r="533" spans="9:9" x14ac:dyDescent="0.3">
      <c r="I533" s="12"/>
    </row>
    <row r="534" spans="9:9" x14ac:dyDescent="0.3">
      <c r="I534" s="12"/>
    </row>
    <row r="535" spans="9:9" x14ac:dyDescent="0.3">
      <c r="I535" s="12"/>
    </row>
    <row r="536" spans="9:9" x14ac:dyDescent="0.3">
      <c r="I536" s="12"/>
    </row>
    <row r="537" spans="9:9" x14ac:dyDescent="0.3">
      <c r="I537" s="12"/>
    </row>
    <row r="538" spans="9:9" x14ac:dyDescent="0.3">
      <c r="I538" s="12"/>
    </row>
    <row r="539" spans="9:9" x14ac:dyDescent="0.3">
      <c r="I539" s="12"/>
    </row>
    <row r="540" spans="9:9" x14ac:dyDescent="0.3">
      <c r="I540" s="12"/>
    </row>
    <row r="541" spans="9:9" x14ac:dyDescent="0.3">
      <c r="I541" s="12"/>
    </row>
    <row r="542" spans="9:9" x14ac:dyDescent="0.3">
      <c r="I542" s="12"/>
    </row>
    <row r="543" spans="9:9" x14ac:dyDescent="0.3">
      <c r="I543" s="12"/>
    </row>
    <row r="544" spans="9:9" x14ac:dyDescent="0.3">
      <c r="I544" s="12"/>
    </row>
    <row r="545" spans="9:9" x14ac:dyDescent="0.3">
      <c r="I545" s="12"/>
    </row>
    <row r="546" spans="9:9" x14ac:dyDescent="0.3">
      <c r="I546" s="12"/>
    </row>
    <row r="547" spans="9:9" x14ac:dyDescent="0.3">
      <c r="I547" s="12"/>
    </row>
    <row r="548" spans="9:9" x14ac:dyDescent="0.3">
      <c r="I548" s="12"/>
    </row>
    <row r="549" spans="9:9" x14ac:dyDescent="0.3">
      <c r="I549" s="12"/>
    </row>
    <row r="550" spans="9:9" x14ac:dyDescent="0.3">
      <c r="I550" s="12"/>
    </row>
    <row r="551" spans="9:9" x14ac:dyDescent="0.3">
      <c r="I551" s="12"/>
    </row>
    <row r="552" spans="9:9" x14ac:dyDescent="0.3">
      <c r="I552" s="12"/>
    </row>
    <row r="553" spans="9:9" x14ac:dyDescent="0.3">
      <c r="I553" s="12"/>
    </row>
    <row r="554" spans="9:9" x14ac:dyDescent="0.3">
      <c r="I554" s="12"/>
    </row>
    <row r="555" spans="9:9" x14ac:dyDescent="0.3">
      <c r="I555" s="12"/>
    </row>
    <row r="556" spans="9:9" x14ac:dyDescent="0.3">
      <c r="I556" s="12"/>
    </row>
  </sheetData>
  <pageMargins left="0.7" right="0.7" top="0.75" bottom="0.75" header="0.3" footer="0.3"/>
  <drawing r:id="rId1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2D016-8DFD-4FCE-973F-0A86D97BB962}">
  <dimension ref="A3:E29"/>
  <sheetViews>
    <sheetView workbookViewId="0">
      <selection activeCell="D4" sqref="D4"/>
    </sheetView>
  </sheetViews>
  <sheetFormatPr defaultRowHeight="14.4" x14ac:dyDescent="0.3"/>
  <cols>
    <col min="1" max="1" width="22.44140625" bestFit="1" customWidth="1"/>
    <col min="2" max="2" width="11.109375" customWidth="1"/>
    <col min="3" max="3" width="12.88671875" customWidth="1"/>
    <col min="4" max="4" width="14.44140625" customWidth="1"/>
    <col min="5" max="5" width="24.5546875" bestFit="1" customWidth="1"/>
  </cols>
  <sheetData>
    <row r="3" spans="1:4" x14ac:dyDescent="0.3">
      <c r="A3" s="5" t="s">
        <v>639</v>
      </c>
      <c r="B3" t="s">
        <v>702</v>
      </c>
      <c r="C3" t="s">
        <v>703</v>
      </c>
      <c r="D3" t="s">
        <v>704</v>
      </c>
    </row>
    <row r="4" spans="1:4" x14ac:dyDescent="0.3">
      <c r="A4" t="s">
        <v>629</v>
      </c>
      <c r="B4" s="15">
        <v>80983</v>
      </c>
      <c r="C4" s="6">
        <v>110940.17996811373</v>
      </c>
      <c r="D4">
        <v>64.013694629800895</v>
      </c>
    </row>
    <row r="5" spans="1:4" x14ac:dyDescent="0.3">
      <c r="A5" t="s">
        <v>630</v>
      </c>
      <c r="B5" s="15">
        <v>38820</v>
      </c>
      <c r="C5" s="6">
        <v>57208.510446075663</v>
      </c>
      <c r="D5">
        <v>68.915005709787394</v>
      </c>
    </row>
    <row r="6" spans="1:4" x14ac:dyDescent="0.3">
      <c r="A6" t="s">
        <v>631</v>
      </c>
      <c r="B6" s="15">
        <v>44005</v>
      </c>
      <c r="C6" s="6">
        <v>67366.794720496895</v>
      </c>
      <c r="D6">
        <v>57.087354855754796</v>
      </c>
    </row>
    <row r="7" spans="1:4" x14ac:dyDescent="0.3">
      <c r="A7" t="s">
        <v>632</v>
      </c>
      <c r="B7" s="15">
        <v>11750</v>
      </c>
      <c r="C7" s="6">
        <v>20257.654432523996</v>
      </c>
      <c r="D7">
        <v>49.379932023889729</v>
      </c>
    </row>
    <row r="8" spans="1:4" x14ac:dyDescent="0.3">
      <c r="A8" t="s">
        <v>633</v>
      </c>
      <c r="B8" s="15">
        <v>10927</v>
      </c>
      <c r="C8" s="6">
        <v>16913.171654432528</v>
      </c>
      <c r="D8">
        <v>49.908490677449706</v>
      </c>
    </row>
    <row r="9" spans="1:4" x14ac:dyDescent="0.3">
      <c r="A9" t="s">
        <v>634</v>
      </c>
      <c r="B9" s="15">
        <v>42260</v>
      </c>
      <c r="C9" s="6">
        <v>57498.95369847543</v>
      </c>
      <c r="D9">
        <v>37.557504812832569</v>
      </c>
    </row>
    <row r="10" spans="1:4" x14ac:dyDescent="0.3">
      <c r="A10" t="s">
        <v>635</v>
      </c>
      <c r="B10" s="15">
        <v>4770</v>
      </c>
      <c r="C10" s="6">
        <v>6219</v>
      </c>
      <c r="D10">
        <v>3.3563348416289598</v>
      </c>
    </row>
    <row r="11" spans="1:4" x14ac:dyDescent="0.3">
      <c r="A11" t="s">
        <v>636</v>
      </c>
      <c r="B11" s="15">
        <v>6460</v>
      </c>
      <c r="C11" s="6">
        <v>8432</v>
      </c>
      <c r="D11">
        <v>5.249771062271062</v>
      </c>
    </row>
    <row r="12" spans="1:4" x14ac:dyDescent="0.3">
      <c r="A12" t="s">
        <v>637</v>
      </c>
      <c r="B12" s="15">
        <v>3110</v>
      </c>
      <c r="C12" s="6">
        <v>4075</v>
      </c>
      <c r="D12">
        <v>2.3346153846153848</v>
      </c>
    </row>
    <row r="13" spans="1:4" x14ac:dyDescent="0.3">
      <c r="A13" t="s">
        <v>638</v>
      </c>
      <c r="B13" s="15">
        <v>485</v>
      </c>
      <c r="C13" s="6">
        <v>620</v>
      </c>
      <c r="D13">
        <v>2.1906629554655872</v>
      </c>
    </row>
    <row r="14" spans="1:4" x14ac:dyDescent="0.3">
      <c r="A14" t="s">
        <v>617</v>
      </c>
      <c r="B14" s="15">
        <v>243570</v>
      </c>
      <c r="C14" s="6">
        <v>349531.26492011832</v>
      </c>
      <c r="D14">
        <v>339.9933669534941</v>
      </c>
    </row>
    <row r="18" spans="1:5" x14ac:dyDescent="0.3">
      <c r="A18" t="s">
        <v>639</v>
      </c>
      <c r="B18" t="s">
        <v>702</v>
      </c>
      <c r="C18" t="s">
        <v>703</v>
      </c>
      <c r="D18" t="s">
        <v>704</v>
      </c>
    </row>
    <row r="19" spans="1:5" x14ac:dyDescent="0.3">
      <c r="A19" t="s">
        <v>638</v>
      </c>
      <c r="B19" s="22">
        <v>485</v>
      </c>
      <c r="C19" s="22">
        <v>620</v>
      </c>
      <c r="D19" s="9">
        <v>2.1906629554655874E-2</v>
      </c>
      <c r="E19" s="9"/>
    </row>
    <row r="20" spans="1:5" x14ac:dyDescent="0.3">
      <c r="A20" t="s">
        <v>637</v>
      </c>
      <c r="B20" s="22">
        <v>3110</v>
      </c>
      <c r="C20" s="22">
        <v>4075</v>
      </c>
      <c r="D20" s="9">
        <v>2.3346153846153846E-2</v>
      </c>
      <c r="E20" s="9"/>
    </row>
    <row r="21" spans="1:5" x14ac:dyDescent="0.3">
      <c r="A21" t="s">
        <v>635</v>
      </c>
      <c r="B21" s="22">
        <v>4770</v>
      </c>
      <c r="C21" s="22">
        <v>6219</v>
      </c>
      <c r="D21" s="9">
        <v>3.35633484162896E-2</v>
      </c>
      <c r="E21" s="9"/>
    </row>
    <row r="22" spans="1:5" x14ac:dyDescent="0.3">
      <c r="A22" t="s">
        <v>636</v>
      </c>
      <c r="B22" s="22">
        <v>6460</v>
      </c>
      <c r="C22" s="22">
        <v>8432</v>
      </c>
      <c r="D22" s="9">
        <v>5.2497710622710622E-2</v>
      </c>
      <c r="E22" s="9"/>
    </row>
    <row r="23" spans="1:5" x14ac:dyDescent="0.3">
      <c r="A23" t="s">
        <v>634</v>
      </c>
      <c r="B23" s="22">
        <v>42260</v>
      </c>
      <c r="C23" s="22">
        <v>57498.95369847543</v>
      </c>
      <c r="D23" s="9">
        <v>0.37557504812832571</v>
      </c>
      <c r="E23" s="9"/>
    </row>
    <row r="24" spans="1:5" x14ac:dyDescent="0.3">
      <c r="A24" t="s">
        <v>632</v>
      </c>
      <c r="B24" s="22">
        <v>11750</v>
      </c>
      <c r="C24" s="22">
        <v>20257.654432523996</v>
      </c>
      <c r="D24" s="9">
        <v>0.49379932023889728</v>
      </c>
      <c r="E24" s="9"/>
    </row>
    <row r="25" spans="1:5" x14ac:dyDescent="0.3">
      <c r="A25" t="s">
        <v>633</v>
      </c>
      <c r="B25" s="22">
        <v>10927</v>
      </c>
      <c r="C25" s="22">
        <v>16913.171654432528</v>
      </c>
      <c r="D25" s="9">
        <v>0.49908490677449707</v>
      </c>
      <c r="E25" s="9"/>
    </row>
    <row r="26" spans="1:5" x14ac:dyDescent="0.3">
      <c r="A26" t="s">
        <v>631</v>
      </c>
      <c r="B26" s="22">
        <v>44005</v>
      </c>
      <c r="C26" s="22">
        <v>67366.794720496895</v>
      </c>
      <c r="D26" s="9">
        <v>0.57087354855754802</v>
      </c>
      <c r="E26" s="9"/>
    </row>
    <row r="27" spans="1:5" x14ac:dyDescent="0.3">
      <c r="A27" t="s">
        <v>629</v>
      </c>
      <c r="B27" s="22">
        <v>80983</v>
      </c>
      <c r="C27" s="22">
        <v>110940.17996811373</v>
      </c>
      <c r="D27" s="9">
        <v>0.64013694629800899</v>
      </c>
      <c r="E27" s="9"/>
    </row>
    <row r="28" spans="1:5" x14ac:dyDescent="0.3">
      <c r="A28" t="s">
        <v>630</v>
      </c>
      <c r="B28" s="22">
        <v>38820</v>
      </c>
      <c r="C28" s="22">
        <v>57208.510446075663</v>
      </c>
      <c r="D28" s="9">
        <v>0.68915005709787391</v>
      </c>
      <c r="E28" s="9"/>
    </row>
    <row r="29" spans="1:5" x14ac:dyDescent="0.3">
      <c r="A29" t="s">
        <v>617</v>
      </c>
      <c r="B29">
        <v>243570</v>
      </c>
      <c r="C29">
        <v>349531.26492011832</v>
      </c>
      <c r="D29">
        <v>339.9933669534941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1E375-C38D-4DE6-B447-79327BA29F6E}">
  <dimension ref="B2:J213"/>
  <sheetViews>
    <sheetView topLeftCell="A184" zoomScale="90" zoomScaleNormal="90" workbookViewId="0">
      <selection activeCell="D204" sqref="D204:D213"/>
    </sheetView>
  </sheetViews>
  <sheetFormatPr defaultRowHeight="14.4" x14ac:dyDescent="0.3"/>
  <cols>
    <col min="2" max="2" width="23.6640625" bestFit="1" customWidth="1"/>
    <col min="3" max="3" width="9.33203125" bestFit="1" customWidth="1"/>
    <col min="4" max="4" width="7.21875" bestFit="1" customWidth="1"/>
    <col min="5" max="8" width="11.88671875" bestFit="1" customWidth="1"/>
    <col min="9" max="9" width="15.21875" bestFit="1" customWidth="1"/>
    <col min="10" max="10" width="15.88671875" bestFit="1" customWidth="1"/>
    <col min="11" max="14" width="20.33203125" bestFit="1" customWidth="1"/>
    <col min="15" max="15" width="9.6640625" bestFit="1" customWidth="1"/>
    <col min="16" max="16" width="7" bestFit="1" customWidth="1"/>
    <col min="17" max="17" width="10.77734375" bestFit="1" customWidth="1"/>
    <col min="18" max="32" width="9.77734375" bestFit="1" customWidth="1"/>
    <col min="33" max="33" width="7.88671875" bestFit="1" customWidth="1"/>
    <col min="34" max="34" width="6.33203125" bestFit="1" customWidth="1"/>
    <col min="35" max="35" width="6.109375" bestFit="1" customWidth="1"/>
    <col min="36" max="36" width="5.88671875" bestFit="1" customWidth="1"/>
    <col min="37" max="37" width="6.44140625" bestFit="1" customWidth="1"/>
    <col min="38" max="38" width="6.109375" bestFit="1" customWidth="1"/>
    <col min="39" max="39" width="9.6640625" bestFit="1" customWidth="1"/>
    <col min="40" max="40" width="7" bestFit="1" customWidth="1"/>
    <col min="41" max="41" width="10.77734375" bestFit="1" customWidth="1"/>
    <col min="42" max="525" width="11.77734375" bestFit="1" customWidth="1"/>
    <col min="526" max="526" width="10.77734375" bestFit="1" customWidth="1"/>
  </cols>
  <sheetData>
    <row r="2" spans="2:5" x14ac:dyDescent="0.3">
      <c r="B2" s="5" t="s">
        <v>687</v>
      </c>
      <c r="C2" t="s">
        <v>649</v>
      </c>
      <c r="D2" t="s">
        <v>679</v>
      </c>
    </row>
    <row r="3" spans="2:5" x14ac:dyDescent="0.3">
      <c r="B3" t="s">
        <v>42</v>
      </c>
      <c r="C3" s="23">
        <v>15</v>
      </c>
      <c r="D3" s="3">
        <v>1.1045655375552283E-2</v>
      </c>
    </row>
    <row r="4" spans="2:5" x14ac:dyDescent="0.3">
      <c r="B4" t="s">
        <v>625</v>
      </c>
      <c r="C4" s="23">
        <v>208</v>
      </c>
      <c r="D4" s="3">
        <v>0.15316642120765833</v>
      </c>
    </row>
    <row r="5" spans="2:5" x14ac:dyDescent="0.3">
      <c r="B5" t="s">
        <v>623</v>
      </c>
      <c r="C5" s="23">
        <v>253</v>
      </c>
      <c r="D5" s="3">
        <v>0.18630338733431517</v>
      </c>
    </row>
    <row r="6" spans="2:5" x14ac:dyDescent="0.3">
      <c r="B6" t="s">
        <v>16</v>
      </c>
      <c r="C6" s="23">
        <v>275</v>
      </c>
      <c r="D6" s="3">
        <v>0.20250368188512519</v>
      </c>
    </row>
    <row r="7" spans="2:5" x14ac:dyDescent="0.3">
      <c r="B7" t="s">
        <v>627</v>
      </c>
      <c r="C7" s="23">
        <v>10</v>
      </c>
      <c r="D7" s="3">
        <v>7.3637702503681884E-3</v>
      </c>
    </row>
    <row r="8" spans="2:5" x14ac:dyDescent="0.3">
      <c r="B8" t="s">
        <v>624</v>
      </c>
      <c r="C8" s="23">
        <v>384</v>
      </c>
      <c r="D8" s="3">
        <v>0.28276877761413843</v>
      </c>
    </row>
    <row r="9" spans="2:5" x14ac:dyDescent="0.3">
      <c r="B9" t="s">
        <v>626</v>
      </c>
      <c r="C9" s="23">
        <v>213</v>
      </c>
      <c r="D9" s="3">
        <v>0.15684830633284241</v>
      </c>
    </row>
    <row r="10" spans="2:5" x14ac:dyDescent="0.3">
      <c r="B10" t="s">
        <v>617</v>
      </c>
      <c r="C10" s="23">
        <v>1358</v>
      </c>
      <c r="D10" s="3">
        <v>1</v>
      </c>
    </row>
    <row r="16" spans="2:5" x14ac:dyDescent="0.3">
      <c r="B16" s="5" t="s">
        <v>11</v>
      </c>
      <c r="C16" s="5" t="s">
        <v>689</v>
      </c>
      <c r="D16" t="s">
        <v>649</v>
      </c>
      <c r="E16" t="s">
        <v>679</v>
      </c>
    </row>
    <row r="17" spans="2:5" x14ac:dyDescent="0.3">
      <c r="B17" t="s">
        <v>457</v>
      </c>
      <c r="C17" t="s">
        <v>629</v>
      </c>
      <c r="D17" s="23">
        <v>69</v>
      </c>
      <c r="E17" s="3">
        <v>5.5421686746987948E-2</v>
      </c>
    </row>
    <row r="18" spans="2:5" x14ac:dyDescent="0.3">
      <c r="C18" t="s">
        <v>630</v>
      </c>
      <c r="D18" s="23">
        <v>75</v>
      </c>
      <c r="E18" s="3">
        <v>6.0240963855421686E-2</v>
      </c>
    </row>
    <row r="19" spans="2:5" x14ac:dyDescent="0.3">
      <c r="C19" t="s">
        <v>631</v>
      </c>
      <c r="D19" s="23">
        <v>53</v>
      </c>
      <c r="E19" s="3">
        <v>4.257028112449799E-2</v>
      </c>
    </row>
    <row r="20" spans="2:5" x14ac:dyDescent="0.3">
      <c r="C20" t="s">
        <v>632</v>
      </c>
      <c r="D20" s="23">
        <v>50</v>
      </c>
      <c r="E20" s="3">
        <v>4.0160642570281124E-2</v>
      </c>
    </row>
    <row r="21" spans="2:5" x14ac:dyDescent="0.3">
      <c r="C21" t="s">
        <v>633</v>
      </c>
      <c r="D21" s="23">
        <v>40</v>
      </c>
      <c r="E21" s="3">
        <v>3.2128514056224897E-2</v>
      </c>
    </row>
    <row r="22" spans="2:5" x14ac:dyDescent="0.3">
      <c r="C22" t="s">
        <v>634</v>
      </c>
      <c r="D22" s="23">
        <v>49</v>
      </c>
      <c r="E22" s="3">
        <v>3.93574297188755E-2</v>
      </c>
    </row>
    <row r="23" spans="2:5" x14ac:dyDescent="0.3">
      <c r="C23" t="s">
        <v>637</v>
      </c>
      <c r="D23" s="23">
        <v>2</v>
      </c>
      <c r="E23" s="3">
        <v>1.606425702811245E-3</v>
      </c>
    </row>
    <row r="24" spans="2:5" x14ac:dyDescent="0.3">
      <c r="C24" t="s">
        <v>638</v>
      </c>
      <c r="D24" s="23">
        <v>4</v>
      </c>
      <c r="E24" s="3">
        <v>3.2128514056224901E-3</v>
      </c>
    </row>
    <row r="25" spans="2:5" x14ac:dyDescent="0.3">
      <c r="B25" t="s">
        <v>32</v>
      </c>
      <c r="C25" t="s">
        <v>629</v>
      </c>
      <c r="D25" s="23">
        <v>73</v>
      </c>
      <c r="E25" s="3">
        <v>5.8634538152610445E-2</v>
      </c>
    </row>
    <row r="26" spans="2:5" x14ac:dyDescent="0.3">
      <c r="C26" t="s">
        <v>630</v>
      </c>
      <c r="D26" s="23">
        <v>62</v>
      </c>
      <c r="E26" s="3">
        <v>4.9799196787148593E-2</v>
      </c>
    </row>
    <row r="27" spans="2:5" x14ac:dyDescent="0.3">
      <c r="C27" t="s">
        <v>631</v>
      </c>
      <c r="D27" s="23">
        <v>57</v>
      </c>
      <c r="E27" s="3">
        <v>4.5783132530120479E-2</v>
      </c>
    </row>
    <row r="28" spans="2:5" x14ac:dyDescent="0.3">
      <c r="C28" t="s">
        <v>632</v>
      </c>
      <c r="D28" s="23">
        <v>57</v>
      </c>
      <c r="E28" s="3">
        <v>4.5783132530120479E-2</v>
      </c>
    </row>
    <row r="29" spans="2:5" x14ac:dyDescent="0.3">
      <c r="C29" t="s">
        <v>633</v>
      </c>
      <c r="D29" s="23">
        <v>30</v>
      </c>
      <c r="E29" s="3">
        <v>2.4096385542168676E-2</v>
      </c>
    </row>
    <row r="30" spans="2:5" x14ac:dyDescent="0.3">
      <c r="C30" t="s">
        <v>634</v>
      </c>
      <c r="D30" s="23">
        <v>30</v>
      </c>
      <c r="E30" s="3">
        <v>2.4096385542168676E-2</v>
      </c>
    </row>
    <row r="31" spans="2:5" x14ac:dyDescent="0.3">
      <c r="C31" t="s">
        <v>637</v>
      </c>
      <c r="D31" s="23">
        <v>2</v>
      </c>
      <c r="E31" s="3">
        <v>1.606425702811245E-3</v>
      </c>
    </row>
    <row r="32" spans="2:5" x14ac:dyDescent="0.3">
      <c r="C32" t="s">
        <v>638</v>
      </c>
      <c r="D32" s="23">
        <v>2</v>
      </c>
      <c r="E32" s="3">
        <v>1.606425702811245E-3</v>
      </c>
    </row>
    <row r="33" spans="2:5" x14ac:dyDescent="0.3">
      <c r="B33" t="s">
        <v>18</v>
      </c>
      <c r="C33" t="s">
        <v>629</v>
      </c>
      <c r="D33" s="23">
        <v>70</v>
      </c>
      <c r="E33" s="3">
        <v>5.6224899598393573E-2</v>
      </c>
    </row>
    <row r="34" spans="2:5" x14ac:dyDescent="0.3">
      <c r="C34" t="s">
        <v>630</v>
      </c>
      <c r="D34" s="23">
        <v>62</v>
      </c>
      <c r="E34" s="3">
        <v>4.9799196787148593E-2</v>
      </c>
    </row>
    <row r="35" spans="2:5" x14ac:dyDescent="0.3">
      <c r="C35" t="s">
        <v>631</v>
      </c>
      <c r="D35" s="23">
        <v>52</v>
      </c>
      <c r="E35" s="3">
        <v>4.1767068273092373E-2</v>
      </c>
    </row>
    <row r="36" spans="2:5" x14ac:dyDescent="0.3">
      <c r="C36" t="s">
        <v>632</v>
      </c>
      <c r="D36" s="23">
        <v>49</v>
      </c>
      <c r="E36" s="3">
        <v>3.93574297188755E-2</v>
      </c>
    </row>
    <row r="37" spans="2:5" x14ac:dyDescent="0.3">
      <c r="C37" t="s">
        <v>633</v>
      </c>
      <c r="D37" s="23">
        <v>31</v>
      </c>
      <c r="E37" s="3">
        <v>2.4899598393574297E-2</v>
      </c>
    </row>
    <row r="38" spans="2:5" x14ac:dyDescent="0.3">
      <c r="C38" t="s">
        <v>634</v>
      </c>
      <c r="D38" s="23">
        <v>38</v>
      </c>
      <c r="E38" s="3">
        <v>3.0522088353413655E-2</v>
      </c>
    </row>
    <row r="39" spans="2:5" x14ac:dyDescent="0.3">
      <c r="C39" t="s">
        <v>637</v>
      </c>
      <c r="D39" s="23">
        <v>6</v>
      </c>
      <c r="E39" s="3">
        <v>4.8192771084337354E-3</v>
      </c>
    </row>
    <row r="40" spans="2:5" x14ac:dyDescent="0.3">
      <c r="C40" t="s">
        <v>638</v>
      </c>
      <c r="D40" s="23">
        <v>2</v>
      </c>
      <c r="E40" s="3">
        <v>1.606425702811245E-3</v>
      </c>
    </row>
    <row r="41" spans="2:5" x14ac:dyDescent="0.3">
      <c r="B41" t="s">
        <v>23</v>
      </c>
      <c r="C41" t="s">
        <v>629</v>
      </c>
      <c r="D41" s="23">
        <v>63</v>
      </c>
      <c r="E41" s="3">
        <v>5.0602409638554217E-2</v>
      </c>
    </row>
    <row r="42" spans="2:5" x14ac:dyDescent="0.3">
      <c r="C42" t="s">
        <v>630</v>
      </c>
      <c r="D42" s="23">
        <v>57</v>
      </c>
      <c r="E42" s="3">
        <v>4.5783132530120479E-2</v>
      </c>
    </row>
    <row r="43" spans="2:5" x14ac:dyDescent="0.3">
      <c r="C43" t="s">
        <v>631</v>
      </c>
      <c r="D43" s="23">
        <v>48</v>
      </c>
      <c r="E43" s="3">
        <v>3.8554216867469883E-2</v>
      </c>
    </row>
    <row r="44" spans="2:5" x14ac:dyDescent="0.3">
      <c r="C44" t="s">
        <v>632</v>
      </c>
      <c r="D44" s="23">
        <v>49</v>
      </c>
      <c r="E44" s="3">
        <v>3.93574297188755E-2</v>
      </c>
    </row>
    <row r="45" spans="2:5" x14ac:dyDescent="0.3">
      <c r="C45" t="s">
        <v>633</v>
      </c>
      <c r="D45" s="23">
        <v>25</v>
      </c>
      <c r="E45" s="3">
        <v>2.0080321285140562E-2</v>
      </c>
    </row>
    <row r="46" spans="2:5" x14ac:dyDescent="0.3">
      <c r="C46" t="s">
        <v>634</v>
      </c>
      <c r="D46" s="23">
        <v>36</v>
      </c>
      <c r="E46" s="3">
        <v>2.891566265060241E-2</v>
      </c>
    </row>
    <row r="47" spans="2:5" x14ac:dyDescent="0.3">
      <c r="C47" t="s">
        <v>638</v>
      </c>
      <c r="D47" s="23">
        <v>2</v>
      </c>
      <c r="E47" s="3">
        <v>1.606425702811245E-3</v>
      </c>
    </row>
    <row r="48" spans="2:5" x14ac:dyDescent="0.3">
      <c r="B48" t="s">
        <v>617</v>
      </c>
      <c r="D48" s="23">
        <v>1245</v>
      </c>
      <c r="E48" s="3">
        <v>1</v>
      </c>
    </row>
    <row r="52" spans="2:3" x14ac:dyDescent="0.3">
      <c r="B52" s="5" t="s">
        <v>639</v>
      </c>
      <c r="C52" t="s">
        <v>688</v>
      </c>
    </row>
    <row r="53" spans="2:3" x14ac:dyDescent="0.3">
      <c r="B53" t="s">
        <v>637</v>
      </c>
      <c r="C53" s="23">
        <v>10</v>
      </c>
    </row>
    <row r="54" spans="2:3" x14ac:dyDescent="0.3">
      <c r="B54" t="s">
        <v>638</v>
      </c>
      <c r="C54" s="23">
        <v>10</v>
      </c>
    </row>
    <row r="55" spans="2:3" x14ac:dyDescent="0.3">
      <c r="B55" t="s">
        <v>635</v>
      </c>
      <c r="C55" s="23">
        <v>15</v>
      </c>
    </row>
    <row r="56" spans="2:3" x14ac:dyDescent="0.3">
      <c r="B56" t="s">
        <v>636</v>
      </c>
      <c r="C56" s="23">
        <v>22</v>
      </c>
    </row>
    <row r="57" spans="2:3" x14ac:dyDescent="0.3">
      <c r="B57" t="s">
        <v>634</v>
      </c>
      <c r="C57" s="23">
        <v>153</v>
      </c>
    </row>
    <row r="58" spans="2:3" x14ac:dyDescent="0.3">
      <c r="B58" t="s">
        <v>633</v>
      </c>
      <c r="C58" s="23">
        <v>202</v>
      </c>
    </row>
    <row r="59" spans="2:3" x14ac:dyDescent="0.3">
      <c r="B59" t="s">
        <v>632</v>
      </c>
      <c r="C59" s="23">
        <v>205</v>
      </c>
    </row>
    <row r="60" spans="2:3" x14ac:dyDescent="0.3">
      <c r="B60" t="s">
        <v>631</v>
      </c>
      <c r="C60" s="23">
        <v>210</v>
      </c>
    </row>
    <row r="61" spans="2:3" x14ac:dyDescent="0.3">
      <c r="B61" t="s">
        <v>630</v>
      </c>
      <c r="C61" s="23">
        <v>256</v>
      </c>
    </row>
    <row r="62" spans="2:3" x14ac:dyDescent="0.3">
      <c r="B62" t="s">
        <v>629</v>
      </c>
      <c r="C62" s="23">
        <v>275</v>
      </c>
    </row>
    <row r="63" spans="2:3" x14ac:dyDescent="0.3">
      <c r="B63" t="s">
        <v>617</v>
      </c>
      <c r="C63" s="23">
        <v>1358</v>
      </c>
    </row>
    <row r="68" spans="2:10" x14ac:dyDescent="0.3">
      <c r="B68" s="5" t="s">
        <v>643</v>
      </c>
      <c r="C68" t="s">
        <v>649</v>
      </c>
    </row>
    <row r="69" spans="2:10" x14ac:dyDescent="0.3">
      <c r="B69" t="s">
        <v>642</v>
      </c>
      <c r="C69" s="23">
        <v>310</v>
      </c>
    </row>
    <row r="70" spans="2:10" x14ac:dyDescent="0.3">
      <c r="B70" t="s">
        <v>641</v>
      </c>
      <c r="C70" s="23">
        <v>342</v>
      </c>
    </row>
    <row r="71" spans="2:10" x14ac:dyDescent="0.3">
      <c r="B71" t="s">
        <v>640</v>
      </c>
      <c r="C71" s="23">
        <v>313</v>
      </c>
    </row>
    <row r="72" spans="2:10" x14ac:dyDescent="0.3">
      <c r="B72" t="s">
        <v>23</v>
      </c>
      <c r="C72" s="23">
        <v>280</v>
      </c>
    </row>
    <row r="73" spans="2:10" x14ac:dyDescent="0.3">
      <c r="B73" t="s">
        <v>617</v>
      </c>
      <c r="C73" s="23">
        <v>1245</v>
      </c>
    </row>
    <row r="79" spans="2:10" x14ac:dyDescent="0.3">
      <c r="C79" s="5" t="s">
        <v>684</v>
      </c>
      <c r="D79" s="5" t="s">
        <v>605</v>
      </c>
    </row>
    <row r="80" spans="2:10" x14ac:dyDescent="0.3">
      <c r="C80" t="s">
        <v>649</v>
      </c>
      <c r="F80" t="s">
        <v>676</v>
      </c>
      <c r="I80" t="s">
        <v>685</v>
      </c>
      <c r="J80" t="s">
        <v>690</v>
      </c>
    </row>
    <row r="81" spans="2:10" x14ac:dyDescent="0.3">
      <c r="B81" s="5" t="s">
        <v>643</v>
      </c>
      <c r="C81" t="s">
        <v>606</v>
      </c>
      <c r="D81" t="s">
        <v>608</v>
      </c>
      <c r="E81" t="s">
        <v>607</v>
      </c>
      <c r="F81" t="s">
        <v>606</v>
      </c>
      <c r="G81" t="s">
        <v>608</v>
      </c>
      <c r="H81" t="s">
        <v>607</v>
      </c>
    </row>
    <row r="82" spans="2:10" x14ac:dyDescent="0.3">
      <c r="B82" t="s">
        <v>642</v>
      </c>
      <c r="C82" s="23">
        <v>85</v>
      </c>
      <c r="D82" s="23">
        <v>96</v>
      </c>
      <c r="E82" s="23">
        <v>129</v>
      </c>
      <c r="F82" s="3">
        <v>6.8273092369477914E-2</v>
      </c>
      <c r="G82" s="3">
        <v>7.7108433734939766E-2</v>
      </c>
      <c r="H82" s="3">
        <v>0.10361445783132531</v>
      </c>
      <c r="I82" s="23">
        <v>310</v>
      </c>
      <c r="J82" s="3">
        <v>0.24899598393574296</v>
      </c>
    </row>
    <row r="83" spans="2:10" x14ac:dyDescent="0.3">
      <c r="B83" t="s">
        <v>641</v>
      </c>
      <c r="C83" s="23">
        <v>88</v>
      </c>
      <c r="D83" s="23">
        <v>93</v>
      </c>
      <c r="E83" s="23">
        <v>161</v>
      </c>
      <c r="F83" s="3">
        <v>7.0682730923694773E-2</v>
      </c>
      <c r="G83" s="3">
        <v>7.4698795180722893E-2</v>
      </c>
      <c r="H83" s="3">
        <v>0.12931726907630522</v>
      </c>
      <c r="I83" s="23">
        <v>342</v>
      </c>
      <c r="J83" s="3">
        <v>0.27469879518072288</v>
      </c>
    </row>
    <row r="84" spans="2:10" x14ac:dyDescent="0.3">
      <c r="B84" t="s">
        <v>640</v>
      </c>
      <c r="C84" s="23">
        <v>89</v>
      </c>
      <c r="D84" s="23">
        <v>88</v>
      </c>
      <c r="E84" s="23">
        <v>136</v>
      </c>
      <c r="F84" s="3">
        <v>7.1485943775100397E-2</v>
      </c>
      <c r="G84" s="3">
        <v>7.0682730923694773E-2</v>
      </c>
      <c r="H84" s="3">
        <v>0.10923694779116466</v>
      </c>
      <c r="I84" s="23">
        <v>313</v>
      </c>
      <c r="J84" s="3">
        <v>0.25140562248995985</v>
      </c>
    </row>
    <row r="85" spans="2:10" x14ac:dyDescent="0.3">
      <c r="B85" t="s">
        <v>23</v>
      </c>
      <c r="C85" s="23">
        <v>75</v>
      </c>
      <c r="D85" s="23">
        <v>78</v>
      </c>
      <c r="E85" s="23">
        <v>127</v>
      </c>
      <c r="F85" s="3">
        <v>6.0240963855421686E-2</v>
      </c>
      <c r="G85" s="3">
        <v>6.2650602409638559E-2</v>
      </c>
      <c r="H85" s="3">
        <v>0.10200803212851406</v>
      </c>
      <c r="I85" s="23">
        <v>280</v>
      </c>
      <c r="J85" s="3">
        <v>0.22489959839357429</v>
      </c>
    </row>
    <row r="86" spans="2:10" x14ac:dyDescent="0.3">
      <c r="B86" t="s">
        <v>617</v>
      </c>
      <c r="C86" s="23">
        <v>337</v>
      </c>
      <c r="D86" s="23">
        <v>355</v>
      </c>
      <c r="E86" s="23">
        <v>553</v>
      </c>
      <c r="F86" s="3">
        <v>0.27068273092369477</v>
      </c>
      <c r="G86" s="3">
        <v>0.28514056224899598</v>
      </c>
      <c r="H86" s="3">
        <v>0.44417670682730925</v>
      </c>
      <c r="I86" s="23">
        <v>1245</v>
      </c>
      <c r="J86" s="3">
        <v>1</v>
      </c>
    </row>
    <row r="93" spans="2:10" x14ac:dyDescent="0.3">
      <c r="C93" s="5" t="s">
        <v>684</v>
      </c>
      <c r="D93" s="5" t="s">
        <v>691</v>
      </c>
    </row>
    <row r="94" spans="2:10" x14ac:dyDescent="0.3">
      <c r="C94" t="s">
        <v>649</v>
      </c>
      <c r="F94" t="s">
        <v>679</v>
      </c>
      <c r="I94" t="s">
        <v>685</v>
      </c>
      <c r="J94" t="s">
        <v>686</v>
      </c>
    </row>
    <row r="95" spans="2:10" x14ac:dyDescent="0.3">
      <c r="B95" s="5" t="s">
        <v>692</v>
      </c>
      <c r="C95" t="s">
        <v>606</v>
      </c>
      <c r="D95" t="s">
        <v>608</v>
      </c>
      <c r="E95" t="s">
        <v>607</v>
      </c>
      <c r="F95" t="s">
        <v>606</v>
      </c>
      <c r="G95" t="s">
        <v>608</v>
      </c>
      <c r="H95" t="s">
        <v>607</v>
      </c>
    </row>
    <row r="96" spans="2:10" x14ac:dyDescent="0.3">
      <c r="B96" t="s">
        <v>644</v>
      </c>
      <c r="C96" s="23">
        <v>221</v>
      </c>
      <c r="D96" s="23">
        <v>234</v>
      </c>
      <c r="E96" s="23">
        <v>354</v>
      </c>
      <c r="F96" s="3">
        <v>0.17751004016064256</v>
      </c>
      <c r="G96" s="3">
        <v>0.18795180722891566</v>
      </c>
      <c r="H96" s="3">
        <v>0.28433734939759037</v>
      </c>
      <c r="I96" s="23">
        <v>809</v>
      </c>
      <c r="J96" s="3">
        <v>0.64979919678714859</v>
      </c>
    </row>
    <row r="97" spans="2:10" x14ac:dyDescent="0.3">
      <c r="B97" t="s">
        <v>460</v>
      </c>
      <c r="C97" s="23">
        <v>116</v>
      </c>
      <c r="D97" s="23">
        <v>121</v>
      </c>
      <c r="E97" s="23">
        <v>199</v>
      </c>
      <c r="F97" s="3">
        <v>9.3172690763052207E-2</v>
      </c>
      <c r="G97" s="3">
        <v>9.7188755020080328E-2</v>
      </c>
      <c r="H97" s="3">
        <v>0.15983935742971889</v>
      </c>
      <c r="I97" s="23">
        <v>436</v>
      </c>
      <c r="J97" s="3">
        <v>0.35020080321285141</v>
      </c>
    </row>
    <row r="98" spans="2:10" x14ac:dyDescent="0.3">
      <c r="B98" t="s">
        <v>617</v>
      </c>
      <c r="C98" s="23">
        <v>337</v>
      </c>
      <c r="D98" s="23">
        <v>355</v>
      </c>
      <c r="E98" s="23">
        <v>553</v>
      </c>
      <c r="F98" s="3">
        <v>0.27068273092369477</v>
      </c>
      <c r="G98" s="3">
        <v>0.28514056224899598</v>
      </c>
      <c r="H98" s="3">
        <v>0.44417670682730925</v>
      </c>
      <c r="I98" s="23">
        <v>1245</v>
      </c>
      <c r="J98" s="3">
        <v>1</v>
      </c>
    </row>
    <row r="103" spans="2:10" x14ac:dyDescent="0.3">
      <c r="B103" s="5" t="s">
        <v>649</v>
      </c>
      <c r="C103" s="5" t="s">
        <v>691</v>
      </c>
    </row>
    <row r="104" spans="2:10" x14ac:dyDescent="0.3">
      <c r="B104" s="5" t="s">
        <v>692</v>
      </c>
      <c r="C104" t="s">
        <v>606</v>
      </c>
      <c r="D104" t="s">
        <v>608</v>
      </c>
      <c r="E104" t="s">
        <v>607</v>
      </c>
      <c r="F104" t="s">
        <v>617</v>
      </c>
    </row>
    <row r="105" spans="2:10" x14ac:dyDescent="0.3">
      <c r="B105" t="s">
        <v>644</v>
      </c>
      <c r="C105" s="23">
        <v>221</v>
      </c>
      <c r="D105" s="23">
        <v>234</v>
      </c>
      <c r="E105" s="23">
        <v>354</v>
      </c>
      <c r="F105" s="23">
        <v>809</v>
      </c>
    </row>
    <row r="106" spans="2:10" x14ac:dyDescent="0.3">
      <c r="B106" t="s">
        <v>460</v>
      </c>
      <c r="C106" s="23">
        <v>116</v>
      </c>
      <c r="D106" s="23">
        <v>121</v>
      </c>
      <c r="E106" s="23">
        <v>199</v>
      </c>
      <c r="F106" s="23">
        <v>436</v>
      </c>
    </row>
    <row r="107" spans="2:10" x14ac:dyDescent="0.3">
      <c r="B107" t="s">
        <v>617</v>
      </c>
      <c r="C107" s="23">
        <v>337</v>
      </c>
      <c r="D107" s="23">
        <v>355</v>
      </c>
      <c r="E107" s="23">
        <v>553</v>
      </c>
      <c r="F107" s="23">
        <v>1245</v>
      </c>
    </row>
    <row r="116" spans="2:5" x14ac:dyDescent="0.3">
      <c r="B116" s="5" t="s">
        <v>689</v>
      </c>
      <c r="C116" t="s">
        <v>695</v>
      </c>
      <c r="D116" t="s">
        <v>693</v>
      </c>
      <c r="E116" t="s">
        <v>694</v>
      </c>
    </row>
    <row r="117" spans="2:5" x14ac:dyDescent="0.3">
      <c r="B117" t="s">
        <v>629</v>
      </c>
      <c r="C117" s="6">
        <v>403.41883624768633</v>
      </c>
      <c r="D117" s="15">
        <v>4500</v>
      </c>
      <c r="E117" s="15">
        <v>0</v>
      </c>
    </row>
    <row r="118" spans="2:5" x14ac:dyDescent="0.3">
      <c r="B118" t="s">
        <v>630</v>
      </c>
      <c r="C118" s="6">
        <v>223.47074392998306</v>
      </c>
      <c r="D118" s="15">
        <v>2000</v>
      </c>
      <c r="E118" s="15">
        <v>0</v>
      </c>
    </row>
    <row r="119" spans="2:5" x14ac:dyDescent="0.3">
      <c r="B119" t="s">
        <v>631</v>
      </c>
      <c r="C119" s="6">
        <v>320.79426057379476</v>
      </c>
      <c r="D119" s="15">
        <v>2600</v>
      </c>
      <c r="E119" s="15">
        <v>0</v>
      </c>
    </row>
    <row r="120" spans="2:5" x14ac:dyDescent="0.3">
      <c r="B120" t="s">
        <v>632</v>
      </c>
      <c r="C120" s="6">
        <v>98.81782650011705</v>
      </c>
      <c r="D120" s="15">
        <v>2000</v>
      </c>
      <c r="E120" s="15">
        <v>0</v>
      </c>
    </row>
    <row r="121" spans="2:5" x14ac:dyDescent="0.3">
      <c r="B121" t="s">
        <v>633</v>
      </c>
      <c r="C121" s="6">
        <v>83.728572546695688</v>
      </c>
      <c r="D121" s="15">
        <v>780</v>
      </c>
      <c r="E121" s="15">
        <v>0</v>
      </c>
    </row>
    <row r="122" spans="2:5" x14ac:dyDescent="0.3">
      <c r="B122" t="s">
        <v>634</v>
      </c>
      <c r="C122" s="6">
        <v>375.81015489199626</v>
      </c>
      <c r="D122" s="15">
        <v>3120</v>
      </c>
      <c r="E122" s="15">
        <v>0</v>
      </c>
    </row>
    <row r="123" spans="2:5" x14ac:dyDescent="0.3">
      <c r="B123" t="s">
        <v>635</v>
      </c>
      <c r="C123" s="6">
        <v>414.6</v>
      </c>
      <c r="D123" s="15">
        <v>1040</v>
      </c>
      <c r="E123" s="15">
        <v>52</v>
      </c>
    </row>
    <row r="124" spans="2:5" x14ac:dyDescent="0.3">
      <c r="B124" t="s">
        <v>636</v>
      </c>
      <c r="C124" s="6">
        <v>383.27272727272725</v>
      </c>
      <c r="D124" s="15">
        <v>1625</v>
      </c>
      <c r="E124" s="15">
        <v>26</v>
      </c>
    </row>
    <row r="125" spans="2:5" x14ac:dyDescent="0.3">
      <c r="B125" t="s">
        <v>637</v>
      </c>
      <c r="C125" s="6">
        <v>407.5</v>
      </c>
      <c r="D125" s="15">
        <v>780</v>
      </c>
      <c r="E125" s="15">
        <v>100</v>
      </c>
    </row>
    <row r="126" spans="2:5" x14ac:dyDescent="0.3">
      <c r="B126" t="s">
        <v>638</v>
      </c>
      <c r="C126" s="6">
        <v>62</v>
      </c>
      <c r="D126" s="15">
        <v>128</v>
      </c>
      <c r="E126" s="15">
        <v>26</v>
      </c>
    </row>
    <row r="127" spans="2:5" x14ac:dyDescent="0.3">
      <c r="B127" t="s">
        <v>617</v>
      </c>
      <c r="C127" s="6">
        <v>257.38679301923287</v>
      </c>
      <c r="D127" s="15">
        <v>4500</v>
      </c>
      <c r="E127" s="15">
        <v>0</v>
      </c>
    </row>
    <row r="130" spans="2:3" x14ac:dyDescent="0.3">
      <c r="B130" s="13" t="s">
        <v>689</v>
      </c>
      <c r="C130" s="13" t="s">
        <v>695</v>
      </c>
    </row>
    <row r="131" spans="2:3" x14ac:dyDescent="0.3">
      <c r="B131" t="s">
        <v>638</v>
      </c>
      <c r="C131" s="6">
        <v>62</v>
      </c>
    </row>
    <row r="132" spans="2:3" x14ac:dyDescent="0.3">
      <c r="B132" t="s">
        <v>633</v>
      </c>
      <c r="C132" s="6">
        <v>83.728572546695688</v>
      </c>
    </row>
    <row r="133" spans="2:3" x14ac:dyDescent="0.3">
      <c r="B133" t="s">
        <v>632</v>
      </c>
      <c r="C133" s="6">
        <v>98.81782650011705</v>
      </c>
    </row>
    <row r="134" spans="2:3" x14ac:dyDescent="0.3">
      <c r="B134" t="s">
        <v>630</v>
      </c>
      <c r="C134" s="6">
        <v>223.47074392998306</v>
      </c>
    </row>
    <row r="135" spans="2:3" x14ac:dyDescent="0.3">
      <c r="B135" s="14" t="s">
        <v>617</v>
      </c>
      <c r="C135" s="20">
        <v>257.38679301923287</v>
      </c>
    </row>
    <row r="136" spans="2:3" x14ac:dyDescent="0.3">
      <c r="B136" t="s">
        <v>631</v>
      </c>
      <c r="C136" s="6">
        <v>320.79426057379476</v>
      </c>
    </row>
    <row r="137" spans="2:3" x14ac:dyDescent="0.3">
      <c r="B137" t="s">
        <v>634</v>
      </c>
      <c r="C137" s="6">
        <v>375.81015489199626</v>
      </c>
    </row>
    <row r="138" spans="2:3" x14ac:dyDescent="0.3">
      <c r="B138" t="s">
        <v>636</v>
      </c>
      <c r="C138" s="6">
        <v>383.27272727272725</v>
      </c>
    </row>
    <row r="139" spans="2:3" x14ac:dyDescent="0.3">
      <c r="B139" t="s">
        <v>629</v>
      </c>
      <c r="C139" s="6">
        <v>403.41883624768633</v>
      </c>
    </row>
    <row r="140" spans="2:3" x14ac:dyDescent="0.3">
      <c r="B140" t="s">
        <v>637</v>
      </c>
      <c r="C140" s="6">
        <v>407.5</v>
      </c>
    </row>
    <row r="141" spans="2:3" x14ac:dyDescent="0.3">
      <c r="B141" s="19" t="s">
        <v>635</v>
      </c>
      <c r="C141" s="21">
        <v>414.6</v>
      </c>
    </row>
    <row r="147" spans="2:3" x14ac:dyDescent="0.3">
      <c r="B147" s="5" t="s">
        <v>689</v>
      </c>
      <c r="C147" t="s">
        <v>697</v>
      </c>
    </row>
    <row r="148" spans="2:3" x14ac:dyDescent="0.3">
      <c r="B148" t="s">
        <v>637</v>
      </c>
      <c r="C148" s="23">
        <v>0.36</v>
      </c>
    </row>
    <row r="149" spans="2:3" x14ac:dyDescent="0.3">
      <c r="B149" t="s">
        <v>638</v>
      </c>
      <c r="C149" s="23">
        <v>0.57000000000000006</v>
      </c>
    </row>
    <row r="150" spans="2:3" x14ac:dyDescent="0.3">
      <c r="B150" t="s">
        <v>636</v>
      </c>
      <c r="C150" s="23">
        <v>0.62</v>
      </c>
    </row>
    <row r="151" spans="2:3" x14ac:dyDescent="0.3">
      <c r="B151" t="s">
        <v>635</v>
      </c>
      <c r="C151" s="23">
        <v>0.77999999999999992</v>
      </c>
    </row>
    <row r="152" spans="2:3" x14ac:dyDescent="0.3">
      <c r="B152" t="s">
        <v>631</v>
      </c>
      <c r="C152" s="23">
        <v>3.9399999999999991</v>
      </c>
    </row>
    <row r="153" spans="2:3" x14ac:dyDescent="0.3">
      <c r="B153" t="s">
        <v>634</v>
      </c>
      <c r="C153" s="23">
        <v>4.6100000000000003</v>
      </c>
    </row>
    <row r="154" spans="2:3" x14ac:dyDescent="0.3">
      <c r="B154" t="s">
        <v>632</v>
      </c>
      <c r="C154" s="23">
        <v>5.2799999999999949</v>
      </c>
    </row>
    <row r="155" spans="2:3" x14ac:dyDescent="0.3">
      <c r="B155" t="s">
        <v>633</v>
      </c>
      <c r="C155" s="23">
        <v>6.8949999999999898</v>
      </c>
    </row>
    <row r="156" spans="2:3" x14ac:dyDescent="0.3">
      <c r="B156" t="s">
        <v>629</v>
      </c>
      <c r="C156" s="23">
        <v>8.1499999999999932</v>
      </c>
    </row>
    <row r="157" spans="2:3" x14ac:dyDescent="0.3">
      <c r="B157" t="s">
        <v>630</v>
      </c>
      <c r="C157" s="23">
        <v>8.8299999999999876</v>
      </c>
    </row>
    <row r="158" spans="2:3" x14ac:dyDescent="0.3">
      <c r="B158" t="s">
        <v>617</v>
      </c>
      <c r="C158" s="23">
        <v>40.034999999999961</v>
      </c>
    </row>
    <row r="163" spans="2:4" x14ac:dyDescent="0.3">
      <c r="B163" s="5" t="s">
        <v>698</v>
      </c>
      <c r="C163" s="5" t="s">
        <v>699</v>
      </c>
      <c r="D163" t="s">
        <v>696</v>
      </c>
    </row>
    <row r="164" spans="2:4" x14ac:dyDescent="0.3">
      <c r="B164" t="s">
        <v>652</v>
      </c>
      <c r="C164" t="s">
        <v>654</v>
      </c>
      <c r="D164" s="23">
        <v>1.3400000000000003</v>
      </c>
    </row>
    <row r="165" spans="2:4" x14ac:dyDescent="0.3">
      <c r="C165" t="s">
        <v>655</v>
      </c>
      <c r="D165" s="23">
        <v>1.8200000000000007</v>
      </c>
    </row>
    <row r="166" spans="2:4" x14ac:dyDescent="0.3">
      <c r="C166" t="s">
        <v>656</v>
      </c>
      <c r="D166" s="23">
        <v>2.0800000000000005</v>
      </c>
    </row>
    <row r="167" spans="2:4" x14ac:dyDescent="0.3">
      <c r="C167" t="s">
        <v>657</v>
      </c>
      <c r="D167" s="23">
        <v>1.1850000000000003</v>
      </c>
    </row>
    <row r="168" spans="2:4" x14ac:dyDescent="0.3">
      <c r="C168" t="s">
        <v>658</v>
      </c>
      <c r="D168" s="23">
        <v>1.4400000000000002</v>
      </c>
    </row>
    <row r="169" spans="2:4" x14ac:dyDescent="0.3">
      <c r="C169" t="s">
        <v>659</v>
      </c>
      <c r="D169" s="23">
        <v>1.7900000000000005</v>
      </c>
    </row>
    <row r="170" spans="2:4" x14ac:dyDescent="0.3">
      <c r="C170" t="s">
        <v>660</v>
      </c>
      <c r="D170" s="23">
        <v>1.21</v>
      </c>
    </row>
    <row r="171" spans="2:4" x14ac:dyDescent="0.3">
      <c r="C171" t="s">
        <v>661</v>
      </c>
      <c r="D171" s="23">
        <v>1.8800000000000006</v>
      </c>
    </row>
    <row r="172" spans="2:4" x14ac:dyDescent="0.3">
      <c r="C172" t="s">
        <v>662</v>
      </c>
      <c r="D172" s="23">
        <v>1.5700000000000007</v>
      </c>
    </row>
    <row r="173" spans="2:4" x14ac:dyDescent="0.3">
      <c r="C173" t="s">
        <v>663</v>
      </c>
      <c r="D173" s="23">
        <v>2.6500000000000008</v>
      </c>
    </row>
    <row r="174" spans="2:4" x14ac:dyDescent="0.3">
      <c r="C174" t="s">
        <v>664</v>
      </c>
      <c r="D174" s="23">
        <v>2.2500000000000009</v>
      </c>
    </row>
    <row r="175" spans="2:4" x14ac:dyDescent="0.3">
      <c r="C175" t="s">
        <v>665</v>
      </c>
      <c r="D175" s="23">
        <v>2.1300000000000003</v>
      </c>
    </row>
    <row r="176" spans="2:4" x14ac:dyDescent="0.3">
      <c r="B176" t="s">
        <v>653</v>
      </c>
      <c r="C176" t="s">
        <v>654</v>
      </c>
      <c r="D176" s="23">
        <v>2.0100000000000007</v>
      </c>
    </row>
    <row r="177" spans="2:4" x14ac:dyDescent="0.3">
      <c r="C177" t="s">
        <v>655</v>
      </c>
      <c r="D177" s="23">
        <v>1.3600000000000003</v>
      </c>
    </row>
    <row r="178" spans="2:4" x14ac:dyDescent="0.3">
      <c r="C178" t="s">
        <v>656</v>
      </c>
      <c r="D178" s="23">
        <v>1.7100000000000006</v>
      </c>
    </row>
    <row r="179" spans="2:4" x14ac:dyDescent="0.3">
      <c r="C179" t="s">
        <v>657</v>
      </c>
      <c r="D179" s="23">
        <v>1.06</v>
      </c>
    </row>
    <row r="180" spans="2:4" x14ac:dyDescent="0.3">
      <c r="C180" t="s">
        <v>658</v>
      </c>
      <c r="D180" s="23">
        <v>1.2600000000000002</v>
      </c>
    </row>
    <row r="181" spans="2:4" x14ac:dyDescent="0.3">
      <c r="C181" t="s">
        <v>659</v>
      </c>
      <c r="D181" s="23">
        <v>1.8600000000000005</v>
      </c>
    </row>
    <row r="182" spans="2:4" x14ac:dyDescent="0.3">
      <c r="C182" t="s">
        <v>660</v>
      </c>
      <c r="D182" s="23">
        <v>1.9800000000000009</v>
      </c>
    </row>
    <row r="183" spans="2:4" x14ac:dyDescent="0.3">
      <c r="C183" t="s">
        <v>661</v>
      </c>
      <c r="D183" s="23">
        <v>1.6000000000000008</v>
      </c>
    </row>
    <row r="184" spans="2:4" x14ac:dyDescent="0.3">
      <c r="B184" t="s">
        <v>617</v>
      </c>
      <c r="D184" s="23">
        <v>34.185000000000009</v>
      </c>
    </row>
    <row r="188" spans="2:4" x14ac:dyDescent="0.3">
      <c r="B188" s="5" t="s">
        <v>639</v>
      </c>
      <c r="C188" t="s">
        <v>691</v>
      </c>
      <c r="D188" t="s">
        <v>705</v>
      </c>
    </row>
    <row r="189" spans="2:4" x14ac:dyDescent="0.3">
      <c r="B189" t="s">
        <v>629</v>
      </c>
      <c r="C189" s="23">
        <v>275</v>
      </c>
      <c r="D189" s="24">
        <v>64.013694629800895</v>
      </c>
    </row>
    <row r="190" spans="2:4" x14ac:dyDescent="0.3">
      <c r="B190" t="s">
        <v>630</v>
      </c>
      <c r="C190" s="23">
        <v>256</v>
      </c>
      <c r="D190" s="24">
        <v>68.915005709787394</v>
      </c>
    </row>
    <row r="191" spans="2:4" x14ac:dyDescent="0.3">
      <c r="B191" t="s">
        <v>631</v>
      </c>
      <c r="C191" s="23">
        <v>210</v>
      </c>
      <c r="D191" s="24">
        <v>57.087354855754796</v>
      </c>
    </row>
    <row r="192" spans="2:4" x14ac:dyDescent="0.3">
      <c r="B192" t="s">
        <v>632</v>
      </c>
      <c r="C192" s="23">
        <v>205</v>
      </c>
      <c r="D192" s="24">
        <v>49.379932023889729</v>
      </c>
    </row>
    <row r="193" spans="2:4" x14ac:dyDescent="0.3">
      <c r="B193" t="s">
        <v>633</v>
      </c>
      <c r="C193" s="23">
        <v>202</v>
      </c>
      <c r="D193" s="24">
        <v>49.908490677449763</v>
      </c>
    </row>
    <row r="194" spans="2:4" x14ac:dyDescent="0.3">
      <c r="B194" t="s">
        <v>634</v>
      </c>
      <c r="C194" s="23">
        <v>153</v>
      </c>
      <c r="D194" s="24">
        <v>37.557504812832569</v>
      </c>
    </row>
    <row r="195" spans="2:4" x14ac:dyDescent="0.3">
      <c r="B195" t="s">
        <v>635</v>
      </c>
      <c r="C195" s="23">
        <v>15</v>
      </c>
      <c r="D195" s="24">
        <v>3.3563348416289598</v>
      </c>
    </row>
    <row r="196" spans="2:4" x14ac:dyDescent="0.3">
      <c r="B196" t="s">
        <v>636</v>
      </c>
      <c r="C196" s="23">
        <v>22</v>
      </c>
      <c r="D196" s="24">
        <v>5.249771062271062</v>
      </c>
    </row>
    <row r="197" spans="2:4" x14ac:dyDescent="0.3">
      <c r="B197" t="s">
        <v>637</v>
      </c>
      <c r="C197" s="23">
        <v>10</v>
      </c>
      <c r="D197" s="24">
        <v>2.3346153846153848</v>
      </c>
    </row>
    <row r="198" spans="2:4" x14ac:dyDescent="0.3">
      <c r="B198" t="s">
        <v>638</v>
      </c>
      <c r="C198" s="23">
        <v>10</v>
      </c>
      <c r="D198" s="24">
        <v>2.1906629554655872</v>
      </c>
    </row>
    <row r="199" spans="2:4" x14ac:dyDescent="0.3">
      <c r="B199" t="s">
        <v>617</v>
      </c>
      <c r="C199" s="23">
        <v>1358</v>
      </c>
      <c r="D199" s="24">
        <v>339.99336695349461</v>
      </c>
    </row>
    <row r="203" spans="2:4" x14ac:dyDescent="0.3">
      <c r="B203" t="s">
        <v>639</v>
      </c>
      <c r="C203" t="s">
        <v>691</v>
      </c>
      <c r="D203" t="s">
        <v>705</v>
      </c>
    </row>
    <row r="204" spans="2:4" x14ac:dyDescent="0.3">
      <c r="B204" t="s">
        <v>629</v>
      </c>
      <c r="C204">
        <v>275</v>
      </c>
      <c r="D204">
        <v>64.013694629800895</v>
      </c>
    </row>
    <row r="205" spans="2:4" x14ac:dyDescent="0.3">
      <c r="B205" t="s">
        <v>630</v>
      </c>
      <c r="C205">
        <v>256</v>
      </c>
      <c r="D205">
        <v>68.915005709787394</v>
      </c>
    </row>
    <row r="206" spans="2:4" x14ac:dyDescent="0.3">
      <c r="B206" t="s">
        <v>631</v>
      </c>
      <c r="C206">
        <v>210</v>
      </c>
      <c r="D206">
        <v>57.087354855754796</v>
      </c>
    </row>
    <row r="207" spans="2:4" x14ac:dyDescent="0.3">
      <c r="B207" t="s">
        <v>632</v>
      </c>
      <c r="C207">
        <v>205</v>
      </c>
      <c r="D207">
        <v>49.379932023889729</v>
      </c>
    </row>
    <row r="208" spans="2:4" x14ac:dyDescent="0.3">
      <c r="B208" t="s">
        <v>633</v>
      </c>
      <c r="C208">
        <v>202</v>
      </c>
      <c r="D208">
        <v>49.908490677449763</v>
      </c>
    </row>
    <row r="209" spans="2:4" x14ac:dyDescent="0.3">
      <c r="B209" t="s">
        <v>634</v>
      </c>
      <c r="C209">
        <v>153</v>
      </c>
      <c r="D209">
        <v>37.557504812832569</v>
      </c>
    </row>
    <row r="210" spans="2:4" x14ac:dyDescent="0.3">
      <c r="B210" t="s">
        <v>635</v>
      </c>
      <c r="C210">
        <v>15</v>
      </c>
      <c r="D210">
        <v>3.3563348416289598</v>
      </c>
    </row>
    <row r="211" spans="2:4" x14ac:dyDescent="0.3">
      <c r="B211" t="s">
        <v>636</v>
      </c>
      <c r="C211">
        <v>22</v>
      </c>
      <c r="D211">
        <v>5.249771062271062</v>
      </c>
    </row>
    <row r="212" spans="2:4" x14ac:dyDescent="0.3">
      <c r="B212" t="s">
        <v>637</v>
      </c>
      <c r="C212">
        <v>10</v>
      </c>
      <c r="D212">
        <v>2.3346153846153848</v>
      </c>
    </row>
    <row r="213" spans="2:4" x14ac:dyDescent="0.3">
      <c r="B213" t="s">
        <v>638</v>
      </c>
      <c r="C213">
        <v>10</v>
      </c>
      <c r="D213">
        <v>2.1906629554655872</v>
      </c>
    </row>
  </sheetData>
  <autoFilter ref="B130:C130" xr:uid="{F761E375-C38D-4DE6-B447-79327BA29F6E}">
    <sortState xmlns:xlrd2="http://schemas.microsoft.com/office/spreadsheetml/2017/richdata2" ref="B131:C141">
      <sortCondition ref="C130"/>
    </sortState>
  </autoFilter>
  <pageMargins left="0.7" right="0.7" top="0.75" bottom="0.75" header="0.3" footer="0.3"/>
  <drawing r:id="rId1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DE119-7A44-4623-A0B9-BCC1C246E87F}">
  <dimension ref="B1:H7"/>
  <sheetViews>
    <sheetView tabSelected="1" workbookViewId="0">
      <selection activeCell="B1" sqref="B1:H7"/>
    </sheetView>
  </sheetViews>
  <sheetFormatPr defaultColWidth="8.6640625" defaultRowHeight="14.4" x14ac:dyDescent="0.3"/>
  <cols>
    <col min="2" max="2" width="12.5546875" bestFit="1" customWidth="1"/>
    <col min="3" max="3" width="8.44140625" bestFit="1" customWidth="1"/>
    <col min="4" max="4" width="7.21875" bestFit="1" customWidth="1"/>
    <col min="5" max="5" width="7.5546875" bestFit="1" customWidth="1"/>
    <col min="6" max="8" width="12" bestFit="1" customWidth="1"/>
  </cols>
  <sheetData>
    <row r="1" spans="2:8" x14ac:dyDescent="0.3">
      <c r="C1" s="25" t="s">
        <v>649</v>
      </c>
      <c r="D1" s="25"/>
      <c r="E1" s="25"/>
      <c r="F1" s="25" t="s">
        <v>679</v>
      </c>
      <c r="G1" s="25"/>
      <c r="H1" s="25"/>
    </row>
    <row r="2" spans="2:8" x14ac:dyDescent="0.3">
      <c r="B2" s="17" t="s">
        <v>11</v>
      </c>
      <c r="C2" s="17" t="s">
        <v>606</v>
      </c>
      <c r="D2" s="17" t="s">
        <v>608</v>
      </c>
      <c r="E2" s="17" t="s">
        <v>607</v>
      </c>
      <c r="F2" s="17" t="s">
        <v>606</v>
      </c>
      <c r="G2" s="17" t="s">
        <v>608</v>
      </c>
      <c r="H2" s="17" t="s">
        <v>607</v>
      </c>
    </row>
    <row r="3" spans="2:8" x14ac:dyDescent="0.3">
      <c r="B3" s="16" t="s">
        <v>642</v>
      </c>
      <c r="C3" s="16">
        <v>85</v>
      </c>
      <c r="D3" s="16">
        <v>96</v>
      </c>
      <c r="E3" s="16">
        <v>129</v>
      </c>
      <c r="F3" s="18">
        <v>6.8273092369477914E-2</v>
      </c>
      <c r="G3" s="18">
        <v>7.7108433734939766E-2</v>
      </c>
      <c r="H3" s="18">
        <v>0.10361445783132531</v>
      </c>
    </row>
    <row r="4" spans="2:8" x14ac:dyDescent="0.3">
      <c r="B4" s="16" t="s">
        <v>641</v>
      </c>
      <c r="C4" s="16">
        <v>88</v>
      </c>
      <c r="D4" s="16">
        <v>93</v>
      </c>
      <c r="E4" s="16">
        <v>161</v>
      </c>
      <c r="F4" s="18">
        <v>7.0682730923694773E-2</v>
      </c>
      <c r="G4" s="18">
        <v>7.4698795180722893E-2</v>
      </c>
      <c r="H4" s="18">
        <v>0.12931726907630522</v>
      </c>
    </row>
    <row r="5" spans="2:8" x14ac:dyDescent="0.3">
      <c r="B5" s="16" t="s">
        <v>640</v>
      </c>
      <c r="C5" s="16">
        <v>89</v>
      </c>
      <c r="D5" s="16">
        <v>88</v>
      </c>
      <c r="E5" s="16">
        <v>136</v>
      </c>
      <c r="F5" s="18">
        <v>7.1485943775100397E-2</v>
      </c>
      <c r="G5" s="18">
        <v>7.0682730923694773E-2</v>
      </c>
      <c r="H5" s="18">
        <v>0.10923694779116466</v>
      </c>
    </row>
    <row r="6" spans="2:8" x14ac:dyDescent="0.3">
      <c r="B6" s="16" t="s">
        <v>23</v>
      </c>
      <c r="C6" s="16">
        <v>75</v>
      </c>
      <c r="D6" s="16">
        <v>78</v>
      </c>
      <c r="E6" s="16">
        <v>127</v>
      </c>
      <c r="F6" s="18">
        <v>6.0240963855421686E-2</v>
      </c>
      <c r="G6" s="18">
        <v>6.2650602409638559E-2</v>
      </c>
      <c r="H6" s="18">
        <v>0.10200803212851406</v>
      </c>
    </row>
    <row r="7" spans="2:8" x14ac:dyDescent="0.3">
      <c r="B7" s="16" t="s">
        <v>617</v>
      </c>
      <c r="C7" s="16">
        <v>337</v>
      </c>
      <c r="D7" s="16">
        <v>355</v>
      </c>
      <c r="E7" s="16">
        <v>553</v>
      </c>
      <c r="F7" s="18">
        <v>0.27068273092369477</v>
      </c>
      <c r="G7" s="18">
        <v>0.28514056224899598</v>
      </c>
      <c r="H7" s="18">
        <v>0.44417670682730925</v>
      </c>
    </row>
  </sheetData>
  <mergeCells count="2">
    <mergeCell ref="C1:E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dataset</vt:lpstr>
      <vt:lpstr>feedback theme</vt:lpstr>
      <vt:lpstr>sentiment</vt:lpstr>
      <vt:lpstr>time series</vt:lpstr>
      <vt:lpstr>Categorization</vt:lpstr>
      <vt:lpstr>Sheet2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 dc</dc:creator>
  <cp:lastModifiedBy>Chiko  Liu</cp:lastModifiedBy>
  <dcterms:created xsi:type="dcterms:W3CDTF">2024-08-30T08:28:50Z</dcterms:created>
  <dcterms:modified xsi:type="dcterms:W3CDTF">2025-09-15T18:53:38Z</dcterms:modified>
</cp:coreProperties>
</file>