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yuenkayeli/Genomic Medicine/Project/msc_project/"/>
    </mc:Choice>
  </mc:AlternateContent>
  <xr:revisionPtr revIDLastSave="0" documentId="13_ncr:1_{67DC0E3F-86D9-EA40-9438-BF9BDE0E1838}" xr6:coauthVersionLast="47" xr6:coauthVersionMax="47" xr10:uidLastSave="{00000000-0000-0000-0000-000000000000}"/>
  <bookViews>
    <workbookView xWindow="1300" yWindow="520" windowWidth="26120" windowHeight="15760" tabRatio="500" activeTab="2" xr2:uid="{00000000-000D-0000-FFFF-FFFF00000000}"/>
  </bookViews>
  <sheets>
    <sheet name="Sheet1" sheetId="1" r:id="rId1"/>
    <sheet name="Sheet5" sheetId="5" r:id="rId2"/>
    <sheet name="HCEC" sheetId="7" r:id="rId3"/>
  </sheets>
  <definedNames>
    <definedName name="_xlnm._FilterDatabase" localSheetId="0" hidden="1">Sheet1!$A$1:$CW$134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V6" i="5" l="1"/>
  <c r="V5" i="5"/>
  <c r="V7" i="5"/>
  <c r="V8" i="5"/>
  <c r="V4" i="5"/>
  <c r="M6" i="5"/>
  <c r="L6" i="5"/>
  <c r="M5" i="5"/>
  <c r="M4" i="5"/>
  <c r="M3" i="5"/>
  <c r="L5" i="5"/>
  <c r="L4" i="5"/>
  <c r="L3" i="5"/>
  <c r="L2" i="5"/>
  <c r="J16" i="5"/>
  <c r="K16" i="5" s="1"/>
  <c r="K17" i="5" s="1"/>
  <c r="K18" i="5" s="1"/>
  <c r="K19" i="5" s="1"/>
  <c r="K20" i="5" s="1"/>
  <c r="M2" i="5"/>
  <c r="Q3" i="5"/>
  <c r="Q4" i="5"/>
  <c r="Q5" i="5"/>
  <c r="Q6" i="5"/>
  <c r="Q2" i="5"/>
  <c r="K3" i="5"/>
  <c r="K4" i="5"/>
  <c r="K5" i="5"/>
  <c r="K6" i="5"/>
  <c r="K2" i="5"/>
  <c r="D3" i="5"/>
  <c r="D4" i="5"/>
  <c r="D5" i="5"/>
  <c r="D6" i="5"/>
  <c r="D2" i="5"/>
  <c r="CJ100" i="1"/>
  <c r="CJ133" i="1"/>
  <c r="CJ56" i="1"/>
  <c r="CJ132" i="1"/>
  <c r="CJ15" i="1"/>
  <c r="CJ10" i="1"/>
  <c r="CJ57" i="1"/>
  <c r="CJ134" i="1"/>
  <c r="CJ130" i="1"/>
  <c r="CJ113" i="1"/>
  <c r="CJ86" i="1"/>
  <c r="CJ88" i="1"/>
  <c r="CJ131" i="1"/>
  <c r="CJ91" i="1"/>
  <c r="CJ98" i="1"/>
  <c r="CJ19" i="1"/>
  <c r="CJ87" i="1"/>
  <c r="CJ107" i="1"/>
  <c r="CJ116" i="1"/>
  <c r="CJ25" i="1"/>
  <c r="CJ78" i="1"/>
  <c r="CJ55" i="1"/>
  <c r="CJ110" i="1"/>
  <c r="CJ49" i="1"/>
  <c r="CJ104" i="1"/>
  <c r="CJ101" i="1"/>
  <c r="CJ129" i="1"/>
  <c r="CJ106" i="1"/>
  <c r="CJ63" i="1"/>
  <c r="CJ9" i="1"/>
  <c r="CJ84" i="1"/>
  <c r="CJ50" i="1"/>
  <c r="CJ80" i="1"/>
  <c r="CJ69" i="1"/>
  <c r="CJ118" i="1"/>
  <c r="CJ60" i="1"/>
  <c r="CJ123" i="1"/>
  <c r="CJ30" i="1"/>
  <c r="CJ99" i="1"/>
  <c r="CJ77" i="1"/>
  <c r="CJ23" i="1"/>
  <c r="CJ16" i="1"/>
  <c r="CJ71" i="1"/>
  <c r="CJ48" i="1"/>
  <c r="CJ125" i="1"/>
  <c r="CJ89" i="1"/>
  <c r="CJ124" i="1"/>
  <c r="CJ75" i="1"/>
  <c r="CJ24" i="1"/>
  <c r="CJ120" i="1"/>
  <c r="CJ20" i="1"/>
  <c r="CJ109" i="1"/>
  <c r="CJ40" i="1"/>
  <c r="CJ38" i="1"/>
  <c r="CJ13" i="1"/>
  <c r="CJ11" i="1"/>
  <c r="CJ7" i="1"/>
  <c r="CJ95" i="1"/>
  <c r="CJ43" i="1"/>
  <c r="CJ21" i="1"/>
  <c r="CJ28" i="1"/>
  <c r="CJ51" i="1"/>
  <c r="CJ4" i="1"/>
  <c r="CJ92" i="1"/>
  <c r="CJ81" i="1"/>
  <c r="CJ79" i="1"/>
  <c r="CJ2" i="1"/>
  <c r="CJ117" i="1"/>
  <c r="CJ82" i="1"/>
  <c r="CJ70" i="1"/>
  <c r="CJ29" i="1"/>
  <c r="CJ105" i="1"/>
  <c r="CJ45" i="1"/>
  <c r="CJ54" i="1"/>
  <c r="CJ64" i="1"/>
  <c r="CJ42" i="1"/>
  <c r="CJ47" i="1"/>
  <c r="CJ26" i="1"/>
  <c r="CJ34" i="1"/>
  <c r="CJ68" i="1"/>
  <c r="CJ6" i="1"/>
  <c r="CJ119" i="1"/>
  <c r="CJ8" i="1"/>
  <c r="CJ114" i="1"/>
  <c r="CJ33" i="1"/>
  <c r="CJ18" i="1"/>
  <c r="CJ61" i="1"/>
  <c r="CJ3" i="1"/>
  <c r="CJ67" i="1"/>
  <c r="CJ35" i="1"/>
  <c r="CJ97" i="1"/>
  <c r="CJ39" i="1"/>
  <c r="CJ14" i="1"/>
  <c r="CJ127" i="1"/>
  <c r="CJ31" i="1"/>
  <c r="CJ93" i="1"/>
  <c r="CJ90" i="1"/>
  <c r="CJ83" i="1"/>
  <c r="CJ59" i="1"/>
  <c r="CJ27" i="1"/>
  <c r="CJ12" i="1"/>
  <c r="CJ73" i="1"/>
  <c r="CJ72" i="1"/>
  <c r="CJ58" i="1"/>
  <c r="CJ36" i="1"/>
  <c r="CJ65" i="1"/>
  <c r="CJ103" i="1"/>
  <c r="CJ17" i="1"/>
  <c r="CJ115" i="1"/>
  <c r="CJ111" i="1"/>
  <c r="CJ85" i="1"/>
  <c r="CJ66" i="1"/>
  <c r="CJ46" i="1"/>
  <c r="CJ128" i="1"/>
  <c r="CJ32" i="1"/>
  <c r="CJ122" i="1"/>
  <c r="CJ74" i="1"/>
  <c r="CJ53" i="1"/>
  <c r="CJ52" i="1"/>
  <c r="CJ41" i="1"/>
  <c r="CJ102" i="1"/>
  <c r="CJ96" i="1"/>
  <c r="CJ22" i="1"/>
  <c r="CJ126" i="1"/>
  <c r="CJ94" i="1"/>
  <c r="CJ37" i="1"/>
  <c r="CJ5" i="1"/>
  <c r="CJ121" i="1"/>
  <c r="CJ112" i="1"/>
  <c r="CJ62" i="1"/>
  <c r="CJ108" i="1"/>
  <c r="CJ44" i="1"/>
  <c r="CJ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 authorId="0" shapeId="0" xr:uid="{00000000-0006-0000-0000-000006000000}">
      <text>
        <r>
          <rPr>
            <b/>
            <sz val="9"/>
            <color rgb="FF000000"/>
            <rFont val="Tahoma"/>
            <family val="2"/>
            <charset val="1"/>
          </rPr>
          <t xml:space="preserve">Hodges, Angela:
</t>
        </r>
        <r>
          <rPr>
            <sz val="9"/>
            <color rgb="FF000000"/>
            <rFont val="Tahoma"/>
            <family val="2"/>
            <charset val="1"/>
          </rPr>
          <t xml:space="preserve">rs429358 rs7412 APOE genotype
</t>
        </r>
        <r>
          <rPr>
            <sz val="9"/>
            <color rgb="FF000000"/>
            <rFont val="Tahoma"/>
            <family val="2"/>
            <charset val="1"/>
          </rPr>
          <t xml:space="preserve">CT TT E1E2
</t>
        </r>
        <r>
          <rPr>
            <sz val="9"/>
            <color rgb="FF000000"/>
            <rFont val="Tahoma"/>
            <family val="2"/>
            <charset val="1"/>
          </rPr>
          <t xml:space="preserve">CT CC E3E4
</t>
        </r>
        <r>
          <rPr>
            <sz val="9"/>
            <color rgb="FF000000"/>
            <rFont val="Tahoma"/>
            <family val="2"/>
            <charset val="1"/>
          </rPr>
          <t xml:space="preserve">CT CT E1E3 or E2E4
</t>
        </r>
        <r>
          <rPr>
            <sz val="9"/>
            <color rgb="FF000000"/>
            <rFont val="Tahoma"/>
            <family val="2"/>
            <charset val="1"/>
          </rPr>
          <t xml:space="preserve">CC TT E1E1
</t>
        </r>
        <r>
          <rPr>
            <sz val="9"/>
            <color rgb="FF000000"/>
            <rFont val="Tahoma"/>
            <family val="2"/>
            <charset val="1"/>
          </rPr>
          <t xml:space="preserve">CC CC E4E4
</t>
        </r>
        <r>
          <rPr>
            <sz val="9"/>
            <color rgb="FF000000"/>
            <rFont val="Tahoma"/>
            <family val="2"/>
            <charset val="1"/>
          </rPr>
          <t xml:space="preserve">CC CT E1E4
</t>
        </r>
        <r>
          <rPr>
            <sz val="9"/>
            <color rgb="FF000000"/>
            <rFont val="Tahoma"/>
            <family val="2"/>
            <charset val="1"/>
          </rPr>
          <t xml:space="preserve">TT TT E2E2
</t>
        </r>
        <r>
          <rPr>
            <sz val="9"/>
            <color rgb="FF000000"/>
            <rFont val="Tahoma"/>
            <family val="2"/>
            <charset val="1"/>
          </rPr>
          <t xml:space="preserve">TT CC E3E3
</t>
        </r>
        <r>
          <rPr>
            <sz val="9"/>
            <color rgb="FF000000"/>
            <rFont val="Tahoma"/>
            <family val="2"/>
            <charset val="1"/>
          </rPr>
          <t xml:space="preserve">TT CT E2E3
</t>
        </r>
      </text>
    </comment>
    <comment ref="AL1" authorId="0" shapeId="0" xr:uid="{00000000-0006-0000-0000-000007000000}">
      <text>
        <r>
          <rPr>
            <b/>
            <sz val="9"/>
            <color rgb="FF000000"/>
            <rFont val="Tahoma"/>
            <family val="2"/>
            <charset val="1"/>
          </rPr>
          <t xml:space="preserve">Hodges, Angela:
</t>
        </r>
        <r>
          <rPr>
            <sz val="9"/>
            <color rgb="FF000000"/>
            <rFont val="Tahoma"/>
            <family val="2"/>
            <charset val="1"/>
          </rPr>
          <t>rs429358 rs7412 APOE genotype
CT TT E1E2
CT CC E3E4
CT CT E1E3 or E2E4
CC TT E1E1
CC CC E4E4
CC CT E1E4
TT TT E2E2
TT CC E3E3
TT CT E2E3</t>
        </r>
      </text>
    </comment>
    <comment ref="AG23" authorId="0" shapeId="0" xr:uid="{00000000-0006-0000-0000-000002000000}">
      <text>
        <r>
          <rPr>
            <b/>
            <sz val="10"/>
            <color rgb="FF000000"/>
            <rFont val="Calibri"/>
            <family val="2"/>
            <charset val="1"/>
          </rPr>
          <t xml:space="preserve">Guillermo Carbajosa:
</t>
        </r>
        <r>
          <rPr>
            <sz val="10"/>
            <color rgb="FF000000"/>
            <rFont val="Calibri"/>
            <family val="2"/>
            <charset val="1"/>
          </rPr>
          <t>Confirmed in RNA-Seq in both tissues for this individual</t>
        </r>
      </text>
    </comment>
    <comment ref="AG25" authorId="0" shapeId="0" xr:uid="{00000000-0006-0000-0000-000004000000}">
      <text>
        <r>
          <rPr>
            <b/>
            <sz val="10"/>
            <color rgb="FF000000"/>
            <rFont val="Calibri"/>
            <family val="2"/>
            <charset val="1"/>
          </rPr>
          <t xml:space="preserve">Guillermo Carbajosa:
</t>
        </r>
        <r>
          <rPr>
            <sz val="10"/>
            <color rgb="FF000000"/>
            <rFont val="Calibri"/>
            <family val="2"/>
            <charset val="1"/>
          </rPr>
          <t>Confirmed in RNA-Seq in both tissues for this individual</t>
        </r>
      </text>
    </comment>
    <comment ref="AG45" authorId="0" shapeId="0" xr:uid="{00000000-0006-0000-0000-000001000000}">
      <text>
        <r>
          <rPr>
            <b/>
            <sz val="10"/>
            <color rgb="FF000000"/>
            <rFont val="Calibri"/>
            <family val="2"/>
            <charset val="1"/>
          </rPr>
          <t xml:space="preserve">Guillermo Carbajosa:
</t>
        </r>
        <r>
          <rPr>
            <sz val="10"/>
            <color rgb="FF000000"/>
            <rFont val="Calibri"/>
            <family val="2"/>
            <charset val="1"/>
          </rPr>
          <t xml:space="preserve">Confirmed in RNA-Seq. </t>
        </r>
      </text>
    </comment>
    <comment ref="AG77" authorId="0" shapeId="0" xr:uid="{00000000-0006-0000-0000-000003000000}">
      <text>
        <r>
          <rPr>
            <b/>
            <sz val="9"/>
            <color rgb="FF000000"/>
            <rFont val="Tahoma"/>
            <family val="2"/>
            <charset val="1"/>
          </rPr>
          <t xml:space="preserve">Hodges, Angela:
</t>
        </r>
        <r>
          <rPr>
            <sz val="9"/>
            <color rgb="FF000000"/>
            <rFont val="Tahoma"/>
            <family val="2"/>
            <charset val="1"/>
          </rPr>
          <t>Evidence suggests this is incorrectly called in RNA-Seq data as only incorrect in this sample and is different to previous genotyping result
RIGHT again! Now it is corrected and consistent</t>
        </r>
      </text>
    </comment>
    <comment ref="AG87" authorId="0" shapeId="0" xr:uid="{00000000-0006-0000-0000-000005000000}">
      <text>
        <r>
          <rPr>
            <b/>
            <sz val="9"/>
            <color rgb="FF000000"/>
            <rFont val="Tahoma"/>
            <family val="2"/>
            <charset val="1"/>
          </rPr>
          <t xml:space="preserve">Hodges, Angela:
</t>
        </r>
        <r>
          <rPr>
            <sz val="9"/>
            <color rgb="FF000000"/>
            <rFont val="Tahoma"/>
            <family val="2"/>
            <charset val="1"/>
          </rPr>
          <t>Evidence suggests this is incorrectly called in RNA-Seq data as only incorrect in this sample and is different to previous genotyping result
You are right! It was wrong and now it is corrected</t>
        </r>
      </text>
    </comment>
    <comment ref="AL130" authorId="0" shapeId="0" xr:uid="{00000000-0006-0000-0000-000009000000}">
      <text>
        <r>
          <rPr>
            <b/>
            <sz val="9"/>
            <color rgb="FF000000"/>
            <rFont val="Tahoma"/>
            <family val="2"/>
            <charset val="1"/>
          </rPr>
          <t xml:space="preserve">Hodges, Angela:
</t>
        </r>
        <r>
          <rPr>
            <sz val="9"/>
            <color rgb="FF000000"/>
            <rFont val="Tahoma"/>
            <family val="2"/>
            <charset val="1"/>
          </rPr>
          <t>Genotype supplied by brain bank</t>
        </r>
      </text>
    </comment>
    <comment ref="AL131" authorId="0" shapeId="0" xr:uid="{00000000-0006-0000-0000-000008000000}">
      <text>
        <r>
          <rPr>
            <b/>
            <sz val="9"/>
            <color rgb="FF000000"/>
            <rFont val="Tahoma"/>
            <family val="2"/>
            <charset val="1"/>
          </rPr>
          <t xml:space="preserve">Hodges, Angela:
</t>
        </r>
        <r>
          <rPr>
            <sz val="9"/>
            <color rgb="FF000000"/>
            <rFont val="Tahoma"/>
            <family val="2"/>
            <charset val="1"/>
          </rPr>
          <t>Genotype supplied by brain bank</t>
        </r>
      </text>
    </comment>
    <comment ref="AL132" authorId="0" shapeId="0" xr:uid="{00000000-0006-0000-0000-00000B000000}">
      <text>
        <r>
          <rPr>
            <b/>
            <sz val="9"/>
            <color rgb="FF000000"/>
            <rFont val="Tahoma"/>
            <family val="2"/>
            <charset val="1"/>
          </rPr>
          <t xml:space="preserve">Hodges, Angela:
</t>
        </r>
        <r>
          <rPr>
            <sz val="9"/>
            <color rgb="FF000000"/>
            <rFont val="Tahoma"/>
            <family val="2"/>
            <charset val="1"/>
          </rPr>
          <t>Genotype supplied by brain bank</t>
        </r>
      </text>
    </comment>
    <comment ref="AL133" authorId="0" shapeId="0" xr:uid="{00000000-0006-0000-0000-00000C000000}">
      <text>
        <r>
          <rPr>
            <b/>
            <sz val="9"/>
            <color rgb="FF000000"/>
            <rFont val="Tahoma"/>
            <family val="2"/>
            <charset val="1"/>
          </rPr>
          <t xml:space="preserve">Hodges, Angela:
</t>
        </r>
        <r>
          <rPr>
            <sz val="9"/>
            <color rgb="FF000000"/>
            <rFont val="Tahoma"/>
            <family val="2"/>
            <charset val="1"/>
          </rPr>
          <t>Genotype supplied by brain bank</t>
        </r>
      </text>
    </comment>
    <comment ref="AL134" authorId="0" shapeId="0" xr:uid="{00000000-0006-0000-0000-00000A000000}">
      <text>
        <r>
          <rPr>
            <b/>
            <sz val="9"/>
            <color rgb="FF000000"/>
            <rFont val="Tahoma"/>
            <family val="2"/>
            <charset val="1"/>
          </rPr>
          <t xml:space="preserve">Hodges, Angela:
</t>
        </r>
        <r>
          <rPr>
            <sz val="9"/>
            <color rgb="FF000000"/>
            <rFont val="Tahoma"/>
            <family val="2"/>
            <charset val="1"/>
          </rPr>
          <t>Genotype supplied by brain bank</t>
        </r>
      </text>
    </comment>
  </commentList>
</comments>
</file>

<file path=xl/sharedStrings.xml><?xml version="1.0" encoding="utf-8"?>
<sst xmlns="http://schemas.openxmlformats.org/spreadsheetml/2006/main" count="6334" uniqueCount="723">
  <si>
    <t>Subject id</t>
  </si>
  <si>
    <t>Alternative subject ID</t>
  </si>
  <si>
    <t>Sample ID</t>
  </si>
  <si>
    <r>
      <rPr>
        <sz val="12"/>
        <color rgb="FF000000"/>
        <rFont val="Calibri"/>
        <family val="2"/>
        <charset val="1"/>
      </rPr>
      <t>Conc (ng/</t>
    </r>
    <r>
      <rPr>
        <sz val="11"/>
        <color rgb="FF000000"/>
        <rFont val="Calibri"/>
        <family val="2"/>
        <charset val="1"/>
      </rPr>
      <t>µl)</t>
    </r>
    <r>
      <rPr>
        <sz val="12"/>
        <color rgb="FF000000"/>
        <rFont val="Calibri"/>
        <family val="2"/>
        <charset val="1"/>
      </rPr>
      <t xml:space="preserve"> </t>
    </r>
  </si>
  <si>
    <t>RIN Score</t>
  </si>
  <si>
    <t>Nano Chip ID</t>
  </si>
  <si>
    <t xml:space="preserve">A260 </t>
  </si>
  <si>
    <t xml:space="preserve">A280 </t>
  </si>
  <si>
    <t xml:space="preserve">260/280 </t>
  </si>
  <si>
    <t xml:space="preserve">260/230 </t>
  </si>
  <si>
    <t>Conc. Factor (ng/ul)</t>
  </si>
  <si>
    <t>Cursor Pos.</t>
  </si>
  <si>
    <t>Cursor abs.</t>
  </si>
  <si>
    <t>340 raw</t>
  </si>
  <si>
    <t>NA Type</t>
  </si>
  <si>
    <t>Group</t>
  </si>
  <si>
    <t>GroupTREM2Diagnosis</t>
  </si>
  <si>
    <t>Tissue</t>
  </si>
  <si>
    <t>Diagnosis</t>
  </si>
  <si>
    <t>Diagnosis_1</t>
  </si>
  <si>
    <t>Source</t>
  </si>
  <si>
    <t>TREM2 variant</t>
  </si>
  <si>
    <t>TREM2 variant SNP id</t>
  </si>
  <si>
    <t>TREM2_Variant_covariates</t>
  </si>
  <si>
    <t>TREM2 R47H bcftools</t>
  </si>
  <si>
    <t>TREM2 Variant confirmed by RNASeq</t>
  </si>
  <si>
    <t>Braak and Braak stage (modified Braak Stage)</t>
  </si>
  <si>
    <t>Age (at death)</t>
  </si>
  <si>
    <t>Sex</t>
  </si>
  <si>
    <t>Yv_variants_count</t>
  </si>
  <si>
    <t>Inferred sex by Y variants count</t>
  </si>
  <si>
    <t>APOE rs429358 [T/C] RNA-Seq</t>
  </si>
  <si>
    <t>APOE rs7412 [C/T]  RNA-Seq</t>
  </si>
  <si>
    <t>APOE Genotype RNA-Seq</t>
  </si>
  <si>
    <t>APOE rs429358 [T/C] SNP assay SGDP</t>
  </si>
  <si>
    <t>APOE rs7412 [C/T] SNP assay SGDP</t>
  </si>
  <si>
    <t>APOE Genotype SNP assay SGDP</t>
  </si>
  <si>
    <t>FINAL APOE Genotype to use</t>
  </si>
  <si>
    <t>No. of E4 alleles</t>
  </si>
  <si>
    <t>CD33 Genotype rs3865444 [C/A] UPSTREAM</t>
  </si>
  <si>
    <t xml:space="preserve">CD33 Genotype rs12459419  protective [C/T] </t>
  </si>
  <si>
    <t>No. of CD33 risk alleles</t>
  </si>
  <si>
    <t>TSPO rs6971 [A/G]</t>
  </si>
  <si>
    <t>Year of donation/death</t>
  </si>
  <si>
    <t>Years of tissue storage</t>
  </si>
  <si>
    <t>PostMortemDelay (hours)</t>
  </si>
  <si>
    <t>CD68 CA1</t>
  </si>
  <si>
    <t>CD68 CA4</t>
  </si>
  <si>
    <t>HLA CA1</t>
  </si>
  <si>
    <t>HLA CA4</t>
  </si>
  <si>
    <t>Iba-1 CA1</t>
  </si>
  <si>
    <t>Iba-1 CA4</t>
  </si>
  <si>
    <t>Tau CA1</t>
  </si>
  <si>
    <t>Tau CA4</t>
  </si>
  <si>
    <t>Amyloid CA1</t>
  </si>
  <si>
    <t>Amyloid CA4</t>
  </si>
  <si>
    <t>Post-mortem delay (hours)</t>
  </si>
  <si>
    <t>Post-mortem interval (hours)</t>
  </si>
  <si>
    <t>Cause of Death</t>
  </si>
  <si>
    <t>Family history of dementia/neurodegeneration.y</t>
  </si>
  <si>
    <t>Subject id - correct</t>
  </si>
  <si>
    <t>Stock tissue tube labeling - correct and unique</t>
  </si>
  <si>
    <t>Extraction Date</t>
  </si>
  <si>
    <t>Stock Volume -80C left in Hodges freezer (* denotes in Yau's freezer box) rest in one of two labelled boxes for QMUL RNAs. Rest up to 30ul transferred to QMUL for RNASeq</t>
  </si>
  <si>
    <t>RNA tube labels</t>
  </si>
  <si>
    <t>Sequencing Date</t>
  </si>
  <si>
    <t>Sequencing Pool</t>
  </si>
  <si>
    <t>Sample No.</t>
  </si>
  <si>
    <t>Library Prep Kit</t>
  </si>
  <si>
    <t>Library Prep Date</t>
  </si>
  <si>
    <t>Input amount (ng)</t>
  </si>
  <si>
    <t>Sample RIN Score</t>
  </si>
  <si>
    <t>Sample Species</t>
  </si>
  <si>
    <t>Sample Tissue</t>
  </si>
  <si>
    <t xml:space="preserve">Reads PF Run 1 </t>
  </si>
  <si>
    <t xml:space="preserve">Reads PF Run 2 </t>
  </si>
  <si>
    <t>Reads PF Run 3</t>
  </si>
  <si>
    <t xml:space="preserve">Reads PF Run 4 </t>
  </si>
  <si>
    <t xml:space="preserve">Reads PF Run 5 </t>
  </si>
  <si>
    <t xml:space="preserve">Reads PF Run 6 </t>
  </si>
  <si>
    <t xml:space="preserve">Reads PF Run 7 </t>
  </si>
  <si>
    <t>Total Reads (i.e paired)</t>
  </si>
  <si>
    <t>Reads</t>
  </si>
  <si>
    <t>Number of Reads sampled</t>
  </si>
  <si>
    <t>% Total Aligned</t>
  </si>
  <si>
    <t>% Abundant</t>
  </si>
  <si>
    <t>% Unaligned</t>
  </si>
  <si>
    <t>Median CV Coverage Uniformity</t>
  </si>
  <si>
    <t>% Stranded</t>
  </si>
  <si>
    <t>Total Duplicate % Read1</t>
  </si>
  <si>
    <t>Total Duplicate % Read2</t>
  </si>
  <si>
    <t>10++ Duplicate % Read 1</t>
  </si>
  <si>
    <t>10++ Duplicate % Read 2</t>
  </si>
  <si>
    <t>A043/03</t>
  </si>
  <si>
    <t>RNA-40</t>
  </si>
  <si>
    <t>TREM2-</t>
  </si>
  <si>
    <t>TREM2-AD</t>
  </si>
  <si>
    <t>Entorhinal cortex</t>
  </si>
  <si>
    <t>AD - PS1 to match the TREM2+ case</t>
  </si>
  <si>
    <t>AD</t>
  </si>
  <si>
    <t>IoP Brain Bank</t>
  </si>
  <si>
    <t>None</t>
  </si>
  <si>
    <t>VI</t>
  </si>
  <si>
    <t>FEMALE</t>
  </si>
  <si>
    <t>CT</t>
  </si>
  <si>
    <t>CC</t>
  </si>
  <si>
    <t>E3E4</t>
  </si>
  <si>
    <t>T:C</t>
  </si>
  <si>
    <t>AG</t>
  </si>
  <si>
    <t>unknown</t>
  </si>
  <si>
    <t>NA</t>
  </si>
  <si>
    <t>A043/03 Ent Ctx</t>
  </si>
  <si>
    <t>QMUL</t>
  </si>
  <si>
    <t>15ul</t>
  </si>
  <si>
    <t>Total RNA_QMUL</t>
  </si>
  <si>
    <t>A043/03_67</t>
  </si>
  <si>
    <t>Ent. Ctx.</t>
  </si>
  <si>
    <t>Pool 3</t>
  </si>
  <si>
    <t>RDobson-67</t>
  </si>
  <si>
    <t>KAPA Stranded RNA-Seq with RiboErase</t>
  </si>
  <si>
    <t xml:space="preserve">Human </t>
  </si>
  <si>
    <t>Brain</t>
  </si>
  <si>
    <t>76/76</t>
  </si>
  <si>
    <t>A025/03</t>
  </si>
  <si>
    <t>TREM2+</t>
  </si>
  <si>
    <t>TREM2+AD</t>
  </si>
  <si>
    <t>BA9</t>
  </si>
  <si>
    <t>AD modified Braak stage V-VI with extensive pathology (estimated by tau pathology) in the CA1 and CA4 regions of the hippocampus</t>
  </si>
  <si>
    <t>287C&gt;A  T96K Hardy</t>
  </si>
  <si>
    <t>rs2234253/rs2234258/rs2234256</t>
  </si>
  <si>
    <t>T96K/W191X/L211P</t>
  </si>
  <si>
    <t>NO</t>
  </si>
  <si>
    <t>YES</t>
  </si>
  <si>
    <t>V/VI</t>
  </si>
  <si>
    <t>C:C</t>
  </si>
  <si>
    <t>GG</t>
  </si>
  <si>
    <t>A025/03 BA9</t>
  </si>
  <si>
    <t>A025/03_43</t>
  </si>
  <si>
    <t>Pool 2</t>
  </si>
  <si>
    <t>RDobson-43</t>
  </si>
  <si>
    <t>A166/04</t>
  </si>
  <si>
    <t>140G&gt;A R47H Hardy</t>
  </si>
  <si>
    <t>rs75932628 [C/T]</t>
  </si>
  <si>
    <t>R47H</t>
  </si>
  <si>
    <t>NO_LOWCOV</t>
  </si>
  <si>
    <t>MALE</t>
  </si>
  <si>
    <t>29B</t>
  </si>
  <si>
    <t>A166/04_107</t>
  </si>
  <si>
    <t>Pool 5</t>
  </si>
  <si>
    <t>RDobson-107</t>
  </si>
  <si>
    <t>A275/07</t>
  </si>
  <si>
    <t>E4E4</t>
  </si>
  <si>
    <t>7B</t>
  </si>
  <si>
    <t>A275/07_61</t>
  </si>
  <si>
    <t>RDobson-61</t>
  </si>
  <si>
    <t>7A</t>
  </si>
  <si>
    <t>A275/07_111</t>
  </si>
  <si>
    <t>RDobson-111</t>
  </si>
  <si>
    <t>A206/06</t>
  </si>
  <si>
    <t>T:T</t>
  </si>
  <si>
    <t>4A</t>
  </si>
  <si>
    <t>A206/06_120</t>
  </si>
  <si>
    <t>Pool 6</t>
  </si>
  <si>
    <t>RDobson-120</t>
  </si>
  <si>
    <t>A074/06</t>
  </si>
  <si>
    <t>3A</t>
  </si>
  <si>
    <t>A074/06_4</t>
  </si>
  <si>
    <t>Pool 1</t>
  </si>
  <si>
    <t>RDobson-4</t>
  </si>
  <si>
    <t>A078/05</t>
  </si>
  <si>
    <t>8B</t>
  </si>
  <si>
    <t>A078/05_36</t>
  </si>
  <si>
    <t>RDobson-36</t>
  </si>
  <si>
    <t>A013/03</t>
  </si>
  <si>
    <t>TT</t>
  </si>
  <si>
    <t>E2E3</t>
  </si>
  <si>
    <t>A013/03 Ent Ctx</t>
  </si>
  <si>
    <t>A013/03_91</t>
  </si>
  <si>
    <t>RDobson-91</t>
  </si>
  <si>
    <t>29A</t>
  </si>
  <si>
    <t>A166/04_125</t>
  </si>
  <si>
    <t>RDobson-125</t>
  </si>
  <si>
    <t>A128/09</t>
  </si>
  <si>
    <t>R98W</t>
  </si>
  <si>
    <t>Undetermined</t>
  </si>
  <si>
    <t>Missing</t>
  </si>
  <si>
    <t>11A</t>
  </si>
  <si>
    <t>A128/09_18</t>
  </si>
  <si>
    <t>RDobson-18</t>
  </si>
  <si>
    <t>3B</t>
  </si>
  <si>
    <t>A074/06_95</t>
  </si>
  <si>
    <t>RDobson-95</t>
  </si>
  <si>
    <t>8A</t>
  </si>
  <si>
    <t>A078/05_101</t>
  </si>
  <si>
    <t>RDobson-101</t>
  </si>
  <si>
    <t>A217/11</t>
  </si>
  <si>
    <t>OA1152</t>
  </si>
  <si>
    <t>II</t>
  </si>
  <si>
    <t>Untested</t>
  </si>
  <si>
    <t>9A</t>
  </si>
  <si>
    <t>A217/11_31</t>
  </si>
  <si>
    <t>RDobson-31</t>
  </si>
  <si>
    <t>A025/03 Ent Ctx</t>
  </si>
  <si>
    <t>A025/03_45</t>
  </si>
  <si>
    <t>RDobson-45</t>
  </si>
  <si>
    <t>AA</t>
  </si>
  <si>
    <t>A043/03 BA9</t>
  </si>
  <si>
    <t>A043/03_52</t>
  </si>
  <si>
    <t>RDobson-52</t>
  </si>
  <si>
    <t>A063/10</t>
  </si>
  <si>
    <t>TREM2-CTRL</t>
  </si>
  <si>
    <t>Control</t>
  </si>
  <si>
    <t>E3E3</t>
  </si>
  <si>
    <t>61E</t>
  </si>
  <si>
    <t>A063/10_63</t>
  </si>
  <si>
    <t>RDobson-63</t>
  </si>
  <si>
    <t>NO_COVERAGE</t>
  </si>
  <si>
    <t>A013/03 BA9</t>
  </si>
  <si>
    <t>A013/03_121</t>
  </si>
  <si>
    <t>RDobson-121</t>
  </si>
  <si>
    <t>A319/11</t>
  </si>
  <si>
    <t>L-391</t>
  </si>
  <si>
    <t>185G&gt;A R62H Benign</t>
  </si>
  <si>
    <t>I</t>
  </si>
  <si>
    <t>23A</t>
  </si>
  <si>
    <t>A319/11_29</t>
  </si>
  <si>
    <t>RDobson-29</t>
  </si>
  <si>
    <t>9B</t>
  </si>
  <si>
    <t>A217/11_127</t>
  </si>
  <si>
    <t>RDobson-127</t>
  </si>
  <si>
    <t>A308/09</t>
  </si>
  <si>
    <t>63E</t>
  </si>
  <si>
    <t>A308/09_33</t>
  </si>
  <si>
    <t>RDobson-33</t>
  </si>
  <si>
    <t>A039/12</t>
  </si>
  <si>
    <t>10B</t>
  </si>
  <si>
    <t>A039/12_65</t>
  </si>
  <si>
    <t>RDobson-65</t>
  </si>
  <si>
    <t>93/1074</t>
  </si>
  <si>
    <t>Oxford Brain Bank</t>
  </si>
  <si>
    <t>bronchopneumonia</t>
  </si>
  <si>
    <t>93/1074 Ent Ctx</t>
  </si>
  <si>
    <t>93/1074_80</t>
  </si>
  <si>
    <t>Pool 4</t>
  </si>
  <si>
    <t>RDobson-80</t>
  </si>
  <si>
    <t>A058/07</t>
  </si>
  <si>
    <t>32E</t>
  </si>
  <si>
    <t>A058/07_109</t>
  </si>
  <si>
    <t>RDobson-109</t>
  </si>
  <si>
    <t>NO R98W</t>
  </si>
  <si>
    <t>11B</t>
  </si>
  <si>
    <t>A128/09_114</t>
  </si>
  <si>
    <t>RDobson-114</t>
  </si>
  <si>
    <t>4B</t>
  </si>
  <si>
    <t>A206/06_16</t>
  </si>
  <si>
    <t>RDobson-16</t>
  </si>
  <si>
    <t>P07_09</t>
  </si>
  <si>
    <t>Queen's Square Brain Bank</t>
  </si>
  <si>
    <t>TBA</t>
  </si>
  <si>
    <t>P07_09 BA9</t>
  </si>
  <si>
    <t>P07_09_102</t>
  </si>
  <si>
    <t>RDobson-102</t>
  </si>
  <si>
    <t>A170/04</t>
  </si>
  <si>
    <t>13A</t>
  </si>
  <si>
    <t>A170/04_54</t>
  </si>
  <si>
    <t>RDobson-54</t>
  </si>
  <si>
    <t>A112/96</t>
  </si>
  <si>
    <t>292C&gt;T; R98W Hardy</t>
  </si>
  <si>
    <t>rs147564421</t>
  </si>
  <si>
    <t>NO its sample 18 instead</t>
  </si>
  <si>
    <t>A112/96 BA9</t>
  </si>
  <si>
    <t>A112/96_35</t>
  </si>
  <si>
    <t>RDobson-35</t>
  </si>
  <si>
    <t>93/1074 BA9</t>
  </si>
  <si>
    <t>93/1074_57</t>
  </si>
  <si>
    <t>RDobson-57</t>
  </si>
  <si>
    <t>A123/09</t>
  </si>
  <si>
    <t>25B</t>
  </si>
  <si>
    <t>A123/09_51</t>
  </si>
  <si>
    <t>RDobson-51</t>
  </si>
  <si>
    <t>P19_06</t>
  </si>
  <si>
    <t>259G&gt;A D87N Hardy</t>
  </si>
  <si>
    <t>rs142232675 [C/T]</t>
  </si>
  <si>
    <t>D87N</t>
  </si>
  <si>
    <t>P19_06 BA9</t>
  </si>
  <si>
    <t>P19_06_72</t>
  </si>
  <si>
    <t>RDobson-72</t>
  </si>
  <si>
    <t>A189/08</t>
  </si>
  <si>
    <t>CSF1R+</t>
  </si>
  <si>
    <t>CSF1R+AD</t>
  </si>
  <si>
    <t>2603T&gt;G L868R CSF1R</t>
  </si>
  <si>
    <t>rs281860278</t>
  </si>
  <si>
    <t>A189/08 Ent Ctx</t>
  </si>
  <si>
    <t>A189/08_10</t>
  </si>
  <si>
    <t>RDobson-10</t>
  </si>
  <si>
    <t>P59_03</t>
  </si>
  <si>
    <t>AD + PS1 mutation</t>
  </si>
  <si>
    <t>P59_03 BA9</t>
  </si>
  <si>
    <t>P59_03_26</t>
  </si>
  <si>
    <t>RDobson-26</t>
  </si>
  <si>
    <t>P19_06 Ent Ctx</t>
  </si>
  <si>
    <t>P19_06_48</t>
  </si>
  <si>
    <t>RDobson-48</t>
  </si>
  <si>
    <t>A419/13</t>
  </si>
  <si>
    <t>14A</t>
  </si>
  <si>
    <t>A419/13_78</t>
  </si>
  <si>
    <t>RDobson-78</t>
  </si>
  <si>
    <t>MAYBE_D39E_LOWCOV</t>
  </si>
  <si>
    <t>13B</t>
  </si>
  <si>
    <t>A170/04_89</t>
  </si>
  <si>
    <t>RDobson-89</t>
  </si>
  <si>
    <t>A112/96 Ent Ctx</t>
  </si>
  <si>
    <t>A112/96_88</t>
  </si>
  <si>
    <t>RDobson-88</t>
  </si>
  <si>
    <t>A341/11</t>
  </si>
  <si>
    <t>30A</t>
  </si>
  <si>
    <t>A341/11_28</t>
  </si>
  <si>
    <t>RDobson-28</t>
  </si>
  <si>
    <t>P07_09 Ent Ctx</t>
  </si>
  <si>
    <t>P07_09_126</t>
  </si>
  <si>
    <t>RDobson-126</t>
  </si>
  <si>
    <t>C33/88</t>
  </si>
  <si>
    <t>bronchitis</t>
  </si>
  <si>
    <t>C33/88 BA9</t>
  </si>
  <si>
    <t>C33/88_13</t>
  </si>
  <si>
    <t>RDobson-13</t>
  </si>
  <si>
    <t>A273/12</t>
  </si>
  <si>
    <t>20A</t>
  </si>
  <si>
    <t>A273/12_30</t>
  </si>
  <si>
    <t>RDobson-30</t>
  </si>
  <si>
    <t>A207/10</t>
  </si>
  <si>
    <t>OA1319</t>
  </si>
  <si>
    <t>75E</t>
  </si>
  <si>
    <t>A207/10_93</t>
  </si>
  <si>
    <t>RDobson-93</t>
  </si>
  <si>
    <t>A050/04</t>
  </si>
  <si>
    <t>OA0089</t>
  </si>
  <si>
    <t>TBC</t>
  </si>
  <si>
    <t>31A</t>
  </si>
  <si>
    <t>A050/04_34</t>
  </si>
  <si>
    <t>RDobson-34</t>
  </si>
  <si>
    <t>P03_09</t>
  </si>
  <si>
    <t>P03_09 BA9</t>
  </si>
  <si>
    <t>P03_09_66</t>
  </si>
  <si>
    <t>RDobson-66</t>
  </si>
  <si>
    <t>10A</t>
  </si>
  <si>
    <t>A039/12_2</t>
  </si>
  <si>
    <t>RDobson-2</t>
  </si>
  <si>
    <t>A038/11</t>
  </si>
  <si>
    <t>5B</t>
  </si>
  <si>
    <t>A038/11_60</t>
  </si>
  <si>
    <t>RDobson-60</t>
  </si>
  <si>
    <t>A192/07</t>
  </si>
  <si>
    <t>OA0764</t>
  </si>
  <si>
    <t>V</t>
  </si>
  <si>
    <t>A192/07_17</t>
  </si>
  <si>
    <t>RDobson-17</t>
  </si>
  <si>
    <t>A160/06</t>
  </si>
  <si>
    <t>OA1258</t>
  </si>
  <si>
    <t>34A</t>
  </si>
  <si>
    <t>A160/06_32</t>
  </si>
  <si>
    <t>RDobson-32</t>
  </si>
  <si>
    <t>A382/12</t>
  </si>
  <si>
    <t>19B</t>
  </si>
  <si>
    <t>A382/12_112</t>
  </si>
  <si>
    <t>RDobson-112</t>
  </si>
  <si>
    <t>A318/09</t>
  </si>
  <si>
    <t>OA0854</t>
  </si>
  <si>
    <t>12A</t>
  </si>
  <si>
    <t>A318/09_7</t>
  </si>
  <si>
    <t>RDobson-7</t>
  </si>
  <si>
    <t>C33/88 Ent Ctx</t>
  </si>
  <si>
    <t>C33/88_118</t>
  </si>
  <si>
    <t>RDobson-118</t>
  </si>
  <si>
    <t>A270/00</t>
  </si>
  <si>
    <t>2A</t>
  </si>
  <si>
    <t>A270/00_5</t>
  </si>
  <si>
    <t>RDobson-5</t>
  </si>
  <si>
    <t>A331/07</t>
  </si>
  <si>
    <t>OA1248</t>
  </si>
  <si>
    <t>13E</t>
  </si>
  <si>
    <t>A331/07_56</t>
  </si>
  <si>
    <t>RDobson-56</t>
  </si>
  <si>
    <t>63A</t>
  </si>
  <si>
    <t>A308/09_87</t>
  </si>
  <si>
    <t>RDobson-87</t>
  </si>
  <si>
    <t>23E</t>
  </si>
  <si>
    <t>A192/07_21</t>
  </si>
  <si>
    <t>RDobson-21</t>
  </si>
  <si>
    <t>05/023</t>
  </si>
  <si>
    <t>TREM2+CTRL</t>
  </si>
  <si>
    <t>MCI</t>
  </si>
  <si>
    <t>140G&gt;A R47H Hardy AND 259G&gt;A D87N</t>
  </si>
  <si>
    <t xml:space="preserve">rs75932628 [C/T] and rs142232675 [C/T] </t>
  </si>
  <si>
    <t>R47H/D87N</t>
  </si>
  <si>
    <t>III</t>
  </si>
  <si>
    <t>FAILED</t>
  </si>
  <si>
    <t>peritonitis due to perforated diverticular disease</t>
  </si>
  <si>
    <t>05/023 Hippo</t>
  </si>
  <si>
    <t>05/023_38</t>
  </si>
  <si>
    <t>RDobson-38</t>
  </si>
  <si>
    <t>14B</t>
  </si>
  <si>
    <t>A419/13_41</t>
  </si>
  <si>
    <t>RDobson-41</t>
  </si>
  <si>
    <t>A358/08</t>
  </si>
  <si>
    <t>42E</t>
  </si>
  <si>
    <t>A358/08_53</t>
  </si>
  <si>
    <t>RDobson-53</t>
  </si>
  <si>
    <t>23B</t>
  </si>
  <si>
    <t>A319/11_64</t>
  </si>
  <si>
    <t>RDobson-64</t>
  </si>
  <si>
    <t>A167/98</t>
  </si>
  <si>
    <t>21B</t>
  </si>
  <si>
    <t>A167/98_90</t>
  </si>
  <si>
    <t>RDobson-90</t>
  </si>
  <si>
    <t>5A</t>
  </si>
  <si>
    <t>A038/11_104</t>
  </si>
  <si>
    <t>RDobson-104</t>
  </si>
  <si>
    <t>A407/13</t>
  </si>
  <si>
    <t>18A</t>
  </si>
  <si>
    <t>A407/13_27</t>
  </si>
  <si>
    <t>RDobson-27</t>
  </si>
  <si>
    <t>A008/97</t>
  </si>
  <si>
    <t>314C&gt;T  A105V NEW</t>
  </si>
  <si>
    <t>NEW_POS_41161340 [G/A]</t>
  </si>
  <si>
    <t>A105V</t>
  </si>
  <si>
    <t>A008/97 Ent Ctx</t>
  </si>
  <si>
    <t>A008/97_58</t>
  </si>
  <si>
    <t>RDobson-58</t>
  </si>
  <si>
    <t>12B</t>
  </si>
  <si>
    <t>A318/09_81</t>
  </si>
  <si>
    <t>RDobson-81</t>
  </si>
  <si>
    <t>2B</t>
  </si>
  <si>
    <t>A270/00_116</t>
  </si>
  <si>
    <t>RDobson-116</t>
  </si>
  <si>
    <t>34E</t>
  </si>
  <si>
    <t>A160/06_1</t>
  </si>
  <si>
    <t>RDobson-1</t>
  </si>
  <si>
    <t>A048/09</t>
  </si>
  <si>
    <t>62E</t>
  </si>
  <si>
    <t>A048/09_74</t>
  </si>
  <si>
    <t>RDobson-74</t>
  </si>
  <si>
    <t>P59_03 Ent Ctx</t>
  </si>
  <si>
    <t>P59_03_76</t>
  </si>
  <si>
    <t>RDobson-76</t>
  </si>
  <si>
    <t>A012/12</t>
  </si>
  <si>
    <t>E1E3 OR E2E4</t>
  </si>
  <si>
    <t>16A</t>
  </si>
  <si>
    <t>A012/12_85</t>
  </si>
  <si>
    <t>RDobson-85</t>
  </si>
  <si>
    <t>30B</t>
  </si>
  <si>
    <t>A341/11_3</t>
  </si>
  <si>
    <t>RDobson-3</t>
  </si>
  <si>
    <t>32A</t>
  </si>
  <si>
    <t>A058/07_50</t>
  </si>
  <si>
    <t>RDobson-50</t>
  </si>
  <si>
    <t>42A</t>
  </si>
  <si>
    <t>A358/08_73</t>
  </si>
  <si>
    <t>RDobson-73</t>
  </si>
  <si>
    <t>A189/08 BA9</t>
  </si>
  <si>
    <t>A189/08_20</t>
  </si>
  <si>
    <t>RDobson-20</t>
  </si>
  <si>
    <t>20B</t>
  </si>
  <si>
    <t>A273/12_77</t>
  </si>
  <si>
    <t>RDobson-77</t>
  </si>
  <si>
    <t>31E</t>
  </si>
  <si>
    <t>A050/04_92</t>
  </si>
  <si>
    <t>RDobson-92</t>
  </si>
  <si>
    <t>A059/07</t>
  </si>
  <si>
    <t>OA0325</t>
  </si>
  <si>
    <t>33E</t>
  </si>
  <si>
    <t>A059/07_6</t>
  </si>
  <si>
    <t>RDobson-6</t>
  </si>
  <si>
    <t>25A</t>
  </si>
  <si>
    <t>A123/09_9</t>
  </si>
  <si>
    <t>RDobson-9</t>
  </si>
  <si>
    <t>04/021</t>
  </si>
  <si>
    <t>04/021 BA9</t>
  </si>
  <si>
    <t>04/021_12</t>
  </si>
  <si>
    <t>RDobson-12</t>
  </si>
  <si>
    <t>A191/07</t>
  </si>
  <si>
    <t>AD Braak VI</t>
  </si>
  <si>
    <t>97C&gt;T Q33X Hardy</t>
  </si>
  <si>
    <t>rs104894002</t>
  </si>
  <si>
    <t>Q33X</t>
  </si>
  <si>
    <t>A191/07 BA9</t>
  </si>
  <si>
    <t>A191/07_37</t>
  </si>
  <si>
    <t>RDobson-37</t>
  </si>
  <si>
    <t>33A</t>
  </si>
  <si>
    <t>A059/07_39</t>
  </si>
  <si>
    <t>RDobson-39</t>
  </si>
  <si>
    <t>A033/11</t>
  </si>
  <si>
    <t>26B</t>
  </si>
  <si>
    <t>A033/11_99</t>
  </si>
  <si>
    <t>RDobson-99</t>
  </si>
  <si>
    <t>16B</t>
  </si>
  <si>
    <t>A012/12_110</t>
  </si>
  <si>
    <t>RDobson-110</t>
  </si>
  <si>
    <t>C19_93</t>
  </si>
  <si>
    <t>C19_93 Ent Ctx</t>
  </si>
  <si>
    <t>C19_93_119</t>
  </si>
  <si>
    <t>RDobson-119</t>
  </si>
  <si>
    <t>A141/07</t>
  </si>
  <si>
    <t>OA0007</t>
  </si>
  <si>
    <t>A141/07_23</t>
  </si>
  <si>
    <t>RDobson-23</t>
  </si>
  <si>
    <t>A265/08</t>
  </si>
  <si>
    <t>modified Braak BNE II</t>
  </si>
  <si>
    <t>43C</t>
  </si>
  <si>
    <t>A265/08_55</t>
  </si>
  <si>
    <t>RDobson-55</t>
  </si>
  <si>
    <t>61A</t>
  </si>
  <si>
    <t>A063/10_59</t>
  </si>
  <si>
    <t>RDobson-59</t>
  </si>
  <si>
    <t>A182/13</t>
  </si>
  <si>
    <t>L-835</t>
  </si>
  <si>
    <t>UnusualNoBraak</t>
  </si>
  <si>
    <t>6A</t>
  </si>
  <si>
    <t>A182/13_84</t>
  </si>
  <si>
    <t>RDobson-84</t>
  </si>
  <si>
    <t>75A</t>
  </si>
  <si>
    <t>A207/10_124</t>
  </si>
  <si>
    <t>RDobson-124</t>
  </si>
  <si>
    <t>A127/11</t>
  </si>
  <si>
    <t>DCR00338/L-0338</t>
  </si>
  <si>
    <t>22B</t>
  </si>
  <si>
    <t>A127/11_11</t>
  </si>
  <si>
    <t>RDobson-11</t>
  </si>
  <si>
    <t>P03_09 Ent Ctx</t>
  </si>
  <si>
    <t>P03_09_62</t>
  </si>
  <si>
    <t>RDobson-62</t>
  </si>
  <si>
    <t>43E</t>
  </si>
  <si>
    <t>A265/08_14</t>
  </si>
  <si>
    <t>RDobson-14</t>
  </si>
  <si>
    <t>A042/01</t>
  </si>
  <si>
    <t>17A</t>
  </si>
  <si>
    <t>A042/01_19</t>
  </si>
  <si>
    <t>RDobson-19</t>
  </si>
  <si>
    <t>30E</t>
  </si>
  <si>
    <t>A141/07_69</t>
  </si>
  <si>
    <t>RDobson-69</t>
  </si>
  <si>
    <t>62A</t>
  </si>
  <si>
    <t>A048/09_86</t>
  </si>
  <si>
    <t>RDobson-86</t>
  </si>
  <si>
    <t>A358/99</t>
  </si>
  <si>
    <t>53A</t>
  </si>
  <si>
    <t>A358/99_97</t>
  </si>
  <si>
    <t>RDobson-97</t>
  </si>
  <si>
    <t>22A</t>
  </si>
  <si>
    <t>A127/11_122</t>
  </si>
  <si>
    <t>RDobson-122</t>
  </si>
  <si>
    <t>A053/11</t>
  </si>
  <si>
    <t>DCR00289/L-0289</t>
  </si>
  <si>
    <t>24B</t>
  </si>
  <si>
    <t>A053/11_108</t>
  </si>
  <si>
    <t>RDobson-108</t>
  </si>
  <si>
    <t>05/023 Parietal</t>
  </si>
  <si>
    <t>05/023_117</t>
  </si>
  <si>
    <t>RDobson-117</t>
  </si>
  <si>
    <t>A239/03</t>
  </si>
  <si>
    <t>OA0904</t>
  </si>
  <si>
    <t>46A</t>
  </si>
  <si>
    <t>A239/03_24</t>
  </si>
  <si>
    <t>RDobson-24</t>
  </si>
  <si>
    <t>A192/09</t>
  </si>
  <si>
    <t>HP Tau stage I</t>
  </si>
  <si>
    <t>44A</t>
  </si>
  <si>
    <t>A192/09_25</t>
  </si>
  <si>
    <t>RDobson-25</t>
  </si>
  <si>
    <t>A134/00</t>
  </si>
  <si>
    <t>47E</t>
  </si>
  <si>
    <t>A134/00_44</t>
  </si>
  <si>
    <t>RDobson-44</t>
  </si>
  <si>
    <t>6B</t>
  </si>
  <si>
    <t>A182/13_83</t>
  </si>
  <si>
    <t>RDobson-83</t>
  </si>
  <si>
    <t>44E</t>
  </si>
  <si>
    <t>A192/09_8</t>
  </si>
  <si>
    <t>RDobson-8</t>
  </si>
  <si>
    <t>46E</t>
  </si>
  <si>
    <t>A239/03_49</t>
  </si>
  <si>
    <t>RDobson-49</t>
  </si>
  <si>
    <t>A050/09</t>
  </si>
  <si>
    <t>OA0190</t>
  </si>
  <si>
    <t>85A</t>
  </si>
  <si>
    <t>A050/09_105</t>
  </si>
  <si>
    <t>RDobson-105</t>
  </si>
  <si>
    <t>19A</t>
  </si>
  <si>
    <t>A382/12_128</t>
  </si>
  <si>
    <t>RDobson-128</t>
  </si>
  <si>
    <t>A220/11</t>
  </si>
  <si>
    <t xml:space="preserve">AD Braak V, HP-Tau IV; AD modified Braak stage IV </t>
  </si>
  <si>
    <t>IV</t>
  </si>
  <si>
    <t>28A</t>
  </si>
  <si>
    <t>A220/11_100</t>
  </si>
  <si>
    <t>RDobson-100</t>
  </si>
  <si>
    <t>28B</t>
  </si>
  <si>
    <t>A220/11_103</t>
  </si>
  <si>
    <t>RDobson-103</t>
  </si>
  <si>
    <t>A228/96</t>
  </si>
  <si>
    <t>Heart disease</t>
  </si>
  <si>
    <t>A228/96 Ent Ctx</t>
  </si>
  <si>
    <t>A228/96_40</t>
  </si>
  <si>
    <t>RDobson-40</t>
  </si>
  <si>
    <t>26A</t>
  </si>
  <si>
    <t>A033/11_106</t>
  </si>
  <si>
    <t>RDobson-106</t>
  </si>
  <si>
    <t>85E</t>
  </si>
  <si>
    <t>A050/09_46</t>
  </si>
  <si>
    <t>RDobson-46</t>
  </si>
  <si>
    <t>24A</t>
  </si>
  <si>
    <t>A053/11_70</t>
  </si>
  <si>
    <t>RDobson-70</t>
  </si>
  <si>
    <t>17B</t>
  </si>
  <si>
    <t>A042/01_75</t>
  </si>
  <si>
    <t>RDobson-75</t>
  </si>
  <si>
    <t>MAYBE_LOWCOV</t>
  </si>
  <si>
    <t>A191/07 Ent Ctx</t>
  </si>
  <si>
    <t>A191/07_115</t>
  </si>
  <si>
    <t>RDobson-115</t>
  </si>
  <si>
    <t>C19_93 BA9</t>
  </si>
  <si>
    <t>C19_93_22</t>
  </si>
  <si>
    <t>RDobson-22</t>
  </si>
  <si>
    <t>A359/08</t>
  </si>
  <si>
    <t>A359/08_68</t>
  </si>
  <si>
    <t>RDobson-68</t>
  </si>
  <si>
    <t>28E</t>
  </si>
  <si>
    <t>A359/08_15</t>
  </si>
  <si>
    <t>RDobson-15</t>
  </si>
  <si>
    <t>A140/07</t>
  </si>
  <si>
    <t>OA0879</t>
  </si>
  <si>
    <t>140/07 A</t>
  </si>
  <si>
    <t>A140/07_79</t>
  </si>
  <si>
    <t>RDobson-79</t>
  </si>
  <si>
    <t>47A</t>
  </si>
  <si>
    <t>A192/09_123</t>
  </si>
  <si>
    <t>RDobson-123</t>
  </si>
  <si>
    <t>S01/283</t>
  </si>
  <si>
    <t>2001-124</t>
  </si>
  <si>
    <t>medial frontal gyrus</t>
  </si>
  <si>
    <t>Dutch Brain Bank</t>
  </si>
  <si>
    <t>2001-124_S01/283_medial frontal gyrus</t>
  </si>
  <si>
    <t>2001-124_S01/283_130</t>
  </si>
  <si>
    <t>RDobson-130</t>
  </si>
  <si>
    <t>18B</t>
  </si>
  <si>
    <t>A407/13_71</t>
  </si>
  <si>
    <t>RDobson-71</t>
  </si>
  <si>
    <t>04/021 Ent Ctx</t>
  </si>
  <si>
    <t>04/021_82</t>
  </si>
  <si>
    <t>RDobson-82</t>
  </si>
  <si>
    <t>P23_07</t>
  </si>
  <si>
    <t>E2E2</t>
  </si>
  <si>
    <t>P23_07 Ent Ctx</t>
  </si>
  <si>
    <t>P23_07_113</t>
  </si>
  <si>
    <t>RDobson-113</t>
  </si>
  <si>
    <t>S96/204</t>
  </si>
  <si>
    <t>superior frontal gyrus</t>
  </si>
  <si>
    <t>1996-066_S96/204_superior frontal gyrus</t>
  </si>
  <si>
    <t>1996-066_S96/204_129</t>
  </si>
  <si>
    <t>RDobson-129</t>
  </si>
  <si>
    <t>S00/318</t>
  </si>
  <si>
    <t>2000-140</t>
  </si>
  <si>
    <t>D39E</t>
  </si>
  <si>
    <t>rs200392967</t>
  </si>
  <si>
    <t>2000-140_S00/318_superior frontal gyrus</t>
  </si>
  <si>
    <t>2000-140_S00/318_133</t>
  </si>
  <si>
    <t>RDobson-133</t>
  </si>
  <si>
    <t>A292/09</t>
  </si>
  <si>
    <t>15A</t>
  </si>
  <si>
    <t>A292/09_47</t>
  </si>
  <si>
    <t>RDobson-47</t>
  </si>
  <si>
    <t>A008/97 BA9</t>
  </si>
  <si>
    <t>A008/97_94</t>
  </si>
  <si>
    <t>RDobson-94</t>
  </si>
  <si>
    <t>NO COVERAGE</t>
  </si>
  <si>
    <t>15B</t>
  </si>
  <si>
    <t>A292/09_98</t>
  </si>
  <si>
    <t>RDobson-98</t>
  </si>
  <si>
    <t>76/77</t>
  </si>
  <si>
    <t>&lt;80,000</t>
  </si>
  <si>
    <t>S05/265</t>
  </si>
  <si>
    <t>2005-071</t>
  </si>
  <si>
    <t>NOT in GRCh37/hg19; 6:41161481 - GGC to GCC at position 173 which is non-synonymouse G58A – NOVEL, NON-HARDY</t>
  </si>
  <si>
    <t>NEW_POS_41158918</t>
  </si>
  <si>
    <t>G58A</t>
  </si>
  <si>
    <t>2005-071_S05/265_medial frontal gyrus</t>
  </si>
  <si>
    <t>2005-071_S05/265_131</t>
  </si>
  <si>
    <t>RDobson-131</t>
  </si>
  <si>
    <t>P23_07 BA9</t>
  </si>
  <si>
    <t>P23_07_42</t>
  </si>
  <si>
    <t>RDobson-42</t>
  </si>
  <si>
    <t>hippocampus</t>
  </si>
  <si>
    <t>1996-066_S96/204_hippocampus</t>
  </si>
  <si>
    <t>1996-066_S96/204_132</t>
  </si>
  <si>
    <t>RDobson-132</t>
  </si>
  <si>
    <t>A228/96 BA9</t>
  </si>
  <si>
    <t>A228/96_96</t>
  </si>
  <si>
    <t>RDobson-96</t>
  </si>
  <si>
    <t>Dropped from co-expression</t>
  </si>
  <si>
    <t>REMOVED: CSF1R+</t>
  </si>
  <si>
    <t>REMOVED: Failed sequencing</t>
  </si>
  <si>
    <t xml:space="preserve"> </t>
  </si>
  <si>
    <t>REMOVED: Low RIN + High duplication + Extreme outlier in PCAs</t>
  </si>
  <si>
    <t>Low RIN but not removed</t>
  </si>
  <si>
    <t>REMOVED: Low RIN + High duplication + AD TREM2- PS1+ Extreme outlier</t>
  </si>
  <si>
    <t>low RIN but not removed</t>
  </si>
  <si>
    <t>REMOVED: PS1+</t>
  </si>
  <si>
    <t>KEPT FOR AD TREM2+ EC NETWORK</t>
  </si>
  <si>
    <t>KEPT FOR AD TREM2+ BA9 NETWORK</t>
  </si>
  <si>
    <t>REMOVED: MCI</t>
  </si>
  <si>
    <t>REMOVED: Not BA9 or EC</t>
  </si>
  <si>
    <t>REMOVED RIN &lt;2.2</t>
  </si>
  <si>
    <t>Samples Dropped and reason (Differential expression)</t>
  </si>
  <si>
    <t>REMOVED: Low RIN + High duplication + PS1+ + Extreme outlier in PCAs</t>
  </si>
  <si>
    <t>REMOVED: TREM2+ CTRLS NOT USED</t>
  </si>
  <si>
    <t>6 subsamples per participants were used to account for batch effects and sequence on different sequences</t>
  </si>
  <si>
    <t>Values</t>
  </si>
  <si>
    <t>Quintiles</t>
  </si>
  <si>
    <t>A29</t>
  </si>
  <si>
    <t>A56</t>
  </si>
  <si>
    <t>A82</t>
  </si>
  <si>
    <t>A108</t>
  </si>
  <si>
    <t>A134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</si>
</sst>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4" x14ac:knownFonts="1">
    <font>
      <sz val="12"/>
      <color rgb="FF000000"/>
      <name val="Calibri"/>
      <family val="2"/>
      <charset val="1"/>
    </font>
    <font>
      <sz val="9"/>
      <color rgb="FF000000"/>
      <name val="Tahoma"/>
      <family val="2"/>
      <charset val="1"/>
    </font>
    <font>
      <sz val="9"/>
      <color rgb="FFFFFFFF"/>
      <name val="Tahoma"/>
      <family val="2"/>
      <charset val="1"/>
    </font>
    <font>
      <sz val="11"/>
      <color rgb="FF000000"/>
      <name val="Calibri"/>
      <family val="2"/>
      <charset val="1"/>
    </font>
    <font>
      <sz val="11"/>
      <name val="Calibri"/>
      <family val="2"/>
      <charset val="1"/>
    </font>
    <font>
      <b/>
      <sz val="11"/>
      <color rgb="FF000000"/>
      <name val="Calibri"/>
      <family val="2"/>
      <charset val="1"/>
    </font>
    <font>
      <b/>
      <sz val="12"/>
      <color rgb="FF000000"/>
      <name val="Calibri"/>
      <family val="2"/>
      <charset val="1"/>
    </font>
    <font>
      <sz val="12"/>
      <color rgb="FFCC00CC"/>
      <name val="Calibri"/>
      <family val="2"/>
      <charset val="1"/>
    </font>
    <font>
      <sz val="12"/>
      <color rgb="FFFF0000"/>
      <name val="Calibri"/>
      <family val="2"/>
      <charset val="1"/>
    </font>
    <font>
      <sz val="12"/>
      <color rgb="FFFF0000"/>
      <name val="Calibri (Body)"/>
      <charset val="1"/>
    </font>
    <font>
      <sz val="11"/>
      <color rgb="FFFF0000"/>
      <name val="Calibri"/>
      <family val="2"/>
      <charset val="1"/>
    </font>
    <font>
      <sz val="9"/>
      <color rgb="FFFF0000"/>
      <name val="Tahoma"/>
      <family val="2"/>
      <charset val="1"/>
    </font>
    <font>
      <sz val="12"/>
      <name val="Arial"/>
      <family val="2"/>
      <charset val="1"/>
    </font>
    <font>
      <sz val="12"/>
      <color rgb="FF9C0006"/>
      <name val="Calibri"/>
      <family val="2"/>
      <charset val="1"/>
    </font>
    <font>
      <b/>
      <sz val="10"/>
      <color rgb="FF000000"/>
      <name val="Calibri"/>
      <family val="2"/>
      <charset val="1"/>
    </font>
    <font>
      <sz val="10"/>
      <color rgb="FF000000"/>
      <name val="Calibri"/>
      <family val="2"/>
      <charset val="1"/>
    </font>
    <font>
      <b/>
      <sz val="9"/>
      <color rgb="FF000000"/>
      <name val="Tahoma"/>
      <family val="2"/>
      <charset val="1"/>
    </font>
    <font>
      <sz val="12"/>
      <color theme="1"/>
      <name val="Calibri"/>
      <family val="2"/>
      <charset val="1"/>
    </font>
    <font>
      <sz val="12"/>
      <color rgb="FFFF85FF"/>
      <name val="Calibri"/>
      <family val="2"/>
      <charset val="1"/>
    </font>
    <font>
      <sz val="11"/>
      <color rgb="FFFF85FF"/>
      <name val="Calibri"/>
      <family val="2"/>
      <charset val="1"/>
    </font>
    <font>
      <sz val="9"/>
      <color rgb="FFFF85FF"/>
      <name val="Tahoma"/>
      <family val="2"/>
      <charset val="1"/>
    </font>
    <font>
      <sz val="12"/>
      <color rgb="FF0070C0"/>
      <name val="Calibri"/>
      <family val="2"/>
      <charset val="1"/>
    </font>
    <font>
      <sz val="11"/>
      <color rgb="FF0070C0"/>
      <name val="Calibri"/>
      <family val="2"/>
      <charset val="1"/>
    </font>
    <font>
      <sz val="9"/>
      <color rgb="FF0070C0"/>
      <name val="Tahoma"/>
      <family val="2"/>
      <charset val="1"/>
    </font>
    <font>
      <sz val="12"/>
      <color rgb="FF0070C0"/>
      <name val="Calibri"/>
      <family val="2"/>
    </font>
    <font>
      <sz val="12"/>
      <color rgb="FF00B050"/>
      <name val="Calibri"/>
      <family val="2"/>
      <charset val="1"/>
    </font>
    <font>
      <sz val="9"/>
      <color rgb="FF00B050"/>
      <name val="Tahoma"/>
      <family val="2"/>
      <charset val="1"/>
    </font>
    <font>
      <sz val="11"/>
      <color rgb="FF00B050"/>
      <name val="Calibri"/>
      <family val="2"/>
      <charset val="1"/>
    </font>
    <font>
      <sz val="12"/>
      <color rgb="FF000000"/>
      <name val="Calibri"/>
      <family val="2"/>
    </font>
    <font>
      <sz val="9"/>
      <name val="Tahoma"/>
      <family val="2"/>
      <charset val="1"/>
    </font>
    <font>
      <sz val="12"/>
      <name val="Calibri"/>
      <family val="2"/>
      <charset val="1"/>
    </font>
    <font>
      <sz val="9"/>
      <color theme="9" tint="0.79998168889431442"/>
      <name val="Tahoma"/>
      <family val="2"/>
      <charset val="1"/>
    </font>
    <font>
      <sz val="9"/>
      <color theme="1"/>
      <name val="Tahoma"/>
      <family val="2"/>
      <charset val="1"/>
    </font>
    <font>
      <sz val="8"/>
      <name val="Calibri"/>
      <family val="2"/>
      <charset val="1"/>
    </font>
  </fonts>
  <fills count="20">
    <fill>
      <patternFill patternType="none"/>
    </fill>
    <fill>
      <patternFill patternType="gray125"/>
    </fill>
    <fill>
      <patternFill patternType="solid">
        <fgColor rgb="FFDAE3F3"/>
        <bgColor rgb="FFD6DCE5"/>
      </patternFill>
    </fill>
    <fill>
      <patternFill patternType="solid">
        <fgColor rgb="FF2F5597"/>
        <bgColor rgb="FF666699"/>
      </patternFill>
    </fill>
    <fill>
      <patternFill patternType="solid">
        <fgColor rgb="FFFFC7CE"/>
        <bgColor rgb="FFD6DCE5"/>
      </patternFill>
    </fill>
    <fill>
      <patternFill patternType="solid">
        <fgColor rgb="FFFFFF00"/>
        <bgColor rgb="FFFFFF00"/>
      </patternFill>
    </fill>
    <fill>
      <patternFill patternType="solid">
        <fgColor rgb="FFFFC000"/>
        <bgColor rgb="FFFF9900"/>
      </patternFill>
    </fill>
    <fill>
      <patternFill patternType="solid">
        <fgColor rgb="FF66FFFF"/>
        <bgColor rgb="FF33CCCC"/>
      </patternFill>
    </fill>
    <fill>
      <patternFill patternType="solid">
        <fgColor rgb="FFD6DCE5"/>
        <bgColor rgb="FFDAE3F3"/>
      </patternFill>
    </fill>
    <fill>
      <patternFill patternType="solid">
        <fgColor rgb="FF8FAADC"/>
        <bgColor rgb="FFA6A6A6"/>
      </patternFill>
    </fill>
    <fill>
      <patternFill patternType="solid">
        <fgColor rgb="FF00B050"/>
        <bgColor rgb="FF008080"/>
      </patternFill>
    </fill>
    <fill>
      <patternFill patternType="solid">
        <fgColor rgb="FFFF7E79"/>
        <bgColor rgb="FFFF99CC"/>
      </patternFill>
    </fill>
    <fill>
      <patternFill patternType="solid">
        <fgColor rgb="FFFF0000"/>
        <bgColor rgb="FF9C0006"/>
      </patternFill>
    </fill>
    <fill>
      <patternFill patternType="solid">
        <fgColor rgb="FFE2F0D9"/>
        <bgColor rgb="FFDAE3F3"/>
      </patternFill>
    </fill>
    <fill>
      <patternFill patternType="solid">
        <fgColor rgb="FF92D050"/>
        <bgColor rgb="FFA6A6A6"/>
      </patternFill>
    </fill>
    <fill>
      <patternFill patternType="solid">
        <fgColor rgb="FFC5E0B4"/>
        <bgColor rgb="FFC6EFCE"/>
      </patternFill>
    </fill>
    <fill>
      <patternFill patternType="solid">
        <fgColor rgb="FFFF0000"/>
        <bgColor rgb="FF666699"/>
      </patternFill>
    </fill>
    <fill>
      <patternFill patternType="solid">
        <fgColor theme="9" tint="0.59999389629810485"/>
        <bgColor rgb="FFFFFF00"/>
      </patternFill>
    </fill>
    <fill>
      <patternFill patternType="solid">
        <fgColor theme="8" tint="0.79998168889431442"/>
        <bgColor rgb="FF33CCCC"/>
      </patternFill>
    </fill>
    <fill>
      <patternFill patternType="solid">
        <fgColor theme="8" tint="0.79998168889431442"/>
        <bgColor rgb="FFFF9900"/>
      </patternFill>
    </fill>
  </fills>
  <borders count="13">
    <border>
      <left/>
      <right/>
      <top/>
      <bottom/>
      <diagonal/>
    </border>
    <border>
      <left style="thin">
        <color rgb="FFA6A6A6"/>
      </left>
      <right style="thin">
        <color rgb="FFA6A6A6"/>
      </right>
      <top style="thin">
        <color rgb="FFA6A6A6"/>
      </top>
      <bottom style="thin">
        <color rgb="FFA6A6A6"/>
      </bottom>
      <diagonal/>
    </border>
    <border>
      <left style="thick">
        <color auto="1"/>
      </left>
      <right style="thick">
        <color auto="1"/>
      </right>
      <top style="thick">
        <color auto="1"/>
      </top>
      <bottom style="thick">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A6A6A6"/>
      </left>
      <right style="thin">
        <color rgb="FFA6A6A6"/>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s>
  <cellStyleXfs count="2">
    <xf numFmtId="0" fontId="0" fillId="0" borderId="0"/>
    <xf numFmtId="0" fontId="13" fillId="4" borderId="0" applyBorder="0" applyProtection="0"/>
  </cellStyleXfs>
  <cellXfs count="221">
    <xf numFmtId="0" fontId="0" fillId="0" borderId="0" xfId="0"/>
    <xf numFmtId="0" fontId="0" fillId="5" borderId="2" xfId="0" applyFont="1" applyFill="1" applyBorder="1" applyAlignment="1">
      <alignment horizontal="center"/>
    </xf>
    <xf numFmtId="0" fontId="0" fillId="0" borderId="2" xfId="0" applyFont="1" applyBorder="1" applyAlignment="1">
      <alignment horizontal="center"/>
    </xf>
    <xf numFmtId="0" fontId="0" fillId="6" borderId="2" xfId="0" applyFont="1" applyFill="1" applyBorder="1"/>
    <xf numFmtId="0" fontId="0" fillId="5" borderId="2" xfId="0" applyFont="1" applyFill="1" applyBorder="1"/>
    <xf numFmtId="0" fontId="0" fillId="6" borderId="0" xfId="0" applyFont="1" applyFill="1"/>
    <xf numFmtId="0" fontId="0" fillId="7" borderId="2" xfId="0" applyFont="1" applyFill="1" applyBorder="1" applyAlignment="1">
      <alignment wrapText="1"/>
    </xf>
    <xf numFmtId="0" fontId="0" fillId="8" borderId="2" xfId="0" applyFont="1" applyFill="1" applyBorder="1" applyAlignment="1">
      <alignment wrapText="1"/>
    </xf>
    <xf numFmtId="0" fontId="4" fillId="8" borderId="2" xfId="0" applyFont="1" applyFill="1" applyBorder="1" applyAlignment="1">
      <alignment wrapText="1"/>
    </xf>
    <xf numFmtId="0" fontId="0" fillId="9" borderId="2" xfId="0" applyFont="1" applyFill="1" applyBorder="1" applyAlignment="1">
      <alignment wrapText="1"/>
    </xf>
    <xf numFmtId="0" fontId="0" fillId="6" borderId="2" xfId="0" applyFont="1" applyFill="1" applyBorder="1" applyAlignment="1">
      <alignment wrapText="1"/>
    </xf>
    <xf numFmtId="0" fontId="0" fillId="7" borderId="2" xfId="0" applyFont="1" applyFill="1" applyBorder="1"/>
    <xf numFmtId="0" fontId="5" fillId="10" borderId="3" xfId="0" applyFont="1" applyFill="1" applyBorder="1" applyAlignment="1">
      <alignment horizontal="left" wrapText="1"/>
    </xf>
    <xf numFmtId="0" fontId="6" fillId="10" borderId="0" xfId="0" applyFont="1" applyFill="1" applyBorder="1"/>
    <xf numFmtId="0" fontId="6" fillId="10" borderId="0" xfId="0" applyFont="1" applyFill="1"/>
    <xf numFmtId="0" fontId="0" fillId="11" borderId="4" xfId="0" applyFont="1" applyFill="1" applyBorder="1"/>
    <xf numFmtId="0" fontId="0" fillId="11" borderId="5" xfId="0" applyFont="1" applyFill="1" applyBorder="1"/>
    <xf numFmtId="0" fontId="0" fillId="11" borderId="6" xfId="0" applyFont="1" applyFill="1" applyBorder="1"/>
    <xf numFmtId="0" fontId="2" fillId="3" borderId="1"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7" fillId="0" borderId="0" xfId="0" applyFont="1"/>
    <xf numFmtId="0" fontId="7" fillId="0" borderId="0" xfId="0" applyFont="1" applyBorder="1"/>
    <xf numFmtId="0" fontId="0" fillId="0" borderId="8" xfId="0" applyFont="1" applyBorder="1" applyAlignment="1">
      <alignment horizontal="center"/>
    </xf>
    <xf numFmtId="0" fontId="0" fillId="0" borderId="8" xfId="0" applyFont="1" applyBorder="1"/>
    <xf numFmtId="0" fontId="0" fillId="0" borderId="0" xfId="0" applyFont="1"/>
    <xf numFmtId="0" fontId="0" fillId="0" borderId="9" xfId="0" applyFont="1" applyBorder="1"/>
    <xf numFmtId="0" fontId="0" fillId="0" borderId="8" xfId="0" applyFont="1" applyBorder="1" applyAlignment="1">
      <alignment vertical="center"/>
    </xf>
    <xf numFmtId="164" fontId="0" fillId="0" borderId="8" xfId="0" applyNumberFormat="1" applyFont="1" applyBorder="1" applyAlignment="1">
      <alignment vertical="center"/>
    </xf>
    <xf numFmtId="165" fontId="0" fillId="0" borderId="8" xfId="0" applyNumberFormat="1" applyFont="1" applyBorder="1" applyAlignment="1">
      <alignment vertical="center"/>
    </xf>
    <xf numFmtId="165" fontId="0" fillId="0" borderId="8" xfId="0" applyNumberFormat="1" applyFont="1" applyBorder="1" applyAlignment="1">
      <alignment horizontal="right" vertical="center"/>
    </xf>
    <xf numFmtId="165" fontId="0" fillId="0" borderId="0" xfId="0" applyNumberFormat="1" applyFont="1" applyBorder="1" applyAlignment="1">
      <alignment horizontal="right" vertical="center"/>
    </xf>
    <xf numFmtId="0" fontId="0" fillId="0" borderId="0" xfId="0" applyFont="1" applyBorder="1"/>
    <xf numFmtId="0" fontId="0" fillId="0" borderId="0" xfId="0" applyFont="1"/>
    <xf numFmtId="17" fontId="0" fillId="0" borderId="0" xfId="0" applyNumberFormat="1"/>
    <xf numFmtId="14" fontId="1" fillId="2" borderId="1" xfId="1" applyNumberFormat="1" applyFont="1" applyFill="1" applyBorder="1"/>
    <xf numFmtId="0" fontId="1" fillId="2" borderId="1" xfId="1" applyFont="1" applyFill="1" applyBorder="1"/>
    <xf numFmtId="165" fontId="1" fillId="2" borderId="1" xfId="1" applyNumberFormat="1" applyFont="1" applyFill="1" applyBorder="1" applyAlignment="1">
      <alignment horizontal="center" vertical="center"/>
    </xf>
    <xf numFmtId="3" fontId="1" fillId="2" borderId="1" xfId="1" applyNumberFormat="1" applyFont="1" applyFill="1" applyBorder="1"/>
    <xf numFmtId="3" fontId="0" fillId="0" borderId="0" xfId="0" applyNumberFormat="1"/>
    <xf numFmtId="10" fontId="1" fillId="2" borderId="1" xfId="1" applyNumberFormat="1" applyFont="1" applyFill="1" applyBorder="1"/>
    <xf numFmtId="0" fontId="4" fillId="0" borderId="8" xfId="0" applyFont="1" applyBorder="1"/>
    <xf numFmtId="0" fontId="0" fillId="5" borderId="0" xfId="0" applyFont="1" applyFill="1" applyBorder="1"/>
    <xf numFmtId="0" fontId="8" fillId="5" borderId="0" xfId="0" applyFont="1" applyFill="1" applyBorder="1"/>
    <xf numFmtId="0" fontId="8" fillId="0" borderId="0" xfId="0" applyFont="1"/>
    <xf numFmtId="0" fontId="0" fillId="14" borderId="8" xfId="0" applyFont="1" applyFill="1" applyBorder="1"/>
    <xf numFmtId="0" fontId="0" fillId="0" borderId="10" xfId="0" applyFont="1" applyBorder="1"/>
    <xf numFmtId="15" fontId="0" fillId="0" borderId="0" xfId="0" applyNumberFormat="1"/>
    <xf numFmtId="0" fontId="8" fillId="0" borderId="8" xfId="0" applyFont="1" applyBorder="1" applyAlignment="1">
      <alignment horizontal="center"/>
    </xf>
    <xf numFmtId="0" fontId="9" fillId="0" borderId="8" xfId="0" applyFont="1" applyBorder="1"/>
    <xf numFmtId="0" fontId="8" fillId="0" borderId="9" xfId="0" applyFont="1" applyBorder="1"/>
    <xf numFmtId="0" fontId="8" fillId="0" borderId="8" xfId="0" applyFont="1" applyBorder="1"/>
    <xf numFmtId="165" fontId="8" fillId="0" borderId="0" xfId="0" applyNumberFormat="1" applyFont="1" applyBorder="1" applyAlignment="1">
      <alignment horizontal="right" vertical="center"/>
    </xf>
    <xf numFmtId="0" fontId="8" fillId="0" borderId="0" xfId="0" applyFont="1"/>
    <xf numFmtId="17" fontId="8" fillId="0" borderId="0" xfId="0" applyNumberFormat="1" applyFont="1"/>
    <xf numFmtId="14" fontId="11" fillId="2" borderId="1" xfId="1" applyNumberFormat="1" applyFont="1" applyFill="1" applyBorder="1"/>
    <xf numFmtId="0" fontId="11" fillId="2" borderId="1" xfId="1" applyFont="1" applyFill="1" applyBorder="1"/>
    <xf numFmtId="165" fontId="11" fillId="2" borderId="1" xfId="1" applyNumberFormat="1" applyFont="1" applyFill="1" applyBorder="1" applyAlignment="1">
      <alignment horizontal="center" vertical="center"/>
    </xf>
    <xf numFmtId="3" fontId="11" fillId="2" borderId="1" xfId="1" applyNumberFormat="1" applyFont="1" applyFill="1" applyBorder="1"/>
    <xf numFmtId="3" fontId="8" fillId="0" borderId="0" xfId="0" applyNumberFormat="1" applyFont="1"/>
    <xf numFmtId="10" fontId="11" fillId="2" borderId="1" xfId="1" applyNumberFormat="1" applyFont="1" applyFill="1" applyBorder="1"/>
    <xf numFmtId="0" fontId="0" fillId="0" borderId="8" xfId="0" applyBorder="1"/>
    <xf numFmtId="0" fontId="0" fillId="13" borderId="0" xfId="0" applyFont="1" applyFill="1" applyBorder="1"/>
    <xf numFmtId="0" fontId="3" fillId="0" borderId="8" xfId="0" applyFont="1" applyBorder="1" applyAlignment="1">
      <alignment vertical="center"/>
    </xf>
    <xf numFmtId="164" fontId="3" fillId="0" borderId="8" xfId="0" applyNumberFormat="1" applyFont="1" applyBorder="1" applyAlignment="1">
      <alignment vertical="center"/>
    </xf>
    <xf numFmtId="165" fontId="3" fillId="0" borderId="8" xfId="0" applyNumberFormat="1" applyFont="1" applyBorder="1" applyAlignment="1">
      <alignment vertical="center"/>
    </xf>
    <xf numFmtId="165" fontId="3" fillId="0" borderId="8" xfId="0" applyNumberFormat="1" applyFont="1" applyBorder="1" applyAlignment="1">
      <alignment horizontal="right" vertical="center"/>
    </xf>
    <xf numFmtId="0" fontId="0" fillId="0" borderId="8" xfId="0" applyFont="1" applyBorder="1" applyAlignment="1">
      <alignment horizontal="center"/>
    </xf>
    <xf numFmtId="0" fontId="4" fillId="0" borderId="9" xfId="0" applyFont="1" applyBorder="1"/>
    <xf numFmtId="0" fontId="10" fillId="0" borderId="9" xfId="0" applyFont="1" applyBorder="1"/>
    <xf numFmtId="0" fontId="0" fillId="0" borderId="3" xfId="0" applyBorder="1"/>
    <xf numFmtId="0" fontId="0" fillId="14" borderId="0" xfId="0" applyFont="1" applyFill="1" applyBorder="1"/>
    <xf numFmtId="0" fontId="9" fillId="0" borderId="0" xfId="0" applyFont="1" applyBorder="1"/>
    <xf numFmtId="165" fontId="0" fillId="0" borderId="3" xfId="0" applyNumberFormat="1" applyFont="1" applyBorder="1" applyAlignment="1">
      <alignment horizontal="right" vertical="center"/>
    </xf>
    <xf numFmtId="0" fontId="4" fillId="0" borderId="9" xfId="0" applyFont="1" applyBorder="1" applyAlignment="1">
      <alignment horizontal="left"/>
    </xf>
    <xf numFmtId="0" fontId="0" fillId="5" borderId="8" xfId="0" applyFont="1" applyFill="1" applyBorder="1"/>
    <xf numFmtId="0" fontId="0" fillId="0" borderId="11" xfId="0" applyFont="1" applyBorder="1"/>
    <xf numFmtId="0" fontId="0" fillId="0" borderId="9" xfId="0" applyFont="1" applyBorder="1" applyAlignment="1">
      <alignment horizontal="center"/>
    </xf>
    <xf numFmtId="0" fontId="0" fillId="0" borderId="9" xfId="0" applyFont="1" applyBorder="1" applyAlignment="1">
      <alignment vertical="center"/>
    </xf>
    <xf numFmtId="164" fontId="0" fillId="0" borderId="9" xfId="0" applyNumberFormat="1" applyFont="1" applyBorder="1" applyAlignment="1">
      <alignment vertical="center"/>
    </xf>
    <xf numFmtId="165" fontId="0" fillId="0" borderId="9" xfId="0" applyNumberFormat="1" applyFont="1" applyBorder="1" applyAlignment="1">
      <alignment vertical="center"/>
    </xf>
    <xf numFmtId="165" fontId="0" fillId="0" borderId="9" xfId="0" applyNumberFormat="1" applyFont="1" applyBorder="1" applyAlignment="1">
      <alignment horizontal="right" vertical="center"/>
    </xf>
    <xf numFmtId="0" fontId="0" fillId="0" borderId="11" xfId="0" applyFont="1" applyBorder="1" applyAlignment="1">
      <alignment vertical="center"/>
    </xf>
    <xf numFmtId="164" fontId="0" fillId="0" borderId="11" xfId="0" applyNumberFormat="1" applyFont="1" applyBorder="1" applyAlignment="1">
      <alignment vertical="center"/>
    </xf>
    <xf numFmtId="165" fontId="0" fillId="0" borderId="11" xfId="0" applyNumberFormat="1" applyFont="1" applyBorder="1" applyAlignment="1">
      <alignment vertical="center"/>
    </xf>
    <xf numFmtId="165" fontId="0" fillId="0" borderId="11" xfId="0" applyNumberFormat="1" applyFont="1" applyBorder="1" applyAlignment="1">
      <alignment horizontal="right" vertical="center"/>
    </xf>
    <xf numFmtId="0" fontId="12" fillId="0" borderId="8" xfId="0" applyFont="1" applyBorder="1" applyAlignment="1">
      <alignment horizontal="left" wrapText="1"/>
    </xf>
    <xf numFmtId="0" fontId="0" fillId="5" borderId="9" xfId="0" applyFont="1" applyFill="1" applyBorder="1"/>
    <xf numFmtId="0" fontId="0" fillId="6" borderId="9" xfId="0" applyFont="1" applyFill="1" applyBorder="1"/>
    <xf numFmtId="0" fontId="0" fillId="13" borderId="8" xfId="0" applyFont="1" applyFill="1" applyBorder="1"/>
    <xf numFmtId="0" fontId="12" fillId="0" borderId="8" xfId="0" applyFont="1" applyBorder="1" applyAlignment="1">
      <alignment wrapText="1"/>
    </xf>
    <xf numFmtId="0" fontId="12" fillId="0" borderId="0" xfId="0" applyFont="1" applyBorder="1" applyAlignment="1">
      <alignment horizontal="left" wrapText="1"/>
    </xf>
    <xf numFmtId="0" fontId="0" fillId="0" borderId="12" xfId="0" applyBorder="1"/>
    <xf numFmtId="0" fontId="0" fillId="0" borderId="9" xfId="0" applyFont="1" applyBorder="1"/>
    <xf numFmtId="0" fontId="0" fillId="0" borderId="8" xfId="0" applyFont="1" applyBorder="1"/>
    <xf numFmtId="0" fontId="0" fillId="0" borderId="0" xfId="0" applyFont="1" applyBorder="1" applyAlignment="1">
      <alignment vertical="center"/>
    </xf>
    <xf numFmtId="0" fontId="8" fillId="0" borderId="0" xfId="0" applyFont="1" applyBorder="1" applyAlignment="1">
      <alignment horizontal="center"/>
    </xf>
    <xf numFmtId="0" fontId="10" fillId="0" borderId="8" xfId="0" applyFont="1" applyBorder="1"/>
    <xf numFmtId="0" fontId="8" fillId="0" borderId="8" xfId="0" applyFont="1" applyBorder="1" applyAlignment="1">
      <alignment vertical="center"/>
    </xf>
    <xf numFmtId="164" fontId="8" fillId="0" borderId="8" xfId="0" applyNumberFormat="1" applyFont="1" applyBorder="1" applyAlignment="1">
      <alignment vertical="center"/>
    </xf>
    <xf numFmtId="165" fontId="8" fillId="0" borderId="8" xfId="0" applyNumberFormat="1" applyFont="1" applyBorder="1" applyAlignment="1">
      <alignment vertical="center"/>
    </xf>
    <xf numFmtId="165" fontId="8" fillId="0" borderId="8" xfId="0" applyNumberFormat="1" applyFont="1" applyBorder="1" applyAlignment="1">
      <alignment horizontal="right" vertical="center"/>
    </xf>
    <xf numFmtId="0" fontId="8" fillId="0" borderId="3" xfId="0" applyFont="1" applyBorder="1"/>
    <xf numFmtId="3" fontId="11" fillId="4" borderId="1" xfId="1" applyNumberFormat="1" applyFont="1" applyBorder="1" applyAlignment="1" applyProtection="1"/>
    <xf numFmtId="3" fontId="8" fillId="4" borderId="1" xfId="1" applyNumberFormat="1" applyFont="1" applyBorder="1" applyAlignment="1" applyProtection="1"/>
    <xf numFmtId="0" fontId="0" fillId="0" borderId="0" xfId="0" applyBorder="1"/>
    <xf numFmtId="0" fontId="0" fillId="0" borderId="8" xfId="0" applyBorder="1" applyAlignment="1">
      <alignment horizontal="center"/>
    </xf>
    <xf numFmtId="0" fontId="0" fillId="0" borderId="0" xfId="0" applyFont="1" applyBorder="1" applyAlignment="1">
      <alignment horizontal="center"/>
    </xf>
    <xf numFmtId="0" fontId="4" fillId="0" borderId="0" xfId="0" applyFont="1" applyBorder="1"/>
    <xf numFmtId="0" fontId="8" fillId="0" borderId="0" xfId="0" applyFont="1" applyBorder="1"/>
    <xf numFmtId="0" fontId="0" fillId="0" borderId="12" xfId="0" applyFont="1" applyBorder="1"/>
    <xf numFmtId="0" fontId="0" fillId="0" borderId="9" xfId="0" applyBorder="1"/>
    <xf numFmtId="0" fontId="0" fillId="0" borderId="3" xfId="0" applyFont="1" applyBorder="1"/>
    <xf numFmtId="0" fontId="2" fillId="16" borderId="7" xfId="1" applyFont="1" applyFill="1" applyBorder="1" applyAlignment="1">
      <alignment horizontal="center" vertical="center" wrapText="1"/>
    </xf>
    <xf numFmtId="0" fontId="8" fillId="5" borderId="8" xfId="0" applyFont="1" applyFill="1" applyBorder="1"/>
    <xf numFmtId="0" fontId="8" fillId="0" borderId="10" xfId="0" applyFont="1" applyBorder="1"/>
    <xf numFmtId="0" fontId="17" fillId="0" borderId="0" xfId="0" applyFont="1"/>
    <xf numFmtId="0" fontId="18" fillId="0" borderId="8" xfId="0" applyFont="1" applyBorder="1" applyAlignment="1">
      <alignment horizontal="center"/>
    </xf>
    <xf numFmtId="0" fontId="18" fillId="0" borderId="8" xfId="0" applyFont="1" applyBorder="1"/>
    <xf numFmtId="0" fontId="19" fillId="0" borderId="8" xfId="0" applyFont="1" applyBorder="1"/>
    <xf numFmtId="0" fontId="18" fillId="14" borderId="8" xfId="0" applyFont="1" applyFill="1" applyBorder="1"/>
    <xf numFmtId="0" fontId="18" fillId="0" borderId="0" xfId="0" applyFont="1"/>
    <xf numFmtId="0" fontId="18" fillId="0" borderId="9" xfId="0" applyFont="1" applyBorder="1"/>
    <xf numFmtId="0" fontId="19" fillId="0" borderId="9" xfId="0" applyFont="1" applyBorder="1"/>
    <xf numFmtId="17" fontId="18" fillId="0" borderId="0" xfId="0" applyNumberFormat="1" applyFont="1"/>
    <xf numFmtId="14" fontId="20" fillId="2" borderId="1" xfId="1" applyNumberFormat="1" applyFont="1" applyFill="1" applyBorder="1"/>
    <xf numFmtId="0" fontId="20" fillId="2" borderId="1" xfId="1" applyFont="1" applyFill="1" applyBorder="1"/>
    <xf numFmtId="165" fontId="20" fillId="2" borderId="1" xfId="1" applyNumberFormat="1" applyFont="1" applyFill="1" applyBorder="1" applyAlignment="1">
      <alignment horizontal="center" vertical="center"/>
    </xf>
    <xf numFmtId="3" fontId="20" fillId="2" borderId="1" xfId="1" applyNumberFormat="1" applyFont="1" applyFill="1" applyBorder="1"/>
    <xf numFmtId="3" fontId="18" fillId="0" borderId="0" xfId="0" applyNumberFormat="1" applyFont="1"/>
    <xf numFmtId="10" fontId="20" fillId="2" borderId="1" xfId="1" applyNumberFormat="1" applyFont="1" applyFill="1" applyBorder="1"/>
    <xf numFmtId="0" fontId="18" fillId="14" borderId="0" xfId="0" applyFont="1" applyFill="1" applyBorder="1"/>
    <xf numFmtId="0" fontId="18" fillId="0" borderId="0" xfId="0" applyFont="1" applyBorder="1"/>
    <xf numFmtId="0" fontId="8" fillId="14" borderId="8" xfId="0" applyFont="1" applyFill="1" applyBorder="1"/>
    <xf numFmtId="0" fontId="8" fillId="0" borderId="8" xfId="0" applyFont="1" applyBorder="1" applyAlignment="1">
      <alignment horizontal="left" vertical="center"/>
    </xf>
    <xf numFmtId="0" fontId="8" fillId="15" borderId="8" xfId="0" applyFont="1" applyFill="1" applyBorder="1"/>
    <xf numFmtId="0" fontId="21" fillId="0" borderId="8" xfId="0" applyFont="1" applyBorder="1" applyAlignment="1">
      <alignment horizontal="center"/>
    </xf>
    <xf numFmtId="0" fontId="21" fillId="0" borderId="8" xfId="0" applyFont="1" applyBorder="1"/>
    <xf numFmtId="0" fontId="22" fillId="0" borderId="8" xfId="0" applyFont="1" applyBorder="1"/>
    <xf numFmtId="0" fontId="21" fillId="14" borderId="8" xfId="0" applyFont="1" applyFill="1" applyBorder="1"/>
    <xf numFmtId="0" fontId="21" fillId="0" borderId="0" xfId="0" applyFont="1"/>
    <xf numFmtId="0" fontId="21" fillId="0" borderId="9" xfId="0" applyFont="1" applyBorder="1"/>
    <xf numFmtId="0" fontId="21" fillId="0" borderId="8" xfId="0" applyFont="1" applyBorder="1" applyAlignment="1">
      <alignment vertical="center"/>
    </xf>
    <xf numFmtId="164" fontId="21" fillId="0" borderId="8" xfId="0" applyNumberFormat="1" applyFont="1" applyBorder="1" applyAlignment="1">
      <alignment vertical="center"/>
    </xf>
    <xf numFmtId="165" fontId="21" fillId="0" borderId="8" xfId="0" applyNumberFormat="1" applyFont="1" applyBorder="1" applyAlignment="1">
      <alignment vertical="center"/>
    </xf>
    <xf numFmtId="165" fontId="21" fillId="0" borderId="8" xfId="0" applyNumberFormat="1" applyFont="1" applyBorder="1" applyAlignment="1">
      <alignment horizontal="right" vertical="center"/>
    </xf>
    <xf numFmtId="165" fontId="21" fillId="0" borderId="0" xfId="0" applyNumberFormat="1" applyFont="1" applyBorder="1" applyAlignment="1">
      <alignment horizontal="right" vertical="center"/>
    </xf>
    <xf numFmtId="17" fontId="21" fillId="0" borderId="0" xfId="0" applyNumberFormat="1" applyFont="1"/>
    <xf numFmtId="14" fontId="23" fillId="2" borderId="1" xfId="1" applyNumberFormat="1" applyFont="1" applyFill="1" applyBorder="1"/>
    <xf numFmtId="0" fontId="23" fillId="2" borderId="1" xfId="1" applyFont="1" applyFill="1" applyBorder="1"/>
    <xf numFmtId="165" fontId="23" fillId="2" borderId="1" xfId="1" applyNumberFormat="1" applyFont="1" applyFill="1" applyBorder="1" applyAlignment="1">
      <alignment horizontal="center" vertical="center"/>
    </xf>
    <xf numFmtId="3" fontId="23" fillId="2" borderId="1" xfId="1" applyNumberFormat="1" applyFont="1" applyFill="1" applyBorder="1"/>
    <xf numFmtId="3" fontId="21" fillId="0" borderId="0" xfId="0" applyNumberFormat="1" applyFont="1"/>
    <xf numFmtId="10" fontId="23" fillId="2" borderId="1" xfId="1" applyNumberFormat="1" applyFont="1" applyFill="1" applyBorder="1"/>
    <xf numFmtId="0" fontId="21" fillId="0" borderId="0" xfId="0" applyFont="1" applyBorder="1"/>
    <xf numFmtId="0" fontId="24" fillId="0" borderId="0" xfId="0" applyFont="1"/>
    <xf numFmtId="0" fontId="21" fillId="5" borderId="0" xfId="0" applyFont="1" applyFill="1" applyBorder="1"/>
    <xf numFmtId="0" fontId="22" fillId="0" borderId="9" xfId="0" applyFont="1" applyBorder="1"/>
    <xf numFmtId="15" fontId="21" fillId="0" borderId="0" xfId="0" applyNumberFormat="1" applyFont="1"/>
    <xf numFmtId="0" fontId="21" fillId="5" borderId="8" xfId="0" applyFont="1" applyFill="1" applyBorder="1"/>
    <xf numFmtId="0" fontId="21" fillId="13" borderId="8" xfId="0" applyFont="1" applyFill="1" applyBorder="1"/>
    <xf numFmtId="0" fontId="21" fillId="0" borderId="10" xfId="0" applyFont="1" applyBorder="1"/>
    <xf numFmtId="0" fontId="25" fillId="0" borderId="8" xfId="0" applyFont="1" applyBorder="1" applyAlignment="1">
      <alignment horizontal="center"/>
    </xf>
    <xf numFmtId="0" fontId="25" fillId="0" borderId="8" xfId="0" applyFont="1" applyBorder="1"/>
    <xf numFmtId="0" fontId="25" fillId="13" borderId="0" xfId="0" applyFont="1" applyFill="1" applyBorder="1"/>
    <xf numFmtId="0" fontId="25" fillId="0" borderId="0" xfId="0" applyFont="1"/>
    <xf numFmtId="0" fontId="25" fillId="0" borderId="9" xfId="0" applyFont="1" applyBorder="1"/>
    <xf numFmtId="0" fontId="25" fillId="0" borderId="8" xfId="0" applyFont="1" applyBorder="1" applyAlignment="1">
      <alignment vertical="center"/>
    </xf>
    <xf numFmtId="164" fontId="25" fillId="0" borderId="8" xfId="0" applyNumberFormat="1" applyFont="1" applyBorder="1" applyAlignment="1">
      <alignment vertical="center"/>
    </xf>
    <xf numFmtId="165" fontId="25" fillId="0" borderId="8" xfId="0" applyNumberFormat="1" applyFont="1" applyBorder="1" applyAlignment="1">
      <alignment vertical="center"/>
    </xf>
    <xf numFmtId="165" fontId="25" fillId="0" borderId="8" xfId="0" applyNumberFormat="1" applyFont="1" applyBorder="1" applyAlignment="1">
      <alignment horizontal="right" vertical="center"/>
    </xf>
    <xf numFmtId="165" fontId="25" fillId="0" borderId="0" xfId="0" applyNumberFormat="1" applyFont="1" applyBorder="1" applyAlignment="1">
      <alignment horizontal="right" vertical="center"/>
    </xf>
    <xf numFmtId="0" fontId="25" fillId="0" borderId="0" xfId="0" applyFont="1" applyBorder="1"/>
    <xf numFmtId="17" fontId="25" fillId="0" borderId="0" xfId="0" applyNumberFormat="1" applyFont="1"/>
    <xf numFmtId="14" fontId="26" fillId="2" borderId="1" xfId="1" applyNumberFormat="1" applyFont="1" applyFill="1" applyBorder="1"/>
    <xf numFmtId="0" fontId="26" fillId="2" borderId="1" xfId="1" applyFont="1" applyFill="1" applyBorder="1"/>
    <xf numFmtId="165" fontId="26" fillId="2" borderId="1" xfId="1" applyNumberFormat="1" applyFont="1" applyFill="1" applyBorder="1" applyAlignment="1">
      <alignment horizontal="center" vertical="center"/>
    </xf>
    <xf numFmtId="3" fontId="26" fillId="2" borderId="1" xfId="1" applyNumberFormat="1" applyFont="1" applyFill="1" applyBorder="1"/>
    <xf numFmtId="3" fontId="25" fillId="0" borderId="0" xfId="0" applyNumberFormat="1" applyFont="1"/>
    <xf numFmtId="10" fontId="26" fillId="2" borderId="1" xfId="1" applyNumberFormat="1" applyFont="1" applyFill="1" applyBorder="1"/>
    <xf numFmtId="0" fontId="27" fillId="0" borderId="8" xfId="0" applyFont="1" applyBorder="1"/>
    <xf numFmtId="15" fontId="25" fillId="0" borderId="0" xfId="0" applyNumberFormat="1" applyFont="1"/>
    <xf numFmtId="0" fontId="21" fillId="0" borderId="0" xfId="0" applyFont="1" applyBorder="1" applyAlignment="1">
      <alignment horizontal="center"/>
    </xf>
    <xf numFmtId="0" fontId="25" fillId="5" borderId="8" xfId="0" applyFont="1" applyFill="1" applyBorder="1"/>
    <xf numFmtId="0" fontId="21" fillId="13" borderId="0" xfId="0" applyFont="1" applyFill="1" applyBorder="1"/>
    <xf numFmtId="165" fontId="21" fillId="0" borderId="3" xfId="0" applyNumberFormat="1" applyFont="1" applyBorder="1" applyAlignment="1">
      <alignment horizontal="right" vertical="center"/>
    </xf>
    <xf numFmtId="0" fontId="18" fillId="5" borderId="8" xfId="0" applyFont="1" applyFill="1" applyBorder="1"/>
    <xf numFmtId="0" fontId="18" fillId="13" borderId="8" xfId="0" applyFont="1" applyFill="1" applyBorder="1"/>
    <xf numFmtId="0" fontId="18" fillId="0" borderId="10" xfId="0" applyFont="1" applyBorder="1"/>
    <xf numFmtId="165" fontId="18" fillId="0" borderId="0" xfId="0" applyNumberFormat="1" applyFont="1" applyBorder="1" applyAlignment="1">
      <alignment horizontal="right" vertical="center"/>
    </xf>
    <xf numFmtId="15" fontId="18" fillId="0" borderId="0" xfId="0" applyNumberFormat="1" applyFont="1"/>
    <xf numFmtId="0" fontId="18" fillId="5" borderId="0" xfId="0" applyFont="1" applyFill="1" applyBorder="1"/>
    <xf numFmtId="0" fontId="18" fillId="13" borderId="0" xfId="0" applyFont="1" applyFill="1" applyBorder="1"/>
    <xf numFmtId="0" fontId="25" fillId="0" borderId="10" xfId="0" applyFont="1" applyBorder="1"/>
    <xf numFmtId="0" fontId="3" fillId="0" borderId="8" xfId="0" applyFont="1" applyBorder="1"/>
    <xf numFmtId="0" fontId="18" fillId="0" borderId="3" xfId="0" applyFont="1" applyBorder="1"/>
    <xf numFmtId="0" fontId="24" fillId="0" borderId="0" xfId="0" applyFont="1" applyBorder="1"/>
    <xf numFmtId="0" fontId="21" fillId="14" borderId="0" xfId="0" applyFont="1" applyFill="1" applyBorder="1"/>
    <xf numFmtId="0" fontId="21" fillId="0" borderId="11" xfId="0" applyFont="1" applyBorder="1"/>
    <xf numFmtId="0" fontId="19" fillId="0" borderId="10" xfId="0" applyFont="1" applyBorder="1"/>
    <xf numFmtId="0" fontId="8" fillId="0" borderId="12" xfId="0" applyFont="1" applyBorder="1" applyAlignment="1">
      <alignment vertical="center"/>
    </xf>
    <xf numFmtId="0" fontId="21" fillId="0" borderId="0" xfId="0" applyFont="1" applyBorder="1" applyAlignment="1">
      <alignment vertical="center"/>
    </xf>
    <xf numFmtId="0" fontId="18" fillId="0" borderId="12" xfId="0" applyFont="1" applyBorder="1"/>
    <xf numFmtId="0" fontId="25" fillId="0" borderId="11" xfId="0" applyFont="1" applyBorder="1" applyAlignment="1">
      <alignment vertical="center"/>
    </xf>
    <xf numFmtId="164" fontId="25" fillId="0" borderId="11" xfId="0" applyNumberFormat="1" applyFont="1" applyBorder="1" applyAlignment="1">
      <alignment vertical="center"/>
    </xf>
    <xf numFmtId="165" fontId="25" fillId="0" borderId="11" xfId="0" applyNumberFormat="1" applyFont="1" applyBorder="1" applyAlignment="1">
      <alignment vertical="center"/>
    </xf>
    <xf numFmtId="165" fontId="25" fillId="0" borderId="11" xfId="0" applyNumberFormat="1" applyFont="1" applyBorder="1" applyAlignment="1">
      <alignment horizontal="right" vertical="center"/>
    </xf>
    <xf numFmtId="0" fontId="21" fillId="0" borderId="3" xfId="0" applyFont="1" applyBorder="1"/>
    <xf numFmtId="0" fontId="7" fillId="0" borderId="8" xfId="0" applyFont="1" applyBorder="1"/>
    <xf numFmtId="0" fontId="28" fillId="0" borderId="0" xfId="0" applyFont="1" applyAlignment="1">
      <alignment vertical="center"/>
    </xf>
    <xf numFmtId="0" fontId="19" fillId="0" borderId="11" xfId="0" applyFont="1" applyBorder="1"/>
    <xf numFmtId="0" fontId="29" fillId="2" borderId="1" xfId="1" applyFont="1" applyFill="1" applyBorder="1"/>
    <xf numFmtId="0" fontId="30" fillId="0" borderId="8" xfId="0" applyFont="1" applyBorder="1" applyAlignment="1">
      <alignment horizontal="center"/>
    </xf>
    <xf numFmtId="0" fontId="30" fillId="0" borderId="8" xfId="0" applyFont="1" applyBorder="1"/>
    <xf numFmtId="0" fontId="0" fillId="17" borderId="2" xfId="0" applyFont="1" applyFill="1" applyBorder="1"/>
    <xf numFmtId="0" fontId="0" fillId="18" borderId="2" xfId="0" applyFont="1" applyFill="1" applyBorder="1" applyAlignment="1">
      <alignment wrapText="1"/>
    </xf>
    <xf numFmtId="0" fontId="31" fillId="3" borderId="1" xfId="1" applyFont="1" applyFill="1" applyBorder="1" applyAlignment="1">
      <alignment horizontal="center" vertical="center" wrapText="1"/>
    </xf>
    <xf numFmtId="0" fontId="32" fillId="2" borderId="1" xfId="1" applyFont="1" applyFill="1" applyBorder="1"/>
    <xf numFmtId="0" fontId="17" fillId="0" borderId="8" xfId="0" applyFont="1" applyBorder="1" applyAlignment="1">
      <alignment horizontal="center"/>
    </xf>
    <xf numFmtId="0" fontId="17" fillId="0" borderId="8" xfId="0" applyFont="1" applyBorder="1"/>
    <xf numFmtId="0" fontId="0" fillId="19" borderId="2" xfId="0" applyFont="1" applyFill="1" applyBorder="1" applyAlignment="1">
      <alignment wrapText="1"/>
    </xf>
  </cellXfs>
  <cellStyles count="2">
    <cellStyle name="Explanatory Text" xfId="1" builtinId="53" customBuiltin="1"/>
    <cellStyle name="Normal" xfId="0" builtinId="0"/>
  </cellStyles>
  <dxfs count="1">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CC00CC"/>
      <rgbColor rgb="FF00FFFF"/>
      <rgbColor rgb="FF9C0006"/>
      <rgbColor rgb="FF006100"/>
      <rgbColor rgb="FF000080"/>
      <rgbColor rgb="FF808000"/>
      <rgbColor rgb="FF800080"/>
      <rgbColor rgb="FF008080"/>
      <rgbColor rgb="FFC5E0B4"/>
      <rgbColor rgb="FF808080"/>
      <rgbColor rgb="FF8FAADC"/>
      <rgbColor rgb="FF993366"/>
      <rgbColor rgb="FFE2F0D9"/>
      <rgbColor rgb="FFDAE3F3"/>
      <rgbColor rgb="FF660066"/>
      <rgbColor rgb="FFFF7E79"/>
      <rgbColor rgb="FF0066CC"/>
      <rgbColor rgb="FFD6DCE5"/>
      <rgbColor rgb="FF000080"/>
      <rgbColor rgb="FFFF00FF"/>
      <rgbColor rgb="FFFFFF00"/>
      <rgbColor rgb="FF00FFFF"/>
      <rgbColor rgb="FF800080"/>
      <rgbColor rgb="FF800000"/>
      <rgbColor rgb="FF008080"/>
      <rgbColor rgb="FF0000FF"/>
      <rgbColor rgb="FF00CCFF"/>
      <rgbColor rgb="FFCCFFFF"/>
      <rgbColor rgb="FFC6EFCE"/>
      <rgbColor rgb="FFFFFF99"/>
      <rgbColor rgb="FF66FFFF"/>
      <rgbColor rgb="FFFF99CC"/>
      <rgbColor rgb="FFCC99FF"/>
      <rgbColor rgb="FFFFC7CE"/>
      <rgbColor rgb="FF3366FF"/>
      <rgbColor rgb="FF33CCCC"/>
      <rgbColor rgb="FF92D050"/>
      <rgbColor rgb="FFFFC000"/>
      <rgbColor rgb="FFFF9900"/>
      <rgbColor rgb="FFFF6600"/>
      <rgbColor rgb="FF666699"/>
      <rgbColor rgb="FFA6A6A6"/>
      <rgbColor rgb="FF003366"/>
      <rgbColor rgb="FF00B050"/>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mruColors>
      <color rgb="FFFF85FF"/>
      <color rgb="FFD883F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RNA</a:t>
            </a:r>
            <a:r>
              <a:rPr lang="en-US" baseline="0"/>
              <a:t> Integrity Number (RIN) quintiles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Sheet5!$D$1</c:f>
              <c:strCache>
                <c:ptCount val="1"/>
                <c:pt idx="0">
                  <c:v>Values</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Sheet5!$C$2:$C$6</c:f>
              <c:numCache>
                <c:formatCode>General</c:formatCode>
                <c:ptCount val="5"/>
                <c:pt idx="0">
                  <c:v>0.2</c:v>
                </c:pt>
                <c:pt idx="1">
                  <c:v>0.4</c:v>
                </c:pt>
                <c:pt idx="2">
                  <c:v>0.6</c:v>
                </c:pt>
                <c:pt idx="3">
                  <c:v>0.8</c:v>
                </c:pt>
                <c:pt idx="4">
                  <c:v>1</c:v>
                </c:pt>
              </c:numCache>
            </c:numRef>
          </c:cat>
          <c:val>
            <c:numRef>
              <c:f>Sheet5!$D$2:$D$6</c:f>
              <c:numCache>
                <c:formatCode>General</c:formatCode>
                <c:ptCount val="5"/>
                <c:pt idx="0">
                  <c:v>3.24</c:v>
                </c:pt>
                <c:pt idx="1">
                  <c:v>5.58</c:v>
                </c:pt>
                <c:pt idx="2">
                  <c:v>6.9</c:v>
                </c:pt>
                <c:pt idx="3">
                  <c:v>7.5</c:v>
                </c:pt>
                <c:pt idx="4">
                  <c:v>9.5</c:v>
                </c:pt>
              </c:numCache>
            </c:numRef>
          </c:val>
          <c:extLst>
            <c:ext xmlns:c16="http://schemas.microsoft.com/office/drawing/2014/chart" uri="{C3380CC4-5D6E-409C-BE32-E72D297353CC}">
              <c16:uniqueId val="{00000000-1636-D843-9681-BDE28A4F37F8}"/>
            </c:ext>
          </c:extLst>
        </c:ser>
        <c:dLbls>
          <c:showLegendKey val="0"/>
          <c:showVal val="0"/>
          <c:showCatName val="0"/>
          <c:showSerName val="0"/>
          <c:showPercent val="0"/>
          <c:showBubbleSize val="0"/>
        </c:dLbls>
        <c:gapWidth val="100"/>
        <c:overlap val="-24"/>
        <c:axId val="1242359487"/>
        <c:axId val="1242361135"/>
      </c:barChart>
      <c:catAx>
        <c:axId val="12423594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quintiles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2361135"/>
        <c:crosses val="autoZero"/>
        <c:auto val="1"/>
        <c:lblAlgn val="ctr"/>
        <c:lblOffset val="100"/>
        <c:noMultiLvlLbl val="0"/>
      </c:catAx>
      <c:valAx>
        <c:axId val="1242361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RIN Value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2359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Age ( at death) Quintiles (years)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Sheet5!$K$1</c:f>
              <c:strCache>
                <c:ptCount val="1"/>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Sheet5!$J$2:$J$6</c:f>
              <c:numCache>
                <c:formatCode>General</c:formatCode>
                <c:ptCount val="5"/>
                <c:pt idx="0">
                  <c:v>0.2</c:v>
                </c:pt>
                <c:pt idx="1">
                  <c:v>0.4</c:v>
                </c:pt>
                <c:pt idx="2">
                  <c:v>0.6</c:v>
                </c:pt>
                <c:pt idx="3">
                  <c:v>0.8</c:v>
                </c:pt>
                <c:pt idx="4">
                  <c:v>1</c:v>
                </c:pt>
              </c:numCache>
            </c:numRef>
          </c:cat>
          <c:val>
            <c:numRef>
              <c:f>Sheet5!$K$2:$K$6</c:f>
              <c:numCache>
                <c:formatCode>General</c:formatCode>
                <c:ptCount val="5"/>
                <c:pt idx="0">
                  <c:v>66</c:v>
                </c:pt>
                <c:pt idx="1">
                  <c:v>73.800000000000011</c:v>
                </c:pt>
                <c:pt idx="2">
                  <c:v>78</c:v>
                </c:pt>
                <c:pt idx="3">
                  <c:v>81</c:v>
                </c:pt>
                <c:pt idx="4">
                  <c:v>96</c:v>
                </c:pt>
              </c:numCache>
            </c:numRef>
          </c:val>
          <c:extLst>
            <c:ext xmlns:c16="http://schemas.microsoft.com/office/drawing/2014/chart" uri="{C3380CC4-5D6E-409C-BE32-E72D297353CC}">
              <c16:uniqueId val="{00000000-44BA-7345-9ECC-93D8268F7E04}"/>
            </c:ext>
          </c:extLst>
        </c:ser>
        <c:dLbls>
          <c:showLegendKey val="0"/>
          <c:showVal val="0"/>
          <c:showCatName val="0"/>
          <c:showSerName val="0"/>
          <c:showPercent val="0"/>
          <c:showBubbleSize val="0"/>
        </c:dLbls>
        <c:gapWidth val="100"/>
        <c:overlap val="-24"/>
        <c:axId val="760431455"/>
        <c:axId val="760433103"/>
      </c:barChart>
      <c:catAx>
        <c:axId val="7604314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Quintiles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0433103"/>
        <c:crosses val="autoZero"/>
        <c:auto val="1"/>
        <c:lblAlgn val="ctr"/>
        <c:lblOffset val="100"/>
        <c:noMultiLvlLbl val="0"/>
      </c:catAx>
      <c:valAx>
        <c:axId val="760433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AGe (YEARS)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0431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PostMortem delay Quintiles (hours)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Sheet5!$Q$1</c:f>
              <c:strCache>
                <c:ptCount val="1"/>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Sheet5!$P$2:$P$6</c:f>
              <c:numCache>
                <c:formatCode>General</c:formatCode>
                <c:ptCount val="5"/>
                <c:pt idx="0">
                  <c:v>0.2</c:v>
                </c:pt>
                <c:pt idx="1">
                  <c:v>0.4</c:v>
                </c:pt>
                <c:pt idx="2">
                  <c:v>0.6</c:v>
                </c:pt>
                <c:pt idx="3">
                  <c:v>0.8</c:v>
                </c:pt>
                <c:pt idx="4">
                  <c:v>1</c:v>
                </c:pt>
              </c:numCache>
            </c:numRef>
          </c:cat>
          <c:val>
            <c:numRef>
              <c:f>Sheet5!$Q$2:$Q$6</c:f>
              <c:numCache>
                <c:formatCode>General</c:formatCode>
                <c:ptCount val="5"/>
                <c:pt idx="0">
                  <c:v>15.399999999999999</c:v>
                </c:pt>
                <c:pt idx="1">
                  <c:v>23.8</c:v>
                </c:pt>
                <c:pt idx="2">
                  <c:v>36.599999999999987</c:v>
                </c:pt>
                <c:pt idx="3">
                  <c:v>47.6</c:v>
                </c:pt>
                <c:pt idx="4">
                  <c:v>76</c:v>
                </c:pt>
              </c:numCache>
            </c:numRef>
          </c:val>
          <c:extLst>
            <c:ext xmlns:c16="http://schemas.microsoft.com/office/drawing/2014/chart" uri="{C3380CC4-5D6E-409C-BE32-E72D297353CC}">
              <c16:uniqueId val="{00000000-BDF6-614B-91E2-DB8840A208AF}"/>
            </c:ext>
          </c:extLst>
        </c:ser>
        <c:dLbls>
          <c:showLegendKey val="0"/>
          <c:showVal val="0"/>
          <c:showCatName val="0"/>
          <c:showSerName val="0"/>
          <c:showPercent val="0"/>
          <c:showBubbleSize val="0"/>
        </c:dLbls>
        <c:gapWidth val="100"/>
        <c:overlap val="-24"/>
        <c:axId val="759928111"/>
        <c:axId val="1422808719"/>
      </c:barChart>
      <c:catAx>
        <c:axId val="7599281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quintile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22808719"/>
        <c:crosses val="autoZero"/>
        <c:auto val="1"/>
        <c:lblAlgn val="ctr"/>
        <c:lblOffset val="100"/>
        <c:noMultiLvlLbl val="0"/>
      </c:catAx>
      <c:valAx>
        <c:axId val="142280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Postmortem</a:t>
                </a:r>
                <a:r>
                  <a:rPr lang="en-GB" baseline="0"/>
                  <a:t> delay (hours)</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9928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Gender</a:t>
            </a:r>
            <a:r>
              <a:rPr lang="en-GB" baseline="0"/>
              <a:t>s split by age Quintiles</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Sheet5!$L$1</c:f>
              <c:strCache>
                <c:ptCount val="1"/>
                <c:pt idx="0">
                  <c:v>MALE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Sheet5!$J$2:$J$6</c:f>
              <c:numCache>
                <c:formatCode>General</c:formatCode>
                <c:ptCount val="5"/>
                <c:pt idx="0">
                  <c:v>0.2</c:v>
                </c:pt>
                <c:pt idx="1">
                  <c:v>0.4</c:v>
                </c:pt>
                <c:pt idx="2">
                  <c:v>0.6</c:v>
                </c:pt>
                <c:pt idx="3">
                  <c:v>0.8</c:v>
                </c:pt>
                <c:pt idx="4">
                  <c:v>1</c:v>
                </c:pt>
              </c:numCache>
            </c:numRef>
          </c:cat>
          <c:val>
            <c:numRef>
              <c:f>Sheet5!$L$2:$L$6</c:f>
              <c:numCache>
                <c:formatCode>General</c:formatCode>
                <c:ptCount val="5"/>
                <c:pt idx="0">
                  <c:v>10</c:v>
                </c:pt>
                <c:pt idx="1">
                  <c:v>13</c:v>
                </c:pt>
                <c:pt idx="2">
                  <c:v>15</c:v>
                </c:pt>
                <c:pt idx="3">
                  <c:v>11</c:v>
                </c:pt>
                <c:pt idx="4">
                  <c:v>9</c:v>
                </c:pt>
              </c:numCache>
            </c:numRef>
          </c:val>
          <c:extLst>
            <c:ext xmlns:c16="http://schemas.microsoft.com/office/drawing/2014/chart" uri="{C3380CC4-5D6E-409C-BE32-E72D297353CC}">
              <c16:uniqueId val="{00000000-3BB0-B346-BDBE-A92BD706530B}"/>
            </c:ext>
          </c:extLst>
        </c:ser>
        <c:ser>
          <c:idx val="1"/>
          <c:order val="1"/>
          <c:tx>
            <c:strRef>
              <c:f>Sheet5!$M$1</c:f>
              <c:strCache>
                <c:ptCount val="1"/>
                <c:pt idx="0">
                  <c:v>FEMALE</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numRef>
              <c:f>Sheet5!$J$2:$J$6</c:f>
              <c:numCache>
                <c:formatCode>General</c:formatCode>
                <c:ptCount val="5"/>
                <c:pt idx="0">
                  <c:v>0.2</c:v>
                </c:pt>
                <c:pt idx="1">
                  <c:v>0.4</c:v>
                </c:pt>
                <c:pt idx="2">
                  <c:v>0.6</c:v>
                </c:pt>
                <c:pt idx="3">
                  <c:v>0.8</c:v>
                </c:pt>
                <c:pt idx="4">
                  <c:v>1</c:v>
                </c:pt>
              </c:numCache>
            </c:numRef>
          </c:cat>
          <c:val>
            <c:numRef>
              <c:f>Sheet5!$M$2:$M$6</c:f>
              <c:numCache>
                <c:formatCode>General</c:formatCode>
                <c:ptCount val="5"/>
                <c:pt idx="0">
                  <c:v>18</c:v>
                </c:pt>
                <c:pt idx="1">
                  <c:v>14</c:v>
                </c:pt>
                <c:pt idx="2">
                  <c:v>11</c:v>
                </c:pt>
                <c:pt idx="3">
                  <c:v>15</c:v>
                </c:pt>
                <c:pt idx="4">
                  <c:v>17</c:v>
                </c:pt>
              </c:numCache>
            </c:numRef>
          </c:val>
          <c:extLst>
            <c:ext xmlns:c16="http://schemas.microsoft.com/office/drawing/2014/chart" uri="{C3380CC4-5D6E-409C-BE32-E72D297353CC}">
              <c16:uniqueId val="{00000001-3BB0-B346-BDBE-A92BD706530B}"/>
            </c:ext>
          </c:extLst>
        </c:ser>
        <c:dLbls>
          <c:showLegendKey val="0"/>
          <c:showVal val="0"/>
          <c:showCatName val="0"/>
          <c:showSerName val="0"/>
          <c:showPercent val="0"/>
          <c:showBubbleSize val="0"/>
        </c:dLbls>
        <c:gapWidth val="100"/>
        <c:overlap val="-24"/>
        <c:axId val="100707791"/>
        <c:axId val="1260669375"/>
      </c:barChart>
      <c:catAx>
        <c:axId val="1007077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quintiles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0669375"/>
        <c:crosses val="autoZero"/>
        <c:auto val="1"/>
        <c:lblAlgn val="ctr"/>
        <c:lblOffset val="100"/>
        <c:noMultiLvlLbl val="0"/>
      </c:catAx>
      <c:valAx>
        <c:axId val="126066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GB"/>
                  <a:t>AGE</a:t>
                </a:r>
                <a:r>
                  <a:rPr lang="en-GB" baseline="0"/>
                  <a:t> (at death/years)</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70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Tissue</a:t>
            </a:r>
            <a:r>
              <a:rPr lang="en-GB" baseline="0"/>
              <a:t> types in database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5E0A-6B41-A63B-F2504103B2E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E0A-6B41-A63B-F2504103B2E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5E0A-6B41-A63B-F2504103B2E8}"/>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E0A-6B41-A63B-F2504103B2E8}"/>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E0A-6B41-A63B-F2504103B2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Sheet5!$U$4:$U$8</c:f>
              <c:strCache>
                <c:ptCount val="5"/>
                <c:pt idx="0">
                  <c:v>BA9</c:v>
                </c:pt>
                <c:pt idx="1">
                  <c:v>Entorhinal cortex</c:v>
                </c:pt>
                <c:pt idx="2">
                  <c:v>hippocampus</c:v>
                </c:pt>
                <c:pt idx="3">
                  <c:v>superior frontal gyrus</c:v>
                </c:pt>
                <c:pt idx="4">
                  <c:v>medial frontal gyrus</c:v>
                </c:pt>
              </c:strCache>
            </c:strRef>
          </c:cat>
          <c:val>
            <c:numRef>
              <c:f>Sheet5!$V$4:$V$8</c:f>
              <c:numCache>
                <c:formatCode>General</c:formatCode>
                <c:ptCount val="5"/>
                <c:pt idx="0">
                  <c:v>65</c:v>
                </c:pt>
                <c:pt idx="1">
                  <c:v>63</c:v>
                </c:pt>
                <c:pt idx="2">
                  <c:v>1</c:v>
                </c:pt>
                <c:pt idx="3">
                  <c:v>2</c:v>
                </c:pt>
                <c:pt idx="4">
                  <c:v>2</c:v>
                </c:pt>
              </c:numCache>
            </c:numRef>
          </c:val>
          <c:extLst>
            <c:ext xmlns:c16="http://schemas.microsoft.com/office/drawing/2014/chart" uri="{C3380CC4-5D6E-409C-BE32-E72D297353CC}">
              <c16:uniqueId val="{00000000-BD87-7547-B676-EA71C944F24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342900</xdr:colOff>
      <xdr:row>56</xdr:row>
      <xdr:rowOff>152400</xdr:rowOff>
    </xdr:to>
    <xdr:sp macro="" textlink="">
      <xdr:nvSpPr>
        <xdr:cNvPr id="1048" name="shapetype_202" hidden="1">
          <a:extLst>
            <a:ext uri="{FF2B5EF4-FFF2-40B4-BE49-F238E27FC236}">
              <a16:creationId xmlns:a16="http://schemas.microsoft.com/office/drawing/2014/main" id="{E9F3C33D-558B-CE47-A0B0-E0806CDDE1B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46" name="shapetype_202" hidden="1">
          <a:extLst>
            <a:ext uri="{FF2B5EF4-FFF2-40B4-BE49-F238E27FC236}">
              <a16:creationId xmlns:a16="http://schemas.microsoft.com/office/drawing/2014/main" id="{E0D2DA41-1703-6E44-BAAB-CA9B7FE6821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44" name="shapetype_202" hidden="1">
          <a:extLst>
            <a:ext uri="{FF2B5EF4-FFF2-40B4-BE49-F238E27FC236}">
              <a16:creationId xmlns:a16="http://schemas.microsoft.com/office/drawing/2014/main" id="{EC025007-5044-AF4E-92CA-2071DD0861A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42" name="shapetype_202" hidden="1">
          <a:extLst>
            <a:ext uri="{FF2B5EF4-FFF2-40B4-BE49-F238E27FC236}">
              <a16:creationId xmlns:a16="http://schemas.microsoft.com/office/drawing/2014/main" id="{136BC2DF-500F-B541-8A41-85046EFD246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40" name="shapetype_202" hidden="1">
          <a:extLst>
            <a:ext uri="{FF2B5EF4-FFF2-40B4-BE49-F238E27FC236}">
              <a16:creationId xmlns:a16="http://schemas.microsoft.com/office/drawing/2014/main" id="{8CFF6425-CD5D-3147-B890-C324E420EFB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38" name="shapetype_202" hidden="1">
          <a:extLst>
            <a:ext uri="{FF2B5EF4-FFF2-40B4-BE49-F238E27FC236}">
              <a16:creationId xmlns:a16="http://schemas.microsoft.com/office/drawing/2014/main" id="{2F03F4CE-D590-BA41-BAC9-570C487AB3B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36" name="shapetype_202" hidden="1">
          <a:extLst>
            <a:ext uri="{FF2B5EF4-FFF2-40B4-BE49-F238E27FC236}">
              <a16:creationId xmlns:a16="http://schemas.microsoft.com/office/drawing/2014/main" id="{0191A08B-6C51-8542-A11F-AD5B95E2950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34" name="shapetype_202" hidden="1">
          <a:extLst>
            <a:ext uri="{FF2B5EF4-FFF2-40B4-BE49-F238E27FC236}">
              <a16:creationId xmlns:a16="http://schemas.microsoft.com/office/drawing/2014/main" id="{35CC6794-E508-0948-ABF4-0F1E4A55F52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32" name="shapetype_202" hidden="1">
          <a:extLst>
            <a:ext uri="{FF2B5EF4-FFF2-40B4-BE49-F238E27FC236}">
              <a16:creationId xmlns:a16="http://schemas.microsoft.com/office/drawing/2014/main" id="{971B21D2-A333-B142-B46F-D32BD9F13B7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30" name="shapetype_202" hidden="1">
          <a:extLst>
            <a:ext uri="{FF2B5EF4-FFF2-40B4-BE49-F238E27FC236}">
              <a16:creationId xmlns:a16="http://schemas.microsoft.com/office/drawing/2014/main" id="{A07BF1E9-9D10-9042-B195-C239F92FA27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28" name="shapetype_202" hidden="1">
          <a:extLst>
            <a:ext uri="{FF2B5EF4-FFF2-40B4-BE49-F238E27FC236}">
              <a16:creationId xmlns:a16="http://schemas.microsoft.com/office/drawing/2014/main" id="{170E4DDB-3591-7941-ACF7-79A731762E9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342900</xdr:colOff>
      <xdr:row>56</xdr:row>
      <xdr:rowOff>152400</xdr:rowOff>
    </xdr:to>
    <xdr:sp macro="" textlink="">
      <xdr:nvSpPr>
        <xdr:cNvPr id="1026" name="shapetype_202" hidden="1">
          <a:extLst>
            <a:ext uri="{FF2B5EF4-FFF2-40B4-BE49-F238E27FC236}">
              <a16:creationId xmlns:a16="http://schemas.microsoft.com/office/drawing/2014/main" id="{079D9096-A138-AC48-9F3D-0680C02AFBC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25400</xdr:colOff>
      <xdr:row>0</xdr:row>
      <xdr:rowOff>203200</xdr:rowOff>
    </xdr:from>
    <xdr:to>
      <xdr:col>28</xdr:col>
      <xdr:colOff>469900</xdr:colOff>
      <xdr:row>10</xdr:row>
      <xdr:rowOff>0</xdr:rowOff>
    </xdr:to>
    <xdr:graphicFrame macro="">
      <xdr:nvGraphicFramePr>
        <xdr:cNvPr id="2" name="Chart 1">
          <a:extLst>
            <a:ext uri="{FF2B5EF4-FFF2-40B4-BE49-F238E27FC236}">
              <a16:creationId xmlns:a16="http://schemas.microsoft.com/office/drawing/2014/main" id="{CE1974B0-7127-3648-8B90-2BEBEA344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762000</xdr:colOff>
      <xdr:row>3</xdr:row>
      <xdr:rowOff>69850</xdr:rowOff>
    </xdr:from>
    <xdr:to>
      <xdr:col>30</xdr:col>
      <xdr:colOff>381000</xdr:colOff>
      <xdr:row>16</xdr:row>
      <xdr:rowOff>171450</xdr:rowOff>
    </xdr:to>
    <xdr:graphicFrame macro="">
      <xdr:nvGraphicFramePr>
        <xdr:cNvPr id="3" name="Chart 2">
          <a:extLst>
            <a:ext uri="{FF2B5EF4-FFF2-40B4-BE49-F238E27FC236}">
              <a16:creationId xmlns:a16="http://schemas.microsoft.com/office/drawing/2014/main" id="{6BF69A7D-F52E-0C41-BFA0-2EABDC1D4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736600</xdr:colOff>
      <xdr:row>12</xdr:row>
      <xdr:rowOff>120650</xdr:rowOff>
    </xdr:from>
    <xdr:to>
      <xdr:col>28</xdr:col>
      <xdr:colOff>355600</xdr:colOff>
      <xdr:row>26</xdr:row>
      <xdr:rowOff>19050</xdr:rowOff>
    </xdr:to>
    <xdr:graphicFrame macro="">
      <xdr:nvGraphicFramePr>
        <xdr:cNvPr id="4" name="Chart 3">
          <a:extLst>
            <a:ext uri="{FF2B5EF4-FFF2-40B4-BE49-F238E27FC236}">
              <a16:creationId xmlns:a16="http://schemas.microsoft.com/office/drawing/2014/main" id="{5FFE04C5-BE91-D04C-B9FF-C12AE475F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476250</xdr:colOff>
      <xdr:row>23</xdr:row>
      <xdr:rowOff>57150</xdr:rowOff>
    </xdr:from>
    <xdr:to>
      <xdr:col>28</xdr:col>
      <xdr:colOff>95250</xdr:colOff>
      <xdr:row>36</xdr:row>
      <xdr:rowOff>158750</xdr:rowOff>
    </xdr:to>
    <xdr:graphicFrame macro="">
      <xdr:nvGraphicFramePr>
        <xdr:cNvPr id="6" name="Chart 5">
          <a:extLst>
            <a:ext uri="{FF2B5EF4-FFF2-40B4-BE49-F238E27FC236}">
              <a16:creationId xmlns:a16="http://schemas.microsoft.com/office/drawing/2014/main" id="{802A1D8D-CA85-A34D-8B35-B103471F8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450850</xdr:colOff>
      <xdr:row>16</xdr:row>
      <xdr:rowOff>107950</xdr:rowOff>
    </xdr:from>
    <xdr:to>
      <xdr:col>21</xdr:col>
      <xdr:colOff>38100</xdr:colOff>
      <xdr:row>31</xdr:row>
      <xdr:rowOff>114300</xdr:rowOff>
    </xdr:to>
    <xdr:graphicFrame macro="">
      <xdr:nvGraphicFramePr>
        <xdr:cNvPr id="9" name="Chart 8">
          <a:extLst>
            <a:ext uri="{FF2B5EF4-FFF2-40B4-BE49-F238E27FC236}">
              <a16:creationId xmlns:a16="http://schemas.microsoft.com/office/drawing/2014/main" id="{E10EDD00-402D-554E-9F48-DAADD2E9F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34"/>
  <sheetViews>
    <sheetView zoomScale="120" zoomScaleNormal="120" workbookViewId="0">
      <pane xSplit="1" topLeftCell="Y1" activePane="topRight" state="frozen"/>
      <selection pane="topRight" activeCell="AC1" sqref="AC1"/>
    </sheetView>
  </sheetViews>
  <sheetFormatPr baseColWidth="10" defaultColWidth="8.83203125" defaultRowHeight="16" x14ac:dyDescent="0.2"/>
  <cols>
    <col min="1" max="1" width="11.33203125" customWidth="1"/>
    <col min="2" max="19" width="10.83203125" customWidth="1"/>
    <col min="20" max="20" width="34.5" customWidth="1"/>
    <col min="21" max="22" width="10.83203125" customWidth="1"/>
    <col min="23" max="23" width="35.5" customWidth="1"/>
    <col min="24" max="24" width="17.33203125" customWidth="1"/>
    <col min="25" max="27" width="17.83203125" customWidth="1"/>
    <col min="28" max="29" width="10.83203125" customWidth="1"/>
    <col min="30" max="32" width="10.5" customWidth="1"/>
    <col min="33" max="40" width="10.83203125" customWidth="1"/>
    <col min="41" max="59" width="10.5" customWidth="1"/>
    <col min="60" max="61" width="13.6640625" customWidth="1"/>
    <col min="62" max="65" width="10.5" customWidth="1"/>
    <col min="66" max="66" width="15.33203125" customWidth="1"/>
    <col min="67" max="67" width="20.6640625" customWidth="1"/>
    <col min="68" max="69" width="10.5" customWidth="1"/>
    <col min="70" max="70" width="14" customWidth="1"/>
    <col min="71" max="87" width="10.5" customWidth="1"/>
    <col min="88" max="88" width="11.1640625" customWidth="1"/>
    <col min="89" max="99" width="10.5" customWidth="1"/>
    <col min="100" max="100" width="63.33203125" bestFit="1" customWidth="1"/>
    <col min="101" max="101" width="54" bestFit="1" customWidth="1"/>
    <col min="102" max="1025" width="10.5" customWidth="1"/>
  </cols>
  <sheetData>
    <row r="1" spans="1:101" ht="104" thickTop="1" thickBot="1" x14ac:dyDescent="0.2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1" t="s">
        <v>0</v>
      </c>
      <c r="Q1" s="3" t="s">
        <v>15</v>
      </c>
      <c r="R1" s="3" t="s">
        <v>16</v>
      </c>
      <c r="S1" s="4" t="s">
        <v>17</v>
      </c>
      <c r="T1" s="4" t="s">
        <v>18</v>
      </c>
      <c r="U1" s="4" t="s">
        <v>19</v>
      </c>
      <c r="V1" s="4" t="s">
        <v>20</v>
      </c>
      <c r="W1" s="3" t="s">
        <v>21</v>
      </c>
      <c r="X1" s="3" t="s">
        <v>22</v>
      </c>
      <c r="Y1" s="3" t="s">
        <v>23</v>
      </c>
      <c r="Z1" s="5" t="s">
        <v>24</v>
      </c>
      <c r="AA1" s="5" t="s">
        <v>25</v>
      </c>
      <c r="AB1" s="6" t="s">
        <v>26</v>
      </c>
      <c r="AC1" s="6" t="s">
        <v>27</v>
      </c>
      <c r="AD1" s="6" t="s">
        <v>28</v>
      </c>
      <c r="AE1" s="6" t="s">
        <v>29</v>
      </c>
      <c r="AF1" s="6" t="s">
        <v>30</v>
      </c>
      <c r="AG1" s="7" t="s">
        <v>31</v>
      </c>
      <c r="AH1" s="8" t="s">
        <v>32</v>
      </c>
      <c r="AI1" s="9" t="s">
        <v>33</v>
      </c>
      <c r="AJ1" s="7" t="s">
        <v>34</v>
      </c>
      <c r="AK1" s="8" t="s">
        <v>35</v>
      </c>
      <c r="AL1" s="9" t="s">
        <v>36</v>
      </c>
      <c r="AM1" s="10" t="s">
        <v>37</v>
      </c>
      <c r="AN1" s="10" t="s">
        <v>38</v>
      </c>
      <c r="AO1" s="10" t="s">
        <v>39</v>
      </c>
      <c r="AP1" s="10" t="s">
        <v>40</v>
      </c>
      <c r="AQ1" s="10" t="s">
        <v>41</v>
      </c>
      <c r="AR1" s="10" t="s">
        <v>42</v>
      </c>
      <c r="AS1" s="6" t="s">
        <v>43</v>
      </c>
      <c r="AT1" s="6" t="s">
        <v>44</v>
      </c>
      <c r="AU1" s="6" t="s">
        <v>45</v>
      </c>
      <c r="AV1" s="6" t="s">
        <v>46</v>
      </c>
      <c r="AW1" s="6" t="s">
        <v>47</v>
      </c>
      <c r="AX1" s="6" t="s">
        <v>48</v>
      </c>
      <c r="AY1" s="6" t="s">
        <v>49</v>
      </c>
      <c r="AZ1" s="6" t="s">
        <v>50</v>
      </c>
      <c r="BA1" s="6" t="s">
        <v>51</v>
      </c>
      <c r="BB1" s="6" t="s">
        <v>52</v>
      </c>
      <c r="BC1" s="11" t="s">
        <v>53</v>
      </c>
      <c r="BD1" s="11" t="s">
        <v>54</v>
      </c>
      <c r="BE1" s="11" t="s">
        <v>55</v>
      </c>
      <c r="BF1" s="12" t="s">
        <v>56</v>
      </c>
      <c r="BG1" s="12" t="s">
        <v>57</v>
      </c>
      <c r="BH1" s="13" t="s">
        <v>58</v>
      </c>
      <c r="BI1" s="14" t="s">
        <v>59</v>
      </c>
      <c r="BJ1" s="15" t="s">
        <v>60</v>
      </c>
      <c r="BK1" s="16" t="s">
        <v>61</v>
      </c>
      <c r="BL1" s="16" t="s">
        <v>62</v>
      </c>
      <c r="BM1" s="16" t="s">
        <v>63</v>
      </c>
      <c r="BN1" s="16" t="s">
        <v>64</v>
      </c>
      <c r="BO1" s="16" t="s">
        <v>64</v>
      </c>
      <c r="BP1" s="16" t="s">
        <v>64</v>
      </c>
      <c r="BQ1" s="16" t="s">
        <v>64</v>
      </c>
      <c r="BR1" s="17" t="s">
        <v>64</v>
      </c>
      <c r="BS1" s="18" t="s">
        <v>65</v>
      </c>
      <c r="BT1" s="18" t="s">
        <v>66</v>
      </c>
      <c r="BU1" s="18" t="s">
        <v>2</v>
      </c>
      <c r="BV1" s="18" t="s">
        <v>67</v>
      </c>
      <c r="BW1" s="18" t="s">
        <v>68</v>
      </c>
      <c r="BX1" s="18" t="s">
        <v>69</v>
      </c>
      <c r="BY1" s="18" t="s">
        <v>70</v>
      </c>
      <c r="BZ1" s="18" t="s">
        <v>71</v>
      </c>
      <c r="CA1" s="18" t="s">
        <v>72</v>
      </c>
      <c r="CB1" s="18" t="s">
        <v>73</v>
      </c>
      <c r="CC1" s="18" t="s">
        <v>74</v>
      </c>
      <c r="CD1" s="18" t="s">
        <v>75</v>
      </c>
      <c r="CE1" s="18" t="s">
        <v>76</v>
      </c>
      <c r="CF1" s="18" t="s">
        <v>77</v>
      </c>
      <c r="CG1" s="18" t="s">
        <v>78</v>
      </c>
      <c r="CH1" s="18" t="s">
        <v>79</v>
      </c>
      <c r="CI1" s="18" t="s">
        <v>80</v>
      </c>
      <c r="CJ1" s="19" t="s">
        <v>81</v>
      </c>
      <c r="CK1" s="18" t="s">
        <v>82</v>
      </c>
      <c r="CL1" s="18" t="s">
        <v>83</v>
      </c>
      <c r="CM1" s="18" t="s">
        <v>84</v>
      </c>
      <c r="CN1" s="18" t="s">
        <v>85</v>
      </c>
      <c r="CO1" s="18" t="s">
        <v>86</v>
      </c>
      <c r="CP1" s="18" t="s">
        <v>87</v>
      </c>
      <c r="CQ1" s="18" t="s">
        <v>88</v>
      </c>
      <c r="CR1" s="18" t="s">
        <v>89</v>
      </c>
      <c r="CS1" s="18" t="s">
        <v>90</v>
      </c>
      <c r="CT1" s="18" t="s">
        <v>91</v>
      </c>
      <c r="CU1" s="18" t="s">
        <v>92</v>
      </c>
      <c r="CV1" s="20" t="s">
        <v>712</v>
      </c>
      <c r="CW1" s="113" t="s">
        <v>698</v>
      </c>
    </row>
    <row r="2" spans="1:101" s="140" customFormat="1" ht="18" thickTop="1" x14ac:dyDescent="0.2">
      <c r="A2" s="67" t="s">
        <v>357</v>
      </c>
      <c r="B2" s="86" t="s">
        <v>358</v>
      </c>
      <c r="C2" s="67">
        <v>1</v>
      </c>
      <c r="D2" s="67">
        <v>1345</v>
      </c>
      <c r="E2" s="67">
        <v>6.3</v>
      </c>
      <c r="F2" s="67">
        <v>1</v>
      </c>
      <c r="G2" s="67">
        <v>33.637</v>
      </c>
      <c r="H2" s="67">
        <v>16.091000000000001</v>
      </c>
      <c r="I2" s="67">
        <v>2.09</v>
      </c>
      <c r="J2" s="67">
        <v>2.1</v>
      </c>
      <c r="K2" s="67">
        <v>40</v>
      </c>
      <c r="L2" s="67">
        <v>260</v>
      </c>
      <c r="M2" s="67">
        <v>33.582999999999998</v>
      </c>
      <c r="N2" s="67">
        <v>-7.9000000000000001E-2</v>
      </c>
      <c r="O2" s="67" t="s">
        <v>94</v>
      </c>
      <c r="P2" s="67" t="s">
        <v>357</v>
      </c>
      <c r="Q2" s="94" t="s">
        <v>95</v>
      </c>
      <c r="R2" s="94" t="s">
        <v>96</v>
      </c>
      <c r="S2" s="94" t="s">
        <v>97</v>
      </c>
      <c r="T2" s="94" t="s">
        <v>99</v>
      </c>
      <c r="U2" s="94" t="s">
        <v>99</v>
      </c>
      <c r="V2" s="94" t="s">
        <v>100</v>
      </c>
      <c r="W2" s="94" t="s">
        <v>101</v>
      </c>
      <c r="X2" s="94"/>
      <c r="Y2" s="94" t="s">
        <v>95</v>
      </c>
      <c r="Z2" s="94" t="s">
        <v>95</v>
      </c>
      <c r="AA2" s="94" t="s">
        <v>95</v>
      </c>
      <c r="AB2" s="94" t="s">
        <v>102</v>
      </c>
      <c r="AC2" s="94">
        <v>71</v>
      </c>
      <c r="AD2" s="94" t="s">
        <v>145</v>
      </c>
      <c r="AE2" s="33">
        <v>13106</v>
      </c>
      <c r="AF2" s="94" t="s">
        <v>145</v>
      </c>
      <c r="AG2" s="94" t="s">
        <v>104</v>
      </c>
      <c r="AH2" s="94" t="s">
        <v>105</v>
      </c>
      <c r="AI2" s="93" t="s">
        <v>106</v>
      </c>
      <c r="AJ2" s="93" t="s">
        <v>104</v>
      </c>
      <c r="AK2" s="93" t="s">
        <v>105</v>
      </c>
      <c r="AL2" s="93" t="s">
        <v>106</v>
      </c>
      <c r="AM2" s="93" t="s">
        <v>106</v>
      </c>
      <c r="AN2" s="94">
        <v>1</v>
      </c>
      <c r="AO2" s="94"/>
      <c r="AP2" s="94" t="s">
        <v>185</v>
      </c>
      <c r="AQ2" s="94" t="s">
        <v>185</v>
      </c>
      <c r="AR2" s="94" t="s">
        <v>108</v>
      </c>
      <c r="AS2" s="61"/>
      <c r="AT2" s="61"/>
      <c r="AU2" s="61"/>
      <c r="AV2" s="61"/>
      <c r="AW2" s="61"/>
      <c r="AX2" s="61"/>
      <c r="AY2" s="61"/>
      <c r="AZ2" s="61"/>
      <c r="BA2" s="61"/>
      <c r="BB2" s="61"/>
      <c r="BC2" s="61"/>
      <c r="BD2" s="61"/>
      <c r="BE2" s="61"/>
      <c r="BF2" s="31">
        <v>32</v>
      </c>
      <c r="BG2" s="32" t="s">
        <v>109</v>
      </c>
      <c r="BH2" s="33" t="s">
        <v>110</v>
      </c>
      <c r="BI2" s="33" t="s">
        <v>110</v>
      </c>
      <c r="BJ2" t="s">
        <v>435</v>
      </c>
      <c r="BK2" t="s">
        <v>357</v>
      </c>
      <c r="BL2" t="s">
        <v>112</v>
      </c>
      <c r="BM2" t="s">
        <v>113</v>
      </c>
      <c r="BN2" t="s">
        <v>114</v>
      </c>
      <c r="BO2" t="s">
        <v>436</v>
      </c>
      <c r="BP2" t="s">
        <v>116</v>
      </c>
      <c r="BQ2" t="s">
        <v>100</v>
      </c>
      <c r="BR2" s="34">
        <v>42125</v>
      </c>
      <c r="BS2" s="35">
        <v>42460</v>
      </c>
      <c r="BT2" s="36" t="s">
        <v>167</v>
      </c>
      <c r="BU2" s="36" t="s">
        <v>437</v>
      </c>
      <c r="BV2" s="36">
        <v>1</v>
      </c>
      <c r="BW2" s="36" t="s">
        <v>119</v>
      </c>
      <c r="BX2" s="35">
        <v>42452</v>
      </c>
      <c r="BY2" s="36">
        <v>100</v>
      </c>
      <c r="BZ2" s="37">
        <v>6.3</v>
      </c>
      <c r="CA2" s="36" t="s">
        <v>120</v>
      </c>
      <c r="CB2" s="36" t="s">
        <v>121</v>
      </c>
      <c r="CC2" s="38">
        <v>37714342.747510001</v>
      </c>
      <c r="CD2" s="38">
        <v>24402800.621032</v>
      </c>
      <c r="CE2" s="38">
        <v>39872191.185160004</v>
      </c>
      <c r="CF2" s="38">
        <v>36046482.407844</v>
      </c>
      <c r="CG2" s="38">
        <v>37446468.207687996</v>
      </c>
      <c r="CH2" s="38">
        <v>37956921.78035</v>
      </c>
      <c r="CI2" s="38"/>
      <c r="CJ2" s="39">
        <f>SUM(CD2:CI2)</f>
        <v>175724864.20207399</v>
      </c>
      <c r="CK2" s="36" t="s">
        <v>122</v>
      </c>
      <c r="CL2" s="38">
        <v>2000000</v>
      </c>
      <c r="CM2" s="40">
        <v>0.90849999999999997</v>
      </c>
      <c r="CN2" s="40">
        <v>9.1999999999999998E-2</v>
      </c>
      <c r="CO2" s="40">
        <v>9.1499999999999998E-2</v>
      </c>
      <c r="CP2" s="36">
        <v>0.6</v>
      </c>
      <c r="CQ2" s="40">
        <v>0.95399999999999996</v>
      </c>
      <c r="CR2" s="36">
        <v>18.887799999999999</v>
      </c>
      <c r="CS2" s="36">
        <v>17.184529999999999</v>
      </c>
      <c r="CT2" s="36">
        <v>2.5296820000000002</v>
      </c>
      <c r="CU2" s="36">
        <v>2.490577</v>
      </c>
      <c r="CV2"/>
      <c r="CW2" s="21"/>
    </row>
    <row r="3" spans="1:101" s="140" customFormat="1" x14ac:dyDescent="0.2">
      <c r="A3" s="67" t="s">
        <v>234</v>
      </c>
      <c r="B3" s="67"/>
      <c r="C3" s="67">
        <v>2</v>
      </c>
      <c r="D3" s="67">
        <v>570.20000000000005</v>
      </c>
      <c r="E3" s="67">
        <v>5</v>
      </c>
      <c r="F3" s="67">
        <v>1</v>
      </c>
      <c r="G3" s="67">
        <v>14.255000000000001</v>
      </c>
      <c r="H3" s="67">
        <v>7.0019999999999998</v>
      </c>
      <c r="I3" s="67">
        <v>2.04</v>
      </c>
      <c r="J3" s="67">
        <v>1.07</v>
      </c>
      <c r="K3" s="67">
        <v>40</v>
      </c>
      <c r="L3" s="67">
        <v>260</v>
      </c>
      <c r="M3" s="67">
        <v>14.212999999999999</v>
      </c>
      <c r="N3" s="67">
        <v>8.0000000000000002E-3</v>
      </c>
      <c r="O3" s="67" t="s">
        <v>94</v>
      </c>
      <c r="P3" s="67" t="s">
        <v>234</v>
      </c>
      <c r="Q3" s="94" t="s">
        <v>95</v>
      </c>
      <c r="R3" s="94" t="s">
        <v>96</v>
      </c>
      <c r="S3" s="94" t="s">
        <v>97</v>
      </c>
      <c r="T3" s="94" t="s">
        <v>99</v>
      </c>
      <c r="U3" s="94" t="s">
        <v>99</v>
      </c>
      <c r="V3" s="94" t="s">
        <v>100</v>
      </c>
      <c r="W3" s="94" t="s">
        <v>101</v>
      </c>
      <c r="X3" s="94"/>
      <c r="Y3" s="94" t="s">
        <v>95</v>
      </c>
      <c r="Z3" s="32" t="s">
        <v>95</v>
      </c>
      <c r="AA3" s="32" t="s">
        <v>95</v>
      </c>
      <c r="AB3" s="94" t="s">
        <v>133</v>
      </c>
      <c r="AC3" s="94">
        <v>53</v>
      </c>
      <c r="AD3" s="94" t="s">
        <v>145</v>
      </c>
      <c r="AE3" s="33">
        <v>10651</v>
      </c>
      <c r="AF3" s="94" t="s">
        <v>145</v>
      </c>
      <c r="AG3" s="94" t="s">
        <v>105</v>
      </c>
      <c r="AH3" s="94" t="s">
        <v>105</v>
      </c>
      <c r="AI3" s="93" t="s">
        <v>151</v>
      </c>
      <c r="AJ3" s="93" t="s">
        <v>105</v>
      </c>
      <c r="AK3" s="93" t="s">
        <v>105</v>
      </c>
      <c r="AL3" s="93" t="s">
        <v>151</v>
      </c>
      <c r="AM3" s="93" t="s">
        <v>151</v>
      </c>
      <c r="AN3" s="94">
        <v>2</v>
      </c>
      <c r="AO3" s="94"/>
      <c r="AP3" s="94" t="s">
        <v>159</v>
      </c>
      <c r="AQ3" s="94">
        <v>0</v>
      </c>
      <c r="AR3" s="94" t="s">
        <v>135</v>
      </c>
      <c r="AS3" s="27">
        <v>2012</v>
      </c>
      <c r="AT3" s="27">
        <v>4</v>
      </c>
      <c r="AU3" s="27">
        <v>65</v>
      </c>
      <c r="AV3" s="28">
        <v>3.0257999999999998</v>
      </c>
      <c r="AW3" s="28">
        <v>2.9403999999999999</v>
      </c>
      <c r="AX3" s="29">
        <v>11.8</v>
      </c>
      <c r="AY3" s="29">
        <v>7.4</v>
      </c>
      <c r="AZ3" s="29">
        <v>20.399999999999999</v>
      </c>
      <c r="BA3" s="29">
        <v>6.6</v>
      </c>
      <c r="BB3" s="30">
        <v>42.437800000000003</v>
      </c>
      <c r="BC3" s="30">
        <v>17.268799999999999</v>
      </c>
      <c r="BD3" s="30">
        <v>5.8182</v>
      </c>
      <c r="BE3" s="30">
        <v>2.1909999999999998</v>
      </c>
      <c r="BF3" s="31">
        <v>65</v>
      </c>
      <c r="BG3" t="s">
        <v>109</v>
      </c>
      <c r="BH3" s="33" t="s">
        <v>110</v>
      </c>
      <c r="BI3" s="33" t="s">
        <v>110</v>
      </c>
      <c r="BJ3" t="s">
        <v>345</v>
      </c>
      <c r="BK3" t="s">
        <v>234</v>
      </c>
      <c r="BL3" t="s">
        <v>112</v>
      </c>
      <c r="BM3" t="s">
        <v>113</v>
      </c>
      <c r="BN3" t="s">
        <v>114</v>
      </c>
      <c r="BO3" t="s">
        <v>346</v>
      </c>
      <c r="BP3" t="s">
        <v>116</v>
      </c>
      <c r="BQ3" t="s">
        <v>100</v>
      </c>
      <c r="BR3" s="34">
        <v>42125</v>
      </c>
      <c r="BS3" s="35">
        <v>42460</v>
      </c>
      <c r="BT3" s="36" t="s">
        <v>167</v>
      </c>
      <c r="BU3" s="36" t="s">
        <v>347</v>
      </c>
      <c r="BV3" s="36">
        <v>2</v>
      </c>
      <c r="BW3" s="36" t="s">
        <v>119</v>
      </c>
      <c r="BX3" s="35">
        <v>42452</v>
      </c>
      <c r="BY3" s="36">
        <v>100</v>
      </c>
      <c r="BZ3" s="37">
        <v>5</v>
      </c>
      <c r="CA3" s="36" t="s">
        <v>120</v>
      </c>
      <c r="CB3" s="36" t="s">
        <v>121</v>
      </c>
      <c r="CC3" s="38">
        <v>36845938.567132004</v>
      </c>
      <c r="CD3" s="38">
        <v>40937383.290728003</v>
      </c>
      <c r="CE3" s="38">
        <v>38925877.750386</v>
      </c>
      <c r="CF3" s="38">
        <v>35433405.361288004</v>
      </c>
      <c r="CG3" s="38">
        <v>36617530.184322</v>
      </c>
      <c r="CH3" s="38">
        <v>37014978.438726</v>
      </c>
      <c r="CI3" s="38"/>
      <c r="CJ3" s="39">
        <f t="shared" ref="CJ3:CJ50" si="0">SUM(CC3:CH3)</f>
        <v>225775113.59258202</v>
      </c>
      <c r="CK3" s="36" t="s">
        <v>122</v>
      </c>
      <c r="CL3" s="38">
        <v>2000000</v>
      </c>
      <c r="CM3" s="40">
        <v>0.91059999999999997</v>
      </c>
      <c r="CN3" s="40">
        <v>0.1168</v>
      </c>
      <c r="CO3" s="40">
        <v>8.9399999999999993E-2</v>
      </c>
      <c r="CP3" s="36">
        <v>0.63</v>
      </c>
      <c r="CQ3" s="40">
        <v>0.94989999999999997</v>
      </c>
      <c r="CR3" s="36">
        <v>20.210920000000002</v>
      </c>
      <c r="CS3" s="36">
        <v>18.584399999999999</v>
      </c>
      <c r="CT3" s="36">
        <v>3.0907369999999998</v>
      </c>
      <c r="CU3" s="36">
        <v>3.1786859999999999</v>
      </c>
      <c r="CV3"/>
      <c r="CW3" s="21"/>
    </row>
    <row r="4" spans="1:101" s="140" customFormat="1" x14ac:dyDescent="0.2">
      <c r="A4" s="67" t="s">
        <v>314</v>
      </c>
      <c r="B4" s="67"/>
      <c r="C4" s="67">
        <v>3</v>
      </c>
      <c r="D4" s="67">
        <v>417.9</v>
      </c>
      <c r="E4" s="67">
        <v>6.6</v>
      </c>
      <c r="F4" s="67">
        <v>1</v>
      </c>
      <c r="G4" s="67">
        <v>10.448</v>
      </c>
      <c r="H4" s="67">
        <v>4.7610000000000001</v>
      </c>
      <c r="I4" s="67">
        <v>2.19</v>
      </c>
      <c r="J4" s="67">
        <v>1.29</v>
      </c>
      <c r="K4" s="67">
        <v>40</v>
      </c>
      <c r="L4" s="67">
        <v>260</v>
      </c>
      <c r="M4" s="67">
        <v>10.42</v>
      </c>
      <c r="N4" s="67">
        <v>-1.4E-2</v>
      </c>
      <c r="O4" s="67" t="s">
        <v>94</v>
      </c>
      <c r="P4" s="67" t="s">
        <v>314</v>
      </c>
      <c r="Q4" s="94" t="s">
        <v>124</v>
      </c>
      <c r="R4" s="94" t="s">
        <v>125</v>
      </c>
      <c r="S4" s="94" t="s">
        <v>126</v>
      </c>
      <c r="T4" s="94" t="s">
        <v>99</v>
      </c>
      <c r="U4" s="94" t="s">
        <v>99</v>
      </c>
      <c r="V4" s="94" t="s">
        <v>100</v>
      </c>
      <c r="W4" s="94" t="s">
        <v>141</v>
      </c>
      <c r="X4" s="41" t="s">
        <v>142</v>
      </c>
      <c r="Y4" s="41" t="s">
        <v>143</v>
      </c>
      <c r="Z4" s="71" t="s">
        <v>132</v>
      </c>
      <c r="AA4" s="71" t="s">
        <v>132</v>
      </c>
      <c r="AB4" s="94" t="s">
        <v>102</v>
      </c>
      <c r="AC4" s="94">
        <v>76</v>
      </c>
      <c r="AD4" s="94" t="s">
        <v>145</v>
      </c>
      <c r="AE4" s="33">
        <v>11482</v>
      </c>
      <c r="AF4" s="94" t="s">
        <v>145</v>
      </c>
      <c r="AG4" s="94" t="s">
        <v>105</v>
      </c>
      <c r="AH4" s="94" t="s">
        <v>105</v>
      </c>
      <c r="AI4" s="93" t="s">
        <v>151</v>
      </c>
      <c r="AJ4" s="93" t="s">
        <v>105</v>
      </c>
      <c r="AK4" s="93" t="s">
        <v>105</v>
      </c>
      <c r="AL4" s="93" t="s">
        <v>151</v>
      </c>
      <c r="AM4" s="93" t="s">
        <v>151</v>
      </c>
      <c r="AN4" s="94">
        <v>2</v>
      </c>
      <c r="AO4" s="94"/>
      <c r="AP4" s="94" t="s">
        <v>134</v>
      </c>
      <c r="AQ4" s="94">
        <v>2</v>
      </c>
      <c r="AR4" s="94" t="s">
        <v>135</v>
      </c>
      <c r="AS4" s="94">
        <v>2011</v>
      </c>
      <c r="AT4" s="27">
        <v>5</v>
      </c>
      <c r="AU4" s="27">
        <v>8</v>
      </c>
      <c r="AV4" s="28">
        <v>2.6132</v>
      </c>
      <c r="AW4" s="28">
        <v>0.83499999999999996</v>
      </c>
      <c r="AX4" s="29">
        <v>9.6</v>
      </c>
      <c r="AY4" s="29">
        <v>3.2</v>
      </c>
      <c r="AZ4" s="29">
        <v>54.2</v>
      </c>
      <c r="BA4" s="29">
        <v>30.2</v>
      </c>
      <c r="BB4" s="30">
        <v>32.6036</v>
      </c>
      <c r="BC4" s="30">
        <v>3.6093999999999999</v>
      </c>
      <c r="BD4" s="30">
        <v>1.7592000000000001</v>
      </c>
      <c r="BE4" s="30">
        <v>0</v>
      </c>
      <c r="BF4" s="31">
        <v>8</v>
      </c>
      <c r="BG4" t="s">
        <v>109</v>
      </c>
      <c r="BH4" s="33" t="s">
        <v>109</v>
      </c>
      <c r="BI4" s="33" t="s">
        <v>132</v>
      </c>
      <c r="BJ4" t="s">
        <v>450</v>
      </c>
      <c r="BK4" t="s">
        <v>314</v>
      </c>
      <c r="BL4" t="s">
        <v>112</v>
      </c>
      <c r="BM4" t="s">
        <v>113</v>
      </c>
      <c r="BN4" t="s">
        <v>114</v>
      </c>
      <c r="BO4" t="s">
        <v>451</v>
      </c>
      <c r="BP4" t="s">
        <v>126</v>
      </c>
      <c r="BQ4" t="s">
        <v>100</v>
      </c>
      <c r="BR4" s="34">
        <v>42125</v>
      </c>
      <c r="BS4" s="35">
        <v>42460</v>
      </c>
      <c r="BT4" s="36" t="s">
        <v>167</v>
      </c>
      <c r="BU4" s="36" t="s">
        <v>452</v>
      </c>
      <c r="BV4" s="36">
        <v>3</v>
      </c>
      <c r="BW4" s="36" t="s">
        <v>119</v>
      </c>
      <c r="BX4" s="35">
        <v>42452</v>
      </c>
      <c r="BY4" s="36">
        <v>100</v>
      </c>
      <c r="BZ4" s="37">
        <v>6.6</v>
      </c>
      <c r="CA4" s="36" t="s">
        <v>120</v>
      </c>
      <c r="CB4" s="36" t="s">
        <v>121</v>
      </c>
      <c r="CC4" s="38">
        <v>35535605.581147999</v>
      </c>
      <c r="CD4" s="38">
        <v>24637031.489916001</v>
      </c>
      <c r="CE4" s="38">
        <v>37557044.795405999</v>
      </c>
      <c r="CF4" s="38">
        <v>34321329.931734003</v>
      </c>
      <c r="CG4" s="38">
        <v>35076025.472903997</v>
      </c>
      <c r="CH4" s="38">
        <v>35819180.124049999</v>
      </c>
      <c r="CI4" s="38"/>
      <c r="CJ4" s="39">
        <f t="shared" si="0"/>
        <v>202946217.39515799</v>
      </c>
      <c r="CK4" s="36" t="s">
        <v>122</v>
      </c>
      <c r="CL4" s="38">
        <v>2000000</v>
      </c>
      <c r="CM4" s="40">
        <v>0.9133</v>
      </c>
      <c r="CN4" s="40">
        <v>6.3100000000000003E-2</v>
      </c>
      <c r="CO4" s="40">
        <v>8.6699999999999999E-2</v>
      </c>
      <c r="CP4" s="36">
        <v>0.62</v>
      </c>
      <c r="CQ4" s="40">
        <v>0.96299999999999997</v>
      </c>
      <c r="CR4" s="36">
        <v>12.91649</v>
      </c>
      <c r="CS4" s="36">
        <v>11.148860000000001</v>
      </c>
      <c r="CT4" s="36">
        <v>1.6085179999999999</v>
      </c>
      <c r="CU4" s="36">
        <v>1.5</v>
      </c>
      <c r="CV4"/>
      <c r="CW4" s="21"/>
    </row>
    <row r="5" spans="1:101" s="140" customFormat="1" x14ac:dyDescent="0.2">
      <c r="A5" s="67" t="s">
        <v>164</v>
      </c>
      <c r="B5" s="67"/>
      <c r="C5" s="67">
        <v>4</v>
      </c>
      <c r="D5" s="67">
        <v>875.6</v>
      </c>
      <c r="E5" s="67">
        <v>2.2000000000000002</v>
      </c>
      <c r="F5" s="67">
        <v>1</v>
      </c>
      <c r="G5" s="67">
        <v>21.890999999999998</v>
      </c>
      <c r="H5" s="67">
        <v>10.429</v>
      </c>
      <c r="I5" s="67">
        <v>2.1</v>
      </c>
      <c r="J5" s="67">
        <v>1.78</v>
      </c>
      <c r="K5" s="67">
        <v>40</v>
      </c>
      <c r="L5" s="67">
        <v>260</v>
      </c>
      <c r="M5" s="67">
        <v>21.814</v>
      </c>
      <c r="N5" s="67">
        <v>-1E-3</v>
      </c>
      <c r="O5" s="67" t="s">
        <v>94</v>
      </c>
      <c r="P5" s="67" t="s">
        <v>164</v>
      </c>
      <c r="Q5" s="94" t="s">
        <v>95</v>
      </c>
      <c r="R5" s="94" t="s">
        <v>96</v>
      </c>
      <c r="S5" s="94" t="s">
        <v>97</v>
      </c>
      <c r="T5" s="94" t="s">
        <v>99</v>
      </c>
      <c r="U5" s="94" t="s">
        <v>99</v>
      </c>
      <c r="V5" s="94" t="s">
        <v>100</v>
      </c>
      <c r="W5" s="94" t="s">
        <v>101</v>
      </c>
      <c r="X5" s="94"/>
      <c r="Y5" s="94" t="s">
        <v>95</v>
      </c>
      <c r="Z5" s="94" t="s">
        <v>95</v>
      </c>
      <c r="AA5" s="94" t="s">
        <v>95</v>
      </c>
      <c r="AB5" s="94" t="s">
        <v>102</v>
      </c>
      <c r="AC5" s="94">
        <v>69</v>
      </c>
      <c r="AD5" s="94" t="s">
        <v>103</v>
      </c>
      <c r="AE5" s="33">
        <v>1922</v>
      </c>
      <c r="AF5" s="94" t="s">
        <v>103</v>
      </c>
      <c r="AG5" s="94" t="s">
        <v>105</v>
      </c>
      <c r="AH5" s="94" t="s">
        <v>105</v>
      </c>
      <c r="AI5" s="93" t="s">
        <v>151</v>
      </c>
      <c r="AJ5" s="93" t="s">
        <v>105</v>
      </c>
      <c r="AK5" s="93" t="s">
        <v>105</v>
      </c>
      <c r="AL5" s="93" t="s">
        <v>151</v>
      </c>
      <c r="AM5" s="93" t="s">
        <v>151</v>
      </c>
      <c r="AN5" s="94">
        <v>2</v>
      </c>
      <c r="AO5" s="94"/>
      <c r="AP5" s="94" t="s">
        <v>134</v>
      </c>
      <c r="AQ5" s="94">
        <v>2</v>
      </c>
      <c r="AR5" s="94" t="s">
        <v>135</v>
      </c>
      <c r="AS5" s="27">
        <v>2006</v>
      </c>
      <c r="AT5" s="27">
        <v>10</v>
      </c>
      <c r="AU5" s="27">
        <v>25</v>
      </c>
      <c r="AV5" s="28">
        <v>5.2866</v>
      </c>
      <c r="AW5" s="28">
        <v>5.1353999999999997</v>
      </c>
      <c r="AX5" s="29">
        <v>38.4</v>
      </c>
      <c r="AY5" s="29">
        <v>24.6</v>
      </c>
      <c r="AZ5" s="29">
        <v>41</v>
      </c>
      <c r="BA5" s="29">
        <v>20.6</v>
      </c>
      <c r="BB5" s="30">
        <v>18.316400000000002</v>
      </c>
      <c r="BC5" s="30">
        <v>3.5295999999999998</v>
      </c>
      <c r="BD5" s="30">
        <v>4.5082000000000004</v>
      </c>
      <c r="BE5" s="30">
        <v>4.2751999999999999</v>
      </c>
      <c r="BF5" s="31">
        <v>25</v>
      </c>
      <c r="BG5" s="32" t="s">
        <v>109</v>
      </c>
      <c r="BH5" s="33" t="s">
        <v>110</v>
      </c>
      <c r="BI5" s="33" t="s">
        <v>110</v>
      </c>
      <c r="BJ5" t="s">
        <v>165</v>
      </c>
      <c r="BK5" t="s">
        <v>164</v>
      </c>
      <c r="BL5" t="s">
        <v>112</v>
      </c>
      <c r="BM5" t="s">
        <v>113</v>
      </c>
      <c r="BN5" t="s">
        <v>114</v>
      </c>
      <c r="BO5" t="s">
        <v>166</v>
      </c>
      <c r="BP5" t="s">
        <v>116</v>
      </c>
      <c r="BQ5" t="s">
        <v>100</v>
      </c>
      <c r="BR5" s="34">
        <v>42125</v>
      </c>
      <c r="BS5" s="35">
        <v>42460</v>
      </c>
      <c r="BT5" s="36" t="s">
        <v>167</v>
      </c>
      <c r="BU5" s="36" t="s">
        <v>168</v>
      </c>
      <c r="BV5" s="36">
        <v>4</v>
      </c>
      <c r="BW5" s="36" t="s">
        <v>119</v>
      </c>
      <c r="BX5" s="35">
        <v>42452</v>
      </c>
      <c r="BY5" s="36">
        <v>100</v>
      </c>
      <c r="BZ5" s="37">
        <v>2.2000000000000002</v>
      </c>
      <c r="CA5" s="36" t="s">
        <v>120</v>
      </c>
      <c r="CB5" s="36" t="s">
        <v>121</v>
      </c>
      <c r="CC5" s="38">
        <v>38482634.882675998</v>
      </c>
      <c r="CD5" s="38">
        <v>25044830.795384001</v>
      </c>
      <c r="CE5" s="38">
        <v>40678025.786916003</v>
      </c>
      <c r="CF5" s="38">
        <v>36939374.076431997</v>
      </c>
      <c r="CG5" s="38">
        <v>38193661.774920002</v>
      </c>
      <c r="CH5" s="38">
        <v>38602480.238577999</v>
      </c>
      <c r="CI5" s="38"/>
      <c r="CJ5" s="39">
        <f t="shared" si="0"/>
        <v>217941007.55490598</v>
      </c>
      <c r="CK5" s="36" t="s">
        <v>122</v>
      </c>
      <c r="CL5" s="38">
        <v>2000000</v>
      </c>
      <c r="CM5" s="40">
        <v>0.92</v>
      </c>
      <c r="CN5" s="40">
        <v>0.15</v>
      </c>
      <c r="CO5" s="40">
        <v>0.08</v>
      </c>
      <c r="CP5" s="36">
        <v>0.63</v>
      </c>
      <c r="CQ5" s="40">
        <v>0.95569999999999999</v>
      </c>
      <c r="CR5" s="36">
        <v>22.758299999999998</v>
      </c>
      <c r="CS5" s="36">
        <v>21.434899999999999</v>
      </c>
      <c r="CT5" s="36">
        <v>3.5573860000000002</v>
      </c>
      <c r="CU5" s="36">
        <v>3.8035770000000002</v>
      </c>
      <c r="CV5" s="105" t="s">
        <v>701</v>
      </c>
      <c r="CW5" s="22"/>
    </row>
    <row r="6" spans="1:101" s="140" customFormat="1" x14ac:dyDescent="0.2">
      <c r="A6" s="67" t="s">
        <v>374</v>
      </c>
      <c r="B6" s="67"/>
      <c r="C6" s="67">
        <v>5</v>
      </c>
      <c r="D6" s="67">
        <v>514.4</v>
      </c>
      <c r="E6" s="67">
        <v>5.5</v>
      </c>
      <c r="F6" s="67">
        <v>1</v>
      </c>
      <c r="G6" s="67">
        <v>12.861000000000001</v>
      </c>
      <c r="H6" s="67">
        <v>6.2789999999999999</v>
      </c>
      <c r="I6" s="67">
        <v>2.0499999999999998</v>
      </c>
      <c r="J6" s="67">
        <v>1.1299999999999999</v>
      </c>
      <c r="K6" s="67">
        <v>40</v>
      </c>
      <c r="L6" s="67">
        <v>260</v>
      </c>
      <c r="M6" s="67">
        <v>12.837999999999999</v>
      </c>
      <c r="N6" s="67">
        <v>0.21299999999999999</v>
      </c>
      <c r="O6" s="67" t="s">
        <v>94</v>
      </c>
      <c r="P6" s="67" t="s">
        <v>374</v>
      </c>
      <c r="Q6" s="94" t="s">
        <v>95</v>
      </c>
      <c r="R6" s="94" t="s">
        <v>96</v>
      </c>
      <c r="S6" s="94" t="s">
        <v>97</v>
      </c>
      <c r="T6" s="94" t="s">
        <v>99</v>
      </c>
      <c r="U6" s="94" t="s">
        <v>99</v>
      </c>
      <c r="V6" s="94" t="s">
        <v>100</v>
      </c>
      <c r="W6" s="94" t="s">
        <v>101</v>
      </c>
      <c r="X6" s="94"/>
      <c r="Y6" s="94" t="s">
        <v>95</v>
      </c>
      <c r="Z6" s="94" t="s">
        <v>95</v>
      </c>
      <c r="AA6" s="94" t="s">
        <v>95</v>
      </c>
      <c r="AB6" s="94" t="s">
        <v>102</v>
      </c>
      <c r="AC6" s="94">
        <v>66</v>
      </c>
      <c r="AD6" s="94" t="s">
        <v>103</v>
      </c>
      <c r="AE6" s="33">
        <v>2770</v>
      </c>
      <c r="AF6" s="94" t="s">
        <v>103</v>
      </c>
      <c r="AG6" s="94" t="s">
        <v>104</v>
      </c>
      <c r="AH6" s="94" t="s">
        <v>105</v>
      </c>
      <c r="AI6" s="93" t="s">
        <v>106</v>
      </c>
      <c r="AJ6" s="93" t="s">
        <v>104</v>
      </c>
      <c r="AK6" s="93" t="s">
        <v>105</v>
      </c>
      <c r="AL6" s="93" t="s">
        <v>106</v>
      </c>
      <c r="AM6" s="93" t="s">
        <v>106</v>
      </c>
      <c r="AN6" s="94">
        <v>1</v>
      </c>
      <c r="AO6" s="94"/>
      <c r="AP6" s="94" t="s">
        <v>134</v>
      </c>
      <c r="AQ6" s="94">
        <v>2</v>
      </c>
      <c r="AR6" s="94" t="s">
        <v>108</v>
      </c>
      <c r="AS6" s="27">
        <v>2000</v>
      </c>
      <c r="AT6" s="27">
        <v>16</v>
      </c>
      <c r="AU6" s="27">
        <v>36</v>
      </c>
      <c r="AV6" s="28">
        <v>5.7656000000000001</v>
      </c>
      <c r="AW6" s="28">
        <v>3.2764000000000002</v>
      </c>
      <c r="AX6" s="29">
        <v>30</v>
      </c>
      <c r="AY6" s="29">
        <v>4.8</v>
      </c>
      <c r="AZ6" s="29">
        <v>61.4</v>
      </c>
      <c r="BA6" s="29">
        <v>72.400000000000006</v>
      </c>
      <c r="BB6" s="30">
        <v>17.731400000000001</v>
      </c>
      <c r="BC6" s="30">
        <v>4.1585999999999999</v>
      </c>
      <c r="BD6" s="30">
        <v>8.4350000000000005</v>
      </c>
      <c r="BE6" s="30">
        <v>0</v>
      </c>
      <c r="BF6" s="31">
        <v>36</v>
      </c>
      <c r="BG6" t="s">
        <v>109</v>
      </c>
      <c r="BH6" s="33" t="s">
        <v>110</v>
      </c>
      <c r="BI6" s="33" t="s">
        <v>110</v>
      </c>
      <c r="BJ6" t="s">
        <v>375</v>
      </c>
      <c r="BK6" t="s">
        <v>374</v>
      </c>
      <c r="BL6" t="s">
        <v>112</v>
      </c>
      <c r="BM6" t="s">
        <v>113</v>
      </c>
      <c r="BN6" t="s">
        <v>114</v>
      </c>
      <c r="BO6" t="s">
        <v>376</v>
      </c>
      <c r="BP6" t="s">
        <v>116</v>
      </c>
      <c r="BQ6" t="s">
        <v>100</v>
      </c>
      <c r="BR6" s="34">
        <v>42125</v>
      </c>
      <c r="BS6" s="35">
        <v>42460</v>
      </c>
      <c r="BT6" s="36" t="s">
        <v>167</v>
      </c>
      <c r="BU6" s="36" t="s">
        <v>377</v>
      </c>
      <c r="BV6" s="36">
        <v>5</v>
      </c>
      <c r="BW6" s="36" t="s">
        <v>119</v>
      </c>
      <c r="BX6" s="35">
        <v>42452</v>
      </c>
      <c r="BY6" s="36">
        <v>100</v>
      </c>
      <c r="BZ6" s="37">
        <v>5.5</v>
      </c>
      <c r="CA6" s="36" t="s">
        <v>120</v>
      </c>
      <c r="CB6" s="36" t="s">
        <v>121</v>
      </c>
      <c r="CC6" s="38">
        <v>40764974.054736003</v>
      </c>
      <c r="CD6" s="38">
        <v>35608802.267990001</v>
      </c>
      <c r="CE6" s="38">
        <v>43082953.308080003</v>
      </c>
      <c r="CF6" s="38">
        <v>38978761.220362</v>
      </c>
      <c r="CG6" s="38">
        <v>40486557.114862002</v>
      </c>
      <c r="CH6" s="38">
        <v>40960929.595178001</v>
      </c>
      <c r="CI6" s="38"/>
      <c r="CJ6" s="39">
        <f t="shared" si="0"/>
        <v>239882977.56120801</v>
      </c>
      <c r="CK6" s="36" t="s">
        <v>122</v>
      </c>
      <c r="CL6" s="38">
        <v>2000000</v>
      </c>
      <c r="CM6" s="40">
        <v>0.91859999999999997</v>
      </c>
      <c r="CN6" s="40">
        <v>0.1036</v>
      </c>
      <c r="CO6" s="40">
        <v>8.14E-2</v>
      </c>
      <c r="CP6" s="36">
        <v>0.65</v>
      </c>
      <c r="CQ6" s="40">
        <v>0.95720000000000005</v>
      </c>
      <c r="CR6" s="36">
        <v>17.81174</v>
      </c>
      <c r="CS6" s="36">
        <v>16.467780000000001</v>
      </c>
      <c r="CT6" s="36">
        <v>2.551482</v>
      </c>
      <c r="CU6" s="36">
        <v>2.6017830000000002</v>
      </c>
      <c r="CV6"/>
      <c r="CW6" s="21"/>
    </row>
    <row r="7" spans="1:101" s="140" customFormat="1" ht="17" x14ac:dyDescent="0.2">
      <c r="A7" s="67" t="s">
        <v>468</v>
      </c>
      <c r="B7" s="86" t="s">
        <v>469</v>
      </c>
      <c r="C7" s="67">
        <v>6</v>
      </c>
      <c r="D7" s="67">
        <v>692.4</v>
      </c>
      <c r="E7" s="67">
        <v>6.9</v>
      </c>
      <c r="F7" s="67">
        <v>1</v>
      </c>
      <c r="G7" s="67">
        <v>17.311</v>
      </c>
      <c r="H7" s="67">
        <v>8.1440000000000001</v>
      </c>
      <c r="I7" s="67">
        <v>2.13</v>
      </c>
      <c r="J7" s="67">
        <v>2.06</v>
      </c>
      <c r="K7" s="67">
        <v>40</v>
      </c>
      <c r="L7" s="67">
        <v>260</v>
      </c>
      <c r="M7" s="67">
        <v>17.271000000000001</v>
      </c>
      <c r="N7" s="67">
        <v>2.4E-2</v>
      </c>
      <c r="O7" s="67" t="s">
        <v>94</v>
      </c>
      <c r="P7" s="67" t="s">
        <v>468</v>
      </c>
      <c r="Q7" s="94" t="s">
        <v>95</v>
      </c>
      <c r="R7" s="94" t="s">
        <v>96</v>
      </c>
      <c r="S7" s="94" t="s">
        <v>97</v>
      </c>
      <c r="T7" s="94" t="s">
        <v>99</v>
      </c>
      <c r="U7" s="94" t="s">
        <v>99</v>
      </c>
      <c r="V7" s="94" t="s">
        <v>100</v>
      </c>
      <c r="W7" s="94" t="s">
        <v>101</v>
      </c>
      <c r="X7" s="94"/>
      <c r="Y7" s="94" t="s">
        <v>95</v>
      </c>
      <c r="Z7" s="94" t="s">
        <v>95</v>
      </c>
      <c r="AA7" s="94" t="s">
        <v>95</v>
      </c>
      <c r="AB7" s="94" t="s">
        <v>102</v>
      </c>
      <c r="AC7" s="94">
        <v>92</v>
      </c>
      <c r="AD7" s="94" t="s">
        <v>103</v>
      </c>
      <c r="AE7" s="33">
        <v>2946</v>
      </c>
      <c r="AF7" s="94" t="s">
        <v>103</v>
      </c>
      <c r="AG7" s="93" t="s">
        <v>104</v>
      </c>
      <c r="AH7" s="46" t="s">
        <v>105</v>
      </c>
      <c r="AI7" s="46" t="s">
        <v>106</v>
      </c>
      <c r="AJ7" s="93" t="s">
        <v>104</v>
      </c>
      <c r="AK7" s="93" t="s">
        <v>105</v>
      </c>
      <c r="AL7" s="93" t="s">
        <v>106</v>
      </c>
      <c r="AM7" s="93" t="s">
        <v>106</v>
      </c>
      <c r="AN7" s="94">
        <v>1</v>
      </c>
      <c r="AO7" s="94"/>
      <c r="AP7" s="94" t="s">
        <v>159</v>
      </c>
      <c r="AQ7" s="94">
        <v>0</v>
      </c>
      <c r="AR7" s="94" t="s">
        <v>108</v>
      </c>
      <c r="AS7" s="94"/>
      <c r="AT7" s="94"/>
      <c r="AU7" s="94"/>
      <c r="AV7" s="94"/>
      <c r="AW7" s="94"/>
      <c r="AX7" s="94"/>
      <c r="AY7" s="94"/>
      <c r="AZ7" s="94"/>
      <c r="BA7" s="94"/>
      <c r="BB7" s="61"/>
      <c r="BC7" s="61"/>
      <c r="BD7" s="61"/>
      <c r="BE7" s="61"/>
      <c r="BF7" s="105">
        <v>42</v>
      </c>
      <c r="BG7" s="105" t="s">
        <v>109</v>
      </c>
      <c r="BH7" s="33" t="s">
        <v>110</v>
      </c>
      <c r="BI7" s="33" t="s">
        <v>110</v>
      </c>
      <c r="BJ7" t="s">
        <v>470</v>
      </c>
      <c r="BK7" t="s">
        <v>468</v>
      </c>
      <c r="BL7" t="s">
        <v>112</v>
      </c>
      <c r="BM7" t="s">
        <v>113</v>
      </c>
      <c r="BN7" t="s">
        <v>114</v>
      </c>
      <c r="BO7" t="s">
        <v>471</v>
      </c>
      <c r="BP7" t="s">
        <v>116</v>
      </c>
      <c r="BQ7" t="s">
        <v>100</v>
      </c>
      <c r="BR7" s="34">
        <v>42125</v>
      </c>
      <c r="BS7" s="35">
        <v>42460</v>
      </c>
      <c r="BT7" s="36" t="s">
        <v>167</v>
      </c>
      <c r="BU7" s="36" t="s">
        <v>472</v>
      </c>
      <c r="BV7" s="36">
        <v>6</v>
      </c>
      <c r="BW7" s="36" t="s">
        <v>119</v>
      </c>
      <c r="BX7" s="35">
        <v>42452</v>
      </c>
      <c r="BY7" s="36">
        <v>100</v>
      </c>
      <c r="BZ7" s="37">
        <v>6.9</v>
      </c>
      <c r="CA7" s="36" t="s">
        <v>120</v>
      </c>
      <c r="CB7" s="36" t="s">
        <v>121</v>
      </c>
      <c r="CC7" s="38">
        <v>37064333.271402001</v>
      </c>
      <c r="CD7" s="38">
        <v>47604871.547467999</v>
      </c>
      <c r="CE7" s="38">
        <v>39185528.952781998</v>
      </c>
      <c r="CF7" s="38">
        <v>35627762.452809997</v>
      </c>
      <c r="CG7" s="38">
        <v>36894027.375147998</v>
      </c>
      <c r="CH7" s="38">
        <v>37199031.651831999</v>
      </c>
      <c r="CI7" s="38"/>
      <c r="CJ7" s="39">
        <f t="shared" si="0"/>
        <v>233575555.25144202</v>
      </c>
      <c r="CK7" s="36" t="s">
        <v>122</v>
      </c>
      <c r="CL7" s="38">
        <v>2000000</v>
      </c>
      <c r="CM7" s="40">
        <v>0.9163</v>
      </c>
      <c r="CN7" s="40">
        <v>0.1028</v>
      </c>
      <c r="CO7" s="40">
        <v>8.3699999999999997E-2</v>
      </c>
      <c r="CP7" s="36">
        <v>0.61</v>
      </c>
      <c r="CQ7" s="40">
        <v>0.96179999999999999</v>
      </c>
      <c r="CR7" s="36">
        <v>18.730619999999998</v>
      </c>
      <c r="CS7" s="36">
        <v>16.970030000000001</v>
      </c>
      <c r="CT7" s="36">
        <v>2.67502</v>
      </c>
      <c r="CU7" s="36">
        <v>2.6754039999999999</v>
      </c>
      <c r="CV7"/>
      <c r="CW7" s="21"/>
    </row>
    <row r="8" spans="1:101" s="140" customFormat="1" ht="17" x14ac:dyDescent="0.2">
      <c r="A8" s="67" t="s">
        <v>366</v>
      </c>
      <c r="B8" s="90" t="s">
        <v>367</v>
      </c>
      <c r="C8" s="67">
        <v>7</v>
      </c>
      <c r="D8" s="67">
        <v>502.3</v>
      </c>
      <c r="E8" s="67">
        <v>5.3</v>
      </c>
      <c r="F8" s="67">
        <v>1</v>
      </c>
      <c r="G8" s="67">
        <v>12.558</v>
      </c>
      <c r="H8" s="67">
        <v>6.1589999999999998</v>
      </c>
      <c r="I8" s="67">
        <v>2.04</v>
      </c>
      <c r="J8" s="67">
        <v>1.74</v>
      </c>
      <c r="K8" s="67">
        <v>40</v>
      </c>
      <c r="L8" s="67">
        <v>260</v>
      </c>
      <c r="M8" s="67">
        <v>12.537000000000001</v>
      </c>
      <c r="N8" s="67">
        <v>0.35899999999999999</v>
      </c>
      <c r="O8" s="67" t="s">
        <v>94</v>
      </c>
      <c r="P8" s="67" t="s">
        <v>366</v>
      </c>
      <c r="Q8" s="94" t="s">
        <v>95</v>
      </c>
      <c r="R8" s="94" t="s">
        <v>96</v>
      </c>
      <c r="S8" s="94" t="s">
        <v>97</v>
      </c>
      <c r="T8" s="94" t="s">
        <v>99</v>
      </c>
      <c r="U8" s="94" t="s">
        <v>99</v>
      </c>
      <c r="V8" s="94" t="s">
        <v>100</v>
      </c>
      <c r="W8" s="94" t="s">
        <v>101</v>
      </c>
      <c r="X8" s="94"/>
      <c r="Y8" s="94" t="s">
        <v>95</v>
      </c>
      <c r="Z8" s="94" t="s">
        <v>95</v>
      </c>
      <c r="AA8" s="94" t="s">
        <v>95</v>
      </c>
      <c r="AB8" s="94" t="s">
        <v>102</v>
      </c>
      <c r="AC8" s="94">
        <v>72</v>
      </c>
      <c r="AD8" s="94" t="s">
        <v>145</v>
      </c>
      <c r="AE8" s="33">
        <v>11490</v>
      </c>
      <c r="AF8" s="94" t="s">
        <v>145</v>
      </c>
      <c r="AG8" s="93" t="s">
        <v>174</v>
      </c>
      <c r="AH8" s="93" t="s">
        <v>105</v>
      </c>
      <c r="AI8" s="93" t="s">
        <v>212</v>
      </c>
      <c r="AJ8" s="93" t="s">
        <v>174</v>
      </c>
      <c r="AK8" s="93" t="s">
        <v>105</v>
      </c>
      <c r="AL8" s="93" t="s">
        <v>212</v>
      </c>
      <c r="AM8" s="93" t="s">
        <v>212</v>
      </c>
      <c r="AN8" s="94">
        <v>0</v>
      </c>
      <c r="AO8" s="94"/>
      <c r="AP8" s="94" t="s">
        <v>185</v>
      </c>
      <c r="AQ8" s="94" t="s">
        <v>185</v>
      </c>
      <c r="AR8" s="94" t="s">
        <v>135</v>
      </c>
      <c r="AS8" s="94"/>
      <c r="AT8" s="94"/>
      <c r="AU8" s="94"/>
      <c r="AV8" s="94"/>
      <c r="AW8" s="94"/>
      <c r="AX8" s="94"/>
      <c r="AY8" s="94"/>
      <c r="AZ8" s="94"/>
      <c r="BA8" s="94"/>
      <c r="BB8" s="61"/>
      <c r="BC8" s="61"/>
      <c r="BD8" s="61"/>
      <c r="BE8" s="61"/>
      <c r="BF8" s="31">
        <v>6</v>
      </c>
      <c r="BG8" s="105">
        <v>33</v>
      </c>
      <c r="BH8" s="33" t="s">
        <v>110</v>
      </c>
      <c r="BI8" s="33" t="s">
        <v>110</v>
      </c>
      <c r="BJ8" t="s">
        <v>368</v>
      </c>
      <c r="BK8" t="s">
        <v>366</v>
      </c>
      <c r="BL8" t="s">
        <v>112</v>
      </c>
      <c r="BM8" t="s">
        <v>113</v>
      </c>
      <c r="BN8" t="s">
        <v>114</v>
      </c>
      <c r="BO8" t="s">
        <v>369</v>
      </c>
      <c r="BP8" t="s">
        <v>116</v>
      </c>
      <c r="BQ8" t="s">
        <v>100</v>
      </c>
      <c r="BR8" s="34">
        <v>42125</v>
      </c>
      <c r="BS8" s="35">
        <v>42460</v>
      </c>
      <c r="BT8" s="36" t="s">
        <v>167</v>
      </c>
      <c r="BU8" s="36" t="s">
        <v>370</v>
      </c>
      <c r="BV8" s="36">
        <v>7</v>
      </c>
      <c r="BW8" s="36" t="s">
        <v>119</v>
      </c>
      <c r="BX8" s="35">
        <v>42452</v>
      </c>
      <c r="BY8" s="36">
        <v>100</v>
      </c>
      <c r="BZ8" s="37">
        <v>5.3</v>
      </c>
      <c r="CA8" s="36" t="s">
        <v>120</v>
      </c>
      <c r="CB8" s="36" t="s">
        <v>121</v>
      </c>
      <c r="CC8" s="38">
        <v>35956038.783051997</v>
      </c>
      <c r="CD8" s="38">
        <v>34959548.693428002</v>
      </c>
      <c r="CE8" s="38">
        <v>37998315.504363999</v>
      </c>
      <c r="CF8" s="38">
        <v>34552406.999339998</v>
      </c>
      <c r="CG8" s="38">
        <v>35713157.723722003</v>
      </c>
      <c r="CH8" s="38">
        <v>36077868.347180001</v>
      </c>
      <c r="CI8" s="38"/>
      <c r="CJ8" s="39">
        <f t="shared" si="0"/>
        <v>215257336.05108604</v>
      </c>
      <c r="CK8" s="36" t="s">
        <v>122</v>
      </c>
      <c r="CL8" s="38">
        <v>2000000</v>
      </c>
      <c r="CM8" s="40">
        <v>0.91549999999999998</v>
      </c>
      <c r="CN8" s="40">
        <v>0.13780000000000001</v>
      </c>
      <c r="CO8" s="40">
        <v>8.4500000000000006E-2</v>
      </c>
      <c r="CP8" s="36">
        <v>0.67</v>
      </c>
      <c r="CQ8" s="40">
        <v>0.94940000000000002</v>
      </c>
      <c r="CR8" s="36">
        <v>21.02505</v>
      </c>
      <c r="CS8" s="36">
        <v>19.605989999999998</v>
      </c>
      <c r="CT8" s="36">
        <v>3.2640880000000001</v>
      </c>
      <c r="CU8" s="36">
        <v>3.5426380000000002</v>
      </c>
      <c r="CV8"/>
      <c r="CW8"/>
    </row>
    <row r="9" spans="1:101" s="53" customFormat="1" x14ac:dyDescent="0.2">
      <c r="A9" s="67" t="s">
        <v>564</v>
      </c>
      <c r="B9" s="67"/>
      <c r="C9" s="67">
        <v>8</v>
      </c>
      <c r="D9" s="67">
        <v>968.7</v>
      </c>
      <c r="E9" s="67">
        <v>7.5</v>
      </c>
      <c r="F9" s="67">
        <v>1</v>
      </c>
      <c r="G9" s="67">
        <v>24.218</v>
      </c>
      <c r="H9" s="67">
        <v>11.465999999999999</v>
      </c>
      <c r="I9" s="67">
        <v>2.11</v>
      </c>
      <c r="J9" s="67">
        <v>2</v>
      </c>
      <c r="K9" s="67">
        <v>40</v>
      </c>
      <c r="L9" s="67">
        <v>260</v>
      </c>
      <c r="M9" s="67">
        <v>24.128</v>
      </c>
      <c r="N9" s="67">
        <v>-3.2000000000000001E-2</v>
      </c>
      <c r="O9" s="67" t="s">
        <v>94</v>
      </c>
      <c r="P9" s="67" t="s">
        <v>564</v>
      </c>
      <c r="Q9" s="94" t="s">
        <v>95</v>
      </c>
      <c r="R9" s="94" t="s">
        <v>210</v>
      </c>
      <c r="S9" s="94" t="s">
        <v>97</v>
      </c>
      <c r="T9" s="94" t="s">
        <v>211</v>
      </c>
      <c r="U9" s="94" t="s">
        <v>211</v>
      </c>
      <c r="V9" s="94" t="s">
        <v>100</v>
      </c>
      <c r="W9" s="94" t="s">
        <v>222</v>
      </c>
      <c r="X9" s="94"/>
      <c r="Y9" s="94" t="s">
        <v>95</v>
      </c>
      <c r="Z9" s="94" t="s">
        <v>95</v>
      </c>
      <c r="AA9" s="94" t="s">
        <v>95</v>
      </c>
      <c r="AB9" s="94" t="s">
        <v>565</v>
      </c>
      <c r="AC9" s="94">
        <v>80</v>
      </c>
      <c r="AD9" s="94" t="s">
        <v>145</v>
      </c>
      <c r="AE9" s="33">
        <v>13656</v>
      </c>
      <c r="AF9" s="94" t="s">
        <v>145</v>
      </c>
      <c r="AG9" s="94" t="s">
        <v>174</v>
      </c>
      <c r="AH9" s="94" t="s">
        <v>105</v>
      </c>
      <c r="AI9" s="93" t="s">
        <v>212</v>
      </c>
      <c r="AJ9" s="93" t="s">
        <v>174</v>
      </c>
      <c r="AK9" s="93" t="s">
        <v>105</v>
      </c>
      <c r="AL9" s="93" t="s">
        <v>212</v>
      </c>
      <c r="AM9" s="93" t="s">
        <v>212</v>
      </c>
      <c r="AN9" s="94">
        <v>0</v>
      </c>
      <c r="AO9" s="94"/>
      <c r="AP9" s="94" t="s">
        <v>185</v>
      </c>
      <c r="AQ9" s="94" t="s">
        <v>185</v>
      </c>
      <c r="AR9" s="94" t="s">
        <v>135</v>
      </c>
      <c r="AS9" s="94"/>
      <c r="AT9" s="94"/>
      <c r="AU9" s="94"/>
      <c r="AV9" s="94"/>
      <c r="AW9" s="94"/>
      <c r="AX9" s="94"/>
      <c r="AY9" s="94"/>
      <c r="AZ9" s="94"/>
      <c r="BA9" s="94"/>
      <c r="BB9" s="61"/>
      <c r="BC9" s="61"/>
      <c r="BD9" s="61"/>
      <c r="BE9" s="61"/>
      <c r="BF9"/>
      <c r="BG9"/>
      <c r="BH9" s="33" t="s">
        <v>110</v>
      </c>
      <c r="BI9" s="33" t="s">
        <v>110</v>
      </c>
      <c r="BJ9" t="s">
        <v>576</v>
      </c>
      <c r="BK9" t="s">
        <v>564</v>
      </c>
      <c r="BL9" t="s">
        <v>112</v>
      </c>
      <c r="BM9" t="s">
        <v>113</v>
      </c>
      <c r="BN9" t="s">
        <v>114</v>
      </c>
      <c r="BO9" t="s">
        <v>577</v>
      </c>
      <c r="BP9" t="s">
        <v>116</v>
      </c>
      <c r="BQ9" t="s">
        <v>100</v>
      </c>
      <c r="BR9" s="34">
        <v>42125</v>
      </c>
      <c r="BS9" s="35">
        <v>42460</v>
      </c>
      <c r="BT9" s="36" t="s">
        <v>167</v>
      </c>
      <c r="BU9" s="36" t="s">
        <v>578</v>
      </c>
      <c r="BV9" s="36">
        <v>8</v>
      </c>
      <c r="BW9" s="36" t="s">
        <v>119</v>
      </c>
      <c r="BX9" s="35">
        <v>42452</v>
      </c>
      <c r="BY9" s="36">
        <v>100</v>
      </c>
      <c r="BZ9" s="37">
        <v>7.5</v>
      </c>
      <c r="CA9" s="36" t="s">
        <v>120</v>
      </c>
      <c r="CB9" s="36" t="s">
        <v>121</v>
      </c>
      <c r="CC9" s="38">
        <v>44917922.420100003</v>
      </c>
      <c r="CD9" s="38">
        <v>85800373.601750001</v>
      </c>
      <c r="CE9" s="38">
        <v>47532419.067663997</v>
      </c>
      <c r="CF9" s="38">
        <v>43165495.119222</v>
      </c>
      <c r="CG9" s="38">
        <v>44690647.404760003</v>
      </c>
      <c r="CH9" s="38">
        <v>45055579.766344003</v>
      </c>
      <c r="CI9" s="38"/>
      <c r="CJ9" s="39">
        <f t="shared" si="0"/>
        <v>311162437.37984002</v>
      </c>
      <c r="CK9" s="36" t="s">
        <v>122</v>
      </c>
      <c r="CL9" s="38">
        <v>2000000</v>
      </c>
      <c r="CM9" s="40">
        <v>0.91600000000000004</v>
      </c>
      <c r="CN9" s="40">
        <v>0.1094</v>
      </c>
      <c r="CO9" s="40">
        <v>8.4000000000000005E-2</v>
      </c>
      <c r="CP9" s="36">
        <v>0.65</v>
      </c>
      <c r="CQ9" s="40">
        <v>0.96020000000000005</v>
      </c>
      <c r="CR9" s="36">
        <v>19.41976</v>
      </c>
      <c r="CS9" s="36">
        <v>17.653949999999998</v>
      </c>
      <c r="CT9" s="36">
        <v>2.8042590000000001</v>
      </c>
      <c r="CU9" s="36">
        <v>2.8239899999999998</v>
      </c>
      <c r="CV9"/>
      <c r="CW9" s="21"/>
    </row>
    <row r="10" spans="1:101" s="53" customFormat="1" x14ac:dyDescent="0.2">
      <c r="A10" s="117" t="s">
        <v>422</v>
      </c>
      <c r="B10" s="117"/>
      <c r="C10" s="117">
        <v>94</v>
      </c>
      <c r="D10" s="117">
        <v>1117</v>
      </c>
      <c r="E10" s="117">
        <v>8.9</v>
      </c>
      <c r="F10" s="117">
        <v>9</v>
      </c>
      <c r="G10" s="117">
        <v>27.917000000000002</v>
      </c>
      <c r="H10" s="117">
        <v>13.228999999999999</v>
      </c>
      <c r="I10" s="117">
        <v>2.11</v>
      </c>
      <c r="J10" s="117">
        <v>2.14</v>
      </c>
      <c r="K10" s="117">
        <v>40</v>
      </c>
      <c r="L10" s="117">
        <v>260</v>
      </c>
      <c r="M10" s="117">
        <v>27.847000000000001</v>
      </c>
      <c r="N10" s="117">
        <v>8.0000000000000002E-3</v>
      </c>
      <c r="O10" s="117" t="s">
        <v>94</v>
      </c>
      <c r="P10" s="117" t="s">
        <v>422</v>
      </c>
      <c r="Q10" s="118" t="s">
        <v>124</v>
      </c>
      <c r="R10" s="118" t="s">
        <v>390</v>
      </c>
      <c r="S10" s="118" t="s">
        <v>126</v>
      </c>
      <c r="T10" s="118" t="s">
        <v>211</v>
      </c>
      <c r="U10" s="118" t="s">
        <v>211</v>
      </c>
      <c r="V10" s="118" t="s">
        <v>100</v>
      </c>
      <c r="W10" s="118" t="s">
        <v>423</v>
      </c>
      <c r="X10" s="118" t="s">
        <v>424</v>
      </c>
      <c r="Y10" s="118" t="s">
        <v>425</v>
      </c>
      <c r="Z10" s="191" t="s">
        <v>131</v>
      </c>
      <c r="AA10" s="192" t="s">
        <v>132</v>
      </c>
      <c r="AB10" s="118" t="s">
        <v>337</v>
      </c>
      <c r="AC10" s="118">
        <v>33</v>
      </c>
      <c r="AD10" s="118" t="s">
        <v>103</v>
      </c>
      <c r="AE10" s="121">
        <v>2480</v>
      </c>
      <c r="AF10" s="118" t="s">
        <v>103</v>
      </c>
      <c r="AG10" s="118" t="s">
        <v>104</v>
      </c>
      <c r="AH10" s="118" t="s">
        <v>105</v>
      </c>
      <c r="AI10" s="122" t="s">
        <v>106</v>
      </c>
      <c r="AJ10" s="122" t="s">
        <v>104</v>
      </c>
      <c r="AK10" s="122" t="s">
        <v>105</v>
      </c>
      <c r="AL10" s="122" t="s">
        <v>106</v>
      </c>
      <c r="AM10" s="122" t="s">
        <v>106</v>
      </c>
      <c r="AN10" s="118">
        <v>1</v>
      </c>
      <c r="AO10" s="118"/>
      <c r="AP10" s="118" t="s">
        <v>134</v>
      </c>
      <c r="AQ10" s="118">
        <v>2</v>
      </c>
      <c r="AR10" s="118" t="s">
        <v>108</v>
      </c>
      <c r="AS10" s="118"/>
      <c r="AT10" s="118"/>
      <c r="AU10" s="118"/>
      <c r="AV10" s="118"/>
      <c r="AW10" s="118"/>
      <c r="AX10" s="118"/>
      <c r="AY10" s="118"/>
      <c r="AZ10" s="118"/>
      <c r="BA10" s="118"/>
      <c r="BB10" s="118"/>
      <c r="BC10" s="118"/>
      <c r="BD10" s="118"/>
      <c r="BE10" s="118"/>
      <c r="BF10" s="132" t="s">
        <v>109</v>
      </c>
      <c r="BG10" s="132" t="s">
        <v>109</v>
      </c>
      <c r="BH10" s="121" t="s">
        <v>109</v>
      </c>
      <c r="BI10" s="121" t="s">
        <v>109</v>
      </c>
      <c r="BJ10" s="121" t="s">
        <v>671</v>
      </c>
      <c r="BK10" s="121" t="s">
        <v>422</v>
      </c>
      <c r="BL10" s="121" t="s">
        <v>112</v>
      </c>
      <c r="BM10" s="121" t="s">
        <v>113</v>
      </c>
      <c r="BN10" s="121" t="s">
        <v>114</v>
      </c>
      <c r="BO10" s="121" t="s">
        <v>672</v>
      </c>
      <c r="BP10" s="121" t="s">
        <v>126</v>
      </c>
      <c r="BQ10" s="121" t="s">
        <v>100</v>
      </c>
      <c r="BR10" s="124">
        <v>42125</v>
      </c>
      <c r="BS10" s="125">
        <v>42474</v>
      </c>
      <c r="BT10" s="126" t="s">
        <v>148</v>
      </c>
      <c r="BU10" s="126" t="s">
        <v>673</v>
      </c>
      <c r="BV10" s="126">
        <v>94</v>
      </c>
      <c r="BW10" s="126" t="s">
        <v>119</v>
      </c>
      <c r="BX10" s="125">
        <v>42452</v>
      </c>
      <c r="BY10" s="126">
        <v>100</v>
      </c>
      <c r="BZ10" s="127">
        <v>8.9</v>
      </c>
      <c r="CA10" s="126" t="s">
        <v>120</v>
      </c>
      <c r="CB10" s="126" t="s">
        <v>121</v>
      </c>
      <c r="CC10" s="128">
        <v>37392562.914071999</v>
      </c>
      <c r="CD10" s="128">
        <v>38637000.277465999</v>
      </c>
      <c r="CE10" s="128">
        <v>36806383.487620004</v>
      </c>
      <c r="CF10" s="128">
        <v>36634708.085298002</v>
      </c>
      <c r="CG10" s="128">
        <v>39042677.938752003</v>
      </c>
      <c r="CH10" s="128">
        <v>38883478.340921998</v>
      </c>
      <c r="CI10" s="128"/>
      <c r="CJ10" s="129">
        <f t="shared" si="0"/>
        <v>227396811.04413</v>
      </c>
      <c r="CK10" s="126" t="s">
        <v>122</v>
      </c>
      <c r="CL10" s="128">
        <v>2000000</v>
      </c>
      <c r="CM10" s="130">
        <v>0.92710000000000004</v>
      </c>
      <c r="CN10" s="130">
        <v>6.0499999999999998E-2</v>
      </c>
      <c r="CO10" s="130">
        <v>7.2900000000000006E-2</v>
      </c>
      <c r="CP10" s="126">
        <v>0.56000000000000005</v>
      </c>
      <c r="CQ10" s="130">
        <v>0.9748</v>
      </c>
      <c r="CR10" s="126">
        <v>10.6456</v>
      </c>
      <c r="CS10" s="126">
        <v>9.1599260000000005</v>
      </c>
      <c r="CT10" s="126">
        <v>1.153216</v>
      </c>
      <c r="CU10" s="126">
        <v>1.0565850000000001</v>
      </c>
      <c r="CV10" s="121" t="s">
        <v>714</v>
      </c>
      <c r="CW10" s="121" t="s">
        <v>714</v>
      </c>
    </row>
    <row r="11" spans="1:101" s="53" customFormat="1" x14ac:dyDescent="0.2">
      <c r="A11" s="67" t="s">
        <v>276</v>
      </c>
      <c r="B11" s="67"/>
      <c r="C11" s="67">
        <v>9</v>
      </c>
      <c r="D11" s="67">
        <v>795</v>
      </c>
      <c r="E11" s="67">
        <v>6.9</v>
      </c>
      <c r="F11" s="67">
        <v>1</v>
      </c>
      <c r="G11" s="67">
        <v>19.873999999999999</v>
      </c>
      <c r="H11" s="67">
        <v>9.6479999999999997</v>
      </c>
      <c r="I11" s="67">
        <v>2.06</v>
      </c>
      <c r="J11" s="67">
        <v>1.89</v>
      </c>
      <c r="K11" s="67">
        <v>40</v>
      </c>
      <c r="L11" s="67">
        <v>260</v>
      </c>
      <c r="M11" s="67">
        <v>19.821000000000002</v>
      </c>
      <c r="N11" s="67">
        <v>1.0999999999999999E-2</v>
      </c>
      <c r="O11" s="67" t="s">
        <v>94</v>
      </c>
      <c r="P11" s="67" t="s">
        <v>276</v>
      </c>
      <c r="Q11" s="94" t="s">
        <v>95</v>
      </c>
      <c r="R11" s="94" t="s">
        <v>210</v>
      </c>
      <c r="S11" s="94" t="s">
        <v>97</v>
      </c>
      <c r="T11" s="94" t="s">
        <v>211</v>
      </c>
      <c r="U11" s="94" t="s">
        <v>211</v>
      </c>
      <c r="V11" s="94" t="s">
        <v>100</v>
      </c>
      <c r="W11" s="94" t="s">
        <v>101</v>
      </c>
      <c r="X11" s="94"/>
      <c r="Y11" s="94" t="s">
        <v>95</v>
      </c>
      <c r="Z11" s="94" t="s">
        <v>95</v>
      </c>
      <c r="AA11" s="94" t="s">
        <v>95</v>
      </c>
      <c r="AB11" s="94" t="s">
        <v>223</v>
      </c>
      <c r="AC11" s="94">
        <v>78</v>
      </c>
      <c r="AD11" s="94" t="s">
        <v>145</v>
      </c>
      <c r="AE11" s="33">
        <v>10985</v>
      </c>
      <c r="AF11" s="94" t="s">
        <v>145</v>
      </c>
      <c r="AG11" s="93" t="s">
        <v>174</v>
      </c>
      <c r="AH11" s="46" t="s">
        <v>105</v>
      </c>
      <c r="AI11" s="46" t="s">
        <v>212</v>
      </c>
      <c r="AJ11" s="93" t="s">
        <v>174</v>
      </c>
      <c r="AK11" s="93" t="s">
        <v>105</v>
      </c>
      <c r="AL11" s="93" t="s">
        <v>212</v>
      </c>
      <c r="AM11" s="93" t="s">
        <v>212</v>
      </c>
      <c r="AN11" s="94">
        <v>0</v>
      </c>
      <c r="AO11" s="94"/>
      <c r="AP11" s="94" t="s">
        <v>134</v>
      </c>
      <c r="AQ11" s="94">
        <v>2</v>
      </c>
      <c r="AR11" s="94" t="s">
        <v>108</v>
      </c>
      <c r="AS11" s="27">
        <v>2009</v>
      </c>
      <c r="AT11" s="27">
        <v>7</v>
      </c>
      <c r="AU11" s="27">
        <v>24</v>
      </c>
      <c r="AV11" s="28">
        <v>7.9394</v>
      </c>
      <c r="AW11" s="28">
        <v>14.6454</v>
      </c>
      <c r="AX11" s="29">
        <v>27.6</v>
      </c>
      <c r="AY11" s="29">
        <v>45</v>
      </c>
      <c r="AZ11" s="29">
        <v>21.2</v>
      </c>
      <c r="BA11" s="29">
        <v>26.6</v>
      </c>
      <c r="BB11" s="30" t="s">
        <v>185</v>
      </c>
      <c r="BC11" s="30" t="s">
        <v>185</v>
      </c>
      <c r="BD11" s="30">
        <v>0</v>
      </c>
      <c r="BE11" s="30" t="s">
        <v>185</v>
      </c>
      <c r="BF11" s="31">
        <v>24</v>
      </c>
      <c r="BG11" s="31" t="s">
        <v>109</v>
      </c>
      <c r="BH11" s="33" t="s">
        <v>110</v>
      </c>
      <c r="BI11" s="33" t="s">
        <v>110</v>
      </c>
      <c r="BJ11" t="s">
        <v>473</v>
      </c>
      <c r="BK11" t="s">
        <v>276</v>
      </c>
      <c r="BL11" t="s">
        <v>112</v>
      </c>
      <c r="BM11" t="s">
        <v>113</v>
      </c>
      <c r="BN11" t="s">
        <v>114</v>
      </c>
      <c r="BO11" t="s">
        <v>474</v>
      </c>
      <c r="BP11" t="s">
        <v>116</v>
      </c>
      <c r="BQ11" t="s">
        <v>100</v>
      </c>
      <c r="BR11" s="34">
        <v>42125</v>
      </c>
      <c r="BS11" s="35">
        <v>42460</v>
      </c>
      <c r="BT11" s="36" t="s">
        <v>167</v>
      </c>
      <c r="BU11" s="36" t="s">
        <v>475</v>
      </c>
      <c r="BV11" s="36">
        <v>9</v>
      </c>
      <c r="BW11" s="36" t="s">
        <v>119</v>
      </c>
      <c r="BX11" s="35">
        <v>42452</v>
      </c>
      <c r="BY11" s="36">
        <v>100</v>
      </c>
      <c r="BZ11" s="37">
        <v>6.9</v>
      </c>
      <c r="CA11" s="36" t="s">
        <v>120</v>
      </c>
      <c r="CB11" s="36" t="s">
        <v>121</v>
      </c>
      <c r="CC11" s="38">
        <v>30658427.505074002</v>
      </c>
      <c r="CD11" s="38">
        <v>35373146.972052</v>
      </c>
      <c r="CE11" s="38">
        <v>32430723.637628</v>
      </c>
      <c r="CF11" s="38">
        <v>29125690.028326001</v>
      </c>
      <c r="CG11" s="38">
        <v>30427333.060856</v>
      </c>
      <c r="CH11" s="38">
        <v>30878112.684358001</v>
      </c>
      <c r="CI11" s="38"/>
      <c r="CJ11" s="39">
        <f t="shared" si="0"/>
        <v>188893433.88829401</v>
      </c>
      <c r="CK11" s="36" t="s">
        <v>122</v>
      </c>
      <c r="CL11" s="38">
        <v>2000000</v>
      </c>
      <c r="CM11" s="40">
        <v>0.89480000000000004</v>
      </c>
      <c r="CN11" s="40">
        <v>9.1300000000000006E-2</v>
      </c>
      <c r="CO11" s="40">
        <v>0.1052</v>
      </c>
      <c r="CP11" s="36">
        <v>0.62</v>
      </c>
      <c r="CQ11" s="40">
        <v>0.95499999999999996</v>
      </c>
      <c r="CR11" s="36">
        <v>18.96904</v>
      </c>
      <c r="CS11" s="36">
        <v>16.286470000000001</v>
      </c>
      <c r="CT11" s="36">
        <v>2.5698300000000001</v>
      </c>
      <c r="CU11" s="36">
        <v>2.4687890000000001</v>
      </c>
      <c r="CV11" s="61"/>
      <c r="CW11" s="51"/>
    </row>
    <row r="12" spans="1:101" s="53" customFormat="1" x14ac:dyDescent="0.2">
      <c r="A12" s="48" t="s">
        <v>287</v>
      </c>
      <c r="B12" s="48"/>
      <c r="C12" s="48">
        <v>10</v>
      </c>
      <c r="D12" s="48">
        <v>300</v>
      </c>
      <c r="E12" s="48">
        <v>4</v>
      </c>
      <c r="F12" s="48">
        <v>1</v>
      </c>
      <c r="G12" s="48">
        <v>7.4989999999999997</v>
      </c>
      <c r="H12" s="48">
        <v>3.6120000000000001</v>
      </c>
      <c r="I12" s="48">
        <v>2.08</v>
      </c>
      <c r="J12" s="48">
        <v>1.78</v>
      </c>
      <c r="K12" s="48">
        <v>40</v>
      </c>
      <c r="L12" s="48">
        <v>260</v>
      </c>
      <c r="M12" s="48">
        <v>7.4870000000000001</v>
      </c>
      <c r="N12" s="48">
        <v>0.28499999999999998</v>
      </c>
      <c r="O12" s="48" t="s">
        <v>94</v>
      </c>
      <c r="P12" s="48" t="s">
        <v>287</v>
      </c>
      <c r="Q12" s="51" t="s">
        <v>288</v>
      </c>
      <c r="R12" s="51" t="s">
        <v>289</v>
      </c>
      <c r="S12" s="51" t="s">
        <v>97</v>
      </c>
      <c r="T12" s="51" t="s">
        <v>99</v>
      </c>
      <c r="U12" s="51" t="s">
        <v>99</v>
      </c>
      <c r="V12" s="51" t="s">
        <v>100</v>
      </c>
      <c r="W12" s="51" t="s">
        <v>290</v>
      </c>
      <c r="X12" s="51" t="s">
        <v>291</v>
      </c>
      <c r="Y12" s="51" t="s">
        <v>288</v>
      </c>
      <c r="Z12" s="114" t="s">
        <v>131</v>
      </c>
      <c r="AA12" s="135" t="s">
        <v>132</v>
      </c>
      <c r="AB12" s="51" t="s">
        <v>102</v>
      </c>
      <c r="AC12" s="51">
        <v>75</v>
      </c>
      <c r="AD12" s="51" t="s">
        <v>145</v>
      </c>
      <c r="AE12" s="53">
        <v>8815</v>
      </c>
      <c r="AF12" s="51" t="s">
        <v>145</v>
      </c>
      <c r="AG12" s="51" t="s">
        <v>105</v>
      </c>
      <c r="AH12" s="51" t="s">
        <v>105</v>
      </c>
      <c r="AI12" s="50" t="s">
        <v>151</v>
      </c>
      <c r="AJ12" s="50" t="s">
        <v>105</v>
      </c>
      <c r="AK12" s="50" t="s">
        <v>105</v>
      </c>
      <c r="AL12" s="50" t="s">
        <v>151</v>
      </c>
      <c r="AM12" s="50" t="s">
        <v>151</v>
      </c>
      <c r="AN12" s="51">
        <v>2</v>
      </c>
      <c r="AO12" s="51"/>
      <c r="AP12" s="51" t="s">
        <v>185</v>
      </c>
      <c r="AQ12" s="51" t="s">
        <v>185</v>
      </c>
      <c r="AR12" s="51" t="s">
        <v>108</v>
      </c>
      <c r="AS12" s="51"/>
      <c r="AT12" s="51"/>
      <c r="AU12" s="51"/>
      <c r="AV12" s="51"/>
      <c r="AW12" s="51"/>
      <c r="AX12" s="51"/>
      <c r="AY12" s="51"/>
      <c r="AZ12" s="51"/>
      <c r="BA12" s="51"/>
      <c r="BB12" s="51"/>
      <c r="BC12" s="51"/>
      <c r="BD12" s="51"/>
      <c r="BE12" s="51"/>
      <c r="BF12" s="102"/>
      <c r="BH12" s="53" t="s">
        <v>110</v>
      </c>
      <c r="BI12" s="53" t="s">
        <v>110</v>
      </c>
      <c r="BJ12" s="53" t="s">
        <v>292</v>
      </c>
      <c r="BK12" s="53" t="s">
        <v>287</v>
      </c>
      <c r="BL12" s="53" t="s">
        <v>112</v>
      </c>
      <c r="BM12" s="53" t="s">
        <v>113</v>
      </c>
      <c r="BN12" s="53" t="s">
        <v>114</v>
      </c>
      <c r="BO12" s="53" t="s">
        <v>293</v>
      </c>
      <c r="BP12" s="53" t="s">
        <v>116</v>
      </c>
      <c r="BQ12" s="53" t="s">
        <v>100</v>
      </c>
      <c r="BR12" s="54">
        <v>42125</v>
      </c>
      <c r="BS12" s="55">
        <v>42460</v>
      </c>
      <c r="BT12" s="56" t="s">
        <v>167</v>
      </c>
      <c r="BU12" s="56" t="s">
        <v>294</v>
      </c>
      <c r="BV12" s="56">
        <v>10</v>
      </c>
      <c r="BW12" s="56" t="s">
        <v>119</v>
      </c>
      <c r="BX12" s="55">
        <v>42452</v>
      </c>
      <c r="BY12" s="56">
        <v>100</v>
      </c>
      <c r="BZ12" s="57">
        <v>4</v>
      </c>
      <c r="CA12" s="56" t="s">
        <v>120</v>
      </c>
      <c r="CB12" s="56" t="s">
        <v>121</v>
      </c>
      <c r="CC12" s="58">
        <v>38173109.043384001</v>
      </c>
      <c r="CD12" s="58">
        <v>24855755.321614001</v>
      </c>
      <c r="CE12" s="58">
        <v>40477500.351471998</v>
      </c>
      <c r="CF12" s="58">
        <v>36751881.823714003</v>
      </c>
      <c r="CG12" s="58">
        <v>38055077.434635997</v>
      </c>
      <c r="CH12" s="58">
        <v>38438755.907006003</v>
      </c>
      <c r="CI12" s="58"/>
      <c r="CJ12" s="59">
        <f t="shared" si="0"/>
        <v>216752079.88182601</v>
      </c>
      <c r="CK12" s="56" t="s">
        <v>122</v>
      </c>
      <c r="CL12" s="58">
        <v>2000000</v>
      </c>
      <c r="CM12" s="60">
        <v>0.90469999999999995</v>
      </c>
      <c r="CN12" s="60">
        <v>0.1237</v>
      </c>
      <c r="CO12" s="60">
        <v>9.5299999999999996E-2</v>
      </c>
      <c r="CP12" s="56">
        <v>0.63</v>
      </c>
      <c r="CQ12" s="60">
        <v>0.9556</v>
      </c>
      <c r="CR12" s="56">
        <v>21.640709999999999</v>
      </c>
      <c r="CS12" s="56">
        <v>20.056809999999999</v>
      </c>
      <c r="CT12" s="56">
        <v>3.2205460000000001</v>
      </c>
      <c r="CU12" s="56">
        <v>3.369383</v>
      </c>
      <c r="CV12" s="109" t="s">
        <v>699</v>
      </c>
      <c r="CW12" s="51" t="s">
        <v>699</v>
      </c>
    </row>
    <row r="13" spans="1:101" s="53" customFormat="1" x14ac:dyDescent="0.2">
      <c r="A13" s="67" t="s">
        <v>476</v>
      </c>
      <c r="B13" s="67"/>
      <c r="C13" s="67">
        <v>12</v>
      </c>
      <c r="D13" s="67">
        <v>2077</v>
      </c>
      <c r="E13" s="67">
        <v>6.9</v>
      </c>
      <c r="F13" s="67">
        <v>2</v>
      </c>
      <c r="G13" s="67">
        <v>51.926000000000002</v>
      </c>
      <c r="H13" s="67">
        <v>24.774000000000001</v>
      </c>
      <c r="I13" s="67">
        <v>2.1</v>
      </c>
      <c r="J13" s="67">
        <v>2.08</v>
      </c>
      <c r="K13" s="67">
        <v>40</v>
      </c>
      <c r="L13" s="67">
        <v>260</v>
      </c>
      <c r="M13" s="67">
        <v>51.856000000000002</v>
      </c>
      <c r="N13" s="67">
        <v>6.5000000000000002E-2</v>
      </c>
      <c r="O13" s="67" t="s">
        <v>94</v>
      </c>
      <c r="P13" s="67" t="s">
        <v>476</v>
      </c>
      <c r="Q13" s="94" t="s">
        <v>124</v>
      </c>
      <c r="R13" s="94" t="s">
        <v>125</v>
      </c>
      <c r="S13" s="94" t="s">
        <v>126</v>
      </c>
      <c r="T13" s="94" t="s">
        <v>99</v>
      </c>
      <c r="U13" s="94" t="s">
        <v>99</v>
      </c>
      <c r="V13" s="94" t="s">
        <v>239</v>
      </c>
      <c r="W13" s="94" t="s">
        <v>141</v>
      </c>
      <c r="X13" s="41" t="s">
        <v>142</v>
      </c>
      <c r="Y13" s="94" t="s">
        <v>143</v>
      </c>
      <c r="Z13" s="45" t="s">
        <v>132</v>
      </c>
      <c r="AA13" s="45" t="s">
        <v>132</v>
      </c>
      <c r="AB13" s="94" t="s">
        <v>102</v>
      </c>
      <c r="AC13" s="94">
        <v>93</v>
      </c>
      <c r="AD13" s="94" t="s">
        <v>103</v>
      </c>
      <c r="AE13" s="33">
        <v>2891</v>
      </c>
      <c r="AF13" s="94" t="s">
        <v>103</v>
      </c>
      <c r="AG13" s="93" t="s">
        <v>174</v>
      </c>
      <c r="AH13" s="93" t="s">
        <v>105</v>
      </c>
      <c r="AI13" s="93" t="s">
        <v>212</v>
      </c>
      <c r="AJ13" s="68" t="s">
        <v>174</v>
      </c>
      <c r="AK13" s="68" t="s">
        <v>105</v>
      </c>
      <c r="AL13" s="68" t="s">
        <v>212</v>
      </c>
      <c r="AM13" s="93" t="s">
        <v>212</v>
      </c>
      <c r="AN13" s="94">
        <v>0</v>
      </c>
      <c r="AO13" s="94"/>
      <c r="AP13" s="94" t="s">
        <v>134</v>
      </c>
      <c r="AQ13" s="94">
        <v>2</v>
      </c>
      <c r="AR13" s="94" t="s">
        <v>135</v>
      </c>
      <c r="AS13" s="94"/>
      <c r="AT13" s="94"/>
      <c r="AU13" s="94"/>
      <c r="AV13" s="94"/>
      <c r="AW13" s="94"/>
      <c r="AX13" s="94"/>
      <c r="AY13" s="94"/>
      <c r="AZ13" s="94"/>
      <c r="BA13" s="94"/>
      <c r="BB13" s="94"/>
      <c r="BC13" s="94"/>
      <c r="BD13" s="94"/>
      <c r="BE13" s="94"/>
      <c r="BF13" s="32">
        <v>72</v>
      </c>
      <c r="BG13" s="32">
        <v>80</v>
      </c>
      <c r="BH13" s="33" t="s">
        <v>240</v>
      </c>
      <c r="BI13" s="33" t="s">
        <v>132</v>
      </c>
      <c r="BJ13" t="s">
        <v>477</v>
      </c>
      <c r="BK13" t="s">
        <v>476</v>
      </c>
      <c r="BL13" t="s">
        <v>112</v>
      </c>
      <c r="BM13" t="s">
        <v>113</v>
      </c>
      <c r="BN13" t="s">
        <v>114</v>
      </c>
      <c r="BO13" t="s">
        <v>478</v>
      </c>
      <c r="BP13" t="s">
        <v>126</v>
      </c>
      <c r="BQ13" t="s">
        <v>239</v>
      </c>
      <c r="BR13" s="34">
        <v>42125</v>
      </c>
      <c r="BS13" s="35">
        <v>42460</v>
      </c>
      <c r="BT13" s="36" t="s">
        <v>167</v>
      </c>
      <c r="BU13" s="36" t="s">
        <v>479</v>
      </c>
      <c r="BV13" s="36">
        <v>12</v>
      </c>
      <c r="BW13" s="36" t="s">
        <v>119</v>
      </c>
      <c r="BX13" s="35">
        <v>42452</v>
      </c>
      <c r="BY13" s="36">
        <v>100</v>
      </c>
      <c r="BZ13" s="37">
        <v>6.9</v>
      </c>
      <c r="CA13" s="36" t="s">
        <v>120</v>
      </c>
      <c r="CB13" s="36" t="s">
        <v>121</v>
      </c>
      <c r="CC13" s="38">
        <v>39444608.656943999</v>
      </c>
      <c r="CD13" s="38">
        <v>57076529.183608003</v>
      </c>
      <c r="CE13" s="38">
        <v>41723677.931567997</v>
      </c>
      <c r="CF13" s="38">
        <v>37855597.844696</v>
      </c>
      <c r="CG13" s="38">
        <v>39267599.927139997</v>
      </c>
      <c r="CH13" s="38">
        <v>39647569.000288002</v>
      </c>
      <c r="CI13" s="38"/>
      <c r="CJ13" s="39">
        <f t="shared" si="0"/>
        <v>255015582.54424399</v>
      </c>
      <c r="CK13" s="36" t="s">
        <v>122</v>
      </c>
      <c r="CL13" s="38">
        <v>2000000</v>
      </c>
      <c r="CM13" s="40">
        <v>0.92020000000000002</v>
      </c>
      <c r="CN13" s="40">
        <v>0.1033</v>
      </c>
      <c r="CO13" s="40">
        <v>7.9799999999999996E-2</v>
      </c>
      <c r="CP13" s="36">
        <v>0.61</v>
      </c>
      <c r="CQ13" s="40">
        <v>0.95579999999999998</v>
      </c>
      <c r="CR13" s="36">
        <v>20.215579999999999</v>
      </c>
      <c r="CS13" s="36">
        <v>18.710419999999999</v>
      </c>
      <c r="CT13" s="36">
        <v>2.9838849999999999</v>
      </c>
      <c r="CU13" s="36">
        <v>3.060146</v>
      </c>
      <c r="CV13"/>
      <c r="CW13" s="61"/>
    </row>
    <row r="14" spans="1:101" s="53" customFormat="1" x14ac:dyDescent="0.2">
      <c r="A14" s="67" t="s">
        <v>321</v>
      </c>
      <c r="B14" s="67"/>
      <c r="C14" s="67">
        <v>13</v>
      </c>
      <c r="D14" s="67">
        <v>1129</v>
      </c>
      <c r="E14" s="67">
        <v>4.7</v>
      </c>
      <c r="F14" s="67">
        <v>2</v>
      </c>
      <c r="G14" s="67">
        <v>28.236000000000001</v>
      </c>
      <c r="H14" s="67">
        <v>13.250999999999999</v>
      </c>
      <c r="I14" s="67">
        <v>2.13</v>
      </c>
      <c r="J14" s="67">
        <v>2.17</v>
      </c>
      <c r="K14" s="67">
        <v>40</v>
      </c>
      <c r="L14" s="67">
        <v>260</v>
      </c>
      <c r="M14" s="67">
        <v>28.186</v>
      </c>
      <c r="N14" s="67">
        <v>4.1000000000000002E-2</v>
      </c>
      <c r="O14" s="67" t="s">
        <v>94</v>
      </c>
      <c r="P14" s="67" t="s">
        <v>321</v>
      </c>
      <c r="Q14" s="94" t="s">
        <v>124</v>
      </c>
      <c r="R14" s="94" t="s">
        <v>125</v>
      </c>
      <c r="S14" s="94" t="s">
        <v>126</v>
      </c>
      <c r="T14" s="94" t="s">
        <v>99</v>
      </c>
      <c r="U14" s="94" t="s">
        <v>99</v>
      </c>
      <c r="V14" s="94" t="s">
        <v>239</v>
      </c>
      <c r="W14" s="94" t="s">
        <v>141</v>
      </c>
      <c r="X14" s="41" t="s">
        <v>142</v>
      </c>
      <c r="Y14" s="94" t="s">
        <v>143</v>
      </c>
      <c r="Z14" s="45" t="s">
        <v>132</v>
      </c>
      <c r="AA14" s="45" t="s">
        <v>132</v>
      </c>
      <c r="AB14" s="94" t="s">
        <v>133</v>
      </c>
      <c r="AC14" s="94">
        <v>76</v>
      </c>
      <c r="AD14" s="94" t="s">
        <v>103</v>
      </c>
      <c r="AE14" s="33">
        <v>2872</v>
      </c>
      <c r="AF14" s="94" t="s">
        <v>103</v>
      </c>
      <c r="AG14" s="93" t="s">
        <v>174</v>
      </c>
      <c r="AH14" s="93" t="s">
        <v>105</v>
      </c>
      <c r="AI14" s="93" t="s">
        <v>212</v>
      </c>
      <c r="AJ14" s="93" t="s">
        <v>174</v>
      </c>
      <c r="AK14" s="93" t="s">
        <v>105</v>
      </c>
      <c r="AL14" s="93" t="s">
        <v>212</v>
      </c>
      <c r="AM14" s="93" t="s">
        <v>212</v>
      </c>
      <c r="AN14" s="94">
        <v>0</v>
      </c>
      <c r="AO14" s="94"/>
      <c r="AP14" s="94" t="s">
        <v>134</v>
      </c>
      <c r="AQ14" s="94">
        <v>2</v>
      </c>
      <c r="AR14" s="94" t="s">
        <v>108</v>
      </c>
      <c r="AS14" s="94">
        <v>1990</v>
      </c>
      <c r="AT14" s="27">
        <v>26</v>
      </c>
      <c r="AU14" s="27">
        <v>16</v>
      </c>
      <c r="AV14" s="28">
        <v>5.0039999999999996</v>
      </c>
      <c r="AW14" s="28">
        <v>4.5856000000000003</v>
      </c>
      <c r="AX14" s="29">
        <v>31.4</v>
      </c>
      <c r="AY14" s="29">
        <v>12.6</v>
      </c>
      <c r="AZ14" s="29">
        <v>41.8</v>
      </c>
      <c r="BA14" s="29">
        <v>51.8</v>
      </c>
      <c r="BB14" s="30">
        <v>39.194400000000002</v>
      </c>
      <c r="BC14" s="30">
        <v>2.2016</v>
      </c>
      <c r="BD14" s="30">
        <v>3.0615999999999999</v>
      </c>
      <c r="BE14" s="30">
        <v>9.3600000000000003E-2</v>
      </c>
      <c r="BF14" s="73">
        <v>16</v>
      </c>
      <c r="BG14" s="31">
        <v>16</v>
      </c>
      <c r="BH14" s="33" t="s">
        <v>322</v>
      </c>
      <c r="BI14" s="33" t="s">
        <v>109</v>
      </c>
      <c r="BJ14" t="s">
        <v>323</v>
      </c>
      <c r="BK14" t="s">
        <v>321</v>
      </c>
      <c r="BL14" t="s">
        <v>112</v>
      </c>
      <c r="BM14" t="s">
        <v>113</v>
      </c>
      <c r="BN14" t="s">
        <v>114</v>
      </c>
      <c r="BO14" t="s">
        <v>324</v>
      </c>
      <c r="BP14" t="s">
        <v>126</v>
      </c>
      <c r="BQ14" t="s">
        <v>239</v>
      </c>
      <c r="BR14" s="34">
        <v>42125</v>
      </c>
      <c r="BS14" s="35">
        <v>42460</v>
      </c>
      <c r="BT14" s="36" t="s">
        <v>167</v>
      </c>
      <c r="BU14" s="36" t="s">
        <v>325</v>
      </c>
      <c r="BV14" s="36">
        <v>13</v>
      </c>
      <c r="BW14" s="36" t="s">
        <v>119</v>
      </c>
      <c r="BX14" s="35">
        <v>42452</v>
      </c>
      <c r="BY14" s="36">
        <v>100</v>
      </c>
      <c r="BZ14" s="37">
        <v>4.7</v>
      </c>
      <c r="CA14" s="36" t="s">
        <v>120</v>
      </c>
      <c r="CB14" s="36" t="s">
        <v>121</v>
      </c>
      <c r="CC14" s="38">
        <v>38185152.647256002</v>
      </c>
      <c r="CD14" s="38">
        <v>48827689.697081998</v>
      </c>
      <c r="CE14" s="38">
        <v>40328189.313726</v>
      </c>
      <c r="CF14" s="38">
        <v>36612450.242908001</v>
      </c>
      <c r="CG14" s="38">
        <v>37897524.352228001</v>
      </c>
      <c r="CH14" s="38">
        <v>38283445.407990001</v>
      </c>
      <c r="CI14" s="38"/>
      <c r="CJ14" s="39">
        <f t="shared" si="0"/>
        <v>240134451.66119</v>
      </c>
      <c r="CK14" s="36" t="s">
        <v>122</v>
      </c>
      <c r="CL14" s="38">
        <v>2000000</v>
      </c>
      <c r="CM14" s="40">
        <v>0.91720000000000002</v>
      </c>
      <c r="CN14" s="40">
        <v>8.8599999999999998E-2</v>
      </c>
      <c r="CO14" s="40">
        <v>8.2799999999999999E-2</v>
      </c>
      <c r="CP14" s="36">
        <v>0.65</v>
      </c>
      <c r="CQ14" s="40">
        <v>0.95209999999999995</v>
      </c>
      <c r="CR14" s="36">
        <v>15.564830000000001</v>
      </c>
      <c r="CS14" s="36">
        <v>14.273020000000001</v>
      </c>
      <c r="CT14" s="36">
        <v>2.1962630000000001</v>
      </c>
      <c r="CU14" s="36">
        <v>2.2595960000000002</v>
      </c>
      <c r="CV14"/>
      <c r="CW14" s="208"/>
    </row>
    <row r="15" spans="1:101" s="53" customFormat="1" x14ac:dyDescent="0.2">
      <c r="A15" s="48" t="s">
        <v>667</v>
      </c>
      <c r="B15" s="96"/>
      <c r="C15" s="48">
        <v>98</v>
      </c>
      <c r="D15" s="48">
        <v>717.9</v>
      </c>
      <c r="E15" s="48">
        <v>8.9</v>
      </c>
      <c r="F15" s="48">
        <v>9</v>
      </c>
      <c r="G15" s="48">
        <v>17.946999999999999</v>
      </c>
      <c r="H15" s="48">
        <v>8.5519999999999996</v>
      </c>
      <c r="I15" s="48">
        <v>2.1</v>
      </c>
      <c r="J15" s="48">
        <v>2.14</v>
      </c>
      <c r="K15" s="48">
        <v>40</v>
      </c>
      <c r="L15" s="48">
        <v>260</v>
      </c>
      <c r="M15" s="48">
        <v>17.89</v>
      </c>
      <c r="N15" s="48">
        <v>-5.6000000000000001E-2</v>
      </c>
      <c r="O15" s="48" t="s">
        <v>94</v>
      </c>
      <c r="P15" s="48" t="s">
        <v>667</v>
      </c>
      <c r="Q15" s="51" t="s">
        <v>95</v>
      </c>
      <c r="R15" s="51" t="s">
        <v>210</v>
      </c>
      <c r="S15" s="51" t="s">
        <v>126</v>
      </c>
      <c r="T15" s="51" t="s">
        <v>211</v>
      </c>
      <c r="U15" s="51" t="s">
        <v>211</v>
      </c>
      <c r="V15" s="51" t="s">
        <v>100</v>
      </c>
      <c r="W15" s="51" t="s">
        <v>101</v>
      </c>
      <c r="X15" s="51"/>
      <c r="Y15" s="51" t="s">
        <v>95</v>
      </c>
      <c r="Z15" s="51" t="s">
        <v>95</v>
      </c>
      <c r="AA15" s="51" t="s">
        <v>95</v>
      </c>
      <c r="AB15" s="51">
        <v>0</v>
      </c>
      <c r="AC15" s="51">
        <v>43</v>
      </c>
      <c r="AD15" s="51" t="s">
        <v>103</v>
      </c>
      <c r="AE15" s="53">
        <v>64</v>
      </c>
      <c r="AF15" s="51" t="s">
        <v>103</v>
      </c>
      <c r="AG15" s="97" t="s">
        <v>674</v>
      </c>
      <c r="AH15" s="97" t="s">
        <v>674</v>
      </c>
      <c r="AI15" s="69" t="s">
        <v>674</v>
      </c>
      <c r="AJ15" s="50" t="s">
        <v>105</v>
      </c>
      <c r="AK15" s="50" t="s">
        <v>105</v>
      </c>
      <c r="AL15" s="50" t="s">
        <v>151</v>
      </c>
      <c r="AM15" s="50" t="s">
        <v>151</v>
      </c>
      <c r="AN15" s="51">
        <v>2</v>
      </c>
      <c r="AO15" s="51"/>
      <c r="AP15" s="51" t="s">
        <v>107</v>
      </c>
      <c r="AQ15" s="51">
        <v>1</v>
      </c>
      <c r="AR15" s="97" t="s">
        <v>674</v>
      </c>
      <c r="AS15" s="98">
        <v>2009</v>
      </c>
      <c r="AT15" s="98">
        <v>7</v>
      </c>
      <c r="AU15" s="98">
        <v>43</v>
      </c>
      <c r="AV15" s="99">
        <v>2.8706</v>
      </c>
      <c r="AW15" s="99">
        <v>3.1816</v>
      </c>
      <c r="AX15" s="100">
        <v>20.2</v>
      </c>
      <c r="AY15" s="100">
        <v>22.6</v>
      </c>
      <c r="AZ15" s="100">
        <v>33.4</v>
      </c>
      <c r="BA15" s="100">
        <v>27.2</v>
      </c>
      <c r="BB15" s="101">
        <v>5.7600000000000004E-3</v>
      </c>
      <c r="BC15" s="101">
        <v>6.6E-3</v>
      </c>
      <c r="BD15" s="101">
        <v>0</v>
      </c>
      <c r="BE15" s="101">
        <v>0</v>
      </c>
      <c r="BF15" s="52">
        <v>43</v>
      </c>
      <c r="BG15" s="109" t="s">
        <v>109</v>
      </c>
      <c r="BH15" s="53" t="s">
        <v>110</v>
      </c>
      <c r="BI15" s="53" t="s">
        <v>110</v>
      </c>
      <c r="BJ15" s="53" t="s">
        <v>675</v>
      </c>
      <c r="BK15" s="53" t="s">
        <v>667</v>
      </c>
      <c r="BL15" s="53" t="s">
        <v>112</v>
      </c>
      <c r="BM15" s="53" t="s">
        <v>113</v>
      </c>
      <c r="BN15" s="53" t="s">
        <v>114</v>
      </c>
      <c r="BO15" s="53" t="s">
        <v>676</v>
      </c>
      <c r="BP15" s="53" t="s">
        <v>126</v>
      </c>
      <c r="BQ15" s="53" t="s">
        <v>100</v>
      </c>
      <c r="BR15" s="54">
        <v>42125</v>
      </c>
      <c r="BS15" s="55">
        <v>42478</v>
      </c>
      <c r="BT15" s="56" t="s">
        <v>162</v>
      </c>
      <c r="BU15" s="56" t="s">
        <v>677</v>
      </c>
      <c r="BV15" s="56">
        <v>98</v>
      </c>
      <c r="BW15" s="56" t="s">
        <v>119</v>
      </c>
      <c r="BX15" s="55">
        <v>42453</v>
      </c>
      <c r="BY15" s="56">
        <v>101</v>
      </c>
      <c r="BZ15" s="57">
        <v>6.9</v>
      </c>
      <c r="CA15" s="56" t="s">
        <v>120</v>
      </c>
      <c r="CB15" s="56" t="s">
        <v>121</v>
      </c>
      <c r="CC15" s="103">
        <v>144800.43764799999</v>
      </c>
      <c r="CD15" s="104">
        <v>99308.325668000005</v>
      </c>
      <c r="CE15" s="104">
        <v>95023.180984000006</v>
      </c>
      <c r="CF15" s="104">
        <v>88509.745433999997</v>
      </c>
      <c r="CG15" s="58">
        <v>134908.05689199999</v>
      </c>
      <c r="CH15" s="58">
        <v>91438.393226</v>
      </c>
      <c r="CI15" s="58"/>
      <c r="CJ15" s="59">
        <f t="shared" si="0"/>
        <v>653988.13985199993</v>
      </c>
      <c r="CK15" s="56" t="s">
        <v>678</v>
      </c>
      <c r="CL15" s="104" t="s">
        <v>679</v>
      </c>
      <c r="CM15" s="60"/>
      <c r="CN15" s="60"/>
      <c r="CO15" s="60"/>
      <c r="CP15" s="56"/>
      <c r="CQ15" s="60"/>
      <c r="CR15" s="56">
        <v>12.4209</v>
      </c>
      <c r="CS15" s="56">
        <v>10.77261</v>
      </c>
      <c r="CT15" s="56">
        <v>1.1222920000000001</v>
      </c>
      <c r="CU15" s="56">
        <v>1.0804469999999999</v>
      </c>
      <c r="CV15" s="53" t="s">
        <v>700</v>
      </c>
      <c r="CW15" s="53" t="s">
        <v>700</v>
      </c>
    </row>
    <row r="16" spans="1:101" s="53" customFormat="1" x14ac:dyDescent="0.2">
      <c r="A16" s="67" t="s">
        <v>506</v>
      </c>
      <c r="B16" s="67"/>
      <c r="C16" s="67">
        <v>14</v>
      </c>
      <c r="D16" s="67">
        <v>678.9</v>
      </c>
      <c r="E16" s="67">
        <v>7.2</v>
      </c>
      <c r="F16" s="67">
        <v>2</v>
      </c>
      <c r="G16" s="67">
        <v>16.972000000000001</v>
      </c>
      <c r="H16" s="67">
        <v>8.0009999999999994</v>
      </c>
      <c r="I16" s="67">
        <v>2.12</v>
      </c>
      <c r="J16" s="67">
        <v>2.02</v>
      </c>
      <c r="K16" s="67">
        <v>40</v>
      </c>
      <c r="L16" s="67">
        <v>260</v>
      </c>
      <c r="M16" s="67">
        <v>16.934000000000001</v>
      </c>
      <c r="N16" s="67">
        <v>0.38400000000000001</v>
      </c>
      <c r="O16" s="67" t="s">
        <v>94</v>
      </c>
      <c r="P16" s="67" t="s">
        <v>506</v>
      </c>
      <c r="Q16" s="94" t="s">
        <v>95</v>
      </c>
      <c r="R16" s="94" t="s">
        <v>210</v>
      </c>
      <c r="S16" s="94" t="s">
        <v>97</v>
      </c>
      <c r="T16" s="94" t="s">
        <v>211</v>
      </c>
      <c r="U16" s="94" t="s">
        <v>211</v>
      </c>
      <c r="V16" s="94" t="s">
        <v>100</v>
      </c>
      <c r="W16" s="94" t="s">
        <v>101</v>
      </c>
      <c r="X16" s="94"/>
      <c r="Y16" s="94" t="s">
        <v>95</v>
      </c>
      <c r="Z16" s="32" t="s">
        <v>95</v>
      </c>
      <c r="AA16" s="32" t="s">
        <v>95</v>
      </c>
      <c r="AB16" s="94" t="s">
        <v>507</v>
      </c>
      <c r="AC16" s="94">
        <v>79</v>
      </c>
      <c r="AD16" s="94" t="s">
        <v>145</v>
      </c>
      <c r="AE16" s="33">
        <v>13006</v>
      </c>
      <c r="AF16" s="94" t="s">
        <v>145</v>
      </c>
      <c r="AG16" s="93" t="s">
        <v>174</v>
      </c>
      <c r="AH16" s="46" t="s">
        <v>104</v>
      </c>
      <c r="AI16" s="46" t="s">
        <v>175</v>
      </c>
      <c r="AJ16" s="93" t="s">
        <v>174</v>
      </c>
      <c r="AK16" s="93" t="s">
        <v>104</v>
      </c>
      <c r="AL16" s="93" t="s">
        <v>175</v>
      </c>
      <c r="AM16" s="93" t="s">
        <v>175</v>
      </c>
      <c r="AN16" s="94">
        <v>0</v>
      </c>
      <c r="AO16" s="94"/>
      <c r="AP16" s="94" t="s">
        <v>185</v>
      </c>
      <c r="AQ16" s="94" t="s">
        <v>185</v>
      </c>
      <c r="AR16" s="94" t="s">
        <v>108</v>
      </c>
      <c r="AS16" s="94"/>
      <c r="AT16" s="94"/>
      <c r="AU16" s="94"/>
      <c r="AV16" s="94"/>
      <c r="AW16" s="94"/>
      <c r="AX16" s="94"/>
      <c r="AY16" s="94"/>
      <c r="AZ16" s="94"/>
      <c r="BA16" s="94"/>
      <c r="BB16" s="61"/>
      <c r="BC16" s="61"/>
      <c r="BD16" s="61"/>
      <c r="BE16" s="61"/>
      <c r="BF16" s="32"/>
      <c r="BG16"/>
      <c r="BH16" s="33" t="s">
        <v>110</v>
      </c>
      <c r="BI16" s="33" t="s">
        <v>110</v>
      </c>
      <c r="BJ16" t="s">
        <v>531</v>
      </c>
      <c r="BK16" t="s">
        <v>506</v>
      </c>
      <c r="BL16" t="s">
        <v>112</v>
      </c>
      <c r="BM16" t="s">
        <v>113</v>
      </c>
      <c r="BN16" t="s">
        <v>114</v>
      </c>
      <c r="BO16" t="s">
        <v>532</v>
      </c>
      <c r="BP16" t="s">
        <v>116</v>
      </c>
      <c r="BQ16" t="s">
        <v>100</v>
      </c>
      <c r="BR16" s="34">
        <v>42125</v>
      </c>
      <c r="BS16" s="35">
        <v>42460</v>
      </c>
      <c r="BT16" s="36" t="s">
        <v>167</v>
      </c>
      <c r="BU16" s="36" t="s">
        <v>533</v>
      </c>
      <c r="BV16" s="36">
        <v>14</v>
      </c>
      <c r="BW16" s="36" t="s">
        <v>119</v>
      </c>
      <c r="BX16" s="35">
        <v>42452</v>
      </c>
      <c r="BY16" s="36">
        <v>100</v>
      </c>
      <c r="BZ16" s="37">
        <v>7.2</v>
      </c>
      <c r="CA16" s="36" t="s">
        <v>120</v>
      </c>
      <c r="CB16" s="36" t="s">
        <v>121</v>
      </c>
      <c r="CC16" s="38">
        <v>34693057.720192</v>
      </c>
      <c r="CD16" s="38">
        <v>17456823.095771998</v>
      </c>
      <c r="CE16" s="38">
        <v>36714261.635980003</v>
      </c>
      <c r="CF16" s="38">
        <v>33126963.617155999</v>
      </c>
      <c r="CG16" s="38">
        <v>34554699.052458003</v>
      </c>
      <c r="CH16" s="38">
        <v>34933829.567570001</v>
      </c>
      <c r="CI16" s="38"/>
      <c r="CJ16" s="39">
        <f t="shared" si="0"/>
        <v>191479634.68912801</v>
      </c>
      <c r="CK16" s="36" t="s">
        <v>122</v>
      </c>
      <c r="CL16" s="38">
        <v>2000000</v>
      </c>
      <c r="CM16" s="40">
        <v>0.91759999999999997</v>
      </c>
      <c r="CN16" s="40">
        <v>0.10100000000000001</v>
      </c>
      <c r="CO16" s="40">
        <v>8.2400000000000001E-2</v>
      </c>
      <c r="CP16" s="36">
        <v>0.6</v>
      </c>
      <c r="CQ16" s="40">
        <v>0.95960000000000001</v>
      </c>
      <c r="CR16" s="36">
        <v>17.256920000000001</v>
      </c>
      <c r="CS16" s="36">
        <v>15.78204</v>
      </c>
      <c r="CT16" s="36">
        <v>2.38645</v>
      </c>
      <c r="CU16" s="36">
        <v>2.413456</v>
      </c>
      <c r="CV16"/>
      <c r="CW16"/>
    </row>
    <row r="17" spans="1:101" s="53" customFormat="1" x14ac:dyDescent="0.2">
      <c r="A17" s="67" t="s">
        <v>158</v>
      </c>
      <c r="B17" s="67"/>
      <c r="C17" s="67">
        <v>16</v>
      </c>
      <c r="D17" s="67">
        <v>569.1</v>
      </c>
      <c r="E17" s="67">
        <v>3</v>
      </c>
      <c r="F17" s="67">
        <v>2</v>
      </c>
      <c r="G17" s="67">
        <v>14.228999999999999</v>
      </c>
      <c r="H17" s="67">
        <v>6.9630000000000001</v>
      </c>
      <c r="I17" s="67">
        <v>2.04</v>
      </c>
      <c r="J17" s="67">
        <v>2.0499999999999998</v>
      </c>
      <c r="K17" s="67">
        <v>40</v>
      </c>
      <c r="L17" s="67">
        <v>260</v>
      </c>
      <c r="M17" s="67">
        <v>14.205</v>
      </c>
      <c r="N17" s="67">
        <v>0.03</v>
      </c>
      <c r="O17" s="67" t="s">
        <v>94</v>
      </c>
      <c r="P17" s="67" t="s">
        <v>158</v>
      </c>
      <c r="Q17" s="94" t="s">
        <v>95</v>
      </c>
      <c r="R17" s="94" t="s">
        <v>96</v>
      </c>
      <c r="S17" s="94" t="s">
        <v>126</v>
      </c>
      <c r="T17" s="94" t="s">
        <v>99</v>
      </c>
      <c r="U17" s="94" t="s">
        <v>99</v>
      </c>
      <c r="V17" s="94" t="s">
        <v>100</v>
      </c>
      <c r="W17" s="94" t="s">
        <v>101</v>
      </c>
      <c r="X17" s="94"/>
      <c r="Y17" s="94" t="s">
        <v>95</v>
      </c>
      <c r="Z17" s="94" t="s">
        <v>95</v>
      </c>
      <c r="AA17" s="94" t="s">
        <v>95</v>
      </c>
      <c r="AB17" s="94" t="s">
        <v>102</v>
      </c>
      <c r="AC17" s="94">
        <v>71</v>
      </c>
      <c r="AD17" s="94" t="s">
        <v>103</v>
      </c>
      <c r="AE17" s="33">
        <v>4141</v>
      </c>
      <c r="AF17" s="94" t="s">
        <v>103</v>
      </c>
      <c r="AG17" s="94" t="s">
        <v>105</v>
      </c>
      <c r="AH17" s="94" t="s">
        <v>105</v>
      </c>
      <c r="AI17" s="93" t="s">
        <v>151</v>
      </c>
      <c r="AJ17" s="93" t="s">
        <v>105</v>
      </c>
      <c r="AK17" s="93" t="s">
        <v>105</v>
      </c>
      <c r="AL17" s="93" t="s">
        <v>151</v>
      </c>
      <c r="AM17" s="93" t="s">
        <v>151</v>
      </c>
      <c r="AN17" s="94">
        <v>2</v>
      </c>
      <c r="AO17" s="94"/>
      <c r="AP17" s="94" t="s">
        <v>159</v>
      </c>
      <c r="AQ17" s="94">
        <v>0</v>
      </c>
      <c r="AR17" s="94" t="s">
        <v>108</v>
      </c>
      <c r="AS17" s="94"/>
      <c r="AT17" s="94"/>
      <c r="AU17" s="94"/>
      <c r="AV17" s="94"/>
      <c r="AW17" s="94"/>
      <c r="AX17" s="94"/>
      <c r="AY17" s="94"/>
      <c r="AZ17" s="94"/>
      <c r="BA17" s="94"/>
      <c r="BB17" s="61"/>
      <c r="BC17" s="61"/>
      <c r="BD17" s="61"/>
      <c r="BE17" s="61"/>
      <c r="BF17">
        <v>21</v>
      </c>
      <c r="BG17" t="s">
        <v>109</v>
      </c>
      <c r="BH17" s="33" t="s">
        <v>110</v>
      </c>
      <c r="BI17" s="33" t="s">
        <v>110</v>
      </c>
      <c r="BJ17" t="s">
        <v>253</v>
      </c>
      <c r="BK17" t="s">
        <v>158</v>
      </c>
      <c r="BL17" t="s">
        <v>112</v>
      </c>
      <c r="BM17" t="s">
        <v>113</v>
      </c>
      <c r="BN17" t="s">
        <v>114</v>
      </c>
      <c r="BO17" t="s">
        <v>254</v>
      </c>
      <c r="BP17" t="s">
        <v>126</v>
      </c>
      <c r="BQ17" t="s">
        <v>100</v>
      </c>
      <c r="BR17" s="34">
        <v>42125</v>
      </c>
      <c r="BS17" s="35">
        <v>42460</v>
      </c>
      <c r="BT17" s="36" t="s">
        <v>167</v>
      </c>
      <c r="BU17" s="36" t="s">
        <v>255</v>
      </c>
      <c r="BV17" s="36">
        <v>16</v>
      </c>
      <c r="BW17" s="36" t="s">
        <v>119</v>
      </c>
      <c r="BX17" s="35">
        <v>42452</v>
      </c>
      <c r="BY17" s="36">
        <v>100</v>
      </c>
      <c r="BZ17" s="37">
        <v>3</v>
      </c>
      <c r="CA17" s="36" t="s">
        <v>120</v>
      </c>
      <c r="CB17" s="36" t="s">
        <v>121</v>
      </c>
      <c r="CC17" s="38">
        <v>44083660.724200003</v>
      </c>
      <c r="CD17" s="38">
        <v>19833124.262644</v>
      </c>
      <c r="CE17" s="38">
        <v>46677030.019950002</v>
      </c>
      <c r="CF17" s="38">
        <v>42181435.599993996</v>
      </c>
      <c r="CG17" s="38">
        <v>43892068.052621998</v>
      </c>
      <c r="CH17" s="38">
        <v>44534605.153070003</v>
      </c>
      <c r="CI17" s="38"/>
      <c r="CJ17" s="39">
        <f t="shared" si="0"/>
        <v>241201923.81248</v>
      </c>
      <c r="CK17" s="36" t="s">
        <v>122</v>
      </c>
      <c r="CL17" s="38">
        <v>2000000</v>
      </c>
      <c r="CM17" s="40">
        <v>0.90980000000000005</v>
      </c>
      <c r="CN17" s="40">
        <v>0.10680000000000001</v>
      </c>
      <c r="CO17" s="40">
        <v>9.0200000000000002E-2</v>
      </c>
      <c r="CP17" s="36">
        <v>0.67</v>
      </c>
      <c r="CQ17" s="40">
        <v>0.95530000000000004</v>
      </c>
      <c r="CR17" s="36">
        <v>18.15136</v>
      </c>
      <c r="CS17" s="36">
        <v>16.598680000000002</v>
      </c>
      <c r="CT17" s="36">
        <v>2.6720429999999999</v>
      </c>
      <c r="CU17" s="36">
        <v>2.767881</v>
      </c>
      <c r="CV17"/>
      <c r="CW17" s="21"/>
    </row>
    <row r="18" spans="1:101" s="53" customFormat="1" ht="17" x14ac:dyDescent="0.2">
      <c r="A18" s="67" t="s">
        <v>352</v>
      </c>
      <c r="B18" s="86" t="s">
        <v>353</v>
      </c>
      <c r="C18" s="67">
        <v>17</v>
      </c>
      <c r="D18" s="67">
        <v>1098</v>
      </c>
      <c r="E18" s="67">
        <v>5.0999999999999996</v>
      </c>
      <c r="F18" s="67">
        <v>2</v>
      </c>
      <c r="G18" s="67">
        <v>27.439</v>
      </c>
      <c r="H18" s="67">
        <v>13.044</v>
      </c>
      <c r="I18" s="67">
        <v>2.1</v>
      </c>
      <c r="J18" s="67">
        <v>2.06</v>
      </c>
      <c r="K18" s="67">
        <v>40</v>
      </c>
      <c r="L18" s="67">
        <v>260</v>
      </c>
      <c r="M18" s="67">
        <v>27.404</v>
      </c>
      <c r="N18" s="67">
        <v>-6.3E-2</v>
      </c>
      <c r="O18" s="67" t="s">
        <v>94</v>
      </c>
      <c r="P18" s="67" t="s">
        <v>352</v>
      </c>
      <c r="Q18" s="94" t="s">
        <v>95</v>
      </c>
      <c r="R18" s="94" t="s">
        <v>96</v>
      </c>
      <c r="S18" s="94" t="s">
        <v>126</v>
      </c>
      <c r="T18" s="94" t="s">
        <v>99</v>
      </c>
      <c r="U18" s="94" t="s">
        <v>99</v>
      </c>
      <c r="V18" s="94" t="s">
        <v>100</v>
      </c>
      <c r="W18" s="94" t="s">
        <v>101</v>
      </c>
      <c r="X18" s="94"/>
      <c r="Y18" s="94" t="s">
        <v>95</v>
      </c>
      <c r="Z18" s="94" t="s">
        <v>95</v>
      </c>
      <c r="AA18" s="94" t="s">
        <v>95</v>
      </c>
      <c r="AB18" s="94" t="s">
        <v>354</v>
      </c>
      <c r="AC18" s="94">
        <v>96</v>
      </c>
      <c r="AD18" s="94" t="s">
        <v>103</v>
      </c>
      <c r="AE18" s="33">
        <v>3279</v>
      </c>
      <c r="AF18" s="94" t="s">
        <v>103</v>
      </c>
      <c r="AG18" s="94" t="s">
        <v>105</v>
      </c>
      <c r="AH18" s="94" t="s">
        <v>105</v>
      </c>
      <c r="AI18" s="93" t="s">
        <v>151</v>
      </c>
      <c r="AJ18" s="93" t="s">
        <v>105</v>
      </c>
      <c r="AK18" s="93" t="s">
        <v>105</v>
      </c>
      <c r="AL18" s="93" t="s">
        <v>151</v>
      </c>
      <c r="AM18" s="93" t="s">
        <v>151</v>
      </c>
      <c r="AN18" s="94">
        <v>2</v>
      </c>
      <c r="AO18" s="94"/>
      <c r="AP18" s="94" t="s">
        <v>185</v>
      </c>
      <c r="AQ18" s="94" t="s">
        <v>185</v>
      </c>
      <c r="AR18" s="94" t="s">
        <v>108</v>
      </c>
      <c r="AS18" s="94"/>
      <c r="AT18" s="94"/>
      <c r="AU18" s="94"/>
      <c r="AV18" s="94"/>
      <c r="AW18" s="94"/>
      <c r="AX18" s="94"/>
      <c r="AY18" s="94"/>
      <c r="AZ18" s="94"/>
      <c r="BA18" s="94"/>
      <c r="BB18" s="61"/>
      <c r="BC18" s="61"/>
      <c r="BD18" s="61"/>
      <c r="BE18" s="61"/>
      <c r="BF18" s="31">
        <v>19</v>
      </c>
      <c r="BG18" s="32" t="s">
        <v>109</v>
      </c>
      <c r="BH18" s="33" t="s">
        <v>110</v>
      </c>
      <c r="BI18" s="33" t="s">
        <v>110</v>
      </c>
      <c r="BJ18" t="s">
        <v>224</v>
      </c>
      <c r="BK18" t="s">
        <v>352</v>
      </c>
      <c r="BL18" t="s">
        <v>112</v>
      </c>
      <c r="BM18" t="s">
        <v>113</v>
      </c>
      <c r="BN18" t="s">
        <v>114</v>
      </c>
      <c r="BO18" t="s">
        <v>355</v>
      </c>
      <c r="BP18" t="s">
        <v>126</v>
      </c>
      <c r="BQ18" t="s">
        <v>100</v>
      </c>
      <c r="BR18" s="34">
        <v>42125</v>
      </c>
      <c r="BS18" s="35">
        <v>42460</v>
      </c>
      <c r="BT18" s="36" t="s">
        <v>167</v>
      </c>
      <c r="BU18" s="36" t="s">
        <v>356</v>
      </c>
      <c r="BV18" s="36">
        <v>17</v>
      </c>
      <c r="BW18" s="36" t="s">
        <v>119</v>
      </c>
      <c r="BX18" s="35">
        <v>42452</v>
      </c>
      <c r="BY18" s="36">
        <v>100</v>
      </c>
      <c r="BZ18" s="37">
        <v>5.0999999999999996</v>
      </c>
      <c r="CA18" s="36" t="s">
        <v>120</v>
      </c>
      <c r="CB18" s="36" t="s">
        <v>121</v>
      </c>
      <c r="CC18" s="38">
        <v>36671837.226648003</v>
      </c>
      <c r="CD18" s="38">
        <v>65229101.293453999</v>
      </c>
      <c r="CE18" s="38">
        <v>38780017.454410002</v>
      </c>
      <c r="CF18" s="38">
        <v>35194651.468056001</v>
      </c>
      <c r="CG18" s="38">
        <v>36454744.217065997</v>
      </c>
      <c r="CH18" s="38">
        <v>36872359.613586001</v>
      </c>
      <c r="CI18" s="38"/>
      <c r="CJ18" s="39">
        <f t="shared" si="0"/>
        <v>249202711.27321997</v>
      </c>
      <c r="CK18" s="36" t="s">
        <v>122</v>
      </c>
      <c r="CL18" s="38">
        <v>2000000</v>
      </c>
      <c r="CM18" s="40">
        <v>0.91149999999999998</v>
      </c>
      <c r="CN18" s="40">
        <v>8.43E-2</v>
      </c>
      <c r="CO18" s="40">
        <v>8.8499999999999995E-2</v>
      </c>
      <c r="CP18" s="36">
        <v>0.63</v>
      </c>
      <c r="CQ18" s="40">
        <v>0.9546</v>
      </c>
      <c r="CR18" s="36">
        <v>15.201000000000001</v>
      </c>
      <c r="CS18" s="36">
        <v>13.98122</v>
      </c>
      <c r="CT18" s="36">
        <v>2.0623749999999998</v>
      </c>
      <c r="CU18" s="36">
        <v>2.07592</v>
      </c>
      <c r="CV18"/>
      <c r="CW18"/>
    </row>
    <row r="19" spans="1:101" s="165" customFormat="1" x14ac:dyDescent="0.2">
      <c r="A19" s="67" t="s">
        <v>623</v>
      </c>
      <c r="B19" s="67"/>
      <c r="C19" s="67">
        <v>15</v>
      </c>
      <c r="D19" s="67">
        <v>758.3</v>
      </c>
      <c r="E19" s="67">
        <v>8.1</v>
      </c>
      <c r="F19" s="67">
        <v>2</v>
      </c>
      <c r="G19" s="67">
        <v>18.957000000000001</v>
      </c>
      <c r="H19" s="67">
        <v>8.9819999999999993</v>
      </c>
      <c r="I19" s="67">
        <v>2.11</v>
      </c>
      <c r="J19" s="67">
        <v>2.06</v>
      </c>
      <c r="K19" s="67">
        <v>40</v>
      </c>
      <c r="L19" s="67">
        <v>260</v>
      </c>
      <c r="M19" s="67">
        <v>18.920999999999999</v>
      </c>
      <c r="N19" s="67">
        <v>2.3E-2</v>
      </c>
      <c r="O19" s="67" t="s">
        <v>94</v>
      </c>
      <c r="P19" s="67" t="s">
        <v>623</v>
      </c>
      <c r="Q19" s="94" t="s">
        <v>95</v>
      </c>
      <c r="R19" s="94" t="s">
        <v>210</v>
      </c>
      <c r="S19" s="94" t="s">
        <v>97</v>
      </c>
      <c r="T19" s="94" t="s">
        <v>211</v>
      </c>
      <c r="U19" s="94" t="s">
        <v>211</v>
      </c>
      <c r="V19" s="94" t="s">
        <v>100</v>
      </c>
      <c r="W19" s="94" t="s">
        <v>101</v>
      </c>
      <c r="X19" s="94"/>
      <c r="Y19" s="94" t="s">
        <v>95</v>
      </c>
      <c r="Z19" s="32" t="s">
        <v>95</v>
      </c>
      <c r="AA19" s="32" t="s">
        <v>95</v>
      </c>
      <c r="AB19" s="94" t="s">
        <v>223</v>
      </c>
      <c r="AC19" s="94">
        <v>80</v>
      </c>
      <c r="AD19" s="94" t="s">
        <v>103</v>
      </c>
      <c r="AE19" s="33">
        <v>2250</v>
      </c>
      <c r="AF19" s="94" t="s">
        <v>103</v>
      </c>
      <c r="AG19" s="93" t="s">
        <v>174</v>
      </c>
      <c r="AH19" s="93" t="s">
        <v>105</v>
      </c>
      <c r="AI19" s="93" t="s">
        <v>212</v>
      </c>
      <c r="AJ19" s="93" t="s">
        <v>174</v>
      </c>
      <c r="AK19" s="93" t="s">
        <v>105</v>
      </c>
      <c r="AL19" s="93" t="s">
        <v>212</v>
      </c>
      <c r="AM19" s="93" t="s">
        <v>212</v>
      </c>
      <c r="AN19" s="94">
        <v>0</v>
      </c>
      <c r="AO19" s="94"/>
      <c r="AP19" s="94" t="s">
        <v>134</v>
      </c>
      <c r="AQ19" s="94">
        <v>2</v>
      </c>
      <c r="AR19" s="94" t="s">
        <v>135</v>
      </c>
      <c r="AS19" s="63">
        <v>2008</v>
      </c>
      <c r="AT19" s="63">
        <v>8</v>
      </c>
      <c r="AU19" s="63">
        <v>3</v>
      </c>
      <c r="AV19" s="64">
        <v>2.508</v>
      </c>
      <c r="AW19" s="64">
        <v>2.2170000000000001</v>
      </c>
      <c r="AX19" s="65">
        <v>35</v>
      </c>
      <c r="AY19" s="65">
        <v>73.8</v>
      </c>
      <c r="AZ19" s="65">
        <v>33.799999999999997</v>
      </c>
      <c r="BA19" s="65">
        <v>22.8</v>
      </c>
      <c r="BB19" s="66">
        <v>1.1000000000000001</v>
      </c>
      <c r="BC19" s="66">
        <v>0</v>
      </c>
      <c r="BD19" s="66">
        <v>0</v>
      </c>
      <c r="BE19" s="66">
        <v>0</v>
      </c>
      <c r="BF19" s="31">
        <v>3</v>
      </c>
      <c r="BG19" s="105" t="s">
        <v>109</v>
      </c>
      <c r="BH19" s="33" t="s">
        <v>110</v>
      </c>
      <c r="BI19" s="33" t="s">
        <v>110</v>
      </c>
      <c r="BJ19" t="s">
        <v>626</v>
      </c>
      <c r="BK19" t="s">
        <v>623</v>
      </c>
      <c r="BL19" t="s">
        <v>112</v>
      </c>
      <c r="BM19" t="s">
        <v>113</v>
      </c>
      <c r="BN19" t="s">
        <v>114</v>
      </c>
      <c r="BO19" t="s">
        <v>627</v>
      </c>
      <c r="BP19" t="s">
        <v>116</v>
      </c>
      <c r="BQ19" t="s">
        <v>100</v>
      </c>
      <c r="BR19" s="34">
        <v>42125</v>
      </c>
      <c r="BS19" s="35">
        <v>42460</v>
      </c>
      <c r="BT19" s="36" t="s">
        <v>167</v>
      </c>
      <c r="BU19" s="36" t="s">
        <v>628</v>
      </c>
      <c r="BV19" s="36">
        <v>15</v>
      </c>
      <c r="BW19" s="36" t="s">
        <v>119</v>
      </c>
      <c r="BX19" s="35">
        <v>42452</v>
      </c>
      <c r="BY19" s="36">
        <v>100</v>
      </c>
      <c r="BZ19" s="37">
        <v>8.1</v>
      </c>
      <c r="CA19" s="36" t="s">
        <v>120</v>
      </c>
      <c r="CB19" s="36" t="s">
        <v>121</v>
      </c>
      <c r="CC19" s="38">
        <v>30785992.719131999</v>
      </c>
      <c r="CD19" s="38">
        <v>15897359.76111</v>
      </c>
      <c r="CE19" s="38">
        <v>32539400.28348</v>
      </c>
      <c r="CF19" s="38">
        <v>29535524.708629999</v>
      </c>
      <c r="CG19" s="38">
        <v>30622292.773093998</v>
      </c>
      <c r="CH19" s="38">
        <v>30884440.847102001</v>
      </c>
      <c r="CI19" s="38"/>
      <c r="CJ19" s="39">
        <f t="shared" si="0"/>
        <v>170265011.09254801</v>
      </c>
      <c r="CK19" s="36" t="s">
        <v>122</v>
      </c>
      <c r="CL19" s="38">
        <v>2000000</v>
      </c>
      <c r="CM19" s="40">
        <v>0.91649999999999998</v>
      </c>
      <c r="CN19" s="40">
        <v>7.2300000000000003E-2</v>
      </c>
      <c r="CO19" s="40">
        <v>8.3500000000000005E-2</v>
      </c>
      <c r="CP19" s="36">
        <v>0.61</v>
      </c>
      <c r="CQ19" s="40">
        <v>0.96509999999999996</v>
      </c>
      <c r="CR19" s="36">
        <v>15.00545</v>
      </c>
      <c r="CS19" s="36">
        <v>13.35755</v>
      </c>
      <c r="CT19" s="36">
        <v>1.893149</v>
      </c>
      <c r="CU19" s="36">
        <v>1.7882549999999999</v>
      </c>
      <c r="CV19" s="105"/>
      <c r="CW19" s="105"/>
    </row>
    <row r="20" spans="1:101" s="165" customFormat="1" x14ac:dyDescent="0.2">
      <c r="A20" s="67" t="s">
        <v>445</v>
      </c>
      <c r="B20" s="67"/>
      <c r="C20" s="67">
        <v>110</v>
      </c>
      <c r="D20" s="67">
        <v>1079</v>
      </c>
      <c r="E20" s="67">
        <v>6.9</v>
      </c>
      <c r="F20" s="67">
        <v>10</v>
      </c>
      <c r="G20" s="67">
        <v>26.983000000000001</v>
      </c>
      <c r="H20" s="67">
        <v>13.074999999999999</v>
      </c>
      <c r="I20" s="67">
        <v>2.06</v>
      </c>
      <c r="J20" s="67">
        <v>2.06</v>
      </c>
      <c r="K20" s="67">
        <v>40</v>
      </c>
      <c r="L20" s="67">
        <v>260</v>
      </c>
      <c r="M20" s="67">
        <v>26.937000000000001</v>
      </c>
      <c r="N20" s="67">
        <v>-6.2E-2</v>
      </c>
      <c r="O20" s="67" t="s">
        <v>94</v>
      </c>
      <c r="P20" s="67" t="s">
        <v>445</v>
      </c>
      <c r="Q20" s="94" t="s">
        <v>95</v>
      </c>
      <c r="R20" s="94" t="s">
        <v>210</v>
      </c>
      <c r="S20" s="94" t="s">
        <v>126</v>
      </c>
      <c r="T20" s="94" t="s">
        <v>211</v>
      </c>
      <c r="U20" s="94" t="s">
        <v>211</v>
      </c>
      <c r="V20" s="94" t="s">
        <v>100</v>
      </c>
      <c r="W20" s="94" t="s">
        <v>101</v>
      </c>
      <c r="X20" s="94"/>
      <c r="Y20" s="94" t="s">
        <v>95</v>
      </c>
      <c r="Z20" s="32" t="s">
        <v>95</v>
      </c>
      <c r="AA20" s="32" t="s">
        <v>95</v>
      </c>
      <c r="AB20" s="94">
        <v>0</v>
      </c>
      <c r="AC20" s="94">
        <v>51</v>
      </c>
      <c r="AD20" s="94" t="s">
        <v>103</v>
      </c>
      <c r="AE20" s="33">
        <v>2781</v>
      </c>
      <c r="AF20" s="94" t="s">
        <v>103</v>
      </c>
      <c r="AG20" s="94" t="s">
        <v>104</v>
      </c>
      <c r="AH20" s="94" t="s">
        <v>104</v>
      </c>
      <c r="AI20" s="93" t="s">
        <v>446</v>
      </c>
      <c r="AJ20" s="93" t="s">
        <v>104</v>
      </c>
      <c r="AK20" s="93" t="s">
        <v>104</v>
      </c>
      <c r="AL20" s="93" t="s">
        <v>446</v>
      </c>
      <c r="AM20" s="93" t="s">
        <v>446</v>
      </c>
      <c r="AN20" s="94">
        <v>0</v>
      </c>
      <c r="AO20" s="94"/>
      <c r="AP20" s="94" t="s">
        <v>159</v>
      </c>
      <c r="AQ20" s="94">
        <v>0</v>
      </c>
      <c r="AR20" s="94" t="s">
        <v>135</v>
      </c>
      <c r="AS20" s="27">
        <v>2012</v>
      </c>
      <c r="AT20" s="27">
        <v>4</v>
      </c>
      <c r="AU20" s="27">
        <v>33</v>
      </c>
      <c r="AV20" s="28">
        <v>1.3326</v>
      </c>
      <c r="AW20" s="28">
        <v>2.4186000000000001</v>
      </c>
      <c r="AX20" s="29">
        <v>0.6</v>
      </c>
      <c r="AY20" s="29">
        <v>0.6</v>
      </c>
      <c r="AZ20" s="29">
        <v>1.4</v>
      </c>
      <c r="BA20" s="29">
        <v>0</v>
      </c>
      <c r="BB20" s="30">
        <v>6.7999999999999996E-3</v>
      </c>
      <c r="BC20" s="30">
        <v>4.3600000000000002E-3</v>
      </c>
      <c r="BD20" s="30">
        <v>0</v>
      </c>
      <c r="BE20" s="30">
        <v>0</v>
      </c>
      <c r="BF20" s="31">
        <v>33</v>
      </c>
      <c r="BG20" t="s">
        <v>109</v>
      </c>
      <c r="BH20" s="33" t="s">
        <v>110</v>
      </c>
      <c r="BI20" s="33" t="s">
        <v>110</v>
      </c>
      <c r="BJ20" t="s">
        <v>495</v>
      </c>
      <c r="BK20" t="s">
        <v>445</v>
      </c>
      <c r="BL20" t="s">
        <v>112</v>
      </c>
      <c r="BM20" t="s">
        <v>113</v>
      </c>
      <c r="BN20" t="s">
        <v>114</v>
      </c>
      <c r="BO20" t="s">
        <v>496</v>
      </c>
      <c r="BP20" t="s">
        <v>126</v>
      </c>
      <c r="BQ20" t="s">
        <v>100</v>
      </c>
      <c r="BR20" s="34">
        <v>42125</v>
      </c>
      <c r="BS20" s="35">
        <v>42473</v>
      </c>
      <c r="BT20" s="36" t="s">
        <v>148</v>
      </c>
      <c r="BU20" s="36" t="s">
        <v>497</v>
      </c>
      <c r="BV20" s="36">
        <v>110</v>
      </c>
      <c r="BW20" s="36" t="s">
        <v>119</v>
      </c>
      <c r="BX20" s="35">
        <v>42452</v>
      </c>
      <c r="BY20" s="36">
        <v>100</v>
      </c>
      <c r="BZ20" s="37">
        <v>6.9</v>
      </c>
      <c r="CA20" s="36" t="s">
        <v>120</v>
      </c>
      <c r="CB20" s="36" t="s">
        <v>121</v>
      </c>
      <c r="CC20" s="38">
        <v>33793735.833350003</v>
      </c>
      <c r="CD20" s="38">
        <v>34943718.179315999</v>
      </c>
      <c r="CE20" s="38">
        <v>33470650.269928001</v>
      </c>
      <c r="CF20" s="38">
        <v>33407457.889169998</v>
      </c>
      <c r="CG20" s="38">
        <v>35393730.711088002</v>
      </c>
      <c r="CH20" s="38">
        <v>35147648.464709997</v>
      </c>
      <c r="CI20" s="38"/>
      <c r="CJ20" s="39">
        <f t="shared" si="0"/>
        <v>206156941.34756199</v>
      </c>
      <c r="CK20" s="36" t="s">
        <v>122</v>
      </c>
      <c r="CL20" s="38">
        <v>2000000</v>
      </c>
      <c r="CM20" s="40">
        <v>0.91610000000000003</v>
      </c>
      <c r="CN20" s="40">
        <v>0.12790000000000001</v>
      </c>
      <c r="CO20" s="40">
        <v>8.3900000000000002E-2</v>
      </c>
      <c r="CP20" s="36">
        <v>0.73</v>
      </c>
      <c r="CQ20" s="40">
        <v>0.94540000000000002</v>
      </c>
      <c r="CR20" s="36">
        <v>18.737189999999998</v>
      </c>
      <c r="CS20" s="36">
        <v>17.031759999999998</v>
      </c>
      <c r="CT20" s="36">
        <v>2.359213</v>
      </c>
      <c r="CU20" s="36">
        <v>2.6930749999999999</v>
      </c>
      <c r="CV20"/>
      <c r="CW20"/>
    </row>
    <row r="21" spans="1:101" s="165" customFormat="1" x14ac:dyDescent="0.2">
      <c r="A21" s="48" t="s">
        <v>287</v>
      </c>
      <c r="B21" s="48"/>
      <c r="C21" s="48">
        <v>20</v>
      </c>
      <c r="D21" s="48">
        <v>696.4</v>
      </c>
      <c r="E21" s="48">
        <v>6.7</v>
      </c>
      <c r="F21" s="48">
        <v>2</v>
      </c>
      <c r="G21" s="48">
        <v>17.41</v>
      </c>
      <c r="H21" s="48">
        <v>7.9480000000000004</v>
      </c>
      <c r="I21" s="48">
        <v>2.19</v>
      </c>
      <c r="J21" s="48">
        <v>2.23</v>
      </c>
      <c r="K21" s="48">
        <v>40</v>
      </c>
      <c r="L21" s="48">
        <v>260</v>
      </c>
      <c r="M21" s="48">
        <v>17.332000000000001</v>
      </c>
      <c r="N21" s="48">
        <v>6.0000000000000001E-3</v>
      </c>
      <c r="O21" s="48" t="s">
        <v>94</v>
      </c>
      <c r="P21" s="48" t="s">
        <v>287</v>
      </c>
      <c r="Q21" s="51" t="s">
        <v>288</v>
      </c>
      <c r="R21" s="51" t="s">
        <v>289</v>
      </c>
      <c r="S21" s="51" t="s">
        <v>126</v>
      </c>
      <c r="T21" s="51" t="s">
        <v>99</v>
      </c>
      <c r="U21" s="51" t="s">
        <v>99</v>
      </c>
      <c r="V21" s="51" t="s">
        <v>100</v>
      </c>
      <c r="W21" s="51" t="s">
        <v>290</v>
      </c>
      <c r="X21" s="51" t="s">
        <v>291</v>
      </c>
      <c r="Y21" s="51" t="s">
        <v>288</v>
      </c>
      <c r="Z21" s="43" t="s">
        <v>131</v>
      </c>
      <c r="AA21" s="135" t="s">
        <v>132</v>
      </c>
      <c r="AB21" s="51" t="s">
        <v>102</v>
      </c>
      <c r="AC21" s="51">
        <v>75</v>
      </c>
      <c r="AD21" s="51" t="s">
        <v>145</v>
      </c>
      <c r="AE21" s="53">
        <v>11283</v>
      </c>
      <c r="AF21" s="51" t="s">
        <v>145</v>
      </c>
      <c r="AG21" s="51" t="s">
        <v>105</v>
      </c>
      <c r="AH21" s="51" t="s">
        <v>105</v>
      </c>
      <c r="AI21" s="50" t="s">
        <v>151</v>
      </c>
      <c r="AJ21" s="50" t="s">
        <v>105</v>
      </c>
      <c r="AK21" s="50" t="s">
        <v>105</v>
      </c>
      <c r="AL21" s="50" t="s">
        <v>151</v>
      </c>
      <c r="AM21" s="50" t="s">
        <v>151</v>
      </c>
      <c r="AN21" s="51">
        <v>2</v>
      </c>
      <c r="AO21" s="51"/>
      <c r="AP21" s="51" t="s">
        <v>185</v>
      </c>
      <c r="AQ21" s="51" t="s">
        <v>185</v>
      </c>
      <c r="AR21" s="51" t="s">
        <v>108</v>
      </c>
      <c r="AS21" s="51"/>
      <c r="AT21" s="51"/>
      <c r="AU21" s="51"/>
      <c r="AV21" s="51"/>
      <c r="AW21" s="51"/>
      <c r="AX21" s="51"/>
      <c r="AY21" s="51"/>
      <c r="AZ21" s="51"/>
      <c r="BA21" s="51"/>
      <c r="BB21" s="51"/>
      <c r="BC21" s="51"/>
      <c r="BD21" s="51"/>
      <c r="BE21" s="51"/>
      <c r="BF21" s="109"/>
      <c r="BG21" s="53"/>
      <c r="BH21" s="53" t="s">
        <v>110</v>
      </c>
      <c r="BI21" s="53" t="s">
        <v>110</v>
      </c>
      <c r="BJ21" s="53" t="s">
        <v>459</v>
      </c>
      <c r="BK21" s="53" t="s">
        <v>287</v>
      </c>
      <c r="BL21" s="53" t="s">
        <v>112</v>
      </c>
      <c r="BM21" s="53" t="s">
        <v>113</v>
      </c>
      <c r="BN21" s="53" t="s">
        <v>114</v>
      </c>
      <c r="BO21" s="53" t="s">
        <v>460</v>
      </c>
      <c r="BP21" s="53" t="s">
        <v>126</v>
      </c>
      <c r="BQ21" s="53" t="s">
        <v>100</v>
      </c>
      <c r="BR21" s="54">
        <v>42125</v>
      </c>
      <c r="BS21" s="55">
        <v>42460</v>
      </c>
      <c r="BT21" s="56" t="s">
        <v>167</v>
      </c>
      <c r="BU21" s="56" t="s">
        <v>461</v>
      </c>
      <c r="BV21" s="56">
        <v>20</v>
      </c>
      <c r="BW21" s="56" t="s">
        <v>119</v>
      </c>
      <c r="BX21" s="55">
        <v>42452</v>
      </c>
      <c r="BY21" s="56">
        <v>100</v>
      </c>
      <c r="BZ21" s="57">
        <v>6.7</v>
      </c>
      <c r="CA21" s="56" t="s">
        <v>120</v>
      </c>
      <c r="CB21" s="56" t="s">
        <v>121</v>
      </c>
      <c r="CC21" s="58">
        <v>35662652.868556</v>
      </c>
      <c r="CD21" s="58">
        <v>43761159.724292003</v>
      </c>
      <c r="CE21" s="58">
        <v>37811191.603086002</v>
      </c>
      <c r="CF21" s="58">
        <v>34176573.749070004</v>
      </c>
      <c r="CG21" s="58">
        <v>35456329.509354003</v>
      </c>
      <c r="CH21" s="58">
        <v>35866265.72992</v>
      </c>
      <c r="CI21" s="58"/>
      <c r="CJ21" s="59">
        <f t="shared" si="0"/>
        <v>222734173.18427798</v>
      </c>
      <c r="CK21" s="56" t="s">
        <v>122</v>
      </c>
      <c r="CL21" s="58">
        <v>2000000</v>
      </c>
      <c r="CM21" s="60">
        <v>0.91539999999999999</v>
      </c>
      <c r="CN21" s="60">
        <v>9.4299999999999995E-2</v>
      </c>
      <c r="CO21" s="60">
        <v>8.4599999999999995E-2</v>
      </c>
      <c r="CP21" s="56">
        <v>0.65</v>
      </c>
      <c r="CQ21" s="60">
        <v>0.95150000000000001</v>
      </c>
      <c r="CR21" s="56">
        <v>16.193739999999998</v>
      </c>
      <c r="CS21" s="56">
        <v>14.702909999999999</v>
      </c>
      <c r="CT21" s="56">
        <v>2.3092860000000002</v>
      </c>
      <c r="CU21" s="56">
        <v>2.4024969999999999</v>
      </c>
      <c r="CV21" s="51" t="s">
        <v>699</v>
      </c>
      <c r="CW21" s="109" t="s">
        <v>699</v>
      </c>
    </row>
    <row r="22" spans="1:101" s="165" customFormat="1" x14ac:dyDescent="0.2">
      <c r="A22" s="48" t="s">
        <v>182</v>
      </c>
      <c r="B22" s="48"/>
      <c r="C22" s="48">
        <v>18</v>
      </c>
      <c r="D22" s="48">
        <v>1022</v>
      </c>
      <c r="E22" s="48">
        <v>2.2999999999999998</v>
      </c>
      <c r="F22" s="48">
        <v>2</v>
      </c>
      <c r="G22" s="48">
        <v>25.561</v>
      </c>
      <c r="H22" s="48">
        <v>12.504</v>
      </c>
      <c r="I22" s="48">
        <v>2.04</v>
      </c>
      <c r="J22" s="48">
        <v>1.51</v>
      </c>
      <c r="K22" s="48">
        <v>40</v>
      </c>
      <c r="L22" s="48">
        <v>260</v>
      </c>
      <c r="M22" s="48">
        <v>25.475000000000001</v>
      </c>
      <c r="N22" s="48">
        <v>5.0000000000000001E-3</v>
      </c>
      <c r="O22" s="48" t="s">
        <v>94</v>
      </c>
      <c r="P22" s="48" t="s">
        <v>182</v>
      </c>
      <c r="Q22" s="51" t="s">
        <v>124</v>
      </c>
      <c r="R22" s="51" t="s">
        <v>125</v>
      </c>
      <c r="S22" s="51" t="s">
        <v>97</v>
      </c>
      <c r="T22" s="51" t="s">
        <v>99</v>
      </c>
      <c r="U22" s="51" t="s">
        <v>99</v>
      </c>
      <c r="V22" s="51" t="s">
        <v>100</v>
      </c>
      <c r="W22" s="51" t="s">
        <v>101</v>
      </c>
      <c r="X22" s="51"/>
      <c r="Y22" s="51" t="s">
        <v>183</v>
      </c>
      <c r="Z22" s="51" t="s">
        <v>95</v>
      </c>
      <c r="AA22" s="49" t="s">
        <v>183</v>
      </c>
      <c r="AB22" s="51" t="s">
        <v>102</v>
      </c>
      <c r="AC22" s="51">
        <v>64</v>
      </c>
      <c r="AD22" s="51" t="s">
        <v>145</v>
      </c>
      <c r="AE22" s="53">
        <v>1269</v>
      </c>
      <c r="AF22" s="51" t="s">
        <v>145</v>
      </c>
      <c r="AG22" s="51" t="s">
        <v>104</v>
      </c>
      <c r="AH22" s="51" t="s">
        <v>105</v>
      </c>
      <c r="AI22" s="50" t="s">
        <v>106</v>
      </c>
      <c r="AJ22" s="50" t="s">
        <v>104</v>
      </c>
      <c r="AK22" s="69" t="s">
        <v>184</v>
      </c>
      <c r="AL22" s="69" t="s">
        <v>184</v>
      </c>
      <c r="AM22" s="50" t="s">
        <v>106</v>
      </c>
      <c r="AN22" s="51">
        <v>1</v>
      </c>
      <c r="AO22" s="51"/>
      <c r="AP22" s="51" t="s">
        <v>185</v>
      </c>
      <c r="AQ22" s="51" t="s">
        <v>185</v>
      </c>
      <c r="AR22" s="51" t="s">
        <v>135</v>
      </c>
      <c r="AS22" s="51"/>
      <c r="AT22" s="51"/>
      <c r="AU22" s="51"/>
      <c r="AV22" s="51"/>
      <c r="AW22" s="51"/>
      <c r="AX22" s="51"/>
      <c r="AY22" s="51"/>
      <c r="AZ22" s="51"/>
      <c r="BA22" s="51"/>
      <c r="BB22" s="51"/>
      <c r="BC22" s="51"/>
      <c r="BD22" s="51"/>
      <c r="BE22" s="51"/>
      <c r="BF22" s="52">
        <v>23</v>
      </c>
      <c r="BG22" s="52" t="s">
        <v>109</v>
      </c>
      <c r="BH22" s="53" t="s">
        <v>110</v>
      </c>
      <c r="BI22" s="53" t="s">
        <v>110</v>
      </c>
      <c r="BJ22" s="53" t="s">
        <v>186</v>
      </c>
      <c r="BK22" s="53" t="s">
        <v>182</v>
      </c>
      <c r="BL22" s="53" t="s">
        <v>112</v>
      </c>
      <c r="BM22" s="53" t="s">
        <v>113</v>
      </c>
      <c r="BN22" s="53" t="s">
        <v>114</v>
      </c>
      <c r="BO22" s="53" t="s">
        <v>187</v>
      </c>
      <c r="BP22" s="53" t="s">
        <v>116</v>
      </c>
      <c r="BQ22" s="53" t="s">
        <v>100</v>
      </c>
      <c r="BR22" s="54">
        <v>42125</v>
      </c>
      <c r="BS22" s="55">
        <v>42460</v>
      </c>
      <c r="BT22" s="56" t="s">
        <v>167</v>
      </c>
      <c r="BU22" s="56" t="s">
        <v>188</v>
      </c>
      <c r="BV22" s="56">
        <v>18</v>
      </c>
      <c r="BW22" s="56" t="s">
        <v>119</v>
      </c>
      <c r="BX22" s="55">
        <v>42452</v>
      </c>
      <c r="BY22" s="56">
        <v>100</v>
      </c>
      <c r="BZ22" s="57">
        <v>2.2999999999999998</v>
      </c>
      <c r="CA22" s="56" t="s">
        <v>120</v>
      </c>
      <c r="CB22" s="56" t="s">
        <v>121</v>
      </c>
      <c r="CC22" s="58">
        <v>15235968.347206</v>
      </c>
      <c r="CD22" s="58">
        <v>10531002.889141999</v>
      </c>
      <c r="CE22" s="58">
        <v>16022545.774653999</v>
      </c>
      <c r="CF22" s="58">
        <v>14483205.688394001</v>
      </c>
      <c r="CG22" s="58">
        <v>15008516.211533999</v>
      </c>
      <c r="CH22" s="58">
        <v>15248956.235536</v>
      </c>
      <c r="CI22" s="58"/>
      <c r="CJ22" s="59">
        <f t="shared" si="0"/>
        <v>86530195.146465987</v>
      </c>
      <c r="CK22" s="56" t="s">
        <v>122</v>
      </c>
      <c r="CL22" s="58">
        <v>2000000</v>
      </c>
      <c r="CM22" s="60">
        <v>0.90059999999999996</v>
      </c>
      <c r="CN22" s="60">
        <v>0.2019</v>
      </c>
      <c r="CO22" s="60">
        <v>9.9400000000000002E-2</v>
      </c>
      <c r="CP22" s="56">
        <v>0.75</v>
      </c>
      <c r="CQ22" s="60">
        <v>0.93430000000000002</v>
      </c>
      <c r="CR22" s="56">
        <v>55.342460000000003</v>
      </c>
      <c r="CS22" s="56">
        <v>50.933750000000003</v>
      </c>
      <c r="CT22" s="56">
        <v>6.794022</v>
      </c>
      <c r="CU22" s="56">
        <v>7.0299709999999997</v>
      </c>
      <c r="CV22" s="53" t="s">
        <v>700</v>
      </c>
      <c r="CW22" s="53" t="s">
        <v>700</v>
      </c>
    </row>
    <row r="23" spans="1:101" s="165" customFormat="1" x14ac:dyDescent="0.2">
      <c r="A23" s="67" t="s">
        <v>534</v>
      </c>
      <c r="B23" s="67"/>
      <c r="C23" s="67">
        <v>19</v>
      </c>
      <c r="D23" s="67">
        <v>550.29999999999995</v>
      </c>
      <c r="E23" s="67">
        <v>7.2</v>
      </c>
      <c r="F23" s="67">
        <v>2</v>
      </c>
      <c r="G23" s="67">
        <v>13.757999999999999</v>
      </c>
      <c r="H23" s="67">
        <v>6.8330000000000002</v>
      </c>
      <c r="I23" s="67">
        <v>2.0099999999999998</v>
      </c>
      <c r="J23" s="67">
        <v>1.97</v>
      </c>
      <c r="K23" s="67">
        <v>40</v>
      </c>
      <c r="L23" s="67">
        <v>260</v>
      </c>
      <c r="M23" s="67">
        <v>13.707000000000001</v>
      </c>
      <c r="N23" s="67">
        <v>6.3E-2</v>
      </c>
      <c r="O23" s="67" t="s">
        <v>94</v>
      </c>
      <c r="P23" s="67" t="s">
        <v>534</v>
      </c>
      <c r="Q23" s="94" t="s">
        <v>95</v>
      </c>
      <c r="R23" s="94" t="s">
        <v>210</v>
      </c>
      <c r="S23" s="94" t="s">
        <v>97</v>
      </c>
      <c r="T23" s="94" t="s">
        <v>211</v>
      </c>
      <c r="U23" s="94" t="s">
        <v>211</v>
      </c>
      <c r="V23" s="94" t="s">
        <v>100</v>
      </c>
      <c r="W23" s="94" t="s">
        <v>101</v>
      </c>
      <c r="X23" s="94"/>
      <c r="Y23" s="94" t="s">
        <v>95</v>
      </c>
      <c r="Z23" s="94" t="s">
        <v>95</v>
      </c>
      <c r="AA23" s="94" t="s">
        <v>95</v>
      </c>
      <c r="AB23" s="94" t="s">
        <v>223</v>
      </c>
      <c r="AC23" s="94">
        <v>52</v>
      </c>
      <c r="AD23" s="94" t="s">
        <v>103</v>
      </c>
      <c r="AE23" s="33">
        <v>3617</v>
      </c>
      <c r="AF23" s="94" t="s">
        <v>103</v>
      </c>
      <c r="AG23" s="75" t="s">
        <v>104</v>
      </c>
      <c r="AH23" s="94" t="s">
        <v>105</v>
      </c>
      <c r="AI23" s="93" t="s">
        <v>106</v>
      </c>
      <c r="AJ23" s="87" t="s">
        <v>174</v>
      </c>
      <c r="AK23" s="93" t="s">
        <v>105</v>
      </c>
      <c r="AL23" s="93" t="s">
        <v>212</v>
      </c>
      <c r="AM23" s="88" t="s">
        <v>337</v>
      </c>
      <c r="AN23" s="94">
        <v>1</v>
      </c>
      <c r="AO23" s="94"/>
      <c r="AP23" s="94" t="s">
        <v>134</v>
      </c>
      <c r="AQ23" s="94">
        <v>2</v>
      </c>
      <c r="AR23" s="94" t="s">
        <v>108</v>
      </c>
      <c r="AS23" s="27">
        <v>2001</v>
      </c>
      <c r="AT23" s="27">
        <v>15</v>
      </c>
      <c r="AU23" s="27">
        <v>44</v>
      </c>
      <c r="AV23" s="28">
        <v>1.2138</v>
      </c>
      <c r="AW23" s="28">
        <v>0.67120000000000002</v>
      </c>
      <c r="AX23" s="29">
        <v>8</v>
      </c>
      <c r="AY23" s="29">
        <v>30</v>
      </c>
      <c r="AZ23" s="29">
        <v>23.4</v>
      </c>
      <c r="BA23" s="29">
        <v>37</v>
      </c>
      <c r="BB23" s="30">
        <v>1.38E-2</v>
      </c>
      <c r="BC23" s="30">
        <v>1.66E-2</v>
      </c>
      <c r="BD23" s="30">
        <v>0</v>
      </c>
      <c r="BE23" s="30">
        <v>0</v>
      </c>
      <c r="BF23" s="31">
        <v>44</v>
      </c>
      <c r="BG23" t="s">
        <v>109</v>
      </c>
      <c r="BH23" s="33" t="s">
        <v>110</v>
      </c>
      <c r="BI23" s="33" t="s">
        <v>110</v>
      </c>
      <c r="BJ23" t="s">
        <v>535</v>
      </c>
      <c r="BK23" t="s">
        <v>534</v>
      </c>
      <c r="BL23" t="s">
        <v>112</v>
      </c>
      <c r="BM23" t="s">
        <v>113</v>
      </c>
      <c r="BN23" t="s">
        <v>114</v>
      </c>
      <c r="BO23" t="s">
        <v>536</v>
      </c>
      <c r="BP23" t="s">
        <v>116</v>
      </c>
      <c r="BQ23" t="s">
        <v>100</v>
      </c>
      <c r="BR23" s="34">
        <v>42125</v>
      </c>
      <c r="BS23" s="35">
        <v>42460</v>
      </c>
      <c r="BT23" s="36" t="s">
        <v>167</v>
      </c>
      <c r="BU23" s="36" t="s">
        <v>537</v>
      </c>
      <c r="BV23" s="36">
        <v>19</v>
      </c>
      <c r="BW23" s="36" t="s">
        <v>119</v>
      </c>
      <c r="BX23" s="35">
        <v>42452</v>
      </c>
      <c r="BY23" s="36">
        <v>100</v>
      </c>
      <c r="BZ23" s="37">
        <v>7.2</v>
      </c>
      <c r="CA23" s="36" t="s">
        <v>120</v>
      </c>
      <c r="CB23" s="36" t="s">
        <v>121</v>
      </c>
      <c r="CC23" s="38">
        <v>35534588.131774001</v>
      </c>
      <c r="CD23" s="38">
        <v>47764450.985561997</v>
      </c>
      <c r="CE23" s="38">
        <v>37639692.970339999</v>
      </c>
      <c r="CF23" s="38">
        <v>34156886.357133999</v>
      </c>
      <c r="CG23" s="38">
        <v>35448422.159188002</v>
      </c>
      <c r="CH23" s="38">
        <v>35695035.509686001</v>
      </c>
      <c r="CI23" s="38"/>
      <c r="CJ23" s="39">
        <f t="shared" si="0"/>
        <v>226239076.113684</v>
      </c>
      <c r="CK23" s="36" t="s">
        <v>122</v>
      </c>
      <c r="CL23" s="38">
        <v>2000000</v>
      </c>
      <c r="CM23" s="40">
        <v>0.91490000000000005</v>
      </c>
      <c r="CN23" s="40">
        <v>6.93E-2</v>
      </c>
      <c r="CO23" s="40">
        <v>8.5099999999999995E-2</v>
      </c>
      <c r="CP23" s="36">
        <v>0.61</v>
      </c>
      <c r="CQ23" s="40">
        <v>0.96240000000000003</v>
      </c>
      <c r="CR23" s="36">
        <v>14.60834</v>
      </c>
      <c r="CS23" s="36">
        <v>12.984859999999999</v>
      </c>
      <c r="CT23" s="36">
        <v>1.838935</v>
      </c>
      <c r="CU23" s="36">
        <v>1.7228060000000001</v>
      </c>
      <c r="CV23"/>
      <c r="CW23"/>
    </row>
    <row r="24" spans="1:101" ht="17" x14ac:dyDescent="0.2">
      <c r="A24" s="67" t="s">
        <v>502</v>
      </c>
      <c r="B24" s="91" t="s">
        <v>503</v>
      </c>
      <c r="C24" s="67">
        <v>23</v>
      </c>
      <c r="D24" s="67">
        <v>776.2</v>
      </c>
      <c r="E24" s="67">
        <v>7</v>
      </c>
      <c r="F24" s="67">
        <v>3</v>
      </c>
      <c r="G24" s="67">
        <v>19.404</v>
      </c>
      <c r="H24" s="67">
        <v>9.1609999999999996</v>
      </c>
      <c r="I24" s="67">
        <v>2.12</v>
      </c>
      <c r="J24" s="67">
        <v>2.15</v>
      </c>
      <c r="K24" s="67">
        <v>40</v>
      </c>
      <c r="L24" s="67">
        <v>260</v>
      </c>
      <c r="M24" s="67">
        <v>19.399999999999999</v>
      </c>
      <c r="N24" s="67">
        <v>-2.1000000000000001E-2</v>
      </c>
      <c r="O24" s="67" t="s">
        <v>94</v>
      </c>
      <c r="P24" s="67" t="s">
        <v>502</v>
      </c>
      <c r="Q24" s="94" t="s">
        <v>95</v>
      </c>
      <c r="R24" s="94" t="s">
        <v>96</v>
      </c>
      <c r="S24" s="94" t="s">
        <v>126</v>
      </c>
      <c r="T24" s="94" t="s">
        <v>99</v>
      </c>
      <c r="U24" s="94" t="s">
        <v>99</v>
      </c>
      <c r="V24" s="94" t="s">
        <v>100</v>
      </c>
      <c r="W24" s="94" t="s">
        <v>101</v>
      </c>
      <c r="X24" s="94"/>
      <c r="Y24" s="94" t="s">
        <v>95</v>
      </c>
      <c r="Z24" s="94" t="s">
        <v>95</v>
      </c>
      <c r="AA24" s="94" t="s">
        <v>95</v>
      </c>
      <c r="AB24" s="94" t="s">
        <v>102</v>
      </c>
      <c r="AC24" s="94">
        <v>80</v>
      </c>
      <c r="AD24" s="94" t="s">
        <v>145</v>
      </c>
      <c r="AE24" s="33">
        <v>17301</v>
      </c>
      <c r="AF24" s="94" t="s">
        <v>145</v>
      </c>
      <c r="AG24" s="93" t="s">
        <v>104</v>
      </c>
      <c r="AH24" s="46" t="s">
        <v>105</v>
      </c>
      <c r="AI24" s="46" t="s">
        <v>106</v>
      </c>
      <c r="AJ24" s="93" t="s">
        <v>104</v>
      </c>
      <c r="AK24" s="93" t="s">
        <v>105</v>
      </c>
      <c r="AL24" s="93" t="s">
        <v>106</v>
      </c>
      <c r="AM24" s="93" t="s">
        <v>106</v>
      </c>
      <c r="AN24" s="94">
        <v>1</v>
      </c>
      <c r="AO24" s="94"/>
      <c r="AP24" s="94" t="s">
        <v>134</v>
      </c>
      <c r="AQ24" s="94">
        <v>2</v>
      </c>
      <c r="AR24" s="94" t="s">
        <v>205</v>
      </c>
      <c r="AS24" s="27">
        <v>2007</v>
      </c>
      <c r="AT24" s="27">
        <v>9</v>
      </c>
      <c r="AU24" s="27">
        <v>41</v>
      </c>
      <c r="AV24" s="28">
        <v>5.1976000000000004</v>
      </c>
      <c r="AW24" s="28">
        <v>6.7073999999999998</v>
      </c>
      <c r="AX24" s="29">
        <v>14.4</v>
      </c>
      <c r="AY24" s="29">
        <v>18.399999999999999</v>
      </c>
      <c r="AZ24" s="29">
        <v>28.4</v>
      </c>
      <c r="BA24" s="29">
        <v>1.2</v>
      </c>
      <c r="BB24" s="30">
        <v>39.772399999999998</v>
      </c>
      <c r="BC24" s="30">
        <v>23.9056</v>
      </c>
      <c r="BD24" s="30">
        <v>3.4849999999999999</v>
      </c>
      <c r="BE24" s="30">
        <v>2.0958000000000001</v>
      </c>
      <c r="BF24" s="31">
        <v>41</v>
      </c>
      <c r="BG24" t="s">
        <v>109</v>
      </c>
      <c r="BH24" s="33" t="s">
        <v>110</v>
      </c>
      <c r="BI24" s="33" t="s">
        <v>110</v>
      </c>
      <c r="BJ24" t="s">
        <v>315</v>
      </c>
      <c r="BK24" t="s">
        <v>502</v>
      </c>
      <c r="BL24" t="s">
        <v>112</v>
      </c>
      <c r="BM24" t="s">
        <v>113</v>
      </c>
      <c r="BN24" t="s">
        <v>114</v>
      </c>
      <c r="BO24" t="s">
        <v>504</v>
      </c>
      <c r="BP24" t="s">
        <v>126</v>
      </c>
      <c r="BQ24" t="s">
        <v>100</v>
      </c>
      <c r="BR24" s="34">
        <v>42125</v>
      </c>
      <c r="BS24" s="35">
        <v>42467</v>
      </c>
      <c r="BT24" s="36" t="s">
        <v>138</v>
      </c>
      <c r="BU24" s="36" t="s">
        <v>505</v>
      </c>
      <c r="BV24" s="36">
        <v>23</v>
      </c>
      <c r="BW24" s="36" t="s">
        <v>119</v>
      </c>
      <c r="BX24" s="35">
        <v>42452</v>
      </c>
      <c r="BY24" s="36">
        <v>100</v>
      </c>
      <c r="BZ24" s="37">
        <v>7</v>
      </c>
      <c r="CA24" s="36" t="s">
        <v>120</v>
      </c>
      <c r="CB24" s="36" t="s">
        <v>121</v>
      </c>
      <c r="CC24" s="38">
        <v>86764554.737578005</v>
      </c>
      <c r="CD24" s="38">
        <v>20650052.036426</v>
      </c>
      <c r="CE24" s="38">
        <v>72319336.051863998</v>
      </c>
      <c r="CF24" s="38">
        <v>67309694.422897995</v>
      </c>
      <c r="CG24" s="38">
        <v>68095076.605609998</v>
      </c>
      <c r="CH24" s="38">
        <v>60647913.071984001</v>
      </c>
      <c r="CI24" s="38"/>
      <c r="CJ24" s="39">
        <f t="shared" si="0"/>
        <v>375786626.92636001</v>
      </c>
      <c r="CK24" s="36" t="s">
        <v>122</v>
      </c>
      <c r="CL24" s="38">
        <v>2000000</v>
      </c>
      <c r="CM24" s="40">
        <v>0.90439999999999998</v>
      </c>
      <c r="CN24" s="40">
        <v>7.4700000000000003E-2</v>
      </c>
      <c r="CO24" s="40">
        <v>9.5600000000000004E-2</v>
      </c>
      <c r="CP24" s="36">
        <v>0.64</v>
      </c>
      <c r="CQ24" s="40">
        <v>0.95709999999999995</v>
      </c>
      <c r="CR24" s="36">
        <v>14.31949</v>
      </c>
      <c r="CS24" s="36">
        <v>12.6945</v>
      </c>
      <c r="CT24" s="36">
        <v>1.9101109999999999</v>
      </c>
      <c r="CU24" s="36">
        <v>1.828498</v>
      </c>
    </row>
    <row r="25" spans="1:101" x14ac:dyDescent="0.2">
      <c r="A25" s="67" t="s">
        <v>534</v>
      </c>
      <c r="B25" s="107"/>
      <c r="C25" s="67">
        <v>75</v>
      </c>
      <c r="D25" s="67">
        <v>1008</v>
      </c>
      <c r="E25" s="67">
        <v>7.8</v>
      </c>
      <c r="F25" s="67">
        <v>7</v>
      </c>
      <c r="G25" s="67">
        <v>25.209</v>
      </c>
      <c r="H25" s="67">
        <v>11.97</v>
      </c>
      <c r="I25" s="67">
        <v>2.11</v>
      </c>
      <c r="J25" s="67">
        <v>2.13</v>
      </c>
      <c r="K25" s="67">
        <v>40</v>
      </c>
      <c r="L25" s="67">
        <v>260</v>
      </c>
      <c r="M25" s="67">
        <v>25.187999999999999</v>
      </c>
      <c r="N25" s="67">
        <v>-3.2000000000000001E-2</v>
      </c>
      <c r="O25" s="67" t="s">
        <v>94</v>
      </c>
      <c r="P25" s="67" t="s">
        <v>534</v>
      </c>
      <c r="Q25" s="94" t="s">
        <v>95</v>
      </c>
      <c r="R25" s="94" t="s">
        <v>210</v>
      </c>
      <c r="S25" s="94" t="s">
        <v>126</v>
      </c>
      <c r="T25" s="94" t="s">
        <v>211</v>
      </c>
      <c r="U25" s="94" t="s">
        <v>211</v>
      </c>
      <c r="V25" s="94" t="s">
        <v>100</v>
      </c>
      <c r="W25" s="94" t="s">
        <v>101</v>
      </c>
      <c r="X25" s="94"/>
      <c r="Y25" s="94" t="s">
        <v>95</v>
      </c>
      <c r="Z25" s="94" t="s">
        <v>95</v>
      </c>
      <c r="AA25" s="94" t="s">
        <v>95</v>
      </c>
      <c r="AB25" s="94" t="s">
        <v>223</v>
      </c>
      <c r="AC25" s="94">
        <v>52</v>
      </c>
      <c r="AD25" s="94" t="s">
        <v>103</v>
      </c>
      <c r="AE25" s="33">
        <v>3409</v>
      </c>
      <c r="AF25" s="94" t="s">
        <v>103</v>
      </c>
      <c r="AG25" s="87" t="s">
        <v>104</v>
      </c>
      <c r="AH25" s="93" t="s">
        <v>105</v>
      </c>
      <c r="AI25" s="93" t="s">
        <v>106</v>
      </c>
      <c r="AJ25" s="87" t="s">
        <v>174</v>
      </c>
      <c r="AK25" s="93" t="s">
        <v>105</v>
      </c>
      <c r="AL25" s="93" t="s">
        <v>212</v>
      </c>
      <c r="AM25" s="88" t="s">
        <v>337</v>
      </c>
      <c r="AN25" s="94">
        <v>1</v>
      </c>
      <c r="AO25" s="94"/>
      <c r="AP25" s="94" t="s">
        <v>134</v>
      </c>
      <c r="AQ25" s="94">
        <v>2</v>
      </c>
      <c r="AR25" s="94" t="s">
        <v>108</v>
      </c>
      <c r="AS25" s="27">
        <v>2001</v>
      </c>
      <c r="AT25" s="27">
        <v>15</v>
      </c>
      <c r="AU25" s="27">
        <v>44</v>
      </c>
      <c r="AV25" s="28">
        <v>1.2138</v>
      </c>
      <c r="AW25" s="28">
        <v>0.67120000000000002</v>
      </c>
      <c r="AX25" s="29">
        <v>8</v>
      </c>
      <c r="AY25" s="29">
        <v>30</v>
      </c>
      <c r="AZ25" s="29">
        <v>23.4</v>
      </c>
      <c r="BA25" s="29">
        <v>37</v>
      </c>
      <c r="BB25" s="30">
        <v>1.38E-2</v>
      </c>
      <c r="BC25" s="30">
        <v>1.66E-2</v>
      </c>
      <c r="BD25" s="30">
        <v>0</v>
      </c>
      <c r="BE25" s="30">
        <v>0</v>
      </c>
      <c r="BF25" s="73">
        <v>44</v>
      </c>
      <c r="BG25" s="112" t="s">
        <v>109</v>
      </c>
      <c r="BH25" s="33" t="s">
        <v>110</v>
      </c>
      <c r="BI25" s="33" t="s">
        <v>110</v>
      </c>
      <c r="BJ25" t="s">
        <v>613</v>
      </c>
      <c r="BK25" t="s">
        <v>534</v>
      </c>
      <c r="BL25" t="s">
        <v>112</v>
      </c>
      <c r="BM25" t="s">
        <v>113</v>
      </c>
      <c r="BN25" t="s">
        <v>114</v>
      </c>
      <c r="BO25" t="s">
        <v>614</v>
      </c>
      <c r="BP25" t="s">
        <v>126</v>
      </c>
      <c r="BQ25" t="s">
        <v>100</v>
      </c>
      <c r="BR25" s="34">
        <v>42125</v>
      </c>
      <c r="BS25" s="35">
        <v>42474</v>
      </c>
      <c r="BT25" s="36" t="s">
        <v>243</v>
      </c>
      <c r="BU25" s="36" t="s">
        <v>615</v>
      </c>
      <c r="BV25" s="36">
        <v>75</v>
      </c>
      <c r="BW25" s="36" t="s">
        <v>119</v>
      </c>
      <c r="BX25" s="35">
        <v>42452</v>
      </c>
      <c r="BY25" s="36">
        <v>100</v>
      </c>
      <c r="BZ25" s="37">
        <v>7.8</v>
      </c>
      <c r="CA25" s="36" t="s">
        <v>120</v>
      </c>
      <c r="CB25" s="36" t="s">
        <v>121</v>
      </c>
      <c r="CC25" s="38">
        <v>31877869.683554001</v>
      </c>
      <c r="CD25" s="38">
        <v>42818816.394285999</v>
      </c>
      <c r="CE25" s="38">
        <v>36842634.393867999</v>
      </c>
      <c r="CF25" s="38">
        <v>36741148.812990002</v>
      </c>
      <c r="CG25" s="38">
        <v>38777671.943787999</v>
      </c>
      <c r="CH25" s="38">
        <v>37590914.225011997</v>
      </c>
      <c r="CI25" s="38"/>
      <c r="CJ25" s="39">
        <f t="shared" si="0"/>
        <v>224649055.45349801</v>
      </c>
      <c r="CK25" s="36" t="s">
        <v>122</v>
      </c>
      <c r="CL25" s="38">
        <v>2000000</v>
      </c>
      <c r="CM25" s="40">
        <v>0.91559999999999997</v>
      </c>
      <c r="CN25" s="40">
        <v>6.3500000000000001E-2</v>
      </c>
      <c r="CO25" s="40">
        <v>8.4400000000000003E-2</v>
      </c>
      <c r="CP25" s="36">
        <v>0.59</v>
      </c>
      <c r="CQ25" s="40">
        <v>0.96679999999999999</v>
      </c>
      <c r="CR25" s="36">
        <v>10.403119999999999</v>
      </c>
      <c r="CS25" s="36">
        <v>9.2652339999999995</v>
      </c>
      <c r="CT25" s="36">
        <v>1.2151689999999999</v>
      </c>
      <c r="CU25" s="36">
        <v>1.1788559999999999</v>
      </c>
    </row>
    <row r="26" spans="1:101" ht="17" x14ac:dyDescent="0.2">
      <c r="A26" s="67" t="s">
        <v>352</v>
      </c>
      <c r="B26" s="86" t="s">
        <v>353</v>
      </c>
      <c r="C26" s="67">
        <v>21</v>
      </c>
      <c r="D26" s="67">
        <v>604.1</v>
      </c>
      <c r="E26" s="67">
        <v>5.8</v>
      </c>
      <c r="F26" s="67">
        <v>2</v>
      </c>
      <c r="G26" s="67">
        <v>15.103</v>
      </c>
      <c r="H26" s="67">
        <v>7.0860000000000003</v>
      </c>
      <c r="I26" s="67">
        <v>2.13</v>
      </c>
      <c r="J26" s="67">
        <v>2.06</v>
      </c>
      <c r="K26" s="67">
        <v>40</v>
      </c>
      <c r="L26" s="67">
        <v>260</v>
      </c>
      <c r="M26" s="67">
        <v>15.106</v>
      </c>
      <c r="N26" s="67">
        <v>5.2999999999999999E-2</v>
      </c>
      <c r="O26" s="67" t="s">
        <v>94</v>
      </c>
      <c r="P26" s="67" t="s">
        <v>352</v>
      </c>
      <c r="Q26" s="94" t="s">
        <v>95</v>
      </c>
      <c r="R26" s="94" t="s">
        <v>96</v>
      </c>
      <c r="S26" s="94" t="s">
        <v>97</v>
      </c>
      <c r="T26" s="94" t="s">
        <v>99</v>
      </c>
      <c r="U26" s="94" t="s">
        <v>99</v>
      </c>
      <c r="V26" s="94" t="s">
        <v>100</v>
      </c>
      <c r="W26" s="94" t="s">
        <v>101</v>
      </c>
      <c r="X26" s="94"/>
      <c r="Y26" s="94" t="s">
        <v>95</v>
      </c>
      <c r="Z26" s="32" t="s">
        <v>95</v>
      </c>
      <c r="AA26" s="32" t="s">
        <v>95</v>
      </c>
      <c r="AB26" s="94" t="s">
        <v>354</v>
      </c>
      <c r="AC26" s="94">
        <v>96</v>
      </c>
      <c r="AD26" s="94" t="s">
        <v>103</v>
      </c>
      <c r="AE26" s="33">
        <v>2520</v>
      </c>
      <c r="AF26" s="94" t="s">
        <v>103</v>
      </c>
      <c r="AG26" s="93" t="s">
        <v>105</v>
      </c>
      <c r="AH26" s="93" t="s">
        <v>105</v>
      </c>
      <c r="AI26" s="93" t="s">
        <v>151</v>
      </c>
      <c r="AJ26" s="93" t="s">
        <v>105</v>
      </c>
      <c r="AK26" s="93" t="s">
        <v>105</v>
      </c>
      <c r="AL26" s="93" t="s">
        <v>151</v>
      </c>
      <c r="AM26" s="93" t="s">
        <v>151</v>
      </c>
      <c r="AN26" s="94">
        <v>2</v>
      </c>
      <c r="AO26" s="94"/>
      <c r="AP26" s="94" t="s">
        <v>185</v>
      </c>
      <c r="AQ26" s="94" t="s">
        <v>185</v>
      </c>
      <c r="AR26" s="94" t="s">
        <v>108</v>
      </c>
      <c r="AS26" s="94"/>
      <c r="AT26" s="94"/>
      <c r="AU26" s="94"/>
      <c r="AV26" s="94"/>
      <c r="AW26" s="94"/>
      <c r="AX26" s="94"/>
      <c r="AY26" s="94"/>
      <c r="AZ26" s="94"/>
      <c r="BA26" s="94"/>
      <c r="BB26" s="61"/>
      <c r="BC26" s="61"/>
      <c r="BD26" s="61"/>
      <c r="BE26" s="61"/>
      <c r="BF26" s="31">
        <v>19</v>
      </c>
      <c r="BG26" s="105" t="s">
        <v>109</v>
      </c>
      <c r="BH26" s="33" t="s">
        <v>110</v>
      </c>
      <c r="BI26" s="33" t="s">
        <v>110</v>
      </c>
      <c r="BJ26" t="s">
        <v>386</v>
      </c>
      <c r="BK26" t="s">
        <v>352</v>
      </c>
      <c r="BL26" t="s">
        <v>112</v>
      </c>
      <c r="BM26" t="s">
        <v>113</v>
      </c>
      <c r="BN26" t="s">
        <v>114</v>
      </c>
      <c r="BO26" t="s">
        <v>387</v>
      </c>
      <c r="BP26" t="s">
        <v>116</v>
      </c>
      <c r="BQ26" t="s">
        <v>100</v>
      </c>
      <c r="BR26" s="34">
        <v>42125</v>
      </c>
      <c r="BS26" s="35">
        <v>42460</v>
      </c>
      <c r="BT26" s="36" t="s">
        <v>167</v>
      </c>
      <c r="BU26" s="36" t="s">
        <v>388</v>
      </c>
      <c r="BV26" s="36">
        <v>21</v>
      </c>
      <c r="BW26" s="36" t="s">
        <v>119</v>
      </c>
      <c r="BX26" s="35">
        <v>42452</v>
      </c>
      <c r="BY26" s="36">
        <v>100</v>
      </c>
      <c r="BZ26" s="37">
        <v>5.8</v>
      </c>
      <c r="CA26" s="36" t="s">
        <v>120</v>
      </c>
      <c r="CB26" s="36" t="s">
        <v>121</v>
      </c>
      <c r="CC26" s="38">
        <v>38447177.504620001</v>
      </c>
      <c r="CD26" s="38">
        <v>23772451.133974001</v>
      </c>
      <c r="CE26" s="38">
        <v>40692848.905961998</v>
      </c>
      <c r="CF26" s="38">
        <v>36849382.358851999</v>
      </c>
      <c r="CG26" s="38">
        <v>38276939.315725997</v>
      </c>
      <c r="CH26" s="38">
        <v>38675119.988810003</v>
      </c>
      <c r="CI26" s="38"/>
      <c r="CJ26" s="39">
        <f t="shared" si="0"/>
        <v>216713919.20794398</v>
      </c>
      <c r="CK26" s="36" t="s">
        <v>122</v>
      </c>
      <c r="CL26" s="38">
        <v>2000000</v>
      </c>
      <c r="CM26" s="40">
        <v>0.91110000000000002</v>
      </c>
      <c r="CN26" s="40">
        <v>0.108</v>
      </c>
      <c r="CO26" s="40">
        <v>8.8900000000000007E-2</v>
      </c>
      <c r="CP26" s="36">
        <v>0.63</v>
      </c>
      <c r="CQ26" s="40">
        <v>0.95430000000000004</v>
      </c>
      <c r="CR26" s="36">
        <v>19.66591</v>
      </c>
      <c r="CS26" s="36">
        <v>18.06962</v>
      </c>
      <c r="CT26" s="36">
        <v>2.6391870000000002</v>
      </c>
      <c r="CU26" s="36">
        <v>2.7437710000000002</v>
      </c>
    </row>
    <row r="27" spans="1:101" x14ac:dyDescent="0.2">
      <c r="A27" s="136" t="s">
        <v>295</v>
      </c>
      <c r="B27" s="136"/>
      <c r="C27" s="136">
        <v>26</v>
      </c>
      <c r="D27" s="136">
        <v>1943</v>
      </c>
      <c r="E27" s="136">
        <v>4.0999999999999996</v>
      </c>
      <c r="F27" s="136">
        <v>3</v>
      </c>
      <c r="G27" s="136">
        <v>48.584000000000003</v>
      </c>
      <c r="H27" s="136">
        <v>23.966999999999999</v>
      </c>
      <c r="I27" s="136">
        <v>2.0299999999999998</v>
      </c>
      <c r="J27" s="136">
        <v>2.02</v>
      </c>
      <c r="K27" s="136">
        <v>40</v>
      </c>
      <c r="L27" s="136">
        <v>260</v>
      </c>
      <c r="M27" s="136">
        <v>48.545999999999999</v>
      </c>
      <c r="N27" s="136">
        <v>-5.7000000000000002E-2</v>
      </c>
      <c r="O27" s="136" t="s">
        <v>94</v>
      </c>
      <c r="P27" s="136" t="s">
        <v>295</v>
      </c>
      <c r="Q27" s="137" t="s">
        <v>124</v>
      </c>
      <c r="R27" s="137" t="s">
        <v>125</v>
      </c>
      <c r="S27" s="137" t="s">
        <v>126</v>
      </c>
      <c r="T27" s="137" t="s">
        <v>296</v>
      </c>
      <c r="U27" s="137" t="s">
        <v>99</v>
      </c>
      <c r="V27" s="137" t="s">
        <v>257</v>
      </c>
      <c r="W27" s="137" t="s">
        <v>141</v>
      </c>
      <c r="X27" s="138" t="s">
        <v>142</v>
      </c>
      <c r="Y27" s="138" t="s">
        <v>143</v>
      </c>
      <c r="Z27" s="139" t="s">
        <v>132</v>
      </c>
      <c r="AA27" s="139" t="s">
        <v>132</v>
      </c>
      <c r="AB27" s="137" t="s">
        <v>102</v>
      </c>
      <c r="AC27" s="137">
        <v>41</v>
      </c>
      <c r="AD27" s="137" t="s">
        <v>103</v>
      </c>
      <c r="AE27" s="140">
        <v>2571</v>
      </c>
      <c r="AF27" s="137" t="s">
        <v>103</v>
      </c>
      <c r="AG27" s="137" t="s">
        <v>174</v>
      </c>
      <c r="AH27" s="137" t="s">
        <v>105</v>
      </c>
      <c r="AI27" s="141" t="s">
        <v>212</v>
      </c>
      <c r="AJ27" s="141" t="s">
        <v>174</v>
      </c>
      <c r="AK27" s="141" t="s">
        <v>105</v>
      </c>
      <c r="AL27" s="141" t="s">
        <v>212</v>
      </c>
      <c r="AM27" s="141" t="s">
        <v>212</v>
      </c>
      <c r="AN27" s="137">
        <v>0</v>
      </c>
      <c r="AO27" s="137"/>
      <c r="AP27" s="137" t="s">
        <v>107</v>
      </c>
      <c r="AQ27" s="137">
        <v>1</v>
      </c>
      <c r="AR27" s="137" t="s">
        <v>135</v>
      </c>
      <c r="AS27" s="142">
        <v>2003</v>
      </c>
      <c r="AT27" s="142">
        <v>13</v>
      </c>
      <c r="AU27" s="142">
        <v>64</v>
      </c>
      <c r="AV27" s="143">
        <v>1.3824000000000001</v>
      </c>
      <c r="AW27" s="143">
        <v>1.1876</v>
      </c>
      <c r="AX27" s="144">
        <v>6.2</v>
      </c>
      <c r="AY27" s="144">
        <v>5.4</v>
      </c>
      <c r="AZ27" s="144">
        <v>3</v>
      </c>
      <c r="BA27" s="144">
        <v>1.8</v>
      </c>
      <c r="BB27" s="145">
        <v>5.0171999999999999</v>
      </c>
      <c r="BC27" s="145">
        <v>0.85199999999999998</v>
      </c>
      <c r="BD27" s="145">
        <v>3.3752</v>
      </c>
      <c r="BE27" s="145">
        <v>4.5157999999999996</v>
      </c>
      <c r="BF27" s="146">
        <v>64</v>
      </c>
      <c r="BG27" s="140" t="s">
        <v>109</v>
      </c>
      <c r="BH27" s="140" t="s">
        <v>258</v>
      </c>
      <c r="BI27" s="140" t="s">
        <v>258</v>
      </c>
      <c r="BJ27" s="140" t="s">
        <v>297</v>
      </c>
      <c r="BK27" s="140" t="s">
        <v>295</v>
      </c>
      <c r="BL27" s="140" t="s">
        <v>112</v>
      </c>
      <c r="BM27" s="140" t="s">
        <v>113</v>
      </c>
      <c r="BN27" s="140" t="s">
        <v>114</v>
      </c>
      <c r="BO27" s="140" t="s">
        <v>298</v>
      </c>
      <c r="BP27" s="140" t="s">
        <v>126</v>
      </c>
      <c r="BQ27" s="140" t="s">
        <v>257</v>
      </c>
      <c r="BR27" s="147">
        <v>42125</v>
      </c>
      <c r="BS27" s="148">
        <v>42467</v>
      </c>
      <c r="BT27" s="149" t="s">
        <v>138</v>
      </c>
      <c r="BU27" s="149" t="s">
        <v>299</v>
      </c>
      <c r="BV27" s="149">
        <v>26</v>
      </c>
      <c r="BW27" s="149" t="s">
        <v>119</v>
      </c>
      <c r="BX27" s="148">
        <v>42452</v>
      </c>
      <c r="BY27" s="149">
        <v>100</v>
      </c>
      <c r="BZ27" s="150">
        <v>4.0999999999999996</v>
      </c>
      <c r="CA27" s="149" t="s">
        <v>120</v>
      </c>
      <c r="CB27" s="149" t="s">
        <v>121</v>
      </c>
      <c r="CC27" s="151">
        <v>26240424.495889999</v>
      </c>
      <c r="CD27" s="151">
        <v>69552950.115232006</v>
      </c>
      <c r="CE27" s="151">
        <v>34326736.065641999</v>
      </c>
      <c r="CF27" s="151">
        <v>32199015.612240002</v>
      </c>
      <c r="CG27" s="151">
        <v>32410171.792318001</v>
      </c>
      <c r="CH27" s="151">
        <v>29266571.39325</v>
      </c>
      <c r="CI27" s="151"/>
      <c r="CJ27" s="152">
        <f t="shared" si="0"/>
        <v>223995869.474572</v>
      </c>
      <c r="CK27" s="149" t="s">
        <v>122</v>
      </c>
      <c r="CL27" s="151">
        <v>2000000</v>
      </c>
      <c r="CM27" s="153">
        <v>0.90290000000000004</v>
      </c>
      <c r="CN27" s="153">
        <v>0.13600000000000001</v>
      </c>
      <c r="CO27" s="153">
        <v>9.7100000000000006E-2</v>
      </c>
      <c r="CP27" s="149">
        <v>0.64</v>
      </c>
      <c r="CQ27" s="153">
        <v>0.95199999999999996</v>
      </c>
      <c r="CR27" s="149">
        <v>22.424790000000002</v>
      </c>
      <c r="CS27" s="149">
        <v>20.7668</v>
      </c>
      <c r="CT27" s="149">
        <v>3.2498879999999999</v>
      </c>
      <c r="CU27" s="149">
        <v>3.363102</v>
      </c>
      <c r="CV27" s="154" t="s">
        <v>706</v>
      </c>
      <c r="CW27" s="154" t="s">
        <v>708</v>
      </c>
    </row>
    <row r="28" spans="1:101" x14ac:dyDescent="0.2">
      <c r="A28" s="67" t="s">
        <v>404</v>
      </c>
      <c r="B28" s="67"/>
      <c r="C28" s="67">
        <v>73</v>
      </c>
      <c r="D28" s="67">
        <v>657.1</v>
      </c>
      <c r="E28" s="67">
        <v>6.6</v>
      </c>
      <c r="F28" s="67">
        <v>7</v>
      </c>
      <c r="G28" s="67">
        <v>16.427</v>
      </c>
      <c r="H28" s="67">
        <v>7.64</v>
      </c>
      <c r="I28" s="67">
        <v>2.15</v>
      </c>
      <c r="J28" s="67">
        <v>2.1800000000000002</v>
      </c>
      <c r="K28" s="67">
        <v>40</v>
      </c>
      <c r="L28" s="67">
        <v>260</v>
      </c>
      <c r="M28" s="67">
        <v>16.396999999999998</v>
      </c>
      <c r="N28" s="67">
        <v>1.7000000000000001E-2</v>
      </c>
      <c r="O28" s="67" t="s">
        <v>94</v>
      </c>
      <c r="P28" s="67" t="s">
        <v>404</v>
      </c>
      <c r="Q28" s="94" t="s">
        <v>95</v>
      </c>
      <c r="R28" s="94" t="s">
        <v>210</v>
      </c>
      <c r="S28" s="94" t="s">
        <v>126</v>
      </c>
      <c r="T28" s="94" t="s">
        <v>211</v>
      </c>
      <c r="U28" s="94" t="s">
        <v>211</v>
      </c>
      <c r="V28" s="94" t="s">
        <v>100</v>
      </c>
      <c r="W28" s="94" t="s">
        <v>101</v>
      </c>
      <c r="X28" s="94"/>
      <c r="Y28" s="94" t="s">
        <v>95</v>
      </c>
      <c r="Z28" s="32" t="s">
        <v>95</v>
      </c>
      <c r="AA28" s="32" t="s">
        <v>95</v>
      </c>
      <c r="AB28" s="94" t="s">
        <v>223</v>
      </c>
      <c r="AC28" s="94">
        <v>55</v>
      </c>
      <c r="AD28" s="94" t="s">
        <v>103</v>
      </c>
      <c r="AE28" s="33">
        <v>2490</v>
      </c>
      <c r="AF28" s="94" t="s">
        <v>103</v>
      </c>
      <c r="AG28" s="94" t="s">
        <v>174</v>
      </c>
      <c r="AH28" s="94" t="s">
        <v>105</v>
      </c>
      <c r="AI28" s="93" t="s">
        <v>212</v>
      </c>
      <c r="AJ28" s="93" t="s">
        <v>174</v>
      </c>
      <c r="AK28" s="93" t="s">
        <v>105</v>
      </c>
      <c r="AL28" s="93" t="s">
        <v>212</v>
      </c>
      <c r="AM28" s="93" t="s">
        <v>212</v>
      </c>
      <c r="AN28" s="94">
        <v>0</v>
      </c>
      <c r="AO28" s="94"/>
      <c r="AP28" s="94" t="s">
        <v>134</v>
      </c>
      <c r="AQ28" s="94">
        <v>2</v>
      </c>
      <c r="AR28" s="94" t="s">
        <v>135</v>
      </c>
      <c r="AS28" s="27">
        <v>2008</v>
      </c>
      <c r="AT28" s="27">
        <v>8</v>
      </c>
      <c r="AU28" s="27">
        <v>12</v>
      </c>
      <c r="AV28" s="28">
        <v>2.5484</v>
      </c>
      <c r="AW28" s="28">
        <v>5.3807999999999998</v>
      </c>
      <c r="AX28" s="29">
        <v>41.6</v>
      </c>
      <c r="AY28" s="29">
        <v>92.8</v>
      </c>
      <c r="AZ28" s="29">
        <v>1.2</v>
      </c>
      <c r="BA28" s="29">
        <v>0.2</v>
      </c>
      <c r="BB28" s="30">
        <v>3.6200000000000003E-2</v>
      </c>
      <c r="BC28" s="30" t="s">
        <v>185</v>
      </c>
      <c r="BD28" s="30">
        <v>0</v>
      </c>
      <c r="BE28" s="30">
        <v>0</v>
      </c>
      <c r="BF28" s="31">
        <v>12</v>
      </c>
      <c r="BG28" s="32" t="s">
        <v>109</v>
      </c>
      <c r="BH28" s="33" t="s">
        <v>110</v>
      </c>
      <c r="BI28" s="33" t="s">
        <v>110</v>
      </c>
      <c r="BJ28" t="s">
        <v>456</v>
      </c>
      <c r="BK28" t="s">
        <v>404</v>
      </c>
      <c r="BL28" t="s">
        <v>112</v>
      </c>
      <c r="BM28" t="s">
        <v>113</v>
      </c>
      <c r="BN28" t="s">
        <v>114</v>
      </c>
      <c r="BO28" t="s">
        <v>457</v>
      </c>
      <c r="BP28" t="s">
        <v>126</v>
      </c>
      <c r="BQ28" t="s">
        <v>100</v>
      </c>
      <c r="BR28" s="34">
        <v>42125</v>
      </c>
      <c r="BS28" s="35">
        <v>42473</v>
      </c>
      <c r="BT28" s="36" t="s">
        <v>243</v>
      </c>
      <c r="BU28" s="36" t="s">
        <v>458</v>
      </c>
      <c r="BV28" s="36">
        <v>73</v>
      </c>
      <c r="BW28" s="36" t="s">
        <v>119</v>
      </c>
      <c r="BX28" s="35">
        <v>42452</v>
      </c>
      <c r="BY28" s="36">
        <v>100</v>
      </c>
      <c r="BZ28" s="37">
        <v>6.6</v>
      </c>
      <c r="CA28" s="36" t="s">
        <v>120</v>
      </c>
      <c r="CB28" s="36" t="s">
        <v>121</v>
      </c>
      <c r="CC28" s="38">
        <v>29524455.635352001</v>
      </c>
      <c r="CD28" s="38">
        <v>39114205.770712003</v>
      </c>
      <c r="CE28" s="38">
        <v>33650145.790051997</v>
      </c>
      <c r="CF28" s="38">
        <v>33584253.327962004</v>
      </c>
      <c r="CG28" s="38">
        <v>35453925.988342002</v>
      </c>
      <c r="CH28" s="38">
        <v>34362660.711075999</v>
      </c>
      <c r="CI28" s="38"/>
      <c r="CJ28" s="39">
        <f t="shared" si="0"/>
        <v>205689647.22349599</v>
      </c>
      <c r="CK28" s="36" t="s">
        <v>122</v>
      </c>
      <c r="CL28" s="38">
        <v>2000000</v>
      </c>
      <c r="CM28" s="40">
        <v>0.91810000000000003</v>
      </c>
      <c r="CN28" s="40">
        <v>9.2200000000000004E-2</v>
      </c>
      <c r="CO28" s="40">
        <v>8.1900000000000001E-2</v>
      </c>
      <c r="CP28" s="36">
        <v>0.67</v>
      </c>
      <c r="CQ28" s="40">
        <v>0.9597</v>
      </c>
      <c r="CR28" s="36">
        <v>12.47987</v>
      </c>
      <c r="CS28" s="36">
        <v>11.314159999999999</v>
      </c>
      <c r="CT28" s="36">
        <v>1.6325620000000001</v>
      </c>
      <c r="CU28" s="36">
        <v>1.7619180000000001</v>
      </c>
    </row>
    <row r="29" spans="1:101" x14ac:dyDescent="0.2">
      <c r="A29" s="67" t="s">
        <v>418</v>
      </c>
      <c r="B29" s="67"/>
      <c r="C29" s="67">
        <v>27</v>
      </c>
      <c r="D29" s="67">
        <v>1298</v>
      </c>
      <c r="E29" s="67">
        <v>6.2</v>
      </c>
      <c r="F29" s="67">
        <v>3</v>
      </c>
      <c r="G29" s="67">
        <v>32.454000000000001</v>
      </c>
      <c r="H29" s="67">
        <v>15.664</v>
      </c>
      <c r="I29" s="67">
        <v>2.0699999999999998</v>
      </c>
      <c r="J29" s="67">
        <v>2.11</v>
      </c>
      <c r="K29" s="67">
        <v>40</v>
      </c>
      <c r="L29" s="67">
        <v>260</v>
      </c>
      <c r="M29" s="67">
        <v>32.395000000000003</v>
      </c>
      <c r="N29" s="67">
        <v>-3.1E-2</v>
      </c>
      <c r="O29" s="67" t="s">
        <v>94</v>
      </c>
      <c r="P29" s="67" t="s">
        <v>418</v>
      </c>
      <c r="Q29" s="94" t="s">
        <v>95</v>
      </c>
      <c r="R29" s="94" t="s">
        <v>210</v>
      </c>
      <c r="S29" s="94" t="s">
        <v>97</v>
      </c>
      <c r="T29" s="94" t="s">
        <v>211</v>
      </c>
      <c r="U29" s="94" t="s">
        <v>211</v>
      </c>
      <c r="V29" s="94" t="s">
        <v>100</v>
      </c>
      <c r="W29" s="94" t="s">
        <v>101</v>
      </c>
      <c r="X29" s="94"/>
      <c r="Y29" s="94" t="s">
        <v>95</v>
      </c>
      <c r="Z29" s="94" t="s">
        <v>95</v>
      </c>
      <c r="AA29" s="94" t="s">
        <v>95</v>
      </c>
      <c r="AB29" s="94" t="s">
        <v>197</v>
      </c>
      <c r="AC29" s="94">
        <v>80</v>
      </c>
      <c r="AD29" s="94" t="s">
        <v>103</v>
      </c>
      <c r="AE29" s="33">
        <v>2971</v>
      </c>
      <c r="AF29" s="94" t="s">
        <v>103</v>
      </c>
      <c r="AG29" s="94" t="s">
        <v>104</v>
      </c>
      <c r="AH29" s="94" t="s">
        <v>105</v>
      </c>
      <c r="AI29" s="93" t="s">
        <v>106</v>
      </c>
      <c r="AJ29" s="93" t="s">
        <v>104</v>
      </c>
      <c r="AK29" s="93" t="s">
        <v>105</v>
      </c>
      <c r="AL29" s="93" t="s">
        <v>106</v>
      </c>
      <c r="AM29" s="93" t="s">
        <v>106</v>
      </c>
      <c r="AN29" s="94">
        <v>1</v>
      </c>
      <c r="AO29" s="94"/>
      <c r="AP29" s="94" t="s">
        <v>107</v>
      </c>
      <c r="AQ29" s="94">
        <v>1</v>
      </c>
      <c r="AR29" s="94" t="s">
        <v>108</v>
      </c>
      <c r="AS29" s="94"/>
      <c r="AT29" s="94"/>
      <c r="AU29" s="94"/>
      <c r="AV29" s="94"/>
      <c r="AW29" s="94"/>
      <c r="AX29" s="94"/>
      <c r="AY29" s="94"/>
      <c r="AZ29" s="94"/>
      <c r="BA29" s="94"/>
      <c r="BB29" s="61"/>
      <c r="BC29" s="61"/>
      <c r="BD29" s="61"/>
      <c r="BE29" s="61"/>
      <c r="BF29" s="31">
        <v>22</v>
      </c>
      <c r="BG29" t="s">
        <v>109</v>
      </c>
      <c r="BH29" s="33" t="s">
        <v>110</v>
      </c>
      <c r="BI29" s="33" t="s">
        <v>110</v>
      </c>
      <c r="BJ29" t="s">
        <v>419</v>
      </c>
      <c r="BK29" t="s">
        <v>418</v>
      </c>
      <c r="BL29" t="s">
        <v>112</v>
      </c>
      <c r="BM29" t="s">
        <v>113</v>
      </c>
      <c r="BN29" t="s">
        <v>114</v>
      </c>
      <c r="BO29" t="s">
        <v>420</v>
      </c>
      <c r="BP29" t="s">
        <v>116</v>
      </c>
      <c r="BQ29" t="s">
        <v>100</v>
      </c>
      <c r="BR29" s="34">
        <v>42125</v>
      </c>
      <c r="BS29" s="35">
        <v>42467</v>
      </c>
      <c r="BT29" s="36" t="s">
        <v>138</v>
      </c>
      <c r="BU29" s="36" t="s">
        <v>421</v>
      </c>
      <c r="BV29" s="36">
        <v>27</v>
      </c>
      <c r="BW29" s="36" t="s">
        <v>119</v>
      </c>
      <c r="BX29" s="35">
        <v>42452</v>
      </c>
      <c r="BY29" s="36">
        <v>100</v>
      </c>
      <c r="BZ29" s="37">
        <v>6.2</v>
      </c>
      <c r="CA29" s="36" t="s">
        <v>120</v>
      </c>
      <c r="CB29" s="36" t="s">
        <v>121</v>
      </c>
      <c r="CC29" s="38">
        <v>29135396.47515</v>
      </c>
      <c r="CD29" s="38">
        <v>82338723.899419993</v>
      </c>
      <c r="CE29" s="38">
        <v>39258441.556542002</v>
      </c>
      <c r="CF29" s="38">
        <v>36482114.362418003</v>
      </c>
      <c r="CG29" s="38">
        <v>36912194.158923998</v>
      </c>
      <c r="CH29" s="38">
        <v>32933779.053256001</v>
      </c>
      <c r="CI29" s="38"/>
      <c r="CJ29" s="39">
        <f t="shared" si="0"/>
        <v>257060649.50570998</v>
      </c>
      <c r="CK29" s="36" t="s">
        <v>122</v>
      </c>
      <c r="CL29" s="38">
        <v>2000000</v>
      </c>
      <c r="CM29" s="40">
        <v>0.9052</v>
      </c>
      <c r="CN29" s="40">
        <v>0.11</v>
      </c>
      <c r="CO29" s="40">
        <v>9.4799999999999995E-2</v>
      </c>
      <c r="CP29" s="36">
        <v>0.63</v>
      </c>
      <c r="CQ29" s="40">
        <v>0.96289999999999998</v>
      </c>
      <c r="CR29" s="36">
        <v>19.861080000000001</v>
      </c>
      <c r="CS29" s="36">
        <v>18.31737</v>
      </c>
      <c r="CT29" s="36">
        <v>2.6918000000000002</v>
      </c>
      <c r="CU29" s="36">
        <v>2.8287909999999998</v>
      </c>
    </row>
    <row r="30" spans="1:101" x14ac:dyDescent="0.2">
      <c r="A30" s="117" t="s">
        <v>544</v>
      </c>
      <c r="B30" s="117"/>
      <c r="C30" s="117">
        <v>97</v>
      </c>
      <c r="D30" s="117">
        <v>1024</v>
      </c>
      <c r="E30" s="117">
        <v>7.2</v>
      </c>
      <c r="F30" s="117">
        <v>9</v>
      </c>
      <c r="G30" s="117">
        <v>25.61</v>
      </c>
      <c r="H30" s="117">
        <v>12.12</v>
      </c>
      <c r="I30" s="117">
        <v>2.11</v>
      </c>
      <c r="J30" s="117">
        <v>2.14</v>
      </c>
      <c r="K30" s="117">
        <v>40</v>
      </c>
      <c r="L30" s="117">
        <v>260</v>
      </c>
      <c r="M30" s="117">
        <v>25.547999999999998</v>
      </c>
      <c r="N30" s="117">
        <v>3.1E-2</v>
      </c>
      <c r="O30" s="117" t="s">
        <v>94</v>
      </c>
      <c r="P30" s="117" t="s">
        <v>544</v>
      </c>
      <c r="Q30" s="118" t="s">
        <v>124</v>
      </c>
      <c r="R30" s="118" t="s">
        <v>390</v>
      </c>
      <c r="S30" s="118" t="s">
        <v>126</v>
      </c>
      <c r="T30" s="118" t="s">
        <v>211</v>
      </c>
      <c r="U30" s="118" t="s">
        <v>211</v>
      </c>
      <c r="V30" s="118" t="s">
        <v>100</v>
      </c>
      <c r="W30" s="118" t="s">
        <v>141</v>
      </c>
      <c r="X30" s="119" t="s">
        <v>142</v>
      </c>
      <c r="Y30" s="119" t="s">
        <v>143</v>
      </c>
      <c r="Z30" s="131" t="s">
        <v>132</v>
      </c>
      <c r="AA30" s="131" t="s">
        <v>132</v>
      </c>
      <c r="AB30" s="118" t="s">
        <v>337</v>
      </c>
      <c r="AC30" s="118">
        <v>55</v>
      </c>
      <c r="AD30" s="118" t="s">
        <v>103</v>
      </c>
      <c r="AE30" s="121">
        <v>3877</v>
      </c>
      <c r="AF30" s="118" t="s">
        <v>103</v>
      </c>
      <c r="AG30" s="122" t="s">
        <v>104</v>
      </c>
      <c r="AH30" s="122" t="s">
        <v>105</v>
      </c>
      <c r="AI30" s="122" t="s">
        <v>106</v>
      </c>
      <c r="AJ30" s="123" t="s">
        <v>104</v>
      </c>
      <c r="AK30" s="123" t="s">
        <v>105</v>
      </c>
      <c r="AL30" s="123" t="s">
        <v>106</v>
      </c>
      <c r="AM30" s="122" t="s">
        <v>106</v>
      </c>
      <c r="AN30" s="118">
        <v>1</v>
      </c>
      <c r="AO30" s="118"/>
      <c r="AP30" s="118" t="s">
        <v>107</v>
      </c>
      <c r="AQ30" s="118">
        <v>1</v>
      </c>
      <c r="AR30" s="118" t="s">
        <v>205</v>
      </c>
      <c r="AS30" s="118"/>
      <c r="AT30" s="118"/>
      <c r="AU30" s="118"/>
      <c r="AV30" s="118"/>
      <c r="AW30" s="118"/>
      <c r="AX30" s="118"/>
      <c r="AY30" s="118"/>
      <c r="AZ30" s="118"/>
      <c r="BA30" s="118"/>
      <c r="BB30" s="118"/>
      <c r="BC30" s="118"/>
      <c r="BD30" s="118"/>
      <c r="BE30" s="118"/>
      <c r="BF30" s="189">
        <v>95</v>
      </c>
      <c r="BG30" s="121" t="s">
        <v>109</v>
      </c>
      <c r="BH30" s="121" t="s">
        <v>109</v>
      </c>
      <c r="BI30" s="121" t="s">
        <v>109</v>
      </c>
      <c r="BJ30" s="121" t="s">
        <v>545</v>
      </c>
      <c r="BK30" s="121" t="s">
        <v>544</v>
      </c>
      <c r="BL30" s="121" t="s">
        <v>112</v>
      </c>
      <c r="BM30" s="121" t="s">
        <v>113</v>
      </c>
      <c r="BN30" s="121" t="s">
        <v>114</v>
      </c>
      <c r="BO30" s="121" t="s">
        <v>546</v>
      </c>
      <c r="BP30" s="121" t="s">
        <v>126</v>
      </c>
      <c r="BQ30" s="121" t="s">
        <v>100</v>
      </c>
      <c r="BR30" s="124">
        <v>42125</v>
      </c>
      <c r="BS30" s="125">
        <v>42478</v>
      </c>
      <c r="BT30" s="126" t="s">
        <v>162</v>
      </c>
      <c r="BU30" s="126" t="s">
        <v>547</v>
      </c>
      <c r="BV30" s="126">
        <v>97</v>
      </c>
      <c r="BW30" s="126" t="s">
        <v>119</v>
      </c>
      <c r="BX30" s="125">
        <v>42452</v>
      </c>
      <c r="BY30" s="126">
        <v>100</v>
      </c>
      <c r="BZ30" s="127">
        <v>8.9</v>
      </c>
      <c r="CA30" s="126" t="s">
        <v>120</v>
      </c>
      <c r="CB30" s="126" t="s">
        <v>121</v>
      </c>
      <c r="CC30" s="128">
        <v>30506766.525284</v>
      </c>
      <c r="CD30" s="128">
        <v>50869281.139302</v>
      </c>
      <c r="CE30" s="128">
        <v>48321630.22236</v>
      </c>
      <c r="CF30" s="128">
        <v>46397683.828422002</v>
      </c>
      <c r="CG30" s="128">
        <v>45238817.897175997</v>
      </c>
      <c r="CH30" s="128">
        <v>47380270.874704003</v>
      </c>
      <c r="CI30" s="128"/>
      <c r="CJ30" s="129">
        <f t="shared" si="0"/>
        <v>268714450.487248</v>
      </c>
      <c r="CK30" s="126" t="s">
        <v>122</v>
      </c>
      <c r="CL30" s="128">
        <v>2000000</v>
      </c>
      <c r="CM30" s="130">
        <v>0.91169999999999995</v>
      </c>
      <c r="CN30" s="130">
        <v>7.6700000000000004E-2</v>
      </c>
      <c r="CO30" s="130">
        <v>8.8300000000000003E-2</v>
      </c>
      <c r="CP30" s="126">
        <v>0.6</v>
      </c>
      <c r="CQ30" s="130">
        <v>0.96220000000000006</v>
      </c>
      <c r="CR30" s="126">
        <v>13.01688</v>
      </c>
      <c r="CS30" s="126">
        <v>11.36886</v>
      </c>
      <c r="CT30" s="126">
        <v>1.482545</v>
      </c>
      <c r="CU30" s="126">
        <v>1.4410780000000001</v>
      </c>
      <c r="CV30" s="121" t="s">
        <v>714</v>
      </c>
      <c r="CW30" s="121" t="s">
        <v>714</v>
      </c>
    </row>
    <row r="31" spans="1:101" x14ac:dyDescent="0.2">
      <c r="A31" s="67" t="s">
        <v>314</v>
      </c>
      <c r="B31" s="67"/>
      <c r="C31" s="67">
        <v>28</v>
      </c>
      <c r="D31" s="67">
        <v>1051</v>
      </c>
      <c r="E31" s="67">
        <v>4.5999999999999996</v>
      </c>
      <c r="F31" s="67">
        <v>3</v>
      </c>
      <c r="G31" s="67">
        <v>26.283000000000001</v>
      </c>
      <c r="H31" s="67">
        <v>12.692</v>
      </c>
      <c r="I31" s="67">
        <v>2.0699999999999998</v>
      </c>
      <c r="J31" s="67">
        <v>1.99</v>
      </c>
      <c r="K31" s="67">
        <v>40</v>
      </c>
      <c r="L31" s="67">
        <v>260</v>
      </c>
      <c r="M31" s="67">
        <v>26.21</v>
      </c>
      <c r="N31" s="67">
        <v>0.05</v>
      </c>
      <c r="O31" s="67" t="s">
        <v>94</v>
      </c>
      <c r="P31" s="67" t="s">
        <v>314</v>
      </c>
      <c r="Q31" s="94" t="s">
        <v>124</v>
      </c>
      <c r="R31" s="94" t="s">
        <v>125</v>
      </c>
      <c r="S31" s="94" t="s">
        <v>97</v>
      </c>
      <c r="T31" s="94" t="s">
        <v>99</v>
      </c>
      <c r="U31" s="94" t="s">
        <v>99</v>
      </c>
      <c r="V31" s="94" t="s">
        <v>100</v>
      </c>
      <c r="W31" s="94" t="s">
        <v>141</v>
      </c>
      <c r="X31" s="41" t="s">
        <v>142</v>
      </c>
      <c r="Y31" s="41" t="s">
        <v>143</v>
      </c>
      <c r="Z31" s="45" t="s">
        <v>132</v>
      </c>
      <c r="AA31" s="45" t="s">
        <v>132</v>
      </c>
      <c r="AB31" s="94" t="s">
        <v>102</v>
      </c>
      <c r="AC31" s="94">
        <v>76</v>
      </c>
      <c r="AD31" s="94" t="s">
        <v>145</v>
      </c>
      <c r="AE31" s="33">
        <v>12855</v>
      </c>
      <c r="AF31" s="94" t="s">
        <v>145</v>
      </c>
      <c r="AG31" s="93" t="s">
        <v>105</v>
      </c>
      <c r="AH31" s="93" t="s">
        <v>105</v>
      </c>
      <c r="AI31" s="93" t="s">
        <v>151</v>
      </c>
      <c r="AJ31" s="93" t="s">
        <v>105</v>
      </c>
      <c r="AK31" s="93" t="s">
        <v>105</v>
      </c>
      <c r="AL31" s="93" t="s">
        <v>151</v>
      </c>
      <c r="AM31" s="93" t="s">
        <v>151</v>
      </c>
      <c r="AN31" s="94">
        <v>2</v>
      </c>
      <c r="AO31" s="94"/>
      <c r="AP31" s="94" t="s">
        <v>134</v>
      </c>
      <c r="AQ31" s="94">
        <v>2</v>
      </c>
      <c r="AR31" s="94" t="s">
        <v>135</v>
      </c>
      <c r="AS31" s="94">
        <v>2011</v>
      </c>
      <c r="AT31" s="27">
        <v>5</v>
      </c>
      <c r="AU31" s="27">
        <v>8</v>
      </c>
      <c r="AV31" s="28">
        <v>2.6132</v>
      </c>
      <c r="AW31" s="28">
        <v>0.83499999999999996</v>
      </c>
      <c r="AX31" s="29">
        <v>9.6</v>
      </c>
      <c r="AY31" s="29">
        <v>3.2</v>
      </c>
      <c r="AZ31" s="29">
        <v>54.2</v>
      </c>
      <c r="BA31" s="29">
        <v>30.2</v>
      </c>
      <c r="BB31" s="30">
        <v>32.6036</v>
      </c>
      <c r="BC31" s="30">
        <v>3.6093999999999999</v>
      </c>
      <c r="BD31" s="30">
        <v>1.7592000000000001</v>
      </c>
      <c r="BE31" s="30">
        <v>0</v>
      </c>
      <c r="BF31" s="31">
        <v>8</v>
      </c>
      <c r="BG31" t="s">
        <v>109</v>
      </c>
      <c r="BH31" s="33" t="s">
        <v>109</v>
      </c>
      <c r="BI31" s="33" t="s">
        <v>132</v>
      </c>
      <c r="BJ31" t="s">
        <v>315</v>
      </c>
      <c r="BK31" t="s">
        <v>314</v>
      </c>
      <c r="BL31" t="s">
        <v>112</v>
      </c>
      <c r="BM31" t="s">
        <v>113</v>
      </c>
      <c r="BN31" t="s">
        <v>114</v>
      </c>
      <c r="BO31" t="s">
        <v>316</v>
      </c>
      <c r="BP31" t="s">
        <v>116</v>
      </c>
      <c r="BQ31" t="s">
        <v>100</v>
      </c>
      <c r="BR31" s="34">
        <v>42125</v>
      </c>
      <c r="BS31" s="35">
        <v>42467</v>
      </c>
      <c r="BT31" s="36" t="s">
        <v>138</v>
      </c>
      <c r="BU31" s="36" t="s">
        <v>317</v>
      </c>
      <c r="BV31" s="36">
        <v>28</v>
      </c>
      <c r="BW31" s="36" t="s">
        <v>119</v>
      </c>
      <c r="BX31" s="35">
        <v>42452</v>
      </c>
      <c r="BY31" s="36">
        <v>100</v>
      </c>
      <c r="BZ31" s="37">
        <v>4.5999999999999996</v>
      </c>
      <c r="CA31" s="36" t="s">
        <v>120</v>
      </c>
      <c r="CB31" s="36" t="s">
        <v>121</v>
      </c>
      <c r="CC31" s="38">
        <v>31716153.147130001</v>
      </c>
      <c r="CD31" s="38">
        <v>39037479.393728003</v>
      </c>
      <c r="CE31" s="38">
        <v>49640988.70448</v>
      </c>
      <c r="CF31" s="38">
        <v>46102505.007946</v>
      </c>
      <c r="CG31" s="38">
        <v>46651934.232146002</v>
      </c>
      <c r="CH31" s="38">
        <v>41530730.619804002</v>
      </c>
      <c r="CI31" s="38"/>
      <c r="CJ31" s="39">
        <f t="shared" si="0"/>
        <v>254679791.10523397</v>
      </c>
      <c r="CK31" s="36" t="s">
        <v>122</v>
      </c>
      <c r="CL31" s="38">
        <v>2000000</v>
      </c>
      <c r="CM31" s="40">
        <v>0.90920000000000001</v>
      </c>
      <c r="CN31" s="40">
        <v>7.7100000000000002E-2</v>
      </c>
      <c r="CO31" s="40">
        <v>9.0800000000000006E-2</v>
      </c>
      <c r="CP31" s="36">
        <v>0.62</v>
      </c>
      <c r="CQ31" s="40">
        <v>0.96319999999999995</v>
      </c>
      <c r="CR31" s="36">
        <v>14.799860000000001</v>
      </c>
      <c r="CS31" s="36">
        <v>13.423170000000001</v>
      </c>
      <c r="CT31" s="36">
        <v>1.9647049999999999</v>
      </c>
      <c r="CU31" s="36">
        <v>1.952615</v>
      </c>
    </row>
    <row r="32" spans="1:101" x14ac:dyDescent="0.2">
      <c r="A32" s="67" t="s">
        <v>220</v>
      </c>
      <c r="B32" s="94" t="s">
        <v>221</v>
      </c>
      <c r="C32" s="67">
        <v>29</v>
      </c>
      <c r="D32" s="67">
        <v>835.7</v>
      </c>
      <c r="E32" s="67">
        <v>2.5</v>
      </c>
      <c r="F32" s="67">
        <v>3</v>
      </c>
      <c r="G32" s="67">
        <v>20.893000000000001</v>
      </c>
      <c r="H32" s="67">
        <v>9.9309999999999992</v>
      </c>
      <c r="I32" s="67">
        <v>2.1</v>
      </c>
      <c r="J32" s="67">
        <v>0.74</v>
      </c>
      <c r="K32" s="67">
        <v>40</v>
      </c>
      <c r="L32" s="67">
        <v>260</v>
      </c>
      <c r="M32" s="67">
        <v>20.806999999999999</v>
      </c>
      <c r="N32" s="67">
        <v>0.155</v>
      </c>
      <c r="O32" s="67" t="s">
        <v>94</v>
      </c>
      <c r="P32" s="67" t="s">
        <v>220</v>
      </c>
      <c r="Q32" s="94" t="s">
        <v>95</v>
      </c>
      <c r="R32" s="94" t="s">
        <v>210</v>
      </c>
      <c r="S32" s="94" t="s">
        <v>97</v>
      </c>
      <c r="T32" s="94" t="s">
        <v>211</v>
      </c>
      <c r="U32" s="94" t="s">
        <v>211</v>
      </c>
      <c r="V32" s="94" t="s">
        <v>100</v>
      </c>
      <c r="W32" s="94" t="s">
        <v>222</v>
      </c>
      <c r="X32" s="94"/>
      <c r="Y32" s="94" t="s">
        <v>95</v>
      </c>
      <c r="Z32" s="94" t="s">
        <v>95</v>
      </c>
      <c r="AA32" s="94" t="s">
        <v>95</v>
      </c>
      <c r="AB32" s="94" t="s">
        <v>223</v>
      </c>
      <c r="AC32" s="94">
        <v>74</v>
      </c>
      <c r="AD32" s="94" t="s">
        <v>145</v>
      </c>
      <c r="AE32" s="33">
        <v>12896</v>
      </c>
      <c r="AF32" s="94" t="s">
        <v>145</v>
      </c>
      <c r="AG32" s="94" t="s">
        <v>174</v>
      </c>
      <c r="AH32" s="94" t="s">
        <v>105</v>
      </c>
      <c r="AI32" s="93" t="s">
        <v>212</v>
      </c>
      <c r="AJ32" s="93" t="s">
        <v>174</v>
      </c>
      <c r="AK32" s="93" t="s">
        <v>105</v>
      </c>
      <c r="AL32" s="93" t="s">
        <v>212</v>
      </c>
      <c r="AM32" s="93" t="s">
        <v>212</v>
      </c>
      <c r="AN32" s="94">
        <v>0</v>
      </c>
      <c r="AO32" s="94"/>
      <c r="AP32" s="94" t="s">
        <v>107</v>
      </c>
      <c r="AQ32" s="94">
        <v>1</v>
      </c>
      <c r="AR32" s="94" t="s">
        <v>205</v>
      </c>
      <c r="AS32" s="27">
        <v>2011</v>
      </c>
      <c r="AT32" s="27">
        <v>5</v>
      </c>
      <c r="AU32" s="27">
        <v>23</v>
      </c>
      <c r="AV32" s="28">
        <v>3.4552</v>
      </c>
      <c r="AW32" s="28">
        <v>4.2778</v>
      </c>
      <c r="AX32" s="29">
        <v>53.2</v>
      </c>
      <c r="AY32" s="29">
        <v>63.2</v>
      </c>
      <c r="AZ32" s="29">
        <v>5.2</v>
      </c>
      <c r="BA32" s="29">
        <v>9</v>
      </c>
      <c r="BB32" s="30">
        <v>0.15479999999999999</v>
      </c>
      <c r="BC32" s="30">
        <v>8.8000000000000005E-3</v>
      </c>
      <c r="BD32" s="30">
        <v>0</v>
      </c>
      <c r="BE32" s="30">
        <v>0</v>
      </c>
      <c r="BF32" s="73">
        <v>23</v>
      </c>
      <c r="BG32" s="31">
        <v>24</v>
      </c>
      <c r="BH32" s="33" t="s">
        <v>110</v>
      </c>
      <c r="BI32" s="33" t="s">
        <v>110</v>
      </c>
      <c r="BJ32" t="s">
        <v>224</v>
      </c>
      <c r="BK32" t="s">
        <v>220</v>
      </c>
      <c r="BL32" t="s">
        <v>112</v>
      </c>
      <c r="BM32" t="s">
        <v>113</v>
      </c>
      <c r="BN32" t="s">
        <v>114</v>
      </c>
      <c r="BO32" t="s">
        <v>225</v>
      </c>
      <c r="BP32" t="s">
        <v>116</v>
      </c>
      <c r="BQ32" t="s">
        <v>100</v>
      </c>
      <c r="BR32" s="34">
        <v>42125</v>
      </c>
      <c r="BS32" s="35">
        <v>42467</v>
      </c>
      <c r="BT32" s="36" t="s">
        <v>138</v>
      </c>
      <c r="BU32" s="36" t="s">
        <v>226</v>
      </c>
      <c r="BV32" s="36">
        <v>29</v>
      </c>
      <c r="BW32" s="36" t="s">
        <v>119</v>
      </c>
      <c r="BX32" s="35">
        <v>42452</v>
      </c>
      <c r="BY32" s="36">
        <v>100</v>
      </c>
      <c r="BZ32" s="37">
        <v>2.5</v>
      </c>
      <c r="CA32" s="36" t="s">
        <v>120</v>
      </c>
      <c r="CB32" s="36" t="s">
        <v>121</v>
      </c>
      <c r="CC32" s="38">
        <v>29870521.482506</v>
      </c>
      <c r="CD32" s="38">
        <v>55267359.781442001</v>
      </c>
      <c r="CE32" s="38">
        <v>35860235.380686</v>
      </c>
      <c r="CF32" s="38">
        <v>33371984.176798001</v>
      </c>
      <c r="CG32" s="38">
        <v>33816780.026993997</v>
      </c>
      <c r="CH32" s="38">
        <v>30222493.739208002</v>
      </c>
      <c r="CI32" s="38"/>
      <c r="CJ32" s="39">
        <f t="shared" si="0"/>
        <v>218409374.587634</v>
      </c>
      <c r="CK32" s="36" t="s">
        <v>122</v>
      </c>
      <c r="CL32" s="38">
        <v>2000000</v>
      </c>
      <c r="CM32" s="40">
        <v>0.9032</v>
      </c>
      <c r="CN32" s="40">
        <v>0.15390000000000001</v>
      </c>
      <c r="CO32" s="40">
        <v>9.6799999999999997E-2</v>
      </c>
      <c r="CP32" s="36">
        <v>0.64</v>
      </c>
      <c r="CQ32" s="40">
        <v>0.95689999999999997</v>
      </c>
      <c r="CR32" s="36">
        <v>23.295860000000001</v>
      </c>
      <c r="CS32" s="36">
        <v>21.73836</v>
      </c>
      <c r="CT32" s="36">
        <v>3.2403930000000001</v>
      </c>
      <c r="CU32" s="36">
        <v>3.4386860000000001</v>
      </c>
      <c r="CV32" s="105"/>
      <c r="CW32" s="105"/>
    </row>
    <row r="33" spans="1:101" ht="17" x14ac:dyDescent="0.2">
      <c r="A33" s="23" t="s">
        <v>357</v>
      </c>
      <c r="B33" s="86" t="s">
        <v>358</v>
      </c>
      <c r="C33" s="23">
        <v>32</v>
      </c>
      <c r="D33" s="23">
        <v>806.4</v>
      </c>
      <c r="E33" s="23">
        <v>5.2</v>
      </c>
      <c r="F33" s="23">
        <v>3</v>
      </c>
      <c r="G33" s="23">
        <v>20.158999999999999</v>
      </c>
      <c r="H33" s="23">
        <v>9.4689999999999994</v>
      </c>
      <c r="I33" s="23">
        <v>2.13</v>
      </c>
      <c r="J33" s="23">
        <v>2.0299999999999998</v>
      </c>
      <c r="K33" s="23">
        <v>40</v>
      </c>
      <c r="L33" s="23">
        <v>260</v>
      </c>
      <c r="M33" s="23">
        <v>20.128</v>
      </c>
      <c r="N33" s="23">
        <v>7.0000000000000001E-3</v>
      </c>
      <c r="O33" s="23" t="s">
        <v>94</v>
      </c>
      <c r="P33" s="23" t="s">
        <v>357</v>
      </c>
      <c r="Q33" s="24" t="s">
        <v>95</v>
      </c>
      <c r="R33" s="24" t="s">
        <v>96</v>
      </c>
      <c r="S33" s="24" t="s">
        <v>126</v>
      </c>
      <c r="T33" s="24" t="s">
        <v>99</v>
      </c>
      <c r="U33" s="24" t="s">
        <v>99</v>
      </c>
      <c r="V33" s="24" t="s">
        <v>100</v>
      </c>
      <c r="W33" s="24" t="s">
        <v>101</v>
      </c>
      <c r="X33" s="94"/>
      <c r="Y33" s="94" t="s">
        <v>95</v>
      </c>
      <c r="Z33" s="32" t="s">
        <v>95</v>
      </c>
      <c r="AA33" s="32" t="s">
        <v>95</v>
      </c>
      <c r="AB33" s="24" t="s">
        <v>102</v>
      </c>
      <c r="AC33" s="24">
        <v>71</v>
      </c>
      <c r="AD33" s="24" t="s">
        <v>145</v>
      </c>
      <c r="AE33" s="25">
        <v>16117</v>
      </c>
      <c r="AF33" s="24" t="s">
        <v>145</v>
      </c>
      <c r="AG33" s="93" t="s">
        <v>104</v>
      </c>
      <c r="AH33" s="46" t="s">
        <v>105</v>
      </c>
      <c r="AI33" s="46" t="s">
        <v>106</v>
      </c>
      <c r="AJ33" s="93" t="s">
        <v>104</v>
      </c>
      <c r="AK33" s="93" t="s">
        <v>105</v>
      </c>
      <c r="AL33" s="93" t="s">
        <v>106</v>
      </c>
      <c r="AM33" s="26" t="s">
        <v>106</v>
      </c>
      <c r="AN33" s="24">
        <v>1</v>
      </c>
      <c r="AO33" s="24"/>
      <c r="AP33" s="24" t="s">
        <v>185</v>
      </c>
      <c r="AQ33" s="24" t="s">
        <v>185</v>
      </c>
      <c r="AR33" s="24" t="s">
        <v>108</v>
      </c>
      <c r="AS33" s="94"/>
      <c r="AT33" s="94"/>
      <c r="AU33" s="94"/>
      <c r="AV33" s="94"/>
      <c r="AW33" s="94"/>
      <c r="AX33" s="94"/>
      <c r="AY33" s="94"/>
      <c r="AZ33" s="94"/>
      <c r="BA33" s="94"/>
      <c r="BB33" s="61"/>
      <c r="BC33" s="61"/>
      <c r="BD33" s="61"/>
      <c r="BE33" s="61"/>
      <c r="BF33" s="31">
        <v>32</v>
      </c>
      <c r="BG33" s="32" t="s">
        <v>109</v>
      </c>
      <c r="BH33" s="33" t="s">
        <v>110</v>
      </c>
      <c r="BI33" s="33" t="s">
        <v>110</v>
      </c>
      <c r="BJ33" t="s">
        <v>359</v>
      </c>
      <c r="BK33" t="s">
        <v>357</v>
      </c>
      <c r="BL33" t="s">
        <v>112</v>
      </c>
      <c r="BM33" t="s">
        <v>113</v>
      </c>
      <c r="BN33" t="s">
        <v>114</v>
      </c>
      <c r="BO33" t="s">
        <v>360</v>
      </c>
      <c r="BP33" t="s">
        <v>126</v>
      </c>
      <c r="BQ33" t="s">
        <v>100</v>
      </c>
      <c r="BR33" s="34">
        <v>42125</v>
      </c>
      <c r="BS33" s="35">
        <v>42467</v>
      </c>
      <c r="BT33" s="36" t="s">
        <v>138</v>
      </c>
      <c r="BU33" s="36" t="s">
        <v>361</v>
      </c>
      <c r="BV33" s="36">
        <v>32</v>
      </c>
      <c r="BW33" s="36" t="s">
        <v>119</v>
      </c>
      <c r="BX33" s="35">
        <v>42452</v>
      </c>
      <c r="BY33" s="36">
        <v>100</v>
      </c>
      <c r="BZ33" s="37">
        <v>5.2</v>
      </c>
      <c r="CA33" s="36" t="s">
        <v>120</v>
      </c>
      <c r="CB33" s="36" t="s">
        <v>121</v>
      </c>
      <c r="CC33" s="38">
        <v>26296960.712614</v>
      </c>
      <c r="CD33" s="38">
        <v>23062117.264122002</v>
      </c>
      <c r="CE33" s="38">
        <v>39677378.778321996</v>
      </c>
      <c r="CF33" s="38">
        <v>36849001.207525998</v>
      </c>
      <c r="CG33" s="38">
        <v>37593565.351521999</v>
      </c>
      <c r="CH33" s="38">
        <v>33392238.997515999</v>
      </c>
      <c r="CI33" s="38"/>
      <c r="CJ33" s="39">
        <f t="shared" si="0"/>
        <v>196871262.31162199</v>
      </c>
      <c r="CK33" s="36" t="s">
        <v>122</v>
      </c>
      <c r="CL33" s="38">
        <v>2000000</v>
      </c>
      <c r="CM33" s="40">
        <v>0.8962</v>
      </c>
      <c r="CN33" s="40">
        <v>8.4000000000000005E-2</v>
      </c>
      <c r="CO33" s="40">
        <v>0.1038</v>
      </c>
      <c r="CP33" s="36">
        <v>0.64</v>
      </c>
      <c r="CQ33" s="40">
        <v>0.95820000000000005</v>
      </c>
      <c r="CR33" s="36">
        <v>16.201619999999998</v>
      </c>
      <c r="CS33" s="36">
        <v>14.3825</v>
      </c>
      <c r="CT33" s="36">
        <v>2.0757150000000002</v>
      </c>
      <c r="CU33" s="36">
        <v>2.0190440000000001</v>
      </c>
    </row>
    <row r="34" spans="1:101" x14ac:dyDescent="0.2">
      <c r="A34" s="23" t="s">
        <v>230</v>
      </c>
      <c r="B34" s="67"/>
      <c r="C34" s="23">
        <v>87</v>
      </c>
      <c r="D34" s="23">
        <v>773.1</v>
      </c>
      <c r="E34" s="23">
        <v>5.7</v>
      </c>
      <c r="F34" s="23">
        <v>8</v>
      </c>
      <c r="G34" s="23">
        <v>19.326000000000001</v>
      </c>
      <c r="H34" s="23">
        <v>9.2189999999999994</v>
      </c>
      <c r="I34" s="23">
        <v>2.1</v>
      </c>
      <c r="J34" s="23">
        <v>2.16</v>
      </c>
      <c r="K34" s="23">
        <v>40</v>
      </c>
      <c r="L34" s="23">
        <v>260</v>
      </c>
      <c r="M34" s="23">
        <v>19.292999999999999</v>
      </c>
      <c r="N34" s="23">
        <v>0.01</v>
      </c>
      <c r="O34" s="23" t="s">
        <v>94</v>
      </c>
      <c r="P34" s="23" t="s">
        <v>230</v>
      </c>
      <c r="Q34" s="24" t="s">
        <v>95</v>
      </c>
      <c r="R34" s="24" t="s">
        <v>210</v>
      </c>
      <c r="S34" s="24" t="s">
        <v>126</v>
      </c>
      <c r="T34" s="24" t="s">
        <v>211</v>
      </c>
      <c r="U34" s="24" t="s">
        <v>211</v>
      </c>
      <c r="V34" s="24" t="s">
        <v>100</v>
      </c>
      <c r="W34" s="24" t="s">
        <v>101</v>
      </c>
      <c r="X34" s="94"/>
      <c r="Y34" s="94" t="s">
        <v>95</v>
      </c>
      <c r="Z34" s="94" t="s">
        <v>95</v>
      </c>
      <c r="AA34" s="94" t="s">
        <v>95</v>
      </c>
      <c r="AB34" s="24" t="s">
        <v>223</v>
      </c>
      <c r="AC34" s="24">
        <v>66</v>
      </c>
      <c r="AD34" s="24" t="s">
        <v>145</v>
      </c>
      <c r="AE34" s="25">
        <v>18233</v>
      </c>
      <c r="AF34" s="24" t="s">
        <v>145</v>
      </c>
      <c r="AG34" s="93" t="s">
        <v>174</v>
      </c>
      <c r="AH34" s="46" t="s">
        <v>105</v>
      </c>
      <c r="AI34" s="46" t="s">
        <v>212</v>
      </c>
      <c r="AJ34" s="93" t="s">
        <v>174</v>
      </c>
      <c r="AK34" s="93" t="s">
        <v>105</v>
      </c>
      <c r="AL34" s="93" t="s">
        <v>212</v>
      </c>
      <c r="AM34" s="26" t="s">
        <v>212</v>
      </c>
      <c r="AN34" s="24">
        <v>0</v>
      </c>
      <c r="AO34" s="24"/>
      <c r="AP34" s="24" t="s">
        <v>107</v>
      </c>
      <c r="AQ34" s="24">
        <v>1</v>
      </c>
      <c r="AR34" s="24" t="s">
        <v>135</v>
      </c>
      <c r="AS34" s="27">
        <v>2009</v>
      </c>
      <c r="AT34" s="27">
        <v>7</v>
      </c>
      <c r="AU34" s="27">
        <v>52</v>
      </c>
      <c r="AV34" s="28">
        <v>4.8423999999999996</v>
      </c>
      <c r="AW34" s="28">
        <v>8.5185999999999993</v>
      </c>
      <c r="AX34" s="29">
        <v>53.6</v>
      </c>
      <c r="AY34" s="29">
        <v>86.8</v>
      </c>
      <c r="AZ34" s="29">
        <v>29.4</v>
      </c>
      <c r="BA34" s="29">
        <v>63</v>
      </c>
      <c r="BB34" s="30">
        <v>0.66859999999999997</v>
      </c>
      <c r="BC34" s="30">
        <v>1.7399999999999999E-2</v>
      </c>
      <c r="BD34" s="30">
        <v>0</v>
      </c>
      <c r="BE34" s="30">
        <v>0</v>
      </c>
      <c r="BF34" s="31">
        <v>52</v>
      </c>
      <c r="BG34" t="s">
        <v>109</v>
      </c>
      <c r="BH34" s="33" t="s">
        <v>110</v>
      </c>
      <c r="BI34" s="33" t="s">
        <v>110</v>
      </c>
      <c r="BJ34" t="s">
        <v>383</v>
      </c>
      <c r="BK34" t="s">
        <v>230</v>
      </c>
      <c r="BL34" t="s">
        <v>112</v>
      </c>
      <c r="BM34" t="s">
        <v>113</v>
      </c>
      <c r="BN34" t="s">
        <v>114</v>
      </c>
      <c r="BO34" t="s">
        <v>384</v>
      </c>
      <c r="BP34" t="s">
        <v>126</v>
      </c>
      <c r="BQ34" t="s">
        <v>100</v>
      </c>
      <c r="BR34" s="34">
        <v>42125</v>
      </c>
      <c r="BS34" s="35">
        <v>42474</v>
      </c>
      <c r="BT34" s="36" t="s">
        <v>243</v>
      </c>
      <c r="BU34" s="36" t="s">
        <v>385</v>
      </c>
      <c r="BV34" s="36">
        <v>87</v>
      </c>
      <c r="BW34" s="36" t="s">
        <v>119</v>
      </c>
      <c r="BX34" s="35">
        <v>42452</v>
      </c>
      <c r="BY34" s="36">
        <v>100</v>
      </c>
      <c r="BZ34" s="37">
        <v>5.7</v>
      </c>
      <c r="CA34" s="36" t="s">
        <v>120</v>
      </c>
      <c r="CB34" s="36" t="s">
        <v>121</v>
      </c>
      <c r="CC34" s="38">
        <v>32035010.912280001</v>
      </c>
      <c r="CD34" s="38">
        <v>45091684.666285999</v>
      </c>
      <c r="CE34" s="38">
        <v>38879141.218223996</v>
      </c>
      <c r="CF34" s="38">
        <v>38904356.028516002</v>
      </c>
      <c r="CG34" s="38">
        <v>40909096.434643999</v>
      </c>
      <c r="CH34" s="38">
        <v>39787618.380429998</v>
      </c>
      <c r="CI34" s="38"/>
      <c r="CJ34" s="39">
        <f t="shared" si="0"/>
        <v>235606907.64037997</v>
      </c>
      <c r="CK34" s="36" t="s">
        <v>122</v>
      </c>
      <c r="CL34" s="38">
        <v>2000000</v>
      </c>
      <c r="CM34" s="40">
        <v>0.90500000000000003</v>
      </c>
      <c r="CN34" s="40">
        <v>0.1108</v>
      </c>
      <c r="CO34" s="40">
        <v>9.5000000000000001E-2</v>
      </c>
      <c r="CP34" s="36">
        <v>0.65</v>
      </c>
      <c r="CQ34" s="40">
        <v>0.96209999999999996</v>
      </c>
      <c r="CR34" s="36">
        <v>13.83562</v>
      </c>
      <c r="CS34" s="36">
        <v>12.60882</v>
      </c>
      <c r="CT34" s="36">
        <v>1.984121</v>
      </c>
      <c r="CU34" s="36">
        <v>2.0442490000000002</v>
      </c>
    </row>
    <row r="35" spans="1:101" ht="17" x14ac:dyDescent="0.2">
      <c r="A35" s="67" t="s">
        <v>335</v>
      </c>
      <c r="B35" s="86" t="s">
        <v>336</v>
      </c>
      <c r="C35" s="67">
        <v>34</v>
      </c>
      <c r="D35" s="67">
        <v>816</v>
      </c>
      <c r="E35" s="67">
        <v>4.8</v>
      </c>
      <c r="F35" s="67">
        <v>3</v>
      </c>
      <c r="G35" s="67">
        <v>20.401</v>
      </c>
      <c r="H35" s="67">
        <v>9.8049999999999997</v>
      </c>
      <c r="I35" s="67">
        <v>2.08</v>
      </c>
      <c r="J35" s="67">
        <v>1.95</v>
      </c>
      <c r="K35" s="67">
        <v>40</v>
      </c>
      <c r="L35" s="67">
        <v>260</v>
      </c>
      <c r="M35" s="67">
        <v>20.327000000000002</v>
      </c>
      <c r="N35" s="67">
        <v>-2.5999999999999999E-2</v>
      </c>
      <c r="O35" s="67" t="s">
        <v>94</v>
      </c>
      <c r="P35" s="67" t="s">
        <v>335</v>
      </c>
      <c r="Q35" s="94" t="s">
        <v>95</v>
      </c>
      <c r="R35" s="94" t="s">
        <v>96</v>
      </c>
      <c r="S35" s="94" t="s">
        <v>126</v>
      </c>
      <c r="T35" s="94" t="s">
        <v>99</v>
      </c>
      <c r="U35" s="94" t="s">
        <v>99</v>
      </c>
      <c r="V35" s="94" t="s">
        <v>100</v>
      </c>
      <c r="W35" s="94" t="s">
        <v>101</v>
      </c>
      <c r="X35" s="94"/>
      <c r="Y35" s="94" t="s">
        <v>95</v>
      </c>
      <c r="Z35" s="32" t="s">
        <v>95</v>
      </c>
      <c r="AA35" s="32" t="s">
        <v>95</v>
      </c>
      <c r="AB35" s="94" t="s">
        <v>337</v>
      </c>
      <c r="AC35" s="94">
        <v>91</v>
      </c>
      <c r="AD35" s="94" t="s">
        <v>103</v>
      </c>
      <c r="AE35" s="33">
        <v>3534</v>
      </c>
      <c r="AF35" s="94" t="s">
        <v>103</v>
      </c>
      <c r="AG35" s="93" t="s">
        <v>104</v>
      </c>
      <c r="AH35" s="46" t="s">
        <v>105</v>
      </c>
      <c r="AI35" s="46" t="s">
        <v>106</v>
      </c>
      <c r="AJ35" s="93" t="s">
        <v>104</v>
      </c>
      <c r="AK35" s="93" t="s">
        <v>105</v>
      </c>
      <c r="AL35" s="93" t="s">
        <v>106</v>
      </c>
      <c r="AM35" s="46" t="s">
        <v>106</v>
      </c>
      <c r="AN35" s="94">
        <v>1</v>
      </c>
      <c r="AO35" s="94"/>
      <c r="AP35" s="94" t="s">
        <v>185</v>
      </c>
      <c r="AQ35" s="94" t="s">
        <v>185</v>
      </c>
      <c r="AR35" s="94" t="s">
        <v>135</v>
      </c>
      <c r="AS35" s="94"/>
      <c r="AT35" s="94"/>
      <c r="AU35" s="94"/>
      <c r="AV35" s="94"/>
      <c r="AW35" s="94"/>
      <c r="AX35" s="94"/>
      <c r="AY35" s="94"/>
      <c r="AZ35" s="94"/>
      <c r="BA35" s="94"/>
      <c r="BB35" s="61"/>
      <c r="BC35" s="61"/>
      <c r="BD35" s="61"/>
      <c r="BE35" s="61"/>
      <c r="BF35" s="31">
        <v>29</v>
      </c>
      <c r="BH35" s="33" t="s">
        <v>110</v>
      </c>
      <c r="BI35" s="33" t="s">
        <v>110</v>
      </c>
      <c r="BJ35" t="s">
        <v>338</v>
      </c>
      <c r="BK35" t="s">
        <v>335</v>
      </c>
      <c r="BL35" t="s">
        <v>112</v>
      </c>
      <c r="BM35" t="s">
        <v>113</v>
      </c>
      <c r="BN35" t="s">
        <v>114</v>
      </c>
      <c r="BO35" t="s">
        <v>339</v>
      </c>
      <c r="BP35" t="s">
        <v>126</v>
      </c>
      <c r="BQ35" t="s">
        <v>100</v>
      </c>
      <c r="BR35" s="34">
        <v>42125</v>
      </c>
      <c r="BS35" s="35">
        <v>42467</v>
      </c>
      <c r="BT35" s="36" t="s">
        <v>138</v>
      </c>
      <c r="BU35" s="36" t="s">
        <v>340</v>
      </c>
      <c r="BV35" s="36">
        <v>34</v>
      </c>
      <c r="BW35" s="36" t="s">
        <v>119</v>
      </c>
      <c r="BX35" s="35">
        <v>42452</v>
      </c>
      <c r="BY35" s="36">
        <v>100</v>
      </c>
      <c r="BZ35" s="37">
        <v>4.8</v>
      </c>
      <c r="CA35" s="36" t="s">
        <v>120</v>
      </c>
      <c r="CB35" s="36" t="s">
        <v>121</v>
      </c>
      <c r="CC35" s="38">
        <v>31769591.362550002</v>
      </c>
      <c r="CD35" s="38">
        <v>69242284.905573994</v>
      </c>
      <c r="CE35" s="38">
        <v>42106785.992611997</v>
      </c>
      <c r="CF35" s="38">
        <v>39298986.829742</v>
      </c>
      <c r="CG35" s="38">
        <v>39689740.102789998</v>
      </c>
      <c r="CH35" s="38">
        <v>35585672.144018002</v>
      </c>
      <c r="CI35" s="38"/>
      <c r="CJ35" s="39">
        <f t="shared" si="0"/>
        <v>257693061.337286</v>
      </c>
      <c r="CK35" s="36" t="s">
        <v>122</v>
      </c>
      <c r="CL35" s="38">
        <v>2000000</v>
      </c>
      <c r="CM35" s="40">
        <v>0.89690000000000003</v>
      </c>
      <c r="CN35" s="40">
        <v>8.9599999999999999E-2</v>
      </c>
      <c r="CO35" s="40">
        <v>0.1031</v>
      </c>
      <c r="CP35" s="36">
        <v>0.64</v>
      </c>
      <c r="CQ35" s="40">
        <v>0.95789999999999997</v>
      </c>
      <c r="CR35" s="36">
        <v>15.035920000000001</v>
      </c>
      <c r="CS35" s="36">
        <v>13.467079999999999</v>
      </c>
      <c r="CT35" s="36">
        <v>2.154093</v>
      </c>
      <c r="CU35" s="36">
        <v>2.0569850000000001</v>
      </c>
    </row>
    <row r="36" spans="1:101" x14ac:dyDescent="0.2">
      <c r="A36" s="23" t="s">
        <v>266</v>
      </c>
      <c r="B36" s="67"/>
      <c r="C36" s="23">
        <v>35</v>
      </c>
      <c r="D36" s="23">
        <v>1099</v>
      </c>
      <c r="E36" s="23">
        <v>3.5</v>
      </c>
      <c r="F36" s="23">
        <v>4</v>
      </c>
      <c r="G36" s="23">
        <v>27.486000000000001</v>
      </c>
      <c r="H36" s="23">
        <v>13.319000000000001</v>
      </c>
      <c r="I36" s="23">
        <v>2.06</v>
      </c>
      <c r="J36" s="23">
        <v>2.06</v>
      </c>
      <c r="K36" s="23">
        <v>40</v>
      </c>
      <c r="L36" s="23">
        <v>260</v>
      </c>
      <c r="M36" s="23">
        <v>27.445</v>
      </c>
      <c r="N36" s="23">
        <v>-2.1000000000000001E-2</v>
      </c>
      <c r="O36" s="23" t="s">
        <v>94</v>
      </c>
      <c r="P36" s="23" t="s">
        <v>266</v>
      </c>
      <c r="Q36" s="24" t="s">
        <v>95</v>
      </c>
      <c r="R36" s="24" t="s">
        <v>96</v>
      </c>
      <c r="S36" s="24" t="s">
        <v>126</v>
      </c>
      <c r="T36" s="24" t="s">
        <v>127</v>
      </c>
      <c r="U36" s="24" t="s">
        <v>99</v>
      </c>
      <c r="V36" s="24" t="s">
        <v>100</v>
      </c>
      <c r="W36" s="24" t="s">
        <v>267</v>
      </c>
      <c r="X36" s="94" t="s">
        <v>268</v>
      </c>
      <c r="Y36" s="94" t="s">
        <v>95</v>
      </c>
      <c r="Z36" s="42" t="s">
        <v>131</v>
      </c>
      <c r="AA36" s="72" t="s">
        <v>269</v>
      </c>
      <c r="AB36" s="24" t="s">
        <v>133</v>
      </c>
      <c r="AC36" s="24">
        <v>78</v>
      </c>
      <c r="AD36" s="24" t="s">
        <v>103</v>
      </c>
      <c r="AE36" s="25">
        <v>2517</v>
      </c>
      <c r="AF36" s="24" t="s">
        <v>103</v>
      </c>
      <c r="AG36" s="94" t="s">
        <v>174</v>
      </c>
      <c r="AH36" s="76" t="s">
        <v>105</v>
      </c>
      <c r="AI36" s="46" t="s">
        <v>212</v>
      </c>
      <c r="AJ36" s="26" t="s">
        <v>174</v>
      </c>
      <c r="AK36" s="26" t="s">
        <v>105</v>
      </c>
      <c r="AL36" s="26" t="s">
        <v>212</v>
      </c>
      <c r="AM36" s="93" t="s">
        <v>212</v>
      </c>
      <c r="AN36" s="24">
        <v>0</v>
      </c>
      <c r="AO36" s="24"/>
      <c r="AP36" s="24" t="s">
        <v>134</v>
      </c>
      <c r="AQ36" s="24">
        <v>2</v>
      </c>
      <c r="AR36" s="24" t="s">
        <v>205</v>
      </c>
      <c r="AS36" s="94">
        <v>1996</v>
      </c>
      <c r="AT36" s="27">
        <v>20</v>
      </c>
      <c r="AU36" s="27">
        <v>24</v>
      </c>
      <c r="AV36" s="28">
        <v>1.8148</v>
      </c>
      <c r="AW36" s="28">
        <v>1.6494</v>
      </c>
      <c r="AX36" s="29">
        <v>4.5999999999999996</v>
      </c>
      <c r="AY36" s="29">
        <v>0.2</v>
      </c>
      <c r="AZ36" s="29">
        <v>32</v>
      </c>
      <c r="BA36" s="29">
        <v>6.2</v>
      </c>
      <c r="BB36" s="30">
        <v>38.257199999999997</v>
      </c>
      <c r="BC36" s="30">
        <v>25.527799999999999</v>
      </c>
      <c r="BD36" s="30">
        <v>3.008</v>
      </c>
      <c r="BE36" s="30">
        <v>0</v>
      </c>
      <c r="BF36" s="31">
        <v>24</v>
      </c>
      <c r="BG36" t="s">
        <v>109</v>
      </c>
      <c r="BH36" s="33" t="s">
        <v>240</v>
      </c>
      <c r="BI36" s="33" t="s">
        <v>109</v>
      </c>
      <c r="BJ36" t="s">
        <v>270</v>
      </c>
      <c r="BK36" t="s">
        <v>266</v>
      </c>
      <c r="BL36" t="s">
        <v>112</v>
      </c>
      <c r="BM36" t="s">
        <v>113</v>
      </c>
      <c r="BN36" t="s">
        <v>114</v>
      </c>
      <c r="BO36" t="s">
        <v>271</v>
      </c>
      <c r="BP36" t="s">
        <v>126</v>
      </c>
      <c r="BQ36" t="s">
        <v>100</v>
      </c>
      <c r="BR36" s="34">
        <v>42125</v>
      </c>
      <c r="BS36" s="35">
        <v>42467</v>
      </c>
      <c r="BT36" s="36" t="s">
        <v>138</v>
      </c>
      <c r="BU36" s="36" t="s">
        <v>272</v>
      </c>
      <c r="BV36" s="36">
        <v>35</v>
      </c>
      <c r="BW36" s="36" t="s">
        <v>119</v>
      </c>
      <c r="BX36" s="35">
        <v>42452</v>
      </c>
      <c r="BY36" s="36">
        <v>100</v>
      </c>
      <c r="BZ36" s="37">
        <v>3.5</v>
      </c>
      <c r="CA36" s="36" t="s">
        <v>120</v>
      </c>
      <c r="CB36" s="36" t="s">
        <v>121</v>
      </c>
      <c r="CC36" s="38">
        <v>30478253.435642</v>
      </c>
      <c r="CD36" s="38">
        <v>35460913.031723998</v>
      </c>
      <c r="CE36" s="38">
        <v>49046177.601538002</v>
      </c>
      <c r="CF36" s="38">
        <v>45582487.362089999</v>
      </c>
      <c r="CG36" s="38">
        <v>46101183.962711997</v>
      </c>
      <c r="CH36" s="38">
        <v>41068108.776943997</v>
      </c>
      <c r="CI36" s="38"/>
      <c r="CJ36" s="39">
        <f t="shared" si="0"/>
        <v>247737124.17065001</v>
      </c>
      <c r="CK36" s="36" t="s">
        <v>122</v>
      </c>
      <c r="CL36" s="38">
        <v>2000000</v>
      </c>
      <c r="CM36" s="40">
        <v>0.90700000000000003</v>
      </c>
      <c r="CN36" s="40">
        <v>0.16930000000000001</v>
      </c>
      <c r="CO36" s="40">
        <v>9.2999999999999999E-2</v>
      </c>
      <c r="CP36" s="36">
        <v>0.66</v>
      </c>
      <c r="CQ36" s="40">
        <v>0.9506</v>
      </c>
      <c r="CR36" s="36">
        <v>24.534559999999999</v>
      </c>
      <c r="CS36" s="36">
        <v>23.037279999999999</v>
      </c>
      <c r="CT36" s="36">
        <v>3.641778</v>
      </c>
      <c r="CU36" s="36">
        <v>3.9011239999999998</v>
      </c>
    </row>
    <row r="37" spans="1:101" x14ac:dyDescent="0.2">
      <c r="A37" s="48" t="s">
        <v>169</v>
      </c>
      <c r="B37" s="48"/>
      <c r="C37" s="48">
        <v>36</v>
      </c>
      <c r="D37" s="48">
        <v>772.8</v>
      </c>
      <c r="E37" s="48">
        <v>2.2000000000000002</v>
      </c>
      <c r="F37" s="48">
        <v>4</v>
      </c>
      <c r="G37" s="48">
        <v>19.318999999999999</v>
      </c>
      <c r="H37" s="48">
        <v>9.4149999999999991</v>
      </c>
      <c r="I37" s="48">
        <v>2.0499999999999998</v>
      </c>
      <c r="J37" s="48">
        <v>2</v>
      </c>
      <c r="K37" s="48">
        <v>40</v>
      </c>
      <c r="L37" s="48">
        <v>260</v>
      </c>
      <c r="M37" s="48">
        <v>19.260999999999999</v>
      </c>
      <c r="N37" s="48">
        <v>0.1</v>
      </c>
      <c r="O37" s="48" t="s">
        <v>94</v>
      </c>
      <c r="P37" s="48" t="s">
        <v>169</v>
      </c>
      <c r="Q37" s="51" t="s">
        <v>95</v>
      </c>
      <c r="R37" s="51" t="s">
        <v>96</v>
      </c>
      <c r="S37" s="51" t="s">
        <v>126</v>
      </c>
      <c r="T37" s="51" t="s">
        <v>99</v>
      </c>
      <c r="U37" s="51" t="s">
        <v>99</v>
      </c>
      <c r="V37" s="51" t="s">
        <v>100</v>
      </c>
      <c r="W37" s="51" t="s">
        <v>101</v>
      </c>
      <c r="X37" s="51"/>
      <c r="Y37" s="51" t="s">
        <v>95</v>
      </c>
      <c r="Z37" s="51" t="s">
        <v>95</v>
      </c>
      <c r="AA37" s="51" t="s">
        <v>95</v>
      </c>
      <c r="AB37" s="51" t="s">
        <v>102</v>
      </c>
      <c r="AC37" s="51">
        <v>78</v>
      </c>
      <c r="AD37" s="51" t="s">
        <v>103</v>
      </c>
      <c r="AE37" s="53">
        <v>1969</v>
      </c>
      <c r="AF37" s="51" t="s">
        <v>103</v>
      </c>
      <c r="AG37" s="50" t="s">
        <v>104</v>
      </c>
      <c r="AH37" s="115" t="s">
        <v>105</v>
      </c>
      <c r="AI37" s="115" t="s">
        <v>106</v>
      </c>
      <c r="AJ37" s="50" t="s">
        <v>104</v>
      </c>
      <c r="AK37" s="50" t="s">
        <v>105</v>
      </c>
      <c r="AL37" s="50" t="s">
        <v>106</v>
      </c>
      <c r="AM37" s="50" t="s">
        <v>106</v>
      </c>
      <c r="AN37" s="51">
        <v>1</v>
      </c>
      <c r="AO37" s="51"/>
      <c r="AP37" s="51" t="s">
        <v>107</v>
      </c>
      <c r="AQ37" s="51">
        <v>1</v>
      </c>
      <c r="AR37" s="51" t="s">
        <v>108</v>
      </c>
      <c r="AS37" s="98">
        <v>2005</v>
      </c>
      <c r="AT37" s="98">
        <v>11</v>
      </c>
      <c r="AU37" s="98">
        <v>48</v>
      </c>
      <c r="AV37" s="99">
        <v>2.4670000000000001</v>
      </c>
      <c r="AW37" s="99">
        <v>3.7006000000000001</v>
      </c>
      <c r="AX37" s="100">
        <v>68.2</v>
      </c>
      <c r="AY37" s="100">
        <v>132.4</v>
      </c>
      <c r="AZ37" s="100">
        <v>68.599999999999994</v>
      </c>
      <c r="BA37" s="100">
        <v>73</v>
      </c>
      <c r="BB37" s="101">
        <v>4.3478000000000003</v>
      </c>
      <c r="BC37" s="101">
        <v>2.5573999999999999</v>
      </c>
      <c r="BD37" s="101">
        <v>0.48359999999999997</v>
      </c>
      <c r="BE37" s="101">
        <v>8.72E-2</v>
      </c>
      <c r="BF37" s="52">
        <v>48</v>
      </c>
      <c r="BG37" s="53" t="s">
        <v>109</v>
      </c>
      <c r="BH37" s="53" t="s">
        <v>110</v>
      </c>
      <c r="BI37" s="53" t="s">
        <v>110</v>
      </c>
      <c r="BJ37" s="53" t="s">
        <v>170</v>
      </c>
      <c r="BK37" s="53" t="s">
        <v>169</v>
      </c>
      <c r="BL37" s="53" t="s">
        <v>112</v>
      </c>
      <c r="BM37" s="53" t="s">
        <v>113</v>
      </c>
      <c r="BN37" s="53" t="s">
        <v>114</v>
      </c>
      <c r="BO37" s="53" t="s">
        <v>171</v>
      </c>
      <c r="BP37" s="53" t="s">
        <v>126</v>
      </c>
      <c r="BQ37" s="53" t="s">
        <v>100</v>
      </c>
      <c r="BR37" s="54">
        <v>42125</v>
      </c>
      <c r="BS37" s="55">
        <v>42467</v>
      </c>
      <c r="BT37" s="56" t="s">
        <v>138</v>
      </c>
      <c r="BU37" s="56" t="s">
        <v>172</v>
      </c>
      <c r="BV37" s="56">
        <v>36</v>
      </c>
      <c r="BW37" s="56" t="s">
        <v>119</v>
      </c>
      <c r="BX37" s="55">
        <v>42452</v>
      </c>
      <c r="BY37" s="56">
        <v>100</v>
      </c>
      <c r="BZ37" s="57">
        <v>2.2000000000000002</v>
      </c>
      <c r="CA37" s="56" t="s">
        <v>120</v>
      </c>
      <c r="CB37" s="56" t="s">
        <v>121</v>
      </c>
      <c r="CC37" s="58">
        <v>21253677.090693999</v>
      </c>
      <c r="CD37" s="58">
        <v>38589686.12596</v>
      </c>
      <c r="CE37" s="58">
        <v>43136075.142209999</v>
      </c>
      <c r="CF37" s="58">
        <v>39529460.882469997</v>
      </c>
      <c r="CG37" s="58">
        <v>40233864.050541997</v>
      </c>
      <c r="CH37" s="58">
        <v>36427984.844732001</v>
      </c>
      <c r="CI37" s="58"/>
      <c r="CJ37" s="59">
        <f t="shared" si="0"/>
        <v>219170748.136608</v>
      </c>
      <c r="CK37" s="56" t="s">
        <v>122</v>
      </c>
      <c r="CL37" s="58">
        <v>2000000</v>
      </c>
      <c r="CM37" s="60">
        <v>0.91090000000000004</v>
      </c>
      <c r="CN37" s="60">
        <v>0.47739999999999999</v>
      </c>
      <c r="CO37" s="60">
        <v>8.9099999999999999E-2</v>
      </c>
      <c r="CP37" s="56">
        <v>0.64</v>
      </c>
      <c r="CQ37" s="60">
        <v>0.9284</v>
      </c>
      <c r="CR37" s="56">
        <v>65.906750000000002</v>
      </c>
      <c r="CS37" s="56">
        <v>62.318060000000003</v>
      </c>
      <c r="CT37" s="56">
        <v>10.249000000000001</v>
      </c>
      <c r="CU37" s="56">
        <v>9.8506750000000007</v>
      </c>
      <c r="CV37" s="109" t="s">
        <v>702</v>
      </c>
      <c r="CW37" s="109" t="s">
        <v>702</v>
      </c>
    </row>
    <row r="38" spans="1:101" x14ac:dyDescent="0.2">
      <c r="A38" s="77" t="s">
        <v>480</v>
      </c>
      <c r="B38" s="77"/>
      <c r="C38" s="77">
        <v>37</v>
      </c>
      <c r="D38" s="77">
        <v>537.5</v>
      </c>
      <c r="E38" s="77">
        <v>6.9</v>
      </c>
      <c r="F38" s="77">
        <v>4</v>
      </c>
      <c r="G38" s="77">
        <v>13.439</v>
      </c>
      <c r="H38" s="77">
        <v>6.5759999999999996</v>
      </c>
      <c r="I38" s="77">
        <v>2.04</v>
      </c>
      <c r="J38" s="77">
        <v>1.98</v>
      </c>
      <c r="K38" s="77">
        <v>40</v>
      </c>
      <c r="L38" s="77">
        <v>260</v>
      </c>
      <c r="M38" s="77">
        <v>13.425000000000001</v>
      </c>
      <c r="N38" s="77">
        <v>0.20899999999999999</v>
      </c>
      <c r="O38" s="77" t="s">
        <v>94</v>
      </c>
      <c r="P38" s="77" t="s">
        <v>480</v>
      </c>
      <c r="Q38" s="93" t="s">
        <v>124</v>
      </c>
      <c r="R38" s="93" t="s">
        <v>125</v>
      </c>
      <c r="S38" s="93" t="s">
        <v>126</v>
      </c>
      <c r="T38" s="93" t="s">
        <v>481</v>
      </c>
      <c r="U38" s="93" t="s">
        <v>99</v>
      </c>
      <c r="V38" s="93" t="s">
        <v>100</v>
      </c>
      <c r="W38" s="94" t="s">
        <v>482</v>
      </c>
      <c r="X38" s="94" t="s">
        <v>483</v>
      </c>
      <c r="Y38" s="93" t="s">
        <v>484</v>
      </c>
      <c r="Z38" s="42" t="s">
        <v>131</v>
      </c>
      <c r="AA38" s="62" t="s">
        <v>132</v>
      </c>
      <c r="AB38" s="93" t="s">
        <v>102</v>
      </c>
      <c r="AC38" s="93">
        <v>69</v>
      </c>
      <c r="AD38" s="93" t="s">
        <v>103</v>
      </c>
      <c r="AE38" s="33">
        <v>3670</v>
      </c>
      <c r="AF38" s="93" t="s">
        <v>103</v>
      </c>
      <c r="AG38" s="93" t="s">
        <v>104</v>
      </c>
      <c r="AH38" s="93" t="s">
        <v>105</v>
      </c>
      <c r="AI38" s="93" t="s">
        <v>106</v>
      </c>
      <c r="AJ38" s="93" t="s">
        <v>104</v>
      </c>
      <c r="AK38" s="93" t="s">
        <v>105</v>
      </c>
      <c r="AL38" s="93" t="s">
        <v>106</v>
      </c>
      <c r="AM38" s="93" t="s">
        <v>106</v>
      </c>
      <c r="AN38" s="93">
        <v>1</v>
      </c>
      <c r="AO38" s="93"/>
      <c r="AP38" s="93" t="s">
        <v>107</v>
      </c>
      <c r="AQ38" s="93">
        <v>1</v>
      </c>
      <c r="AR38" s="93" t="s">
        <v>135</v>
      </c>
      <c r="AS38" s="93">
        <v>2007</v>
      </c>
      <c r="AT38" s="78">
        <v>9</v>
      </c>
      <c r="AU38" s="78">
        <v>16</v>
      </c>
      <c r="AV38" s="79">
        <v>2.8759999999999999</v>
      </c>
      <c r="AW38" s="79">
        <v>2.1762000000000001</v>
      </c>
      <c r="AX38" s="80"/>
      <c r="AY38" s="80"/>
      <c r="AZ38" s="80">
        <v>49.8</v>
      </c>
      <c r="BA38" s="80">
        <v>40.4</v>
      </c>
      <c r="BB38" s="81">
        <v>50.469200000000001</v>
      </c>
      <c r="BC38" s="81">
        <v>15.450799999999999</v>
      </c>
      <c r="BD38" s="81">
        <v>4.3342000000000001</v>
      </c>
      <c r="BE38" s="81">
        <v>7.5200000000000003E-2</v>
      </c>
      <c r="BF38" s="31">
        <v>16</v>
      </c>
      <c r="BG38" t="s">
        <v>109</v>
      </c>
      <c r="BH38" s="33" t="s">
        <v>109</v>
      </c>
      <c r="BI38" s="33" t="s">
        <v>132</v>
      </c>
      <c r="BJ38" t="s">
        <v>485</v>
      </c>
      <c r="BK38" t="s">
        <v>480</v>
      </c>
      <c r="BL38" t="s">
        <v>112</v>
      </c>
      <c r="BM38" t="s">
        <v>113</v>
      </c>
      <c r="BN38" t="s">
        <v>114</v>
      </c>
      <c r="BO38" t="s">
        <v>486</v>
      </c>
      <c r="BP38" t="s">
        <v>126</v>
      </c>
      <c r="BQ38" t="s">
        <v>100</v>
      </c>
      <c r="BR38" s="34">
        <v>42125</v>
      </c>
      <c r="BS38" s="35">
        <v>42467</v>
      </c>
      <c r="BT38" s="36" t="s">
        <v>138</v>
      </c>
      <c r="BU38" s="36" t="s">
        <v>487</v>
      </c>
      <c r="BV38" s="36">
        <v>37</v>
      </c>
      <c r="BW38" s="36" t="s">
        <v>119</v>
      </c>
      <c r="BX38" s="35">
        <v>42452</v>
      </c>
      <c r="BY38" s="36">
        <v>100</v>
      </c>
      <c r="BZ38" s="37">
        <v>6.9</v>
      </c>
      <c r="CA38" s="36" t="s">
        <v>120</v>
      </c>
      <c r="CB38" s="36" t="s">
        <v>121</v>
      </c>
      <c r="CC38" s="38">
        <v>34054132.599072002</v>
      </c>
      <c r="CD38" s="38">
        <v>36442303.168485999</v>
      </c>
      <c r="CE38" s="38">
        <v>55990389.739086002</v>
      </c>
      <c r="CF38" s="38">
        <v>52125748.911564</v>
      </c>
      <c r="CG38" s="38">
        <v>52874813.139739998</v>
      </c>
      <c r="CH38" s="38">
        <v>46922000.266489998</v>
      </c>
      <c r="CI38" s="38"/>
      <c r="CJ38" s="39">
        <f t="shared" si="0"/>
        <v>278409387.82443798</v>
      </c>
      <c r="CK38" s="36" t="s">
        <v>122</v>
      </c>
      <c r="CL38" s="38">
        <v>2000000</v>
      </c>
      <c r="CM38" s="40">
        <v>0.90449999999999997</v>
      </c>
      <c r="CN38" s="40">
        <v>4.8000000000000001E-2</v>
      </c>
      <c r="CO38" s="40">
        <v>9.5500000000000002E-2</v>
      </c>
      <c r="CP38" s="36">
        <v>0.57999999999999996</v>
      </c>
      <c r="CQ38" s="40">
        <v>0.96640000000000004</v>
      </c>
      <c r="CR38" s="36">
        <v>12.71457</v>
      </c>
      <c r="CS38" s="36">
        <v>11.04547</v>
      </c>
      <c r="CT38" s="36">
        <v>1.2132080000000001</v>
      </c>
      <c r="CU38" s="36">
        <v>1.0633790000000001</v>
      </c>
    </row>
    <row r="39" spans="1:101" x14ac:dyDescent="0.2">
      <c r="A39" s="67" t="s">
        <v>326</v>
      </c>
      <c r="B39" s="67"/>
      <c r="C39" s="67">
        <v>30</v>
      </c>
      <c r="D39" s="67">
        <v>756.5</v>
      </c>
      <c r="E39" s="67">
        <v>4.7</v>
      </c>
      <c r="F39" s="67">
        <v>3</v>
      </c>
      <c r="G39" s="67">
        <v>18.911999999999999</v>
      </c>
      <c r="H39" s="67">
        <v>8.8940000000000001</v>
      </c>
      <c r="I39" s="67">
        <v>2.13</v>
      </c>
      <c r="J39" s="67">
        <v>2.0699999999999998</v>
      </c>
      <c r="K39" s="67">
        <v>40</v>
      </c>
      <c r="L39" s="67">
        <v>260</v>
      </c>
      <c r="M39" s="67">
        <v>18.88</v>
      </c>
      <c r="N39" s="67">
        <v>1.0999999999999999E-2</v>
      </c>
      <c r="O39" s="67" t="s">
        <v>94</v>
      </c>
      <c r="P39" s="67" t="s">
        <v>326</v>
      </c>
      <c r="Q39" s="94" t="s">
        <v>95</v>
      </c>
      <c r="R39" s="94" t="s">
        <v>210</v>
      </c>
      <c r="S39" s="94" t="s">
        <v>97</v>
      </c>
      <c r="T39" s="94" t="s">
        <v>211</v>
      </c>
      <c r="U39" s="94" t="s">
        <v>211</v>
      </c>
      <c r="V39" s="94" t="s">
        <v>100</v>
      </c>
      <c r="W39" s="94" t="s">
        <v>101</v>
      </c>
      <c r="X39" s="94"/>
      <c r="Y39" s="94" t="s">
        <v>95</v>
      </c>
      <c r="Z39" s="32" t="s">
        <v>95</v>
      </c>
      <c r="AA39" s="32" t="s">
        <v>95</v>
      </c>
      <c r="AB39" s="94" t="s">
        <v>223</v>
      </c>
      <c r="AC39" s="94">
        <v>67</v>
      </c>
      <c r="AD39" s="94" t="s">
        <v>145</v>
      </c>
      <c r="AE39" s="33">
        <v>12159</v>
      </c>
      <c r="AF39" s="94" t="s">
        <v>145</v>
      </c>
      <c r="AG39" s="93" t="s">
        <v>174</v>
      </c>
      <c r="AH39" s="93" t="s">
        <v>105</v>
      </c>
      <c r="AI39" s="93" t="s">
        <v>212</v>
      </c>
      <c r="AJ39" s="93" t="s">
        <v>174</v>
      </c>
      <c r="AK39" s="93" t="s">
        <v>105</v>
      </c>
      <c r="AL39" s="93" t="s">
        <v>212</v>
      </c>
      <c r="AM39" s="93" t="s">
        <v>212</v>
      </c>
      <c r="AN39" s="94">
        <v>0</v>
      </c>
      <c r="AO39" s="94"/>
      <c r="AP39" s="94" t="s">
        <v>134</v>
      </c>
      <c r="AQ39" s="94">
        <v>2</v>
      </c>
      <c r="AR39" s="94" t="s">
        <v>135</v>
      </c>
      <c r="AS39" s="27">
        <v>2012</v>
      </c>
      <c r="AT39" s="27">
        <v>4</v>
      </c>
      <c r="AU39" s="27">
        <v>25</v>
      </c>
      <c r="AV39" s="28">
        <v>4.6748000000000003</v>
      </c>
      <c r="AW39" s="28">
        <v>6.4935999999999998</v>
      </c>
      <c r="AX39" s="29">
        <v>30</v>
      </c>
      <c r="AY39" s="29">
        <v>81.400000000000006</v>
      </c>
      <c r="AZ39" s="29">
        <v>14</v>
      </c>
      <c r="BA39" s="29">
        <v>10.4</v>
      </c>
      <c r="BB39" s="30">
        <v>0.19339999999999999</v>
      </c>
      <c r="BC39" s="30">
        <v>3.2800000000000003E-2</v>
      </c>
      <c r="BD39" s="30">
        <v>0</v>
      </c>
      <c r="BE39" s="30">
        <v>0</v>
      </c>
      <c r="BF39" s="31">
        <v>25</v>
      </c>
      <c r="BG39" s="105" t="s">
        <v>109</v>
      </c>
      <c r="BH39" s="33" t="s">
        <v>110</v>
      </c>
      <c r="BI39" s="33" t="s">
        <v>110</v>
      </c>
      <c r="BJ39" t="s">
        <v>327</v>
      </c>
      <c r="BK39" t="s">
        <v>326</v>
      </c>
      <c r="BL39" t="s">
        <v>112</v>
      </c>
      <c r="BM39" t="s">
        <v>113</v>
      </c>
      <c r="BN39" t="s">
        <v>114</v>
      </c>
      <c r="BO39" t="s">
        <v>328</v>
      </c>
      <c r="BP39" t="s">
        <v>116</v>
      </c>
      <c r="BQ39" t="s">
        <v>100</v>
      </c>
      <c r="BR39" s="34">
        <v>42125</v>
      </c>
      <c r="BS39" s="35">
        <v>42467</v>
      </c>
      <c r="BT39" s="36" t="s">
        <v>138</v>
      </c>
      <c r="BU39" s="36" t="s">
        <v>329</v>
      </c>
      <c r="BV39" s="36">
        <v>30</v>
      </c>
      <c r="BW39" s="36" t="s">
        <v>119</v>
      </c>
      <c r="BX39" s="35">
        <v>42452</v>
      </c>
      <c r="BY39" s="36">
        <v>100</v>
      </c>
      <c r="BZ39" s="37">
        <v>4.7</v>
      </c>
      <c r="CA39" s="36" t="s">
        <v>120</v>
      </c>
      <c r="CB39" s="36" t="s">
        <v>121</v>
      </c>
      <c r="CC39" s="38">
        <v>27753746.202318002</v>
      </c>
      <c r="CD39" s="38">
        <v>27478171.085797999</v>
      </c>
      <c r="CE39" s="38">
        <v>41864393.763630003</v>
      </c>
      <c r="CF39" s="38">
        <v>38892903.826558001</v>
      </c>
      <c r="CG39" s="38">
        <v>39358181.256428003</v>
      </c>
      <c r="CH39" s="38">
        <v>35151758.471238002</v>
      </c>
      <c r="CI39" s="38"/>
      <c r="CJ39" s="39">
        <f t="shared" si="0"/>
        <v>210499154.60597003</v>
      </c>
      <c r="CK39" s="36" t="s">
        <v>122</v>
      </c>
      <c r="CL39" s="38">
        <v>2000000</v>
      </c>
      <c r="CM39" s="40">
        <v>0.90429999999999999</v>
      </c>
      <c r="CN39" s="40">
        <v>0.13669999999999999</v>
      </c>
      <c r="CO39" s="40">
        <v>9.5699999999999993E-2</v>
      </c>
      <c r="CP39" s="36">
        <v>0.65</v>
      </c>
      <c r="CQ39" s="40">
        <v>0.95320000000000005</v>
      </c>
      <c r="CR39" s="36">
        <v>22.64423</v>
      </c>
      <c r="CS39" s="36">
        <v>21.12865</v>
      </c>
      <c r="CT39" s="36">
        <v>3.321056</v>
      </c>
      <c r="CU39" s="36">
        <v>3.4395660000000001</v>
      </c>
    </row>
    <row r="40" spans="1:101" ht="17" x14ac:dyDescent="0.2">
      <c r="A40" s="67" t="s">
        <v>468</v>
      </c>
      <c r="B40" s="86" t="s">
        <v>469</v>
      </c>
      <c r="C40" s="67">
        <v>39</v>
      </c>
      <c r="D40" s="67">
        <v>824</v>
      </c>
      <c r="E40" s="67">
        <v>6.9</v>
      </c>
      <c r="F40" s="67">
        <v>4</v>
      </c>
      <c r="G40" s="67">
        <v>20.600999999999999</v>
      </c>
      <c r="H40" s="67">
        <v>9.9260000000000002</v>
      </c>
      <c r="I40" s="67">
        <v>2.08</v>
      </c>
      <c r="J40" s="67">
        <v>2.1800000000000002</v>
      </c>
      <c r="K40" s="67">
        <v>40</v>
      </c>
      <c r="L40" s="67">
        <v>260</v>
      </c>
      <c r="M40" s="67">
        <v>20.582000000000001</v>
      </c>
      <c r="N40" s="67">
        <v>-2.5000000000000001E-2</v>
      </c>
      <c r="O40" s="67" t="s">
        <v>94</v>
      </c>
      <c r="P40" s="67" t="s">
        <v>468</v>
      </c>
      <c r="Q40" s="94" t="s">
        <v>95</v>
      </c>
      <c r="R40" s="94" t="s">
        <v>96</v>
      </c>
      <c r="S40" s="94" t="s">
        <v>126</v>
      </c>
      <c r="T40" s="94" t="s">
        <v>99</v>
      </c>
      <c r="U40" s="94" t="s">
        <v>99</v>
      </c>
      <c r="V40" s="94" t="s">
        <v>100</v>
      </c>
      <c r="W40" s="94" t="s">
        <v>101</v>
      </c>
      <c r="X40" s="94"/>
      <c r="Y40" s="94" t="s">
        <v>95</v>
      </c>
      <c r="Z40" s="94" t="s">
        <v>95</v>
      </c>
      <c r="AA40" s="94" t="s">
        <v>95</v>
      </c>
      <c r="AB40" s="94" t="s">
        <v>102</v>
      </c>
      <c r="AC40" s="94">
        <v>92</v>
      </c>
      <c r="AD40" s="94" t="s">
        <v>103</v>
      </c>
      <c r="AE40" s="33">
        <v>4399</v>
      </c>
      <c r="AF40" s="94" t="s">
        <v>103</v>
      </c>
      <c r="AG40" s="94" t="s">
        <v>104</v>
      </c>
      <c r="AH40" s="94" t="s">
        <v>105</v>
      </c>
      <c r="AI40" s="93" t="s">
        <v>106</v>
      </c>
      <c r="AJ40" s="93" t="s">
        <v>104</v>
      </c>
      <c r="AK40" s="93" t="s">
        <v>105</v>
      </c>
      <c r="AL40" s="93" t="s">
        <v>106</v>
      </c>
      <c r="AM40" s="93" t="s">
        <v>106</v>
      </c>
      <c r="AN40" s="94">
        <v>1</v>
      </c>
      <c r="AO40" s="94"/>
      <c r="AP40" s="94" t="s">
        <v>159</v>
      </c>
      <c r="AQ40" s="94">
        <v>0</v>
      </c>
      <c r="AR40" s="94" t="s">
        <v>108</v>
      </c>
      <c r="AS40" s="94"/>
      <c r="AT40" s="94"/>
      <c r="AU40" s="94"/>
      <c r="AV40" s="94"/>
      <c r="AW40" s="94"/>
      <c r="AX40" s="94"/>
      <c r="AY40" s="94"/>
      <c r="AZ40" s="94"/>
      <c r="BA40" s="94"/>
      <c r="BB40" s="61"/>
      <c r="BC40" s="61"/>
      <c r="BD40" s="61"/>
      <c r="BE40" s="61"/>
      <c r="BF40" s="32">
        <v>42</v>
      </c>
      <c r="BG40" t="s">
        <v>109</v>
      </c>
      <c r="BH40" s="33" t="s">
        <v>110</v>
      </c>
      <c r="BI40" s="33" t="s">
        <v>110</v>
      </c>
      <c r="BJ40" t="s">
        <v>488</v>
      </c>
      <c r="BK40" t="s">
        <v>468</v>
      </c>
      <c r="BL40" t="s">
        <v>112</v>
      </c>
      <c r="BM40" t="s">
        <v>113</v>
      </c>
      <c r="BN40" t="s">
        <v>114</v>
      </c>
      <c r="BO40" t="s">
        <v>489</v>
      </c>
      <c r="BP40" t="s">
        <v>126</v>
      </c>
      <c r="BQ40" t="s">
        <v>100</v>
      </c>
      <c r="BR40" s="34">
        <v>42125</v>
      </c>
      <c r="BS40" s="35">
        <v>42467</v>
      </c>
      <c r="BT40" s="36" t="s">
        <v>138</v>
      </c>
      <c r="BU40" s="36" t="s">
        <v>490</v>
      </c>
      <c r="BV40" s="36">
        <v>39</v>
      </c>
      <c r="BW40" s="36" t="s">
        <v>119</v>
      </c>
      <c r="BX40" s="35">
        <v>42452</v>
      </c>
      <c r="BY40" s="36">
        <v>100</v>
      </c>
      <c r="BZ40" s="37">
        <v>6.9</v>
      </c>
      <c r="CA40" s="36" t="s">
        <v>120</v>
      </c>
      <c r="CB40" s="36" t="s">
        <v>121</v>
      </c>
      <c r="CC40" s="38">
        <v>27797440.046503998</v>
      </c>
      <c r="CD40" s="38">
        <v>13915649.158248</v>
      </c>
      <c r="CE40" s="38">
        <v>42137903.238845997</v>
      </c>
      <c r="CF40" s="38">
        <v>39394814.836244002</v>
      </c>
      <c r="CG40" s="38">
        <v>40065465.292917997</v>
      </c>
      <c r="CH40" s="38">
        <v>35755170.548473999</v>
      </c>
      <c r="CI40" s="38"/>
      <c r="CJ40" s="39">
        <f t="shared" si="0"/>
        <v>199066443.121234</v>
      </c>
      <c r="CK40" s="36" t="s">
        <v>122</v>
      </c>
      <c r="CL40" s="38">
        <v>2000000</v>
      </c>
      <c r="CM40" s="40">
        <v>0.90029999999999999</v>
      </c>
      <c r="CN40" s="40">
        <v>0.1011</v>
      </c>
      <c r="CO40" s="40">
        <v>9.9699999999999997E-2</v>
      </c>
      <c r="CP40" s="36">
        <v>0.64</v>
      </c>
      <c r="CQ40" s="40">
        <v>0.96179999999999999</v>
      </c>
      <c r="CR40" s="36">
        <v>18.739370000000001</v>
      </c>
      <c r="CS40" s="36">
        <v>16.725390000000001</v>
      </c>
      <c r="CT40" s="36">
        <v>2.4385629999999998</v>
      </c>
      <c r="CU40" s="36">
        <v>2.4495979999999999</v>
      </c>
    </row>
    <row r="41" spans="1:101" ht="17" x14ac:dyDescent="0.2">
      <c r="A41" s="67" t="s">
        <v>195</v>
      </c>
      <c r="B41" s="86" t="s">
        <v>196</v>
      </c>
      <c r="C41" s="67">
        <v>31</v>
      </c>
      <c r="D41" s="67">
        <v>276.3</v>
      </c>
      <c r="E41" s="67">
        <v>2.4</v>
      </c>
      <c r="F41" s="67">
        <v>3</v>
      </c>
      <c r="G41" s="67">
        <v>6.9080000000000004</v>
      </c>
      <c r="H41" s="67">
        <v>3.3839999999999999</v>
      </c>
      <c r="I41" s="67">
        <v>2.04</v>
      </c>
      <c r="J41" s="67">
        <v>1.68</v>
      </c>
      <c r="K41" s="67">
        <v>40</v>
      </c>
      <c r="L41" s="67">
        <v>260</v>
      </c>
      <c r="M41" s="67">
        <v>6.8940000000000001</v>
      </c>
      <c r="N41" s="67">
        <v>0.43099999999999999</v>
      </c>
      <c r="O41" s="67" t="s">
        <v>94</v>
      </c>
      <c r="P41" s="67" t="s">
        <v>195</v>
      </c>
      <c r="Q41" s="94" t="s">
        <v>95</v>
      </c>
      <c r="R41" s="94" t="s">
        <v>96</v>
      </c>
      <c r="S41" s="94" t="s">
        <v>97</v>
      </c>
      <c r="T41" s="94" t="s">
        <v>99</v>
      </c>
      <c r="U41" s="94" t="s">
        <v>99</v>
      </c>
      <c r="V41" s="94" t="s">
        <v>100</v>
      </c>
      <c r="W41" s="94" t="s">
        <v>101</v>
      </c>
      <c r="X41" s="94"/>
      <c r="Y41" s="94" t="s">
        <v>95</v>
      </c>
      <c r="Z41" s="32" t="s">
        <v>95</v>
      </c>
      <c r="AA41" s="32" t="s">
        <v>95</v>
      </c>
      <c r="AB41" s="94" t="s">
        <v>197</v>
      </c>
      <c r="AC41" s="94">
        <v>87</v>
      </c>
      <c r="AD41" s="94" t="s">
        <v>103</v>
      </c>
      <c r="AE41" s="33">
        <v>1575</v>
      </c>
      <c r="AF41" s="94" t="s">
        <v>103</v>
      </c>
      <c r="AG41" s="94" t="s">
        <v>104</v>
      </c>
      <c r="AH41" s="94" t="s">
        <v>105</v>
      </c>
      <c r="AI41" s="93" t="s">
        <v>106</v>
      </c>
      <c r="AJ41" s="69" t="s">
        <v>198</v>
      </c>
      <c r="AK41" s="69" t="s">
        <v>198</v>
      </c>
      <c r="AL41" s="69" t="s">
        <v>198</v>
      </c>
      <c r="AM41" s="93" t="s">
        <v>106</v>
      </c>
      <c r="AN41" s="94">
        <v>1</v>
      </c>
      <c r="AO41" s="94"/>
      <c r="AP41" s="94" t="s">
        <v>107</v>
      </c>
      <c r="AQ41" s="94">
        <v>1</v>
      </c>
      <c r="AR41" s="94" t="s">
        <v>108</v>
      </c>
      <c r="AS41" s="94"/>
      <c r="AT41" s="94"/>
      <c r="AU41" s="94"/>
      <c r="AV41" s="94"/>
      <c r="AW41" s="94"/>
      <c r="AX41" s="94"/>
      <c r="AY41" s="94"/>
      <c r="AZ41" s="94"/>
      <c r="BA41" s="94"/>
      <c r="BB41" s="61"/>
      <c r="BC41" s="61"/>
      <c r="BD41" s="61"/>
      <c r="BE41" s="61"/>
      <c r="BF41" s="32">
        <v>48</v>
      </c>
      <c r="BG41" s="32">
        <v>78</v>
      </c>
      <c r="BH41" s="33" t="s">
        <v>110</v>
      </c>
      <c r="BI41" s="33" t="s">
        <v>110</v>
      </c>
      <c r="BJ41" t="s">
        <v>199</v>
      </c>
      <c r="BK41" t="s">
        <v>195</v>
      </c>
      <c r="BL41" t="s">
        <v>112</v>
      </c>
      <c r="BM41" t="s">
        <v>113</v>
      </c>
      <c r="BN41" t="s">
        <v>114</v>
      </c>
      <c r="BO41" t="s">
        <v>200</v>
      </c>
      <c r="BP41" t="s">
        <v>116</v>
      </c>
      <c r="BQ41" t="s">
        <v>100</v>
      </c>
      <c r="BR41" s="34">
        <v>42125</v>
      </c>
      <c r="BS41" s="35">
        <v>42467</v>
      </c>
      <c r="BT41" s="36" t="s">
        <v>138</v>
      </c>
      <c r="BU41" s="36" t="s">
        <v>201</v>
      </c>
      <c r="BV41" s="36">
        <v>31</v>
      </c>
      <c r="BW41" s="36" t="s">
        <v>119</v>
      </c>
      <c r="BX41" s="35">
        <v>42452</v>
      </c>
      <c r="BY41" s="36">
        <v>100</v>
      </c>
      <c r="BZ41" s="37">
        <v>2.4</v>
      </c>
      <c r="CA41" s="36" t="s">
        <v>120</v>
      </c>
      <c r="CB41" s="36" t="s">
        <v>121</v>
      </c>
      <c r="CC41" s="38">
        <v>28428429.615834001</v>
      </c>
      <c r="CD41" s="38">
        <v>25552959.276994001</v>
      </c>
      <c r="CE41" s="38">
        <v>35661092.434207998</v>
      </c>
      <c r="CF41" s="38">
        <v>33079049.446341999</v>
      </c>
      <c r="CG41" s="38">
        <v>33468452.229458001</v>
      </c>
      <c r="CH41" s="38">
        <v>30081655.081464</v>
      </c>
      <c r="CI41" s="38"/>
      <c r="CJ41" s="39">
        <f t="shared" si="0"/>
        <v>186271638.08429998</v>
      </c>
      <c r="CK41" s="36" t="s">
        <v>122</v>
      </c>
      <c r="CL41" s="38">
        <v>2000000</v>
      </c>
      <c r="CM41" s="40">
        <v>0.90859999999999996</v>
      </c>
      <c r="CN41" s="40">
        <v>0.2472</v>
      </c>
      <c r="CO41" s="40">
        <v>9.1399999999999995E-2</v>
      </c>
      <c r="CP41" s="36">
        <v>0.66</v>
      </c>
      <c r="CQ41" s="40">
        <v>0.94769999999999999</v>
      </c>
      <c r="CR41" s="36">
        <v>39.171729999999997</v>
      </c>
      <c r="CS41" s="36">
        <v>36.812049999999999</v>
      </c>
      <c r="CT41" s="36">
        <v>5.3172100000000002</v>
      </c>
      <c r="CU41" s="36">
        <v>5.5975549999999998</v>
      </c>
    </row>
    <row r="42" spans="1:101" x14ac:dyDescent="0.2">
      <c r="A42" s="23" t="s">
        <v>303</v>
      </c>
      <c r="B42" s="67"/>
      <c r="C42" s="23">
        <v>41</v>
      </c>
      <c r="D42" s="23">
        <v>683.1</v>
      </c>
      <c r="E42" s="23">
        <v>5.9</v>
      </c>
      <c r="F42" s="23">
        <v>4</v>
      </c>
      <c r="G42" s="23">
        <v>17.076000000000001</v>
      </c>
      <c r="H42" s="23">
        <v>7.99</v>
      </c>
      <c r="I42" s="23">
        <v>2.14</v>
      </c>
      <c r="J42" s="23">
        <v>2.15</v>
      </c>
      <c r="K42" s="23">
        <v>40</v>
      </c>
      <c r="L42" s="23">
        <v>260</v>
      </c>
      <c r="M42" s="23">
        <v>17.010999999999999</v>
      </c>
      <c r="N42" s="23">
        <v>-1.7000000000000001E-2</v>
      </c>
      <c r="O42" s="23" t="s">
        <v>94</v>
      </c>
      <c r="P42" s="23" t="s">
        <v>303</v>
      </c>
      <c r="Q42" s="24" t="s">
        <v>95</v>
      </c>
      <c r="R42" s="24" t="s">
        <v>96</v>
      </c>
      <c r="S42" s="24" t="s">
        <v>126</v>
      </c>
      <c r="T42" s="24" t="s">
        <v>99</v>
      </c>
      <c r="U42" s="24" t="s">
        <v>99</v>
      </c>
      <c r="V42" s="24" t="s">
        <v>100</v>
      </c>
      <c r="W42" s="24" t="s">
        <v>101</v>
      </c>
      <c r="X42" s="94"/>
      <c r="Y42" s="24" t="s">
        <v>95</v>
      </c>
      <c r="Z42" s="32" t="s">
        <v>95</v>
      </c>
      <c r="AA42" s="32" t="s">
        <v>95</v>
      </c>
      <c r="AB42" s="24" t="s">
        <v>102</v>
      </c>
      <c r="AC42" s="24">
        <v>89</v>
      </c>
      <c r="AD42" s="24" t="s">
        <v>145</v>
      </c>
      <c r="AE42" s="25">
        <v>11154</v>
      </c>
      <c r="AF42" s="24" t="s">
        <v>145</v>
      </c>
      <c r="AG42" s="94" t="s">
        <v>174</v>
      </c>
      <c r="AH42" s="94" t="s">
        <v>105</v>
      </c>
      <c r="AI42" s="93" t="s">
        <v>212</v>
      </c>
      <c r="AJ42" s="26" t="s">
        <v>174</v>
      </c>
      <c r="AK42" s="26" t="s">
        <v>105</v>
      </c>
      <c r="AL42" s="26" t="s">
        <v>212</v>
      </c>
      <c r="AM42" s="93" t="s">
        <v>212</v>
      </c>
      <c r="AN42" s="24">
        <v>0</v>
      </c>
      <c r="AO42" s="24"/>
      <c r="AP42" s="24" t="s">
        <v>107</v>
      </c>
      <c r="AQ42" s="24">
        <v>1</v>
      </c>
      <c r="AR42" s="24" t="s">
        <v>108</v>
      </c>
      <c r="AS42" s="27">
        <v>2013</v>
      </c>
      <c r="AT42" s="27">
        <v>3</v>
      </c>
      <c r="AU42" s="27">
        <v>76</v>
      </c>
      <c r="AV42" s="28">
        <v>9.9762000000000004</v>
      </c>
      <c r="AW42" s="28">
        <v>7.7858000000000001</v>
      </c>
      <c r="AX42" s="29">
        <v>54.2</v>
      </c>
      <c r="AY42" s="29">
        <v>56.8</v>
      </c>
      <c r="AZ42" s="29">
        <v>34</v>
      </c>
      <c r="BA42" s="29">
        <v>54.2</v>
      </c>
      <c r="BB42" s="30">
        <v>44.551000000000002</v>
      </c>
      <c r="BC42" s="30">
        <v>31.694800000000001</v>
      </c>
      <c r="BD42" s="30">
        <v>1.2218</v>
      </c>
      <c r="BE42" s="30">
        <v>1.548</v>
      </c>
      <c r="BF42" s="31">
        <v>76</v>
      </c>
      <c r="BG42" t="s">
        <v>109</v>
      </c>
      <c r="BH42" s="33" t="s">
        <v>110</v>
      </c>
      <c r="BI42" s="33" t="s">
        <v>110</v>
      </c>
      <c r="BJ42" t="s">
        <v>401</v>
      </c>
      <c r="BK42" t="s">
        <v>303</v>
      </c>
      <c r="BL42" t="s">
        <v>112</v>
      </c>
      <c r="BM42" t="s">
        <v>113</v>
      </c>
      <c r="BN42" t="s">
        <v>114</v>
      </c>
      <c r="BO42" t="s">
        <v>402</v>
      </c>
      <c r="BP42" t="s">
        <v>126</v>
      </c>
      <c r="BQ42" t="s">
        <v>100</v>
      </c>
      <c r="BR42" s="34">
        <v>42125</v>
      </c>
      <c r="BS42" s="35">
        <v>42467</v>
      </c>
      <c r="BT42" s="36" t="s">
        <v>138</v>
      </c>
      <c r="BU42" s="36" t="s">
        <v>403</v>
      </c>
      <c r="BV42" s="36">
        <v>41</v>
      </c>
      <c r="BW42" s="36" t="s">
        <v>119</v>
      </c>
      <c r="BX42" s="35">
        <v>42452</v>
      </c>
      <c r="BY42" s="36">
        <v>100</v>
      </c>
      <c r="BZ42" s="37">
        <v>5.9</v>
      </c>
      <c r="CA42" s="36" t="s">
        <v>120</v>
      </c>
      <c r="CB42" s="36" t="s">
        <v>121</v>
      </c>
      <c r="CC42" s="38">
        <v>24038148.565960001</v>
      </c>
      <c r="CD42" s="38">
        <v>73646059.438058004</v>
      </c>
      <c r="CE42" s="38">
        <v>28202811.557886001</v>
      </c>
      <c r="CF42" s="38">
        <v>26313569.303218</v>
      </c>
      <c r="CG42" s="38">
        <v>26649312.775786001</v>
      </c>
      <c r="CH42" s="38">
        <v>23788493.814293999</v>
      </c>
      <c r="CI42" s="38"/>
      <c r="CJ42" s="39">
        <f t="shared" si="0"/>
        <v>202638395.45520204</v>
      </c>
      <c r="CK42" s="36" t="s">
        <v>122</v>
      </c>
      <c r="CL42" s="38">
        <v>2000000</v>
      </c>
      <c r="CM42" s="40">
        <v>0.90539999999999998</v>
      </c>
      <c r="CN42" s="40">
        <v>0.18390000000000001</v>
      </c>
      <c r="CO42" s="40">
        <v>9.4600000000000004E-2</v>
      </c>
      <c r="CP42" s="36">
        <v>0.66</v>
      </c>
      <c r="CQ42" s="40">
        <v>0.95040000000000002</v>
      </c>
      <c r="CR42" s="36">
        <v>27.87398</v>
      </c>
      <c r="CS42" s="36">
        <v>25.561640000000001</v>
      </c>
      <c r="CT42" s="36">
        <v>3.867146</v>
      </c>
      <c r="CU42" s="36">
        <v>4.2014050000000003</v>
      </c>
    </row>
    <row r="43" spans="1:101" x14ac:dyDescent="0.2">
      <c r="A43" s="67" t="s">
        <v>326</v>
      </c>
      <c r="B43" s="67"/>
      <c r="C43" s="67">
        <v>77</v>
      </c>
      <c r="D43" s="67">
        <v>1170</v>
      </c>
      <c r="E43" s="67">
        <v>6.8</v>
      </c>
      <c r="F43" s="67">
        <v>7</v>
      </c>
      <c r="G43" s="67">
        <v>29.254999999999999</v>
      </c>
      <c r="H43" s="67">
        <v>13.906000000000001</v>
      </c>
      <c r="I43" s="67">
        <v>2.1</v>
      </c>
      <c r="J43" s="67">
        <v>2.12</v>
      </c>
      <c r="K43" s="67">
        <v>40</v>
      </c>
      <c r="L43" s="67">
        <v>260</v>
      </c>
      <c r="M43" s="67">
        <v>29.164999999999999</v>
      </c>
      <c r="N43" s="67">
        <v>4.8000000000000001E-2</v>
      </c>
      <c r="O43" s="67" t="s">
        <v>94</v>
      </c>
      <c r="P43" s="67" t="s">
        <v>326</v>
      </c>
      <c r="Q43" s="94" t="s">
        <v>95</v>
      </c>
      <c r="R43" s="94" t="s">
        <v>210</v>
      </c>
      <c r="S43" s="94" t="s">
        <v>126</v>
      </c>
      <c r="T43" s="94" t="s">
        <v>211</v>
      </c>
      <c r="U43" s="94" t="s">
        <v>211</v>
      </c>
      <c r="V43" s="94" t="s">
        <v>100</v>
      </c>
      <c r="W43" s="94" t="s">
        <v>101</v>
      </c>
      <c r="X43" s="94"/>
      <c r="Y43" s="94" t="s">
        <v>95</v>
      </c>
      <c r="Z43" s="94" t="s">
        <v>95</v>
      </c>
      <c r="AA43" s="94" t="s">
        <v>95</v>
      </c>
      <c r="AB43" s="94" t="s">
        <v>223</v>
      </c>
      <c r="AC43" s="94">
        <v>67</v>
      </c>
      <c r="AD43" s="94" t="s">
        <v>145</v>
      </c>
      <c r="AE43" s="33">
        <v>14280</v>
      </c>
      <c r="AF43" s="94" t="s">
        <v>145</v>
      </c>
      <c r="AG43" s="93" t="s">
        <v>174</v>
      </c>
      <c r="AH43" s="46" t="s">
        <v>105</v>
      </c>
      <c r="AI43" s="46" t="s">
        <v>212</v>
      </c>
      <c r="AJ43" s="93" t="s">
        <v>174</v>
      </c>
      <c r="AK43" s="93" t="s">
        <v>105</v>
      </c>
      <c r="AL43" s="93" t="s">
        <v>212</v>
      </c>
      <c r="AM43" s="93" t="s">
        <v>212</v>
      </c>
      <c r="AN43" s="94">
        <v>0</v>
      </c>
      <c r="AO43" s="94"/>
      <c r="AP43" s="94" t="s">
        <v>134</v>
      </c>
      <c r="AQ43" s="94">
        <v>2</v>
      </c>
      <c r="AR43" s="94" t="s">
        <v>135</v>
      </c>
      <c r="AS43" s="27">
        <v>2012</v>
      </c>
      <c r="AT43" s="27">
        <v>4</v>
      </c>
      <c r="AU43" s="27">
        <v>25</v>
      </c>
      <c r="AV43" s="28">
        <v>4.6748000000000003</v>
      </c>
      <c r="AW43" s="28">
        <v>6.4935999999999998</v>
      </c>
      <c r="AX43" s="29">
        <v>30</v>
      </c>
      <c r="AY43" s="29">
        <v>81.400000000000006</v>
      </c>
      <c r="AZ43" s="29">
        <v>14</v>
      </c>
      <c r="BA43" s="29">
        <v>10.4</v>
      </c>
      <c r="BB43" s="30">
        <v>0.19339999999999999</v>
      </c>
      <c r="BC43" s="30">
        <v>3.2800000000000003E-2</v>
      </c>
      <c r="BD43" s="30">
        <v>0</v>
      </c>
      <c r="BE43" s="30">
        <v>0</v>
      </c>
      <c r="BF43" s="31">
        <v>25</v>
      </c>
      <c r="BG43" s="32" t="s">
        <v>109</v>
      </c>
      <c r="BH43" s="33" t="s">
        <v>110</v>
      </c>
      <c r="BI43" s="33" t="s">
        <v>110</v>
      </c>
      <c r="BJ43" t="s">
        <v>462</v>
      </c>
      <c r="BK43" t="s">
        <v>326</v>
      </c>
      <c r="BL43" t="s">
        <v>112</v>
      </c>
      <c r="BM43" t="s">
        <v>113</v>
      </c>
      <c r="BN43" t="s">
        <v>114</v>
      </c>
      <c r="BO43" t="s">
        <v>463</v>
      </c>
      <c r="BP43" t="s">
        <v>126</v>
      </c>
      <c r="BQ43" t="s">
        <v>100</v>
      </c>
      <c r="BR43" s="34">
        <v>42125</v>
      </c>
      <c r="BS43" s="35">
        <v>42474</v>
      </c>
      <c r="BT43" s="36" t="s">
        <v>243</v>
      </c>
      <c r="BU43" s="36" t="s">
        <v>464</v>
      </c>
      <c r="BV43" s="36">
        <v>77</v>
      </c>
      <c r="BW43" s="36" t="s">
        <v>119</v>
      </c>
      <c r="BX43" s="35">
        <v>42452</v>
      </c>
      <c r="BY43" s="36">
        <v>100</v>
      </c>
      <c r="BZ43" s="37">
        <v>6.8</v>
      </c>
      <c r="CA43" s="36" t="s">
        <v>120</v>
      </c>
      <c r="CB43" s="36" t="s">
        <v>121</v>
      </c>
      <c r="CC43" s="38">
        <v>34685030.412398003</v>
      </c>
      <c r="CD43" s="38">
        <v>43420404.061066002</v>
      </c>
      <c r="CE43" s="38">
        <v>37449674.724579997</v>
      </c>
      <c r="CF43" s="38">
        <v>37132891.413185999</v>
      </c>
      <c r="CG43" s="38">
        <v>39590500.319774002</v>
      </c>
      <c r="CH43" s="38">
        <v>38140370.708307996</v>
      </c>
      <c r="CI43" s="38"/>
      <c r="CJ43" s="39">
        <f t="shared" si="0"/>
        <v>230418871.63931203</v>
      </c>
      <c r="CK43" s="36" t="s">
        <v>122</v>
      </c>
      <c r="CL43" s="38">
        <v>2000000</v>
      </c>
      <c r="CM43" s="40">
        <v>0.91239999999999999</v>
      </c>
      <c r="CN43" s="40">
        <v>8.48E-2</v>
      </c>
      <c r="CO43" s="40">
        <v>8.7599999999999997E-2</v>
      </c>
      <c r="CP43" s="36">
        <v>0.63</v>
      </c>
      <c r="CQ43" s="40">
        <v>0.96489999999999998</v>
      </c>
      <c r="CR43" s="36">
        <v>11.79932</v>
      </c>
      <c r="CS43" s="36">
        <v>10.840249999999999</v>
      </c>
      <c r="CT43" s="36">
        <v>1.5815619999999999</v>
      </c>
      <c r="CU43" s="36">
        <v>1.6641319999999999</v>
      </c>
    </row>
    <row r="44" spans="1:101" x14ac:dyDescent="0.2">
      <c r="A44" s="162" t="s">
        <v>123</v>
      </c>
      <c r="B44" s="162"/>
      <c r="C44" s="162">
        <v>43</v>
      </c>
      <c r="D44" s="162">
        <v>764.4</v>
      </c>
      <c r="E44" s="162">
        <v>1.3</v>
      </c>
      <c r="F44" s="162">
        <v>4</v>
      </c>
      <c r="G44" s="162">
        <v>19.111000000000001</v>
      </c>
      <c r="H44" s="162">
        <v>9.3130000000000006</v>
      </c>
      <c r="I44" s="162">
        <v>2.0499999999999998</v>
      </c>
      <c r="J44" s="162">
        <v>1.99</v>
      </c>
      <c r="K44" s="162">
        <v>40</v>
      </c>
      <c r="L44" s="162">
        <v>260</v>
      </c>
      <c r="M44" s="162">
        <v>19.064</v>
      </c>
      <c r="N44" s="162">
        <v>8.0000000000000002E-3</v>
      </c>
      <c r="O44" s="162" t="s">
        <v>94</v>
      </c>
      <c r="P44" s="162" t="s">
        <v>123</v>
      </c>
      <c r="Q44" s="163" t="s">
        <v>124</v>
      </c>
      <c r="R44" s="163" t="s">
        <v>125</v>
      </c>
      <c r="S44" s="163" t="s">
        <v>126</v>
      </c>
      <c r="T44" s="163" t="s">
        <v>127</v>
      </c>
      <c r="U44" s="163" t="s">
        <v>99</v>
      </c>
      <c r="V44" s="163" t="s">
        <v>100</v>
      </c>
      <c r="W44" s="163" t="s">
        <v>128</v>
      </c>
      <c r="X44" s="163" t="s">
        <v>129</v>
      </c>
      <c r="Y44" s="163" t="s">
        <v>130</v>
      </c>
      <c r="Z44" s="183" t="s">
        <v>131</v>
      </c>
      <c r="AA44" s="164" t="s">
        <v>132</v>
      </c>
      <c r="AB44" s="163" t="s">
        <v>133</v>
      </c>
      <c r="AC44" s="163">
        <v>72</v>
      </c>
      <c r="AD44" s="163" t="s">
        <v>103</v>
      </c>
      <c r="AE44" s="165">
        <v>1801</v>
      </c>
      <c r="AF44" s="163" t="s">
        <v>103</v>
      </c>
      <c r="AG44" s="163" t="s">
        <v>104</v>
      </c>
      <c r="AH44" s="163" t="s">
        <v>105</v>
      </c>
      <c r="AI44" s="166" t="s">
        <v>106</v>
      </c>
      <c r="AJ44" s="166" t="s">
        <v>104</v>
      </c>
      <c r="AK44" s="166" t="s">
        <v>105</v>
      </c>
      <c r="AL44" s="166" t="s">
        <v>106</v>
      </c>
      <c r="AM44" s="166" t="s">
        <v>106</v>
      </c>
      <c r="AN44" s="163">
        <v>1</v>
      </c>
      <c r="AO44" s="163"/>
      <c r="AP44" s="163" t="s">
        <v>134</v>
      </c>
      <c r="AQ44" s="163">
        <v>2</v>
      </c>
      <c r="AR44" s="163" t="s">
        <v>135</v>
      </c>
      <c r="AS44" s="163">
        <v>2003</v>
      </c>
      <c r="AT44" s="203">
        <v>13</v>
      </c>
      <c r="AU44" s="203">
        <v>46</v>
      </c>
      <c r="AV44" s="204">
        <v>3.2280000000000002</v>
      </c>
      <c r="AW44" s="204">
        <v>2.0264000000000002</v>
      </c>
      <c r="AX44" s="205">
        <v>36.4</v>
      </c>
      <c r="AY44" s="205">
        <v>14</v>
      </c>
      <c r="AZ44" s="205">
        <v>0.8</v>
      </c>
      <c r="BA44" s="205">
        <v>2.2000000000000002</v>
      </c>
      <c r="BB44" s="206">
        <v>36.183199999999999</v>
      </c>
      <c r="BC44" s="206">
        <v>12.6358</v>
      </c>
      <c r="BD44" s="206">
        <v>4.0545999999999998</v>
      </c>
      <c r="BE44" s="206">
        <v>0.55459999999999998</v>
      </c>
      <c r="BF44" s="171">
        <v>46</v>
      </c>
      <c r="BG44" s="172" t="s">
        <v>109</v>
      </c>
      <c r="BH44" s="165" t="s">
        <v>109</v>
      </c>
      <c r="BI44" s="165" t="s">
        <v>109</v>
      </c>
      <c r="BJ44" s="165" t="s">
        <v>136</v>
      </c>
      <c r="BK44" s="165" t="s">
        <v>123</v>
      </c>
      <c r="BL44" s="165" t="s">
        <v>112</v>
      </c>
      <c r="BM44" s="165" t="s">
        <v>113</v>
      </c>
      <c r="BN44" s="165" t="s">
        <v>114</v>
      </c>
      <c r="BO44" s="165" t="s">
        <v>137</v>
      </c>
      <c r="BP44" s="165" t="s">
        <v>126</v>
      </c>
      <c r="BQ44" s="165" t="s">
        <v>100</v>
      </c>
      <c r="BR44" s="173">
        <v>42125</v>
      </c>
      <c r="BS44" s="174">
        <v>42467</v>
      </c>
      <c r="BT44" s="175" t="s">
        <v>138</v>
      </c>
      <c r="BU44" s="175" t="s">
        <v>139</v>
      </c>
      <c r="BV44" s="175">
        <v>43</v>
      </c>
      <c r="BW44" s="175" t="s">
        <v>119</v>
      </c>
      <c r="BX44" s="174">
        <v>42452</v>
      </c>
      <c r="BY44" s="175">
        <v>100</v>
      </c>
      <c r="BZ44" s="176">
        <v>1.3</v>
      </c>
      <c r="CA44" s="175" t="s">
        <v>120</v>
      </c>
      <c r="CB44" s="175" t="s">
        <v>121</v>
      </c>
      <c r="CC44" s="177">
        <v>44189945.976521999</v>
      </c>
      <c r="CD44" s="177">
        <v>47186411.390791997</v>
      </c>
      <c r="CE44" s="177">
        <v>36857815.074681997</v>
      </c>
      <c r="CF44" s="177">
        <v>34378134.736836001</v>
      </c>
      <c r="CG44" s="177">
        <v>34796103.576300003</v>
      </c>
      <c r="CH44" s="177">
        <v>31125592.987358</v>
      </c>
      <c r="CI44" s="177"/>
      <c r="CJ44" s="178">
        <f t="shared" si="0"/>
        <v>228534003.74248999</v>
      </c>
      <c r="CK44" s="175" t="s">
        <v>122</v>
      </c>
      <c r="CL44" s="177">
        <v>2000000</v>
      </c>
      <c r="CM44" s="179">
        <v>0.91910000000000003</v>
      </c>
      <c r="CN44" s="179">
        <v>0.43859999999999999</v>
      </c>
      <c r="CO44" s="179">
        <v>8.09E-2</v>
      </c>
      <c r="CP44" s="175">
        <v>0.72</v>
      </c>
      <c r="CQ44" s="179">
        <v>0.93720000000000003</v>
      </c>
      <c r="CR44" s="175">
        <v>55.378039999999999</v>
      </c>
      <c r="CS44" s="175">
        <v>52.339030000000001</v>
      </c>
      <c r="CT44" s="175">
        <v>7.1054700000000004</v>
      </c>
      <c r="CU44" s="175">
        <v>6.9968450000000004</v>
      </c>
      <c r="CV44" s="165" t="s">
        <v>703</v>
      </c>
      <c r="CW44" s="165" t="s">
        <v>711</v>
      </c>
    </row>
    <row r="45" spans="1:101" x14ac:dyDescent="0.2">
      <c r="A45" s="67" t="s">
        <v>411</v>
      </c>
      <c r="B45" s="67"/>
      <c r="C45" s="67">
        <v>90</v>
      </c>
      <c r="D45" s="67">
        <v>593.4</v>
      </c>
      <c r="E45" s="67">
        <v>6.1</v>
      </c>
      <c r="F45" s="67">
        <v>8</v>
      </c>
      <c r="G45" s="67">
        <v>14.835000000000001</v>
      </c>
      <c r="H45" s="67">
        <v>7.2919999999999998</v>
      </c>
      <c r="I45" s="67">
        <v>2.0299999999999998</v>
      </c>
      <c r="J45" s="67">
        <v>1.19</v>
      </c>
      <c r="K45" s="67">
        <v>40</v>
      </c>
      <c r="L45" s="67">
        <v>260</v>
      </c>
      <c r="M45" s="67">
        <v>14.805999999999999</v>
      </c>
      <c r="N45" s="67">
        <v>0.191</v>
      </c>
      <c r="O45" s="67" t="s">
        <v>94</v>
      </c>
      <c r="P45" s="67" t="s">
        <v>411</v>
      </c>
      <c r="Q45" s="94" t="s">
        <v>95</v>
      </c>
      <c r="R45" s="94" t="s">
        <v>210</v>
      </c>
      <c r="S45" s="94" t="s">
        <v>126</v>
      </c>
      <c r="T45" s="94" t="s">
        <v>211</v>
      </c>
      <c r="U45" s="94" t="s">
        <v>211</v>
      </c>
      <c r="V45" s="94" t="s">
        <v>100</v>
      </c>
      <c r="W45" s="94" t="s">
        <v>101</v>
      </c>
      <c r="X45" s="94"/>
      <c r="Y45" s="94" t="s">
        <v>95</v>
      </c>
      <c r="Z45" s="94" t="s">
        <v>95</v>
      </c>
      <c r="AA45" s="94" t="s">
        <v>95</v>
      </c>
      <c r="AB45" s="94">
        <v>0</v>
      </c>
      <c r="AC45" s="94">
        <v>67</v>
      </c>
      <c r="AD45" s="94" t="s">
        <v>145</v>
      </c>
      <c r="AE45" s="33">
        <v>13330</v>
      </c>
      <c r="AF45" s="94" t="s">
        <v>145</v>
      </c>
      <c r="AG45" s="75" t="s">
        <v>104</v>
      </c>
      <c r="AH45" s="75" t="s">
        <v>105</v>
      </c>
      <c r="AI45" s="93" t="s">
        <v>106</v>
      </c>
      <c r="AJ45" s="87" t="s">
        <v>174</v>
      </c>
      <c r="AK45" s="87" t="s">
        <v>104</v>
      </c>
      <c r="AL45" s="93" t="s">
        <v>175</v>
      </c>
      <c r="AM45" s="88" t="s">
        <v>337</v>
      </c>
      <c r="AN45" s="94">
        <v>1</v>
      </c>
      <c r="AO45" s="94"/>
      <c r="AP45" s="94" t="s">
        <v>134</v>
      </c>
      <c r="AQ45" s="94">
        <v>2</v>
      </c>
      <c r="AR45" s="94" t="s">
        <v>135</v>
      </c>
      <c r="AS45" s="27">
        <v>1998</v>
      </c>
      <c r="AT45" s="27">
        <v>18</v>
      </c>
      <c r="AU45" s="27">
        <v>41</v>
      </c>
      <c r="AV45" s="28">
        <v>1.0025999999999999</v>
      </c>
      <c r="AW45" s="28"/>
      <c r="AX45" s="29">
        <v>9</v>
      </c>
      <c r="AY45" s="29"/>
      <c r="AZ45" s="29">
        <v>2</v>
      </c>
      <c r="BA45" s="29"/>
      <c r="BB45" s="30" t="s">
        <v>185</v>
      </c>
      <c r="BC45" s="30" t="s">
        <v>185</v>
      </c>
      <c r="BD45" s="30" t="s">
        <v>185</v>
      </c>
      <c r="BE45" s="30" t="s">
        <v>185</v>
      </c>
      <c r="BF45" s="31">
        <v>41</v>
      </c>
      <c r="BG45" t="s">
        <v>109</v>
      </c>
      <c r="BH45" s="33" t="s">
        <v>110</v>
      </c>
      <c r="BI45" s="33" t="s">
        <v>110</v>
      </c>
      <c r="BJ45" t="s">
        <v>412</v>
      </c>
      <c r="BK45" t="s">
        <v>411</v>
      </c>
      <c r="BL45" t="s">
        <v>112</v>
      </c>
      <c r="BM45" t="s">
        <v>113</v>
      </c>
      <c r="BN45" t="s">
        <v>114</v>
      </c>
      <c r="BO45" t="s">
        <v>413</v>
      </c>
      <c r="BP45" t="s">
        <v>126</v>
      </c>
      <c r="BQ45" t="s">
        <v>100</v>
      </c>
      <c r="BR45" s="34">
        <v>42125</v>
      </c>
      <c r="BS45" s="35">
        <v>42474</v>
      </c>
      <c r="BT45" s="36" t="s">
        <v>243</v>
      </c>
      <c r="BU45" s="36" t="s">
        <v>414</v>
      </c>
      <c r="BV45" s="36">
        <v>90</v>
      </c>
      <c r="BW45" s="36" t="s">
        <v>119</v>
      </c>
      <c r="BX45" s="35">
        <v>42452</v>
      </c>
      <c r="BY45" s="36">
        <v>100</v>
      </c>
      <c r="BZ45" s="37">
        <v>6.1</v>
      </c>
      <c r="CA45" s="36" t="s">
        <v>120</v>
      </c>
      <c r="CB45" s="36" t="s">
        <v>121</v>
      </c>
      <c r="CC45" s="38">
        <v>28983353.306607999</v>
      </c>
      <c r="CD45" s="38">
        <v>47251198.424846001</v>
      </c>
      <c r="CE45" s="38">
        <v>40578114.309712</v>
      </c>
      <c r="CF45" s="38">
        <v>40445984.766138002</v>
      </c>
      <c r="CG45" s="38">
        <v>42921997.041666001</v>
      </c>
      <c r="CH45" s="38">
        <v>41439695.206670001</v>
      </c>
      <c r="CI45" s="38"/>
      <c r="CJ45" s="39">
        <f t="shared" si="0"/>
        <v>241620343.05564004</v>
      </c>
      <c r="CK45" s="36" t="s">
        <v>122</v>
      </c>
      <c r="CL45" s="38">
        <v>2000000</v>
      </c>
      <c r="CM45" s="40">
        <v>0.91610000000000003</v>
      </c>
      <c r="CN45" s="40">
        <v>0.1464</v>
      </c>
      <c r="CO45" s="40">
        <v>8.3900000000000002E-2</v>
      </c>
      <c r="CP45" s="36">
        <v>0.63</v>
      </c>
      <c r="CQ45" s="40">
        <v>0.95940000000000003</v>
      </c>
      <c r="CR45" s="36">
        <v>17.844380000000001</v>
      </c>
      <c r="CS45" s="36">
        <v>16.577929999999999</v>
      </c>
      <c r="CT45" s="36">
        <v>2.6083189999999998</v>
      </c>
      <c r="CU45" s="36">
        <v>2.7873489999999999</v>
      </c>
    </row>
    <row r="46" spans="1:101" x14ac:dyDescent="0.2">
      <c r="A46" s="67" t="s">
        <v>230</v>
      </c>
      <c r="B46" s="67"/>
      <c r="C46" s="67">
        <v>33</v>
      </c>
      <c r="D46" s="67">
        <v>586.5</v>
      </c>
      <c r="E46" s="67">
        <v>2.6</v>
      </c>
      <c r="F46" s="67">
        <v>3</v>
      </c>
      <c r="G46" s="67">
        <v>14.663</v>
      </c>
      <c r="H46" s="67">
        <v>7.2629999999999999</v>
      </c>
      <c r="I46" s="67">
        <v>2.02</v>
      </c>
      <c r="J46" s="67">
        <v>1.93</v>
      </c>
      <c r="K46" s="67">
        <v>40</v>
      </c>
      <c r="L46" s="67">
        <v>260</v>
      </c>
      <c r="M46" s="67">
        <v>14.645</v>
      </c>
      <c r="N46" s="67">
        <v>0.46200000000000002</v>
      </c>
      <c r="O46" s="67" t="s">
        <v>94</v>
      </c>
      <c r="P46" s="67" t="s">
        <v>230</v>
      </c>
      <c r="Q46" s="94" t="s">
        <v>95</v>
      </c>
      <c r="R46" s="94" t="s">
        <v>210</v>
      </c>
      <c r="S46" s="94" t="s">
        <v>97</v>
      </c>
      <c r="T46" s="94" t="s">
        <v>211</v>
      </c>
      <c r="U46" s="94" t="s">
        <v>211</v>
      </c>
      <c r="V46" s="94" t="s">
        <v>100</v>
      </c>
      <c r="W46" s="94" t="s">
        <v>101</v>
      </c>
      <c r="X46" s="94"/>
      <c r="Y46" s="94" t="s">
        <v>95</v>
      </c>
      <c r="Z46" s="32" t="s">
        <v>95</v>
      </c>
      <c r="AA46" s="32" t="s">
        <v>95</v>
      </c>
      <c r="AB46" s="94" t="s">
        <v>223</v>
      </c>
      <c r="AC46" s="94">
        <v>66</v>
      </c>
      <c r="AD46" s="94" t="s">
        <v>145</v>
      </c>
      <c r="AE46" s="33">
        <v>16782</v>
      </c>
      <c r="AF46" s="94" t="s">
        <v>145</v>
      </c>
      <c r="AG46" s="94" t="s">
        <v>174</v>
      </c>
      <c r="AH46" s="94" t="s">
        <v>105</v>
      </c>
      <c r="AI46" s="93" t="s">
        <v>212</v>
      </c>
      <c r="AJ46" s="93" t="s">
        <v>174</v>
      </c>
      <c r="AK46" s="93" t="s">
        <v>105</v>
      </c>
      <c r="AL46" s="93" t="s">
        <v>212</v>
      </c>
      <c r="AM46" s="93" t="s">
        <v>212</v>
      </c>
      <c r="AN46" s="94">
        <v>0</v>
      </c>
      <c r="AO46" s="94"/>
      <c r="AP46" s="94" t="s">
        <v>107</v>
      </c>
      <c r="AQ46" s="94">
        <v>1</v>
      </c>
      <c r="AR46" s="94" t="s">
        <v>135</v>
      </c>
      <c r="AS46" s="27">
        <v>2009</v>
      </c>
      <c r="AT46" s="27">
        <v>7</v>
      </c>
      <c r="AU46" s="27">
        <v>52</v>
      </c>
      <c r="AV46" s="28">
        <v>4.8423999999999996</v>
      </c>
      <c r="AW46" s="28">
        <v>8.5185999999999993</v>
      </c>
      <c r="AX46" s="29">
        <v>53.6</v>
      </c>
      <c r="AY46" s="29">
        <v>86.8</v>
      </c>
      <c r="AZ46" s="29">
        <v>29.4</v>
      </c>
      <c r="BA46" s="29">
        <v>63</v>
      </c>
      <c r="BB46" s="30">
        <v>0.66859999999999997</v>
      </c>
      <c r="BC46" s="30">
        <v>1.7399999999999999E-2</v>
      </c>
      <c r="BD46" s="30">
        <v>0</v>
      </c>
      <c r="BE46" s="30">
        <v>0</v>
      </c>
      <c r="BF46" s="31">
        <v>52</v>
      </c>
      <c r="BG46" t="s">
        <v>109</v>
      </c>
      <c r="BH46" s="33" t="s">
        <v>110</v>
      </c>
      <c r="BI46" s="33" t="s">
        <v>110</v>
      </c>
      <c r="BJ46" t="s">
        <v>231</v>
      </c>
      <c r="BK46" t="s">
        <v>230</v>
      </c>
      <c r="BL46" t="s">
        <v>112</v>
      </c>
      <c r="BM46" t="s">
        <v>113</v>
      </c>
      <c r="BN46" t="s">
        <v>114</v>
      </c>
      <c r="BO46" t="s">
        <v>232</v>
      </c>
      <c r="BP46" t="s">
        <v>116</v>
      </c>
      <c r="BQ46" t="s">
        <v>100</v>
      </c>
      <c r="BR46" s="34">
        <v>42125</v>
      </c>
      <c r="BS46" s="35">
        <v>42467</v>
      </c>
      <c r="BT46" s="36" t="s">
        <v>138</v>
      </c>
      <c r="BU46" s="36" t="s">
        <v>233</v>
      </c>
      <c r="BV46" s="36">
        <v>33</v>
      </c>
      <c r="BW46" s="36" t="s">
        <v>119</v>
      </c>
      <c r="BX46" s="35">
        <v>42452</v>
      </c>
      <c r="BY46" s="36">
        <v>100</v>
      </c>
      <c r="BZ46" s="37">
        <v>2.6</v>
      </c>
      <c r="CA46" s="36" t="s">
        <v>120</v>
      </c>
      <c r="CB46" s="36" t="s">
        <v>121</v>
      </c>
      <c r="CC46" s="38">
        <v>68082829.612698004</v>
      </c>
      <c r="CD46" s="38">
        <v>34685497.691147998</v>
      </c>
      <c r="CE46" s="38">
        <v>58575821.205320001</v>
      </c>
      <c r="CF46" s="38">
        <v>54567338.029936001</v>
      </c>
      <c r="CG46" s="38">
        <v>55165684.100850001</v>
      </c>
      <c r="CH46" s="38">
        <v>49453230.733052</v>
      </c>
      <c r="CI46" s="38"/>
      <c r="CJ46" s="39">
        <f t="shared" si="0"/>
        <v>320530401.37300402</v>
      </c>
      <c r="CK46" s="36" t="s">
        <v>122</v>
      </c>
      <c r="CL46" s="38">
        <v>2000000</v>
      </c>
      <c r="CM46" s="40">
        <v>0.89759999999999995</v>
      </c>
      <c r="CN46" s="40">
        <v>0.27379999999999999</v>
      </c>
      <c r="CO46" s="40">
        <v>0.1024</v>
      </c>
      <c r="CP46" s="36">
        <v>0.73</v>
      </c>
      <c r="CQ46" s="40">
        <v>0.94620000000000004</v>
      </c>
      <c r="CR46" s="36">
        <v>39.504089999999998</v>
      </c>
      <c r="CS46" s="36">
        <v>36.86374</v>
      </c>
      <c r="CT46" s="36">
        <v>6.0582130000000003</v>
      </c>
      <c r="CU46" s="36">
        <v>6.6073760000000004</v>
      </c>
    </row>
    <row r="47" spans="1:101" x14ac:dyDescent="0.2">
      <c r="A47" s="48" t="s">
        <v>389</v>
      </c>
      <c r="B47" s="48"/>
      <c r="C47" s="48">
        <v>38</v>
      </c>
      <c r="D47" s="48">
        <v>1248</v>
      </c>
      <c r="E47" s="48">
        <v>5.8</v>
      </c>
      <c r="F47" s="48">
        <v>4</v>
      </c>
      <c r="G47" s="48">
        <v>31.204999999999998</v>
      </c>
      <c r="H47" s="48">
        <v>14.653</v>
      </c>
      <c r="I47" s="48">
        <v>2.13</v>
      </c>
      <c r="J47" s="48">
        <v>2.1</v>
      </c>
      <c r="K47" s="48">
        <v>40</v>
      </c>
      <c r="L47" s="48">
        <v>260</v>
      </c>
      <c r="M47" s="48">
        <v>31.178999999999998</v>
      </c>
      <c r="N47" s="48">
        <v>1.7000000000000001E-2</v>
      </c>
      <c r="O47" s="48" t="s">
        <v>94</v>
      </c>
      <c r="P47" s="48" t="s">
        <v>389</v>
      </c>
      <c r="Q47" s="51" t="s">
        <v>124</v>
      </c>
      <c r="R47" s="51" t="s">
        <v>390</v>
      </c>
      <c r="S47" s="51" t="s">
        <v>97</v>
      </c>
      <c r="T47" s="51" t="s">
        <v>391</v>
      </c>
      <c r="U47" s="51" t="s">
        <v>391</v>
      </c>
      <c r="V47" s="51" t="s">
        <v>239</v>
      </c>
      <c r="W47" s="51" t="s">
        <v>392</v>
      </c>
      <c r="X47" s="97" t="s">
        <v>393</v>
      </c>
      <c r="Y47" s="97" t="s">
        <v>394</v>
      </c>
      <c r="Z47" s="133" t="s">
        <v>132</v>
      </c>
      <c r="AA47" s="133" t="s">
        <v>132</v>
      </c>
      <c r="AB47" s="51" t="s">
        <v>395</v>
      </c>
      <c r="AC47" s="51">
        <v>80</v>
      </c>
      <c r="AD47" s="51" t="s">
        <v>103</v>
      </c>
      <c r="AE47" s="53">
        <v>2685</v>
      </c>
      <c r="AF47" s="51" t="s">
        <v>103</v>
      </c>
      <c r="AG47" s="51" t="s">
        <v>174</v>
      </c>
      <c r="AH47" s="51" t="s">
        <v>105</v>
      </c>
      <c r="AI47" s="50" t="s">
        <v>212</v>
      </c>
      <c r="AJ47" s="69" t="s">
        <v>198</v>
      </c>
      <c r="AK47" s="69" t="s">
        <v>198</v>
      </c>
      <c r="AL47" s="69" t="s">
        <v>198</v>
      </c>
      <c r="AM47" s="50" t="s">
        <v>212</v>
      </c>
      <c r="AN47" s="51">
        <v>0</v>
      </c>
      <c r="AO47" s="51"/>
      <c r="AP47" s="51" t="s">
        <v>396</v>
      </c>
      <c r="AQ47" s="51" t="s">
        <v>396</v>
      </c>
      <c r="AR47" s="51" t="s">
        <v>108</v>
      </c>
      <c r="AS47" s="51"/>
      <c r="AT47" s="51"/>
      <c r="AU47" s="51"/>
      <c r="AV47" s="51"/>
      <c r="AW47" s="51"/>
      <c r="AX47" s="51"/>
      <c r="AY47" s="51"/>
      <c r="AZ47" s="51"/>
      <c r="BA47" s="51"/>
      <c r="BB47" s="51"/>
      <c r="BC47" s="51"/>
      <c r="BD47" s="51"/>
      <c r="BE47" s="51"/>
      <c r="BF47" s="53">
        <v>24</v>
      </c>
      <c r="BG47" s="53">
        <v>24</v>
      </c>
      <c r="BH47" s="53" t="s">
        <v>397</v>
      </c>
      <c r="BI47" s="53" t="s">
        <v>131</v>
      </c>
      <c r="BJ47" s="53" t="s">
        <v>398</v>
      </c>
      <c r="BK47" s="53" t="s">
        <v>389</v>
      </c>
      <c r="BL47" s="53" t="s">
        <v>112</v>
      </c>
      <c r="BM47" s="53" t="s">
        <v>113</v>
      </c>
      <c r="BN47" s="53" t="s">
        <v>114</v>
      </c>
      <c r="BO47" s="53" t="s">
        <v>399</v>
      </c>
      <c r="BP47" s="53" t="s">
        <v>116</v>
      </c>
      <c r="BQ47" s="53" t="s">
        <v>239</v>
      </c>
      <c r="BR47" s="54">
        <v>42125</v>
      </c>
      <c r="BS47" s="55">
        <v>42467</v>
      </c>
      <c r="BT47" s="56" t="s">
        <v>138</v>
      </c>
      <c r="BU47" s="56" t="s">
        <v>400</v>
      </c>
      <c r="BV47" s="56">
        <v>38</v>
      </c>
      <c r="BW47" s="56" t="s">
        <v>119</v>
      </c>
      <c r="BX47" s="55">
        <v>42452</v>
      </c>
      <c r="BY47" s="56">
        <v>100</v>
      </c>
      <c r="BZ47" s="57">
        <v>5.8</v>
      </c>
      <c r="CA47" s="56" t="s">
        <v>120</v>
      </c>
      <c r="CB47" s="56" t="s">
        <v>121</v>
      </c>
      <c r="CC47" s="58">
        <v>30039769.985702001</v>
      </c>
      <c r="CD47" s="58">
        <v>20933757.105362002</v>
      </c>
      <c r="CE47" s="58">
        <v>48393503.869542003</v>
      </c>
      <c r="CF47" s="58">
        <v>44982728.719063997</v>
      </c>
      <c r="CG47" s="58">
        <v>45434223.71029</v>
      </c>
      <c r="CH47" s="58">
        <v>40473704.372446001</v>
      </c>
      <c r="CI47" s="58"/>
      <c r="CJ47" s="59">
        <f t="shared" si="0"/>
        <v>230257687.76240599</v>
      </c>
      <c r="CK47" s="56" t="s">
        <v>122</v>
      </c>
      <c r="CL47" s="58">
        <v>2000000</v>
      </c>
      <c r="CM47" s="60">
        <v>0.9042</v>
      </c>
      <c r="CN47" s="60">
        <v>0.1167</v>
      </c>
      <c r="CO47" s="60">
        <v>9.5799999999999996E-2</v>
      </c>
      <c r="CP47" s="56">
        <v>0.64</v>
      </c>
      <c r="CQ47" s="60">
        <v>0.95679999999999998</v>
      </c>
      <c r="CR47" s="56">
        <v>18.72709</v>
      </c>
      <c r="CS47" s="56">
        <v>17.30536</v>
      </c>
      <c r="CT47" s="56">
        <v>2.6393270000000002</v>
      </c>
      <c r="CU47" s="56">
        <v>2.8014950000000001</v>
      </c>
      <c r="CV47" s="53" t="s">
        <v>709</v>
      </c>
      <c r="CW47" s="53" t="s">
        <v>709</v>
      </c>
    </row>
    <row r="48" spans="1:101" x14ac:dyDescent="0.2">
      <c r="A48" s="67" t="s">
        <v>523</v>
      </c>
      <c r="B48" s="94" t="s">
        <v>524</v>
      </c>
      <c r="C48" s="67">
        <v>11</v>
      </c>
      <c r="D48" s="67">
        <v>1366</v>
      </c>
      <c r="E48" s="67">
        <v>7.1</v>
      </c>
      <c r="F48" s="67">
        <v>1</v>
      </c>
      <c r="G48" s="67">
        <v>34.159999999999997</v>
      </c>
      <c r="H48" s="67">
        <v>16.111999999999998</v>
      </c>
      <c r="I48" s="67">
        <v>2.12</v>
      </c>
      <c r="J48" s="67">
        <v>2.06</v>
      </c>
      <c r="K48" s="67">
        <v>40</v>
      </c>
      <c r="L48" s="67">
        <v>260</v>
      </c>
      <c r="M48" s="67">
        <v>34.073</v>
      </c>
      <c r="N48" s="67">
        <v>1.4999999999999999E-2</v>
      </c>
      <c r="O48" s="67" t="s">
        <v>94</v>
      </c>
      <c r="P48" s="67" t="s">
        <v>523</v>
      </c>
      <c r="Q48" s="94" t="s">
        <v>95</v>
      </c>
      <c r="R48" s="94" t="s">
        <v>210</v>
      </c>
      <c r="S48" s="94" t="s">
        <v>126</v>
      </c>
      <c r="T48" s="94" t="s">
        <v>211</v>
      </c>
      <c r="U48" s="94" t="s">
        <v>211</v>
      </c>
      <c r="V48" s="94" t="s">
        <v>100</v>
      </c>
      <c r="W48" s="94" t="s">
        <v>101</v>
      </c>
      <c r="X48" s="94"/>
      <c r="Y48" s="94" t="s">
        <v>95</v>
      </c>
      <c r="Z48" s="32" t="s">
        <v>95</v>
      </c>
      <c r="AA48" s="32" t="s">
        <v>95</v>
      </c>
      <c r="AB48" s="94" t="s">
        <v>223</v>
      </c>
      <c r="AC48" s="94">
        <v>73</v>
      </c>
      <c r="AD48" s="94" t="s">
        <v>145</v>
      </c>
      <c r="AE48" s="33">
        <v>13859</v>
      </c>
      <c r="AF48" s="94" t="s">
        <v>145</v>
      </c>
      <c r="AG48" s="94" t="s">
        <v>174</v>
      </c>
      <c r="AH48" s="94" t="s">
        <v>105</v>
      </c>
      <c r="AI48" s="93" t="s">
        <v>212</v>
      </c>
      <c r="AJ48" s="93" t="s">
        <v>174</v>
      </c>
      <c r="AK48" s="93" t="s">
        <v>105</v>
      </c>
      <c r="AL48" s="93" t="s">
        <v>212</v>
      </c>
      <c r="AM48" s="93" t="s">
        <v>212</v>
      </c>
      <c r="AN48" s="94">
        <v>0</v>
      </c>
      <c r="AO48" s="94"/>
      <c r="AP48" s="94" t="s">
        <v>134</v>
      </c>
      <c r="AQ48" s="94">
        <v>2</v>
      </c>
      <c r="AR48" s="94" t="s">
        <v>108</v>
      </c>
      <c r="AS48" s="27">
        <v>2011</v>
      </c>
      <c r="AT48" s="82">
        <v>5</v>
      </c>
      <c r="AU48" s="82">
        <v>23</v>
      </c>
      <c r="AV48" s="83">
        <v>2.6793999999999998</v>
      </c>
      <c r="AW48" s="83">
        <v>2.6762000000000001</v>
      </c>
      <c r="AX48" s="84">
        <v>4</v>
      </c>
      <c r="AY48" s="84">
        <v>13.8</v>
      </c>
      <c r="AZ48" s="84">
        <v>6.4</v>
      </c>
      <c r="BA48" s="84">
        <v>8.6</v>
      </c>
      <c r="BB48" s="85">
        <v>0.45079999999999998</v>
      </c>
      <c r="BC48" s="85">
        <v>3.5999999999999997E-2</v>
      </c>
      <c r="BD48" s="85">
        <v>0</v>
      </c>
      <c r="BE48" s="85">
        <v>0</v>
      </c>
      <c r="BF48" s="31">
        <v>23</v>
      </c>
      <c r="BG48" s="31">
        <v>23</v>
      </c>
      <c r="BH48" s="33" t="s">
        <v>110</v>
      </c>
      <c r="BI48" s="33" t="s">
        <v>110</v>
      </c>
      <c r="BJ48" t="s">
        <v>525</v>
      </c>
      <c r="BK48" t="s">
        <v>523</v>
      </c>
      <c r="BL48" t="s">
        <v>112</v>
      </c>
      <c r="BM48" t="s">
        <v>113</v>
      </c>
      <c r="BN48" t="s">
        <v>114</v>
      </c>
      <c r="BO48" t="s">
        <v>526</v>
      </c>
      <c r="BP48" t="s">
        <v>126</v>
      </c>
      <c r="BQ48" t="s">
        <v>100</v>
      </c>
      <c r="BR48" s="34">
        <v>42125</v>
      </c>
      <c r="BS48" s="35">
        <v>42460</v>
      </c>
      <c r="BT48" s="36" t="s">
        <v>167</v>
      </c>
      <c r="BU48" s="36" t="s">
        <v>527</v>
      </c>
      <c r="BV48" s="36">
        <v>11</v>
      </c>
      <c r="BW48" s="36" t="s">
        <v>119</v>
      </c>
      <c r="BX48" s="35">
        <v>42452</v>
      </c>
      <c r="BY48" s="36">
        <v>100</v>
      </c>
      <c r="BZ48" s="37">
        <v>7.1</v>
      </c>
      <c r="CA48" s="36" t="s">
        <v>120</v>
      </c>
      <c r="CB48" s="36" t="s">
        <v>121</v>
      </c>
      <c r="CC48" s="38">
        <v>38889493.031875998</v>
      </c>
      <c r="CD48" s="38">
        <v>71441878.768437997</v>
      </c>
      <c r="CE48" s="38">
        <v>41094441.125281997</v>
      </c>
      <c r="CF48" s="38">
        <v>37520358.395718001</v>
      </c>
      <c r="CG48" s="38">
        <v>38408538.603384003</v>
      </c>
      <c r="CH48" s="38">
        <v>39056664.817851998</v>
      </c>
      <c r="CI48" s="38"/>
      <c r="CJ48" s="39">
        <f t="shared" si="0"/>
        <v>266411374.74254999</v>
      </c>
      <c r="CK48" s="36" t="s">
        <v>122</v>
      </c>
      <c r="CL48" s="38">
        <v>2000000</v>
      </c>
      <c r="CM48" s="40">
        <v>0.91320000000000001</v>
      </c>
      <c r="CN48" s="40">
        <v>6.8699999999999997E-2</v>
      </c>
      <c r="CO48" s="40">
        <v>8.6800000000000002E-2</v>
      </c>
      <c r="CP48" s="36">
        <v>0.62</v>
      </c>
      <c r="CQ48" s="40">
        <v>0.96179999999999999</v>
      </c>
      <c r="CR48" s="36">
        <v>12.820589999999999</v>
      </c>
      <c r="CS48" s="36">
        <v>11.35652</v>
      </c>
      <c r="CT48" s="36">
        <v>1.659281</v>
      </c>
      <c r="CU48" s="36">
        <v>1.5803720000000001</v>
      </c>
      <c r="CV48" s="105"/>
      <c r="CW48" s="105"/>
    </row>
    <row r="49" spans="1:101" x14ac:dyDescent="0.2">
      <c r="A49" s="117" t="s">
        <v>599</v>
      </c>
      <c r="B49" s="117"/>
      <c r="C49" s="117">
        <v>40</v>
      </c>
      <c r="D49" s="117">
        <v>477</v>
      </c>
      <c r="E49" s="117">
        <v>7.7</v>
      </c>
      <c r="F49" s="117">
        <v>4</v>
      </c>
      <c r="G49" s="117">
        <v>11.925000000000001</v>
      </c>
      <c r="H49" s="117">
        <v>5.7530000000000001</v>
      </c>
      <c r="I49" s="117">
        <v>2.0699999999999998</v>
      </c>
      <c r="J49" s="117">
        <v>2.02</v>
      </c>
      <c r="K49" s="117">
        <v>40</v>
      </c>
      <c r="L49" s="117">
        <v>260</v>
      </c>
      <c r="M49" s="117">
        <v>11.91</v>
      </c>
      <c r="N49" s="117">
        <v>3.5000000000000003E-2</v>
      </c>
      <c r="O49" s="117" t="s">
        <v>94</v>
      </c>
      <c r="P49" s="117" t="s">
        <v>599</v>
      </c>
      <c r="Q49" s="118" t="s">
        <v>124</v>
      </c>
      <c r="R49" s="118" t="s">
        <v>390</v>
      </c>
      <c r="S49" s="118" t="s">
        <v>97</v>
      </c>
      <c r="T49" s="118" t="s">
        <v>211</v>
      </c>
      <c r="U49" s="118" t="s">
        <v>211</v>
      </c>
      <c r="V49" s="118" t="s">
        <v>100</v>
      </c>
      <c r="W49" s="118" t="s">
        <v>128</v>
      </c>
      <c r="X49" s="118" t="s">
        <v>129</v>
      </c>
      <c r="Y49" s="118" t="s">
        <v>130</v>
      </c>
      <c r="Z49" s="186" t="s">
        <v>131</v>
      </c>
      <c r="AA49" s="187" t="s">
        <v>132</v>
      </c>
      <c r="AB49" s="118" t="s">
        <v>337</v>
      </c>
      <c r="AC49" s="118">
        <v>81</v>
      </c>
      <c r="AD49" s="118" t="s">
        <v>103</v>
      </c>
      <c r="AE49" s="121">
        <v>2852</v>
      </c>
      <c r="AF49" s="118" t="s">
        <v>103</v>
      </c>
      <c r="AG49" s="122" t="s">
        <v>104</v>
      </c>
      <c r="AH49" s="122" t="s">
        <v>105</v>
      </c>
      <c r="AI49" s="122" t="s">
        <v>106</v>
      </c>
      <c r="AJ49" s="122" t="s">
        <v>104</v>
      </c>
      <c r="AK49" s="122" t="s">
        <v>105</v>
      </c>
      <c r="AL49" s="122" t="s">
        <v>106</v>
      </c>
      <c r="AM49" s="122" t="s">
        <v>106</v>
      </c>
      <c r="AN49" s="118">
        <v>1</v>
      </c>
      <c r="AO49" s="118"/>
      <c r="AP49" s="118" t="s">
        <v>107</v>
      </c>
      <c r="AQ49" s="118">
        <v>1</v>
      </c>
      <c r="AR49" s="118" t="s">
        <v>135</v>
      </c>
      <c r="AS49" s="118"/>
      <c r="AT49" s="118"/>
      <c r="AU49" s="118"/>
      <c r="AV49" s="118"/>
      <c r="AW49" s="118"/>
      <c r="AX49" s="118"/>
      <c r="AY49" s="118"/>
      <c r="AZ49" s="118"/>
      <c r="BA49" s="118"/>
      <c r="BB49" s="118"/>
      <c r="BC49" s="118"/>
      <c r="BD49" s="118"/>
      <c r="BE49" s="118"/>
      <c r="BF49" s="195" t="s">
        <v>109</v>
      </c>
      <c r="BG49" s="121" t="s">
        <v>109</v>
      </c>
      <c r="BH49" s="121" t="s">
        <v>600</v>
      </c>
      <c r="BI49" s="121" t="s">
        <v>109</v>
      </c>
      <c r="BJ49" s="121" t="s">
        <v>601</v>
      </c>
      <c r="BK49" s="121" t="s">
        <v>599</v>
      </c>
      <c r="BL49" s="121" t="s">
        <v>112</v>
      </c>
      <c r="BM49" s="121" t="s">
        <v>113</v>
      </c>
      <c r="BN49" s="121" t="s">
        <v>114</v>
      </c>
      <c r="BO49" s="121" t="s">
        <v>602</v>
      </c>
      <c r="BP49" s="121" t="s">
        <v>116</v>
      </c>
      <c r="BQ49" s="121" t="s">
        <v>100</v>
      </c>
      <c r="BR49" s="124">
        <v>42125</v>
      </c>
      <c r="BS49" s="125">
        <v>42467</v>
      </c>
      <c r="BT49" s="126" t="s">
        <v>138</v>
      </c>
      <c r="BU49" s="126" t="s">
        <v>603</v>
      </c>
      <c r="BV49" s="126">
        <v>40</v>
      </c>
      <c r="BW49" s="126" t="s">
        <v>119</v>
      </c>
      <c r="BX49" s="125">
        <v>42452</v>
      </c>
      <c r="BY49" s="126">
        <v>100</v>
      </c>
      <c r="BZ49" s="127">
        <v>7.7</v>
      </c>
      <c r="CA49" s="126" t="s">
        <v>120</v>
      </c>
      <c r="CB49" s="126" t="s">
        <v>121</v>
      </c>
      <c r="CC49" s="128">
        <v>27952219.330963999</v>
      </c>
      <c r="CD49" s="128">
        <v>22368247.329736002</v>
      </c>
      <c r="CE49" s="128">
        <v>42564576.008336</v>
      </c>
      <c r="CF49" s="128">
        <v>39763978.765974</v>
      </c>
      <c r="CG49" s="128">
        <v>40376529.567588001</v>
      </c>
      <c r="CH49" s="128">
        <v>36008360.816505998</v>
      </c>
      <c r="CI49" s="128"/>
      <c r="CJ49" s="129">
        <f t="shared" si="0"/>
        <v>209033911.81910399</v>
      </c>
      <c r="CK49" s="126" t="s">
        <v>122</v>
      </c>
      <c r="CL49" s="128">
        <v>2000000</v>
      </c>
      <c r="CM49" s="130">
        <v>0.90480000000000005</v>
      </c>
      <c r="CN49" s="130">
        <v>6.7199999999999996E-2</v>
      </c>
      <c r="CO49" s="130">
        <v>9.5200000000000007E-2</v>
      </c>
      <c r="CP49" s="126">
        <v>0.61</v>
      </c>
      <c r="CQ49" s="130">
        <v>0.96809999999999996</v>
      </c>
      <c r="CR49" s="126">
        <v>15.250780000000001</v>
      </c>
      <c r="CS49" s="126">
        <v>13.07389</v>
      </c>
      <c r="CT49" s="126">
        <v>1.70644</v>
      </c>
      <c r="CU49" s="126">
        <v>1.5719970000000001</v>
      </c>
      <c r="CV49" s="121" t="s">
        <v>714</v>
      </c>
      <c r="CW49" s="121" t="s">
        <v>714</v>
      </c>
    </row>
    <row r="50" spans="1:101" x14ac:dyDescent="0.2">
      <c r="A50" s="67" t="s">
        <v>569</v>
      </c>
      <c r="B50" s="67"/>
      <c r="C50" s="67">
        <v>44</v>
      </c>
      <c r="D50" s="67">
        <v>954.4</v>
      </c>
      <c r="E50" s="67">
        <v>7.4</v>
      </c>
      <c r="F50" s="67">
        <v>4</v>
      </c>
      <c r="G50" s="67">
        <v>23.86</v>
      </c>
      <c r="H50" s="67">
        <v>11.457000000000001</v>
      </c>
      <c r="I50" s="67">
        <v>2.08</v>
      </c>
      <c r="J50" s="67">
        <v>1.71</v>
      </c>
      <c r="K50" s="67">
        <v>40</v>
      </c>
      <c r="L50" s="67">
        <v>260</v>
      </c>
      <c r="M50" s="67">
        <v>23.783000000000001</v>
      </c>
      <c r="N50" s="67">
        <v>9.2999999999999999E-2</v>
      </c>
      <c r="O50" s="67" t="s">
        <v>94</v>
      </c>
      <c r="P50" s="67" t="s">
        <v>569</v>
      </c>
      <c r="Q50" s="94" t="s">
        <v>95</v>
      </c>
      <c r="R50" s="94" t="s">
        <v>210</v>
      </c>
      <c r="S50" s="94" t="s">
        <v>97</v>
      </c>
      <c r="T50" s="94" t="s">
        <v>211</v>
      </c>
      <c r="U50" s="94" t="s">
        <v>211</v>
      </c>
      <c r="V50" s="94" t="s">
        <v>100</v>
      </c>
      <c r="W50" s="94" t="s">
        <v>101</v>
      </c>
      <c r="X50" s="94"/>
      <c r="Y50" s="94" t="s">
        <v>95</v>
      </c>
      <c r="Z50" s="94" t="s">
        <v>95</v>
      </c>
      <c r="AA50" s="32" t="s">
        <v>95</v>
      </c>
      <c r="AB50" s="94" t="s">
        <v>337</v>
      </c>
      <c r="AC50" s="94">
        <v>86</v>
      </c>
      <c r="AD50" s="94" t="s">
        <v>145</v>
      </c>
      <c r="AE50" s="33">
        <v>12103</v>
      </c>
      <c r="AF50" s="94" t="s">
        <v>145</v>
      </c>
      <c r="AG50" s="94" t="s">
        <v>174</v>
      </c>
      <c r="AH50" s="94" t="s">
        <v>105</v>
      </c>
      <c r="AI50" s="93" t="s">
        <v>212</v>
      </c>
      <c r="AJ50" s="93" t="s">
        <v>174</v>
      </c>
      <c r="AK50" s="93" t="s">
        <v>105</v>
      </c>
      <c r="AL50" s="93" t="s">
        <v>212</v>
      </c>
      <c r="AM50" s="93" t="s">
        <v>212</v>
      </c>
      <c r="AN50" s="94">
        <v>0</v>
      </c>
      <c r="AO50" s="94"/>
      <c r="AP50" s="94" t="s">
        <v>185</v>
      </c>
      <c r="AQ50" s="94" t="s">
        <v>185</v>
      </c>
      <c r="AR50" s="94" t="s">
        <v>135</v>
      </c>
      <c r="AS50" s="94"/>
      <c r="AT50" s="94"/>
      <c r="AU50" s="94"/>
      <c r="AV50" s="94"/>
      <c r="AW50" s="94"/>
      <c r="AX50" s="94"/>
      <c r="AY50" s="94"/>
      <c r="AZ50" s="94"/>
      <c r="BA50" s="94"/>
      <c r="BB50" s="61"/>
      <c r="BC50" s="61"/>
      <c r="BD50" s="61"/>
      <c r="BE50" s="61"/>
      <c r="BF50" s="32"/>
      <c r="BH50" s="33" t="s">
        <v>110</v>
      </c>
      <c r="BI50" s="33" t="s">
        <v>110</v>
      </c>
      <c r="BJ50" t="s">
        <v>570</v>
      </c>
      <c r="BK50" t="s">
        <v>569</v>
      </c>
      <c r="BL50" t="s">
        <v>112</v>
      </c>
      <c r="BM50" t="s">
        <v>113</v>
      </c>
      <c r="BN50" t="s">
        <v>114</v>
      </c>
      <c r="BO50" t="s">
        <v>571</v>
      </c>
      <c r="BP50" t="s">
        <v>116</v>
      </c>
      <c r="BQ50" t="s">
        <v>100</v>
      </c>
      <c r="BR50" s="34">
        <v>42125</v>
      </c>
      <c r="BS50" s="35">
        <v>42467</v>
      </c>
      <c r="BT50" s="36" t="s">
        <v>138</v>
      </c>
      <c r="BU50" s="36" t="s">
        <v>572</v>
      </c>
      <c r="BV50" s="36">
        <v>44</v>
      </c>
      <c r="BW50" s="36" t="s">
        <v>119</v>
      </c>
      <c r="BX50" s="35">
        <v>42452</v>
      </c>
      <c r="BY50" s="36">
        <v>100</v>
      </c>
      <c r="BZ50" s="37">
        <v>7.4</v>
      </c>
      <c r="CA50" s="36" t="s">
        <v>120</v>
      </c>
      <c r="CB50" s="36" t="s">
        <v>121</v>
      </c>
      <c r="CC50" s="38">
        <v>31962821.868340001</v>
      </c>
      <c r="CD50" s="38">
        <v>33429628.701908</v>
      </c>
      <c r="CE50" s="38">
        <v>39131464.062881999</v>
      </c>
      <c r="CF50" s="38">
        <v>36383445.934840001</v>
      </c>
      <c r="CG50" s="38">
        <v>36994359.164268002</v>
      </c>
      <c r="CH50" s="38">
        <v>32918792.056968</v>
      </c>
      <c r="CI50" s="38"/>
      <c r="CJ50" s="39">
        <f t="shared" si="0"/>
        <v>210820511.789206</v>
      </c>
      <c r="CK50" s="36" t="s">
        <v>122</v>
      </c>
      <c r="CL50" s="38">
        <v>2000000</v>
      </c>
      <c r="CM50" s="40">
        <v>0.89659999999999995</v>
      </c>
      <c r="CN50" s="40">
        <v>7.9399999999999998E-2</v>
      </c>
      <c r="CO50" s="40">
        <v>0.10340000000000001</v>
      </c>
      <c r="CP50" s="36">
        <v>0.6</v>
      </c>
      <c r="CQ50" s="40">
        <v>0.97109999999999996</v>
      </c>
      <c r="CR50" s="36">
        <v>17.471699999999998</v>
      </c>
      <c r="CS50" s="36">
        <v>15.454890000000001</v>
      </c>
      <c r="CT50" s="36">
        <v>1.9161300000000001</v>
      </c>
      <c r="CU50" s="36">
        <v>1.9332910000000001</v>
      </c>
    </row>
    <row r="51" spans="1:101" x14ac:dyDescent="0.2">
      <c r="A51" s="23" t="s">
        <v>245</v>
      </c>
      <c r="B51" s="106"/>
      <c r="C51" s="23">
        <v>50</v>
      </c>
      <c r="D51" s="23">
        <v>610.4</v>
      </c>
      <c r="E51" s="23">
        <v>6.6</v>
      </c>
      <c r="F51" s="23">
        <v>5</v>
      </c>
      <c r="G51" s="23">
        <v>15.26</v>
      </c>
      <c r="H51" s="23">
        <v>7.53</v>
      </c>
      <c r="I51" s="23">
        <v>2.0299999999999998</v>
      </c>
      <c r="J51" s="23">
        <v>1.99</v>
      </c>
      <c r="K51" s="23">
        <v>40</v>
      </c>
      <c r="L51" s="23">
        <v>260</v>
      </c>
      <c r="M51" s="23">
        <v>15.254</v>
      </c>
      <c r="N51" s="23">
        <v>0.217</v>
      </c>
      <c r="O51" s="23" t="s">
        <v>94</v>
      </c>
      <c r="P51" s="23" t="s">
        <v>245</v>
      </c>
      <c r="Q51" s="24" t="s">
        <v>95</v>
      </c>
      <c r="R51" s="24" t="s">
        <v>96</v>
      </c>
      <c r="S51" s="24" t="s">
        <v>126</v>
      </c>
      <c r="T51" s="24" t="s">
        <v>99</v>
      </c>
      <c r="U51" s="24" t="s">
        <v>99</v>
      </c>
      <c r="V51" s="24" t="s">
        <v>100</v>
      </c>
      <c r="W51" s="24" t="s">
        <v>101</v>
      </c>
      <c r="X51" s="94"/>
      <c r="Y51" s="94" t="s">
        <v>95</v>
      </c>
      <c r="Z51" s="94" t="s">
        <v>95</v>
      </c>
      <c r="AA51" s="94" t="s">
        <v>95</v>
      </c>
      <c r="AB51" s="24" t="s">
        <v>102</v>
      </c>
      <c r="AC51" s="24">
        <v>81</v>
      </c>
      <c r="AD51" s="24" t="s">
        <v>145</v>
      </c>
      <c r="AE51" s="25">
        <v>13149</v>
      </c>
      <c r="AF51" s="24" t="s">
        <v>145</v>
      </c>
      <c r="AG51" s="94" t="s">
        <v>105</v>
      </c>
      <c r="AH51" s="94" t="s">
        <v>105</v>
      </c>
      <c r="AI51" s="93" t="s">
        <v>151</v>
      </c>
      <c r="AJ51" s="26" t="s">
        <v>105</v>
      </c>
      <c r="AK51" s="26" t="s">
        <v>105</v>
      </c>
      <c r="AL51" s="26" t="s">
        <v>151</v>
      </c>
      <c r="AM51" s="93" t="s">
        <v>151</v>
      </c>
      <c r="AN51" s="24">
        <v>2</v>
      </c>
      <c r="AO51" s="24"/>
      <c r="AP51" s="24" t="s">
        <v>185</v>
      </c>
      <c r="AQ51" s="24" t="s">
        <v>185</v>
      </c>
      <c r="AR51" s="24" t="s">
        <v>108</v>
      </c>
      <c r="AS51" s="94"/>
      <c r="AT51" s="94"/>
      <c r="AU51" s="94"/>
      <c r="AV51" s="94"/>
      <c r="AW51" s="94"/>
      <c r="AX51" s="94"/>
      <c r="AY51" s="94"/>
      <c r="AZ51" s="94"/>
      <c r="BA51" s="94"/>
      <c r="BB51" s="61"/>
      <c r="BC51" s="61"/>
      <c r="BD51" s="61"/>
      <c r="BE51" s="61"/>
      <c r="BH51" s="33" t="s">
        <v>110</v>
      </c>
      <c r="BI51" s="33" t="s">
        <v>110</v>
      </c>
      <c r="BJ51" t="s">
        <v>453</v>
      </c>
      <c r="BK51" t="s">
        <v>245</v>
      </c>
      <c r="BL51" t="s">
        <v>112</v>
      </c>
      <c r="BM51" t="s">
        <v>113</v>
      </c>
      <c r="BN51" t="s">
        <v>114</v>
      </c>
      <c r="BO51" t="s">
        <v>454</v>
      </c>
      <c r="BP51" t="s">
        <v>126</v>
      </c>
      <c r="BQ51" t="s">
        <v>100</v>
      </c>
      <c r="BR51" s="34">
        <v>42125</v>
      </c>
      <c r="BS51" s="35">
        <v>42468</v>
      </c>
      <c r="BT51" s="36" t="s">
        <v>117</v>
      </c>
      <c r="BU51" s="36" t="s">
        <v>455</v>
      </c>
      <c r="BV51" s="36">
        <v>50</v>
      </c>
      <c r="BW51" s="36" t="s">
        <v>119</v>
      </c>
      <c r="BX51" s="35">
        <v>42452</v>
      </c>
      <c r="BY51" s="36">
        <v>100</v>
      </c>
      <c r="BZ51" s="37">
        <v>6.6</v>
      </c>
      <c r="CA51" s="36" t="s">
        <v>120</v>
      </c>
      <c r="CB51" s="36" t="s">
        <v>121</v>
      </c>
      <c r="CC51" s="38">
        <v>32560090.24382</v>
      </c>
      <c r="CD51" s="38">
        <v>28824026.867091998</v>
      </c>
      <c r="CE51" s="38">
        <v>34327699.180100001</v>
      </c>
      <c r="CF51" s="38">
        <v>35668504.503853999</v>
      </c>
      <c r="CG51" s="38">
        <v>17803138.998574</v>
      </c>
      <c r="CH51" s="38">
        <v>44698727.200556003</v>
      </c>
      <c r="CI51" s="38">
        <v>43160446.161789998</v>
      </c>
      <c r="CJ51" s="39">
        <f>SUM(CC51:CI51)</f>
        <v>237042633.15578598</v>
      </c>
      <c r="CK51" s="36" t="s">
        <v>122</v>
      </c>
      <c r="CL51" s="38">
        <v>2000000</v>
      </c>
      <c r="CM51" s="40">
        <v>0.92110000000000003</v>
      </c>
      <c r="CN51" s="40">
        <v>7.9799999999999996E-2</v>
      </c>
      <c r="CO51" s="40">
        <v>7.8899999999999998E-2</v>
      </c>
      <c r="CP51" s="36">
        <v>0.62</v>
      </c>
      <c r="CQ51" s="40">
        <v>0.96179999999999999</v>
      </c>
      <c r="CR51" s="36">
        <v>15.92094</v>
      </c>
      <c r="CS51" s="36">
        <v>14.17872</v>
      </c>
      <c r="CT51" s="36">
        <v>2.1168309999999999</v>
      </c>
      <c r="CU51" s="36">
        <v>2.0830609999999998</v>
      </c>
    </row>
    <row r="52" spans="1:101" x14ac:dyDescent="0.2">
      <c r="A52" s="23" t="s">
        <v>123</v>
      </c>
      <c r="B52" s="67"/>
      <c r="C52" s="23">
        <v>45</v>
      </c>
      <c r="D52" s="23">
        <v>557.29999999999995</v>
      </c>
      <c r="E52" s="23">
        <v>2.4</v>
      </c>
      <c r="F52" s="23">
        <v>4</v>
      </c>
      <c r="G52" s="23">
        <v>13.933</v>
      </c>
      <c r="H52" s="23">
        <v>6.5030000000000001</v>
      </c>
      <c r="I52" s="23">
        <v>2.14</v>
      </c>
      <c r="J52" s="23">
        <v>2.12</v>
      </c>
      <c r="K52" s="23">
        <v>40</v>
      </c>
      <c r="L52" s="23">
        <v>260</v>
      </c>
      <c r="M52" s="23">
        <v>13.874000000000001</v>
      </c>
      <c r="N52" s="23">
        <v>-8.0000000000000002E-3</v>
      </c>
      <c r="O52" s="23" t="s">
        <v>94</v>
      </c>
      <c r="P52" s="23" t="s">
        <v>123</v>
      </c>
      <c r="Q52" s="24" t="s">
        <v>124</v>
      </c>
      <c r="R52" s="24" t="s">
        <v>125</v>
      </c>
      <c r="S52" s="24" t="s">
        <v>97</v>
      </c>
      <c r="T52" s="24" t="s">
        <v>127</v>
      </c>
      <c r="U52" s="24" t="s">
        <v>99</v>
      </c>
      <c r="V52" s="24" t="s">
        <v>100</v>
      </c>
      <c r="W52" s="24" t="s">
        <v>128</v>
      </c>
      <c r="X52" s="94" t="s">
        <v>129</v>
      </c>
      <c r="Y52" s="94" t="s">
        <v>130</v>
      </c>
      <c r="Z52" s="42" t="s">
        <v>131</v>
      </c>
      <c r="AA52" s="62" t="s">
        <v>132</v>
      </c>
      <c r="AB52" s="24" t="s">
        <v>133</v>
      </c>
      <c r="AC52" s="24">
        <v>72</v>
      </c>
      <c r="AD52" s="24" t="s">
        <v>103</v>
      </c>
      <c r="AE52" s="25">
        <v>2013</v>
      </c>
      <c r="AF52" s="24" t="s">
        <v>103</v>
      </c>
      <c r="AG52" s="94" t="s">
        <v>104</v>
      </c>
      <c r="AH52" s="94" t="s">
        <v>105</v>
      </c>
      <c r="AI52" s="93" t="s">
        <v>106</v>
      </c>
      <c r="AJ52" s="93" t="s">
        <v>104</v>
      </c>
      <c r="AK52" s="93" t="s">
        <v>105</v>
      </c>
      <c r="AL52" s="93" t="s">
        <v>106</v>
      </c>
      <c r="AM52" s="93" t="s">
        <v>106</v>
      </c>
      <c r="AN52" s="24">
        <v>1</v>
      </c>
      <c r="AO52" s="24"/>
      <c r="AP52" s="24" t="s">
        <v>134</v>
      </c>
      <c r="AQ52" s="24">
        <v>2</v>
      </c>
      <c r="AR52" s="24" t="s">
        <v>135</v>
      </c>
      <c r="AS52" s="194">
        <v>2003</v>
      </c>
      <c r="AT52" s="63">
        <v>13</v>
      </c>
      <c r="AU52" s="63">
        <v>46</v>
      </c>
      <c r="AV52" s="64">
        <v>3.2280000000000002</v>
      </c>
      <c r="AW52" s="64">
        <v>2.0259999999999998</v>
      </c>
      <c r="AX52" s="65">
        <v>36.4</v>
      </c>
      <c r="AY52" s="65">
        <v>14</v>
      </c>
      <c r="AZ52" s="65">
        <v>0.8</v>
      </c>
      <c r="BA52" s="65">
        <v>2.2000000000000002</v>
      </c>
      <c r="BB52" s="66">
        <v>36.200000000000003</v>
      </c>
      <c r="BC52" s="66">
        <v>12.6</v>
      </c>
      <c r="BD52" s="66">
        <v>4.0999999999999996</v>
      </c>
      <c r="BE52" s="66">
        <v>0.6</v>
      </c>
      <c r="BF52" s="73">
        <v>46</v>
      </c>
      <c r="BG52" s="70" t="s">
        <v>109</v>
      </c>
      <c r="BH52" s="33" t="s">
        <v>109</v>
      </c>
      <c r="BI52" s="33" t="s">
        <v>109</v>
      </c>
      <c r="BJ52" t="s">
        <v>202</v>
      </c>
      <c r="BK52" t="s">
        <v>123</v>
      </c>
      <c r="BL52" t="s">
        <v>112</v>
      </c>
      <c r="BM52" t="s">
        <v>113</v>
      </c>
      <c r="BN52" t="s">
        <v>114</v>
      </c>
      <c r="BO52" t="s">
        <v>203</v>
      </c>
      <c r="BP52" t="s">
        <v>116</v>
      </c>
      <c r="BQ52" t="s">
        <v>100</v>
      </c>
      <c r="BR52" s="34">
        <v>42125</v>
      </c>
      <c r="BS52" s="35">
        <v>42467</v>
      </c>
      <c r="BT52" s="36" t="s">
        <v>138</v>
      </c>
      <c r="BU52" s="36" t="s">
        <v>204</v>
      </c>
      <c r="BV52" s="36">
        <v>45</v>
      </c>
      <c r="BW52" s="36" t="s">
        <v>119</v>
      </c>
      <c r="BX52" s="35">
        <v>42452</v>
      </c>
      <c r="BY52" s="36">
        <v>100</v>
      </c>
      <c r="BZ52" s="37">
        <v>2.4</v>
      </c>
      <c r="CA52" s="36" t="s">
        <v>120</v>
      </c>
      <c r="CB52" s="36" t="s">
        <v>121</v>
      </c>
      <c r="CC52" s="38">
        <v>31158850.225462001</v>
      </c>
      <c r="CD52" s="38">
        <v>33479293.995724</v>
      </c>
      <c r="CE52" s="38">
        <v>51216862.494787998</v>
      </c>
      <c r="CF52" s="38">
        <v>47633868.064907998</v>
      </c>
      <c r="CG52" s="38">
        <v>48339878.163347997</v>
      </c>
      <c r="CH52" s="38">
        <v>43001268.776072003</v>
      </c>
      <c r="CI52" s="38"/>
      <c r="CJ52" s="39">
        <f>SUM(CC52:CH52)</f>
        <v>254830021.72030199</v>
      </c>
      <c r="CK52" s="36" t="s">
        <v>122</v>
      </c>
      <c r="CL52" s="38">
        <v>2000000</v>
      </c>
      <c r="CM52" s="40">
        <v>0.91090000000000004</v>
      </c>
      <c r="CN52" s="40">
        <v>0.25369999999999998</v>
      </c>
      <c r="CO52" s="40">
        <v>8.9099999999999999E-2</v>
      </c>
      <c r="CP52" s="36">
        <v>0.66</v>
      </c>
      <c r="CQ52" s="40">
        <v>0.94620000000000004</v>
      </c>
      <c r="CR52" s="36">
        <v>37.749160000000003</v>
      </c>
      <c r="CS52" s="36">
        <v>35.508339999999997</v>
      </c>
      <c r="CT52" s="36">
        <v>4.9901150000000003</v>
      </c>
      <c r="CU52" s="36">
        <v>5.224952</v>
      </c>
      <c r="CV52" s="105"/>
      <c r="CW52" s="105"/>
    </row>
    <row r="53" spans="1:101" x14ac:dyDescent="0.2">
      <c r="A53" s="48" t="s">
        <v>93</v>
      </c>
      <c r="B53" s="48"/>
      <c r="C53" s="48">
        <v>52</v>
      </c>
      <c r="D53" s="48">
        <v>341.8</v>
      </c>
      <c r="E53" s="48">
        <v>2.4</v>
      </c>
      <c r="F53" s="48">
        <v>5</v>
      </c>
      <c r="G53" s="48">
        <v>8.5459999999999994</v>
      </c>
      <c r="H53" s="48">
        <v>4.2050000000000001</v>
      </c>
      <c r="I53" s="48">
        <v>2.0299999999999998</v>
      </c>
      <c r="J53" s="48">
        <v>1.67</v>
      </c>
      <c r="K53" s="48">
        <v>40</v>
      </c>
      <c r="L53" s="48">
        <v>260</v>
      </c>
      <c r="M53" s="48">
        <v>8.5310000000000006</v>
      </c>
      <c r="N53" s="48">
        <v>0.57999999999999996</v>
      </c>
      <c r="O53" s="48" t="s">
        <v>94</v>
      </c>
      <c r="P53" s="48" t="s">
        <v>93</v>
      </c>
      <c r="Q53" s="51" t="s">
        <v>95</v>
      </c>
      <c r="R53" s="51" t="s">
        <v>96</v>
      </c>
      <c r="S53" s="51" t="s">
        <v>126</v>
      </c>
      <c r="T53" s="134" t="s">
        <v>98</v>
      </c>
      <c r="U53" s="51" t="s">
        <v>99</v>
      </c>
      <c r="V53" s="51" t="s">
        <v>100</v>
      </c>
      <c r="W53" s="51" t="s">
        <v>101</v>
      </c>
      <c r="X53" s="51"/>
      <c r="Y53" s="51" t="s">
        <v>95</v>
      </c>
      <c r="Z53" s="109" t="s">
        <v>95</v>
      </c>
      <c r="AA53" s="109" t="s">
        <v>95</v>
      </c>
      <c r="AB53" s="51" t="s">
        <v>102</v>
      </c>
      <c r="AC53" s="51">
        <v>44</v>
      </c>
      <c r="AD53" s="51" t="s">
        <v>103</v>
      </c>
      <c r="AE53" s="53">
        <v>1387</v>
      </c>
      <c r="AF53" s="51" t="s">
        <v>103</v>
      </c>
      <c r="AG53" s="51" t="s">
        <v>104</v>
      </c>
      <c r="AH53" s="51" t="s">
        <v>105</v>
      </c>
      <c r="AI53" s="50" t="s">
        <v>106</v>
      </c>
      <c r="AJ53" s="50" t="s">
        <v>104</v>
      </c>
      <c r="AK53" s="50" t="s">
        <v>105</v>
      </c>
      <c r="AL53" s="50" t="s">
        <v>106</v>
      </c>
      <c r="AM53" s="50" t="s">
        <v>106</v>
      </c>
      <c r="AN53" s="51">
        <v>1</v>
      </c>
      <c r="AO53" s="51"/>
      <c r="AP53" s="51" t="s">
        <v>107</v>
      </c>
      <c r="AQ53" s="51">
        <v>1</v>
      </c>
      <c r="AR53" s="51" t="s">
        <v>205</v>
      </c>
      <c r="AS53" s="98">
        <v>2003</v>
      </c>
      <c r="AT53" s="98">
        <v>13</v>
      </c>
      <c r="AU53" s="98">
        <v>15</v>
      </c>
      <c r="AV53" s="99">
        <v>5.0338000000000003</v>
      </c>
      <c r="AW53" s="99">
        <v>2.0044</v>
      </c>
      <c r="AX53" s="100">
        <v>0.8</v>
      </c>
      <c r="AY53" s="100">
        <v>0.8</v>
      </c>
      <c r="AZ53" s="100">
        <v>61</v>
      </c>
      <c r="BA53" s="100">
        <v>1.4</v>
      </c>
      <c r="BB53" s="101">
        <v>18.806799999999999</v>
      </c>
      <c r="BC53" s="101">
        <v>7.22</v>
      </c>
      <c r="BD53" s="101">
        <v>6.0396000000000001</v>
      </c>
      <c r="BE53" s="101">
        <v>0.71179999999999999</v>
      </c>
      <c r="BF53" s="52">
        <v>15</v>
      </c>
      <c r="BG53" s="53" t="s">
        <v>109</v>
      </c>
      <c r="BH53" s="53" t="s">
        <v>110</v>
      </c>
      <c r="BI53" s="53" t="s">
        <v>110</v>
      </c>
      <c r="BJ53" s="53" t="s">
        <v>206</v>
      </c>
      <c r="BK53" s="53" t="s">
        <v>93</v>
      </c>
      <c r="BL53" s="53" t="s">
        <v>112</v>
      </c>
      <c r="BM53" s="53" t="s">
        <v>113</v>
      </c>
      <c r="BN53" s="53" t="s">
        <v>114</v>
      </c>
      <c r="BO53" s="53" t="s">
        <v>207</v>
      </c>
      <c r="BP53" s="53" t="s">
        <v>126</v>
      </c>
      <c r="BQ53" s="53" t="s">
        <v>100</v>
      </c>
      <c r="BR53" s="54">
        <v>42125</v>
      </c>
      <c r="BS53" s="55">
        <v>42468</v>
      </c>
      <c r="BT53" s="56" t="s">
        <v>117</v>
      </c>
      <c r="BU53" s="56" t="s">
        <v>208</v>
      </c>
      <c r="BV53" s="56">
        <v>52</v>
      </c>
      <c r="BW53" s="56" t="s">
        <v>119</v>
      </c>
      <c r="BX53" s="55">
        <v>42452</v>
      </c>
      <c r="BY53" s="56">
        <v>100</v>
      </c>
      <c r="BZ53" s="57">
        <v>2.4</v>
      </c>
      <c r="CA53" s="56" t="s">
        <v>120</v>
      </c>
      <c r="CB53" s="56" t="s">
        <v>121</v>
      </c>
      <c r="CC53" s="58">
        <v>32055260.260318</v>
      </c>
      <c r="CD53" s="58">
        <v>28035114.831941999</v>
      </c>
      <c r="CE53" s="58">
        <v>33828618.095367998</v>
      </c>
      <c r="CF53" s="58">
        <v>35187324.848838001</v>
      </c>
      <c r="CG53" s="58">
        <v>17807763.197702002</v>
      </c>
      <c r="CH53" s="58">
        <v>43722662.753247999</v>
      </c>
      <c r="CI53" s="58">
        <v>42141007.878530003</v>
      </c>
      <c r="CJ53" s="59">
        <f>SUM(CC53:CI53)</f>
        <v>232777751.86594599</v>
      </c>
      <c r="CK53" s="56" t="s">
        <v>122</v>
      </c>
      <c r="CL53" s="58">
        <v>2000000</v>
      </c>
      <c r="CM53" s="60">
        <v>0.78680000000000005</v>
      </c>
      <c r="CN53" s="60">
        <v>0.52429999999999999</v>
      </c>
      <c r="CO53" s="60">
        <v>0.2132</v>
      </c>
      <c r="CP53" s="56">
        <v>0.96</v>
      </c>
      <c r="CQ53" s="60">
        <v>0.92959999999999998</v>
      </c>
      <c r="CR53" s="56">
        <v>77.175449999999998</v>
      </c>
      <c r="CS53" s="56">
        <v>74.198949999999996</v>
      </c>
      <c r="CT53" s="56">
        <v>10.42159</v>
      </c>
      <c r="CU53" s="56">
        <v>10.35188</v>
      </c>
      <c r="CV53" s="53" t="s">
        <v>704</v>
      </c>
      <c r="CW53" s="109" t="s">
        <v>702</v>
      </c>
    </row>
    <row r="54" spans="1:101" x14ac:dyDescent="0.2">
      <c r="A54" s="67" t="s">
        <v>220</v>
      </c>
      <c r="B54" s="94" t="s">
        <v>221</v>
      </c>
      <c r="C54" s="67">
        <v>64</v>
      </c>
      <c r="D54" s="67">
        <v>1428</v>
      </c>
      <c r="E54" s="67">
        <v>5.9</v>
      </c>
      <c r="F54" s="67">
        <v>6</v>
      </c>
      <c r="G54" s="67">
        <v>35.701999999999998</v>
      </c>
      <c r="H54" s="67">
        <v>16.716000000000001</v>
      </c>
      <c r="I54" s="67">
        <v>2.14</v>
      </c>
      <c r="J54" s="67">
        <v>2.15</v>
      </c>
      <c r="K54" s="67">
        <v>40</v>
      </c>
      <c r="L54" s="67">
        <v>260</v>
      </c>
      <c r="M54" s="67">
        <v>35.625999999999998</v>
      </c>
      <c r="N54" s="67">
        <v>3.2000000000000001E-2</v>
      </c>
      <c r="O54" s="67" t="s">
        <v>94</v>
      </c>
      <c r="P54" s="67" t="s">
        <v>220</v>
      </c>
      <c r="Q54" s="94" t="s">
        <v>95</v>
      </c>
      <c r="R54" s="94" t="s">
        <v>210</v>
      </c>
      <c r="S54" s="94" t="s">
        <v>126</v>
      </c>
      <c r="T54" s="94" t="s">
        <v>211</v>
      </c>
      <c r="U54" s="94" t="s">
        <v>211</v>
      </c>
      <c r="V54" s="94" t="s">
        <v>100</v>
      </c>
      <c r="W54" s="94" t="s">
        <v>222</v>
      </c>
      <c r="X54" s="94"/>
      <c r="Y54" s="94" t="s">
        <v>95</v>
      </c>
      <c r="Z54" s="94" t="s">
        <v>95</v>
      </c>
      <c r="AA54" s="94" t="s">
        <v>95</v>
      </c>
      <c r="AB54" s="94" t="s">
        <v>223</v>
      </c>
      <c r="AC54" s="94">
        <v>74</v>
      </c>
      <c r="AD54" s="94" t="s">
        <v>145</v>
      </c>
      <c r="AE54" s="33">
        <v>14582</v>
      </c>
      <c r="AF54" s="94" t="s">
        <v>145</v>
      </c>
      <c r="AG54" s="94" t="s">
        <v>174</v>
      </c>
      <c r="AH54" s="94" t="s">
        <v>105</v>
      </c>
      <c r="AI54" s="93" t="s">
        <v>212</v>
      </c>
      <c r="AJ54" s="93" t="s">
        <v>174</v>
      </c>
      <c r="AK54" s="93" t="s">
        <v>105</v>
      </c>
      <c r="AL54" s="93" t="s">
        <v>212</v>
      </c>
      <c r="AM54" s="94" t="s">
        <v>212</v>
      </c>
      <c r="AN54" s="94">
        <v>0</v>
      </c>
      <c r="AO54" s="94"/>
      <c r="AP54" s="94" t="s">
        <v>107</v>
      </c>
      <c r="AQ54" s="94">
        <v>1</v>
      </c>
      <c r="AR54" s="94" t="s">
        <v>205</v>
      </c>
      <c r="AS54" s="27">
        <v>2011</v>
      </c>
      <c r="AT54" s="27">
        <v>5</v>
      </c>
      <c r="AU54" s="27">
        <v>23</v>
      </c>
      <c r="AV54" s="28">
        <v>3.4552</v>
      </c>
      <c r="AW54" s="28">
        <v>4.2778</v>
      </c>
      <c r="AX54" s="29">
        <v>53.2</v>
      </c>
      <c r="AY54" s="29">
        <v>63.2</v>
      </c>
      <c r="AZ54" s="29">
        <v>5.2</v>
      </c>
      <c r="BA54" s="29">
        <v>9</v>
      </c>
      <c r="BB54" s="30">
        <v>0.15479999999999999</v>
      </c>
      <c r="BC54" s="30">
        <v>8.8000000000000005E-3</v>
      </c>
      <c r="BD54" s="30">
        <v>0</v>
      </c>
      <c r="BE54" s="30">
        <v>0</v>
      </c>
      <c r="BF54" s="31">
        <v>23</v>
      </c>
      <c r="BG54" s="31">
        <v>24</v>
      </c>
      <c r="BH54" s="33" t="s">
        <v>110</v>
      </c>
      <c r="BI54" s="33" t="s">
        <v>110</v>
      </c>
      <c r="BJ54" t="s">
        <v>408</v>
      </c>
      <c r="BK54" t="s">
        <v>220</v>
      </c>
      <c r="BL54" t="s">
        <v>112</v>
      </c>
      <c r="BM54" t="s">
        <v>113</v>
      </c>
      <c r="BN54" t="s">
        <v>114</v>
      </c>
      <c r="BO54" t="s">
        <v>409</v>
      </c>
      <c r="BP54" t="s">
        <v>126</v>
      </c>
      <c r="BQ54" t="s">
        <v>100</v>
      </c>
      <c r="BR54" s="34">
        <v>42125</v>
      </c>
      <c r="BS54" s="35">
        <v>42468</v>
      </c>
      <c r="BT54" s="36" t="s">
        <v>117</v>
      </c>
      <c r="BU54" s="36" t="s">
        <v>410</v>
      </c>
      <c r="BV54" s="36">
        <v>64</v>
      </c>
      <c r="BW54" s="36" t="s">
        <v>119</v>
      </c>
      <c r="BX54" s="35">
        <v>42452</v>
      </c>
      <c r="BY54" s="36">
        <v>100</v>
      </c>
      <c r="BZ54" s="37">
        <v>5.9</v>
      </c>
      <c r="CA54" s="36" t="s">
        <v>120</v>
      </c>
      <c r="CB54" s="36" t="s">
        <v>121</v>
      </c>
      <c r="CC54" s="38">
        <v>31729552.443576001</v>
      </c>
      <c r="CD54" s="38">
        <v>26709256.804161999</v>
      </c>
      <c r="CE54" s="38">
        <v>34527753.487318002</v>
      </c>
      <c r="CF54" s="38">
        <v>35935799.560603999</v>
      </c>
      <c r="CG54" s="38">
        <v>18008170.971455999</v>
      </c>
      <c r="CH54" s="38">
        <v>44884248.379437998</v>
      </c>
      <c r="CI54" s="38">
        <v>43316135.63132</v>
      </c>
      <c r="CJ54" s="39">
        <f>SUM(CC54:CI54)</f>
        <v>235110917.27787399</v>
      </c>
      <c r="CK54" s="36" t="s">
        <v>122</v>
      </c>
      <c r="CL54" s="38">
        <v>2000000</v>
      </c>
      <c r="CM54" s="40">
        <v>0.91559999999999997</v>
      </c>
      <c r="CN54" s="40">
        <v>0.08</v>
      </c>
      <c r="CO54" s="40">
        <v>8.4400000000000003E-2</v>
      </c>
      <c r="CP54" s="36">
        <v>0.63</v>
      </c>
      <c r="CQ54" s="40">
        <v>0.96230000000000004</v>
      </c>
      <c r="CR54" s="36">
        <v>14.754519999999999</v>
      </c>
      <c r="CS54" s="36">
        <v>13.23596</v>
      </c>
      <c r="CT54" s="36">
        <v>1.9595610000000001</v>
      </c>
      <c r="CU54" s="36">
        <v>1.9698169999999999</v>
      </c>
    </row>
    <row r="55" spans="1:101" x14ac:dyDescent="0.2">
      <c r="A55" s="67" t="s">
        <v>582</v>
      </c>
      <c r="B55" s="94" t="s">
        <v>583</v>
      </c>
      <c r="C55" s="67">
        <v>46</v>
      </c>
      <c r="D55" s="67">
        <v>378.7</v>
      </c>
      <c r="E55" s="67">
        <v>7.8</v>
      </c>
      <c r="F55" s="67">
        <v>5</v>
      </c>
      <c r="G55" s="67">
        <v>9.468</v>
      </c>
      <c r="H55" s="67">
        <v>4.524</v>
      </c>
      <c r="I55" s="67">
        <v>2.09</v>
      </c>
      <c r="J55" s="67">
        <v>1.95</v>
      </c>
      <c r="K55" s="67">
        <v>40</v>
      </c>
      <c r="L55" s="67">
        <v>260</v>
      </c>
      <c r="M55" s="67">
        <v>9.4469999999999992</v>
      </c>
      <c r="N55" s="67">
        <v>0.19600000000000001</v>
      </c>
      <c r="O55" s="67" t="s">
        <v>94</v>
      </c>
      <c r="P55" s="67" t="s">
        <v>582</v>
      </c>
      <c r="Q55" s="94" t="s">
        <v>95</v>
      </c>
      <c r="R55" s="94" t="s">
        <v>96</v>
      </c>
      <c r="S55" s="94" t="s">
        <v>97</v>
      </c>
      <c r="T55" s="94" t="s">
        <v>99</v>
      </c>
      <c r="U55" s="94" t="s">
        <v>99</v>
      </c>
      <c r="V55" s="94" t="s">
        <v>100</v>
      </c>
      <c r="W55" s="94" t="s">
        <v>101</v>
      </c>
      <c r="X55" s="94"/>
      <c r="Y55" s="94" t="s">
        <v>95</v>
      </c>
      <c r="Z55" s="94" t="s">
        <v>95</v>
      </c>
      <c r="AA55" s="94" t="s">
        <v>95</v>
      </c>
      <c r="AB55" s="94" t="s">
        <v>102</v>
      </c>
      <c r="AC55" s="94">
        <v>81</v>
      </c>
      <c r="AD55" s="94" t="s">
        <v>103</v>
      </c>
      <c r="AE55" s="33">
        <v>2161</v>
      </c>
      <c r="AF55" s="94" t="s">
        <v>103</v>
      </c>
      <c r="AG55" s="93" t="s">
        <v>104</v>
      </c>
      <c r="AH55" s="46" t="s">
        <v>105</v>
      </c>
      <c r="AI55" s="46" t="s">
        <v>106</v>
      </c>
      <c r="AJ55" s="93" t="s">
        <v>104</v>
      </c>
      <c r="AK55" s="93" t="s">
        <v>105</v>
      </c>
      <c r="AL55" s="93" t="s">
        <v>106</v>
      </c>
      <c r="AM55" s="93" t="s">
        <v>106</v>
      </c>
      <c r="AN55" s="94">
        <v>1</v>
      </c>
      <c r="AO55" s="94"/>
      <c r="AP55" s="94" t="s">
        <v>107</v>
      </c>
      <c r="AQ55" s="94">
        <v>1</v>
      </c>
      <c r="AR55" s="94" t="s">
        <v>135</v>
      </c>
      <c r="AS55" s="94"/>
      <c r="AT55" s="94"/>
      <c r="AU55" s="94"/>
      <c r="AV55" s="94"/>
      <c r="AW55" s="94"/>
      <c r="AX55" s="94"/>
      <c r="AY55" s="94"/>
      <c r="AZ55" s="94"/>
      <c r="BA55" s="94"/>
      <c r="BB55" s="61"/>
      <c r="BC55" s="61"/>
      <c r="BD55" s="61"/>
      <c r="BE55" s="61"/>
      <c r="BF55" s="70">
        <v>21</v>
      </c>
      <c r="BG55" s="105" t="s">
        <v>109</v>
      </c>
      <c r="BH55" s="33" t="s">
        <v>110</v>
      </c>
      <c r="BI55" s="33" t="s">
        <v>110</v>
      </c>
      <c r="BJ55" t="s">
        <v>607</v>
      </c>
      <c r="BK55" t="s">
        <v>582</v>
      </c>
      <c r="BL55" t="s">
        <v>112</v>
      </c>
      <c r="BM55" t="s">
        <v>113</v>
      </c>
      <c r="BN55" t="s">
        <v>114</v>
      </c>
      <c r="BO55" t="s">
        <v>608</v>
      </c>
      <c r="BP55" t="s">
        <v>116</v>
      </c>
      <c r="BQ55" t="s">
        <v>100</v>
      </c>
      <c r="BR55" s="34">
        <v>42125</v>
      </c>
      <c r="BS55" s="35">
        <v>42468</v>
      </c>
      <c r="BT55" s="36" t="s">
        <v>117</v>
      </c>
      <c r="BU55" s="36" t="s">
        <v>609</v>
      </c>
      <c r="BV55" s="36">
        <v>46</v>
      </c>
      <c r="BW55" s="36" t="s">
        <v>119</v>
      </c>
      <c r="BX55" s="35">
        <v>42452</v>
      </c>
      <c r="BY55" s="36">
        <v>100</v>
      </c>
      <c r="BZ55" s="37">
        <v>7.8</v>
      </c>
      <c r="CA55" s="36" t="s">
        <v>120</v>
      </c>
      <c r="CB55" s="36" t="s">
        <v>121</v>
      </c>
      <c r="CC55" s="38">
        <v>30368566.391428001</v>
      </c>
      <c r="CD55" s="38">
        <v>25086341.810633998</v>
      </c>
      <c r="CE55" s="38">
        <v>32697835.130350001</v>
      </c>
      <c r="CF55" s="38">
        <v>34068246.3737</v>
      </c>
      <c r="CG55" s="38">
        <v>17000989.259542</v>
      </c>
      <c r="CH55" s="38">
        <v>42420897.449676</v>
      </c>
      <c r="CI55" s="38">
        <v>41058381.985859998</v>
      </c>
      <c r="CJ55" s="39">
        <f>SUM(CC55:CI55)</f>
        <v>222701258.40118998</v>
      </c>
      <c r="CK55" s="36" t="s">
        <v>122</v>
      </c>
      <c r="CL55" s="38">
        <v>2000000</v>
      </c>
      <c r="CM55" s="40">
        <v>0.9194</v>
      </c>
      <c r="CN55" s="40">
        <v>6.4799999999999996E-2</v>
      </c>
      <c r="CO55" s="40">
        <v>8.0600000000000005E-2</v>
      </c>
      <c r="CP55" s="36">
        <v>0.63</v>
      </c>
      <c r="CQ55" s="40">
        <v>0.96450000000000002</v>
      </c>
      <c r="CR55" s="36">
        <v>14.25075</v>
      </c>
      <c r="CS55" s="36">
        <v>12.71515</v>
      </c>
      <c r="CT55" s="36">
        <v>1.7445999999999999</v>
      </c>
      <c r="CU55" s="36">
        <v>1.7169779999999999</v>
      </c>
    </row>
    <row r="56" spans="1:101" x14ac:dyDescent="0.2">
      <c r="A56" s="117" t="s">
        <v>650</v>
      </c>
      <c r="B56" s="117"/>
      <c r="C56" s="117">
        <v>42</v>
      </c>
      <c r="D56" s="117">
        <v>1826</v>
      </c>
      <c r="E56" s="117">
        <v>9</v>
      </c>
      <c r="F56" s="117">
        <v>4</v>
      </c>
      <c r="G56" s="117">
        <v>45.648000000000003</v>
      </c>
      <c r="H56" s="117">
        <v>22.056000000000001</v>
      </c>
      <c r="I56" s="117">
        <v>2.0699999999999998</v>
      </c>
      <c r="J56" s="117">
        <v>2.11</v>
      </c>
      <c r="K56" s="117">
        <v>40</v>
      </c>
      <c r="L56" s="117">
        <v>260</v>
      </c>
      <c r="M56" s="117">
        <v>45.582999999999998</v>
      </c>
      <c r="N56" s="117">
        <v>-6.8000000000000005E-2</v>
      </c>
      <c r="O56" s="117" t="s">
        <v>94</v>
      </c>
      <c r="P56" s="117" t="s">
        <v>650</v>
      </c>
      <c r="Q56" s="118" t="s">
        <v>124</v>
      </c>
      <c r="R56" s="118" t="s">
        <v>390</v>
      </c>
      <c r="S56" s="118" t="s">
        <v>126</v>
      </c>
      <c r="T56" s="118" t="s">
        <v>211</v>
      </c>
      <c r="U56" s="118" t="s">
        <v>211</v>
      </c>
      <c r="V56" s="118" t="s">
        <v>257</v>
      </c>
      <c r="W56" s="118" t="s">
        <v>141</v>
      </c>
      <c r="X56" s="119" t="s">
        <v>142</v>
      </c>
      <c r="Y56" s="119" t="s">
        <v>143</v>
      </c>
      <c r="Z56" s="120" t="s">
        <v>132</v>
      </c>
      <c r="AA56" s="120" t="s">
        <v>132</v>
      </c>
      <c r="AB56" s="118">
        <v>0</v>
      </c>
      <c r="AC56" s="118">
        <v>77</v>
      </c>
      <c r="AD56" s="118" t="s">
        <v>145</v>
      </c>
      <c r="AE56" s="121">
        <v>18130</v>
      </c>
      <c r="AF56" s="118" t="s">
        <v>145</v>
      </c>
      <c r="AG56" s="118" t="s">
        <v>174</v>
      </c>
      <c r="AH56" s="118" t="s">
        <v>174</v>
      </c>
      <c r="AI56" s="122" t="s">
        <v>651</v>
      </c>
      <c r="AJ56" s="122" t="s">
        <v>174</v>
      </c>
      <c r="AK56" s="122" t="s">
        <v>174</v>
      </c>
      <c r="AL56" s="122" t="s">
        <v>651</v>
      </c>
      <c r="AM56" s="122" t="s">
        <v>651</v>
      </c>
      <c r="AN56" s="118">
        <v>0</v>
      </c>
      <c r="AO56" s="118"/>
      <c r="AP56" s="118" t="s">
        <v>159</v>
      </c>
      <c r="AQ56" s="118">
        <v>0</v>
      </c>
      <c r="AR56" s="118" t="s">
        <v>135</v>
      </c>
      <c r="AS56" s="118"/>
      <c r="AT56" s="118"/>
      <c r="AU56" s="118"/>
      <c r="AV56" s="118"/>
      <c r="AW56" s="118"/>
      <c r="AX56" s="118"/>
      <c r="AY56" s="118"/>
      <c r="AZ56" s="118"/>
      <c r="BA56" s="118"/>
      <c r="BB56" s="118"/>
      <c r="BC56" s="118"/>
      <c r="BD56" s="118"/>
      <c r="BE56" s="118"/>
      <c r="BF56" s="189">
        <v>40</v>
      </c>
      <c r="BG56" s="121" t="s">
        <v>109</v>
      </c>
      <c r="BH56" s="121" t="s">
        <v>258</v>
      </c>
      <c r="BI56" s="121" t="s">
        <v>258</v>
      </c>
      <c r="BJ56" s="121" t="s">
        <v>688</v>
      </c>
      <c r="BK56" s="121" t="s">
        <v>650</v>
      </c>
      <c r="BL56" s="121" t="s">
        <v>112</v>
      </c>
      <c r="BM56" s="121" t="s">
        <v>113</v>
      </c>
      <c r="BN56" s="121" t="s">
        <v>114</v>
      </c>
      <c r="BO56" s="121" t="s">
        <v>689</v>
      </c>
      <c r="BP56" s="121" t="s">
        <v>126</v>
      </c>
      <c r="BQ56" s="121" t="s">
        <v>257</v>
      </c>
      <c r="BR56" s="124">
        <v>42125</v>
      </c>
      <c r="BS56" s="125">
        <v>42467</v>
      </c>
      <c r="BT56" s="126" t="s">
        <v>138</v>
      </c>
      <c r="BU56" s="126" t="s">
        <v>690</v>
      </c>
      <c r="BV56" s="126">
        <v>42</v>
      </c>
      <c r="BW56" s="126" t="s">
        <v>119</v>
      </c>
      <c r="BX56" s="125">
        <v>42452</v>
      </c>
      <c r="BY56" s="126">
        <v>100</v>
      </c>
      <c r="BZ56" s="127">
        <v>9</v>
      </c>
      <c r="CA56" s="126" t="s">
        <v>120</v>
      </c>
      <c r="CB56" s="126" t="s">
        <v>121</v>
      </c>
      <c r="CC56" s="128">
        <v>30944598.692464001</v>
      </c>
      <c r="CD56" s="128">
        <v>52466199.96672</v>
      </c>
      <c r="CE56" s="128">
        <v>48492820.781340003</v>
      </c>
      <c r="CF56" s="128">
        <v>45177255.180849999</v>
      </c>
      <c r="CG56" s="128">
        <v>45769840.329645999</v>
      </c>
      <c r="CH56" s="128">
        <v>40671103.718464002</v>
      </c>
      <c r="CI56" s="128"/>
      <c r="CJ56" s="129">
        <f>SUM(CC56:CH56)</f>
        <v>263521818.66948402</v>
      </c>
      <c r="CK56" s="126" t="s">
        <v>122</v>
      </c>
      <c r="CL56" s="128">
        <v>2000000</v>
      </c>
      <c r="CM56" s="130">
        <v>0.90559999999999996</v>
      </c>
      <c r="CN56" s="130">
        <v>6.2300000000000001E-2</v>
      </c>
      <c r="CO56" s="130">
        <v>9.4399999999999998E-2</v>
      </c>
      <c r="CP56" s="126">
        <v>0.56999999999999995</v>
      </c>
      <c r="CQ56" s="130">
        <v>0.97299999999999998</v>
      </c>
      <c r="CR56" s="126">
        <v>14.639390000000001</v>
      </c>
      <c r="CS56" s="126">
        <v>12.54959</v>
      </c>
      <c r="CT56" s="126">
        <v>1.563248</v>
      </c>
      <c r="CU56" s="126">
        <v>1.405386</v>
      </c>
      <c r="CV56" s="121" t="s">
        <v>714</v>
      </c>
      <c r="CW56" s="121" t="s">
        <v>714</v>
      </c>
    </row>
    <row r="57" spans="1:101" x14ac:dyDescent="0.2">
      <c r="A57" s="67" t="s">
        <v>667</v>
      </c>
      <c r="B57" s="106"/>
      <c r="C57" s="67">
        <v>47</v>
      </c>
      <c r="D57" s="67">
        <v>843.2</v>
      </c>
      <c r="E57" s="67">
        <v>8.9</v>
      </c>
      <c r="F57" s="67">
        <v>5</v>
      </c>
      <c r="G57" s="67">
        <v>21.08</v>
      </c>
      <c r="H57" s="67">
        <v>9.8209999999999997</v>
      </c>
      <c r="I57" s="67">
        <v>2.15</v>
      </c>
      <c r="J57" s="67">
        <v>0.98</v>
      </c>
      <c r="K57" s="67">
        <v>40</v>
      </c>
      <c r="L57" s="67">
        <v>260</v>
      </c>
      <c r="M57" s="67">
        <v>21.03</v>
      </c>
      <c r="N57" s="67">
        <v>-1E-3</v>
      </c>
      <c r="O57" s="67" t="s">
        <v>94</v>
      </c>
      <c r="P57" s="67" t="s">
        <v>667</v>
      </c>
      <c r="Q57" s="94" t="s">
        <v>95</v>
      </c>
      <c r="R57" s="94" t="s">
        <v>210</v>
      </c>
      <c r="S57" s="94" t="s">
        <v>97</v>
      </c>
      <c r="T57" s="94" t="s">
        <v>211</v>
      </c>
      <c r="U57" s="94" t="s">
        <v>211</v>
      </c>
      <c r="V57" s="94" t="s">
        <v>100</v>
      </c>
      <c r="W57" s="94" t="s">
        <v>101</v>
      </c>
      <c r="X57" s="94"/>
      <c r="Y57" s="94" t="s">
        <v>95</v>
      </c>
      <c r="Z57" s="94" t="s">
        <v>95</v>
      </c>
      <c r="AA57" s="94" t="s">
        <v>95</v>
      </c>
      <c r="AB57" s="94">
        <v>0</v>
      </c>
      <c r="AC57" s="94">
        <v>43</v>
      </c>
      <c r="AD57" s="94" t="s">
        <v>103</v>
      </c>
      <c r="AE57" s="33">
        <v>2963</v>
      </c>
      <c r="AF57" s="94" t="s">
        <v>103</v>
      </c>
      <c r="AG57" s="94" t="s">
        <v>105</v>
      </c>
      <c r="AH57" s="94" t="s">
        <v>105</v>
      </c>
      <c r="AI57" s="93" t="s">
        <v>151</v>
      </c>
      <c r="AJ57" s="93" t="s">
        <v>105</v>
      </c>
      <c r="AK57" s="93" t="s">
        <v>105</v>
      </c>
      <c r="AL57" s="93" t="s">
        <v>151</v>
      </c>
      <c r="AM57" s="93" t="s">
        <v>151</v>
      </c>
      <c r="AN57" s="94">
        <v>2</v>
      </c>
      <c r="AO57" s="94"/>
      <c r="AP57" s="94" t="s">
        <v>107</v>
      </c>
      <c r="AQ57" s="94">
        <v>1</v>
      </c>
      <c r="AR57" s="94" t="s">
        <v>108</v>
      </c>
      <c r="AS57" s="27">
        <v>2009</v>
      </c>
      <c r="AT57" s="27">
        <v>7</v>
      </c>
      <c r="AU57" s="27">
        <v>43</v>
      </c>
      <c r="AV57" s="28">
        <v>2.8706</v>
      </c>
      <c r="AW57" s="28">
        <v>3.1816</v>
      </c>
      <c r="AX57" s="29">
        <v>20.2</v>
      </c>
      <c r="AY57" s="29">
        <v>22.6</v>
      </c>
      <c r="AZ57" s="29">
        <v>33.4</v>
      </c>
      <c r="BA57" s="29">
        <v>27.2</v>
      </c>
      <c r="BB57" s="30">
        <v>5.7600000000000004E-3</v>
      </c>
      <c r="BC57" s="30">
        <v>6.6E-3</v>
      </c>
      <c r="BD57" s="30">
        <v>0</v>
      </c>
      <c r="BE57" s="30">
        <v>0</v>
      </c>
      <c r="BF57" s="31">
        <v>43</v>
      </c>
      <c r="BG57" s="105" t="s">
        <v>109</v>
      </c>
      <c r="BH57" s="33" t="s">
        <v>110</v>
      </c>
      <c r="BI57" s="33" t="s">
        <v>110</v>
      </c>
      <c r="BJ57" t="s">
        <v>668</v>
      </c>
      <c r="BK57" t="s">
        <v>667</v>
      </c>
      <c r="BL57" t="s">
        <v>112</v>
      </c>
      <c r="BM57" t="s">
        <v>113</v>
      </c>
      <c r="BN57" t="s">
        <v>114</v>
      </c>
      <c r="BO57" t="s">
        <v>669</v>
      </c>
      <c r="BP57" t="s">
        <v>116</v>
      </c>
      <c r="BQ57" t="s">
        <v>100</v>
      </c>
      <c r="BR57" s="34">
        <v>42125</v>
      </c>
      <c r="BS57" s="35">
        <v>42468</v>
      </c>
      <c r="BT57" s="36" t="s">
        <v>117</v>
      </c>
      <c r="BU57" s="36" t="s">
        <v>670</v>
      </c>
      <c r="BV57" s="36">
        <v>47</v>
      </c>
      <c r="BW57" s="36" t="s">
        <v>119</v>
      </c>
      <c r="BX57" s="35">
        <v>42452</v>
      </c>
      <c r="BY57" s="36">
        <v>100</v>
      </c>
      <c r="BZ57" s="37">
        <v>8.9</v>
      </c>
      <c r="CA57" s="36" t="s">
        <v>120</v>
      </c>
      <c r="CB57" s="36" t="s">
        <v>121</v>
      </c>
      <c r="CC57" s="38">
        <v>30890978.325424001</v>
      </c>
      <c r="CD57" s="38">
        <v>26342316.869569998</v>
      </c>
      <c r="CE57" s="38">
        <v>32588114.716189999</v>
      </c>
      <c r="CF57" s="38">
        <v>33927997.521481998</v>
      </c>
      <c r="CG57" s="38">
        <v>16924079.618319999</v>
      </c>
      <c r="CH57" s="38">
        <v>42256822.763875999</v>
      </c>
      <c r="CI57" s="38">
        <v>40882229.307806</v>
      </c>
      <c r="CJ57" s="39">
        <f>SUM(CC57:CI57)</f>
        <v>223812539.12266797</v>
      </c>
      <c r="CK57" s="36" t="s">
        <v>122</v>
      </c>
      <c r="CL57" s="38">
        <v>2000000</v>
      </c>
      <c r="CM57" s="40">
        <v>0.92190000000000005</v>
      </c>
      <c r="CN57" s="40">
        <v>5.8900000000000001E-2</v>
      </c>
      <c r="CO57" s="40">
        <v>7.8100000000000003E-2</v>
      </c>
      <c r="CP57" s="36">
        <v>0.56000000000000005</v>
      </c>
      <c r="CQ57" s="40">
        <v>0.97540000000000004</v>
      </c>
      <c r="CR57" s="36">
        <v>15.451510000000001</v>
      </c>
      <c r="CS57" s="36">
        <v>13.219150000000001</v>
      </c>
      <c r="CT57" s="36">
        <v>1.569491</v>
      </c>
      <c r="CU57" s="36">
        <v>1.4653389999999999</v>
      </c>
      <c r="CW57" s="105"/>
    </row>
    <row r="58" spans="1:101" x14ac:dyDescent="0.2">
      <c r="A58" s="67" t="s">
        <v>238</v>
      </c>
      <c r="B58" s="67"/>
      <c r="C58" s="67">
        <v>57</v>
      </c>
      <c r="D58" s="67">
        <v>1718</v>
      </c>
      <c r="E58" s="67">
        <v>3.5</v>
      </c>
      <c r="F58" s="67">
        <v>5</v>
      </c>
      <c r="G58" s="67">
        <v>42.953000000000003</v>
      </c>
      <c r="H58" s="67">
        <v>20.37</v>
      </c>
      <c r="I58" s="67">
        <v>2.11</v>
      </c>
      <c r="J58" s="67">
        <v>2.1800000000000002</v>
      </c>
      <c r="K58" s="67">
        <v>40</v>
      </c>
      <c r="L58" s="67">
        <v>260</v>
      </c>
      <c r="M58" s="67">
        <v>42.890999999999998</v>
      </c>
      <c r="N58" s="67">
        <v>2.3E-2</v>
      </c>
      <c r="O58" s="67" t="s">
        <v>94</v>
      </c>
      <c r="P58" s="67" t="s">
        <v>238</v>
      </c>
      <c r="Q58" s="94" t="s">
        <v>124</v>
      </c>
      <c r="R58" s="94" t="s">
        <v>125</v>
      </c>
      <c r="S58" s="94" t="s">
        <v>126</v>
      </c>
      <c r="T58" s="94" t="s">
        <v>99</v>
      </c>
      <c r="U58" s="94" t="s">
        <v>99</v>
      </c>
      <c r="V58" s="94" t="s">
        <v>239</v>
      </c>
      <c r="W58" s="24" t="s">
        <v>141</v>
      </c>
      <c r="X58" s="41" t="s">
        <v>142</v>
      </c>
      <c r="Y58" s="94" t="s">
        <v>143</v>
      </c>
      <c r="Z58" s="45" t="s">
        <v>132</v>
      </c>
      <c r="AA58" s="45" t="s">
        <v>132</v>
      </c>
      <c r="AB58" s="94" t="s">
        <v>133</v>
      </c>
      <c r="AC58" s="94">
        <v>78</v>
      </c>
      <c r="AD58" s="94" t="s">
        <v>103</v>
      </c>
      <c r="AE58" s="25">
        <v>2959</v>
      </c>
      <c r="AF58" s="94" t="s">
        <v>103</v>
      </c>
      <c r="AG58" s="93" t="s">
        <v>104</v>
      </c>
      <c r="AH58" s="46" t="s">
        <v>105</v>
      </c>
      <c r="AI58" s="46" t="s">
        <v>106</v>
      </c>
      <c r="AJ58" s="93" t="s">
        <v>104</v>
      </c>
      <c r="AK58" s="93" t="s">
        <v>105</v>
      </c>
      <c r="AL58" s="93" t="s">
        <v>106</v>
      </c>
      <c r="AM58" s="93" t="s">
        <v>106</v>
      </c>
      <c r="AN58" s="94">
        <v>1</v>
      </c>
      <c r="AO58" s="94"/>
      <c r="AP58" s="94" t="s">
        <v>134</v>
      </c>
      <c r="AQ58" s="94">
        <v>2</v>
      </c>
      <c r="AR58" s="94" t="s">
        <v>108</v>
      </c>
      <c r="AS58" s="93"/>
      <c r="AT58" s="93"/>
      <c r="AU58" s="93"/>
      <c r="AV58" s="93"/>
      <c r="AW58" s="93"/>
      <c r="AX58" s="93"/>
      <c r="AY58" s="93"/>
      <c r="AZ58" s="93"/>
      <c r="BA58" s="93"/>
      <c r="BB58" s="93"/>
      <c r="BC58" s="93"/>
      <c r="BD58" s="93"/>
      <c r="BE58" s="93"/>
      <c r="BF58" s="32">
        <v>24</v>
      </c>
      <c r="BG58" s="105">
        <v>24</v>
      </c>
      <c r="BH58" s="33" t="s">
        <v>240</v>
      </c>
      <c r="BI58" s="33" t="s">
        <v>132</v>
      </c>
      <c r="BJ58" t="s">
        <v>273</v>
      </c>
      <c r="BK58" t="s">
        <v>238</v>
      </c>
      <c r="BL58" t="s">
        <v>112</v>
      </c>
      <c r="BM58" t="s">
        <v>113</v>
      </c>
      <c r="BN58" t="s">
        <v>114</v>
      </c>
      <c r="BO58" t="s">
        <v>274</v>
      </c>
      <c r="BP58" t="s">
        <v>126</v>
      </c>
      <c r="BQ58" t="s">
        <v>239</v>
      </c>
      <c r="BR58" s="34">
        <v>42125</v>
      </c>
      <c r="BS58" s="35">
        <v>42468</v>
      </c>
      <c r="BT58" s="36" t="s">
        <v>117</v>
      </c>
      <c r="BU58" s="36" t="s">
        <v>275</v>
      </c>
      <c r="BV58" s="36">
        <v>57</v>
      </c>
      <c r="BW58" s="36" t="s">
        <v>119</v>
      </c>
      <c r="BX58" s="35">
        <v>42452</v>
      </c>
      <c r="BY58" s="36">
        <v>100</v>
      </c>
      <c r="BZ58" s="37">
        <v>3.5</v>
      </c>
      <c r="CA58" s="36" t="s">
        <v>120</v>
      </c>
      <c r="CB58" s="36" t="s">
        <v>121</v>
      </c>
      <c r="CC58" s="38">
        <v>29650329.452895999</v>
      </c>
      <c r="CD58" s="38">
        <v>29377381.61956</v>
      </c>
      <c r="CE58" s="38">
        <v>31407925.846792001</v>
      </c>
      <c r="CF58" s="38">
        <v>32711957.559870001</v>
      </c>
      <c r="CG58" s="38">
        <v>16630358.76292</v>
      </c>
      <c r="CH58" s="38">
        <v>40320095.772211999</v>
      </c>
      <c r="CI58" s="38">
        <v>38957675.437767997</v>
      </c>
      <c r="CJ58" s="39">
        <f>SUM(CC58:CI58)</f>
        <v>219055724.45201802</v>
      </c>
      <c r="CK58" s="36" t="s">
        <v>122</v>
      </c>
      <c r="CL58" s="38">
        <v>2000000</v>
      </c>
      <c r="CM58" s="40">
        <v>0.91720000000000002</v>
      </c>
      <c r="CN58" s="40">
        <v>0.14130000000000001</v>
      </c>
      <c r="CO58" s="40">
        <v>8.2799999999999999E-2</v>
      </c>
      <c r="CP58" s="36">
        <v>0.67</v>
      </c>
      <c r="CQ58" s="40">
        <v>0.95189999999999997</v>
      </c>
      <c r="CR58" s="36">
        <v>20.871459999999999</v>
      </c>
      <c r="CS58" s="36">
        <v>19.161069999999999</v>
      </c>
      <c r="CT58" s="36">
        <v>3.1346660000000002</v>
      </c>
      <c r="CU58" s="36">
        <v>3.438062</v>
      </c>
    </row>
    <row r="59" spans="1:101" x14ac:dyDescent="0.2">
      <c r="A59" s="67" t="s">
        <v>280</v>
      </c>
      <c r="B59" s="67"/>
      <c r="C59" s="67">
        <v>48</v>
      </c>
      <c r="D59" s="67">
        <v>461.6</v>
      </c>
      <c r="E59" s="67">
        <v>4.0999999999999996</v>
      </c>
      <c r="F59" s="67">
        <v>5</v>
      </c>
      <c r="G59" s="67">
        <v>11.54</v>
      </c>
      <c r="H59" s="67">
        <v>5.6040000000000001</v>
      </c>
      <c r="I59" s="67">
        <v>2.06</v>
      </c>
      <c r="J59" s="67">
        <v>1.89</v>
      </c>
      <c r="K59" s="67">
        <v>40</v>
      </c>
      <c r="L59" s="67">
        <v>260</v>
      </c>
      <c r="M59" s="67">
        <v>11.518000000000001</v>
      </c>
      <c r="N59" s="67">
        <v>0.11</v>
      </c>
      <c r="O59" s="67" t="s">
        <v>94</v>
      </c>
      <c r="P59" s="67" t="s">
        <v>280</v>
      </c>
      <c r="Q59" s="94" t="s">
        <v>124</v>
      </c>
      <c r="R59" s="94" t="s">
        <v>125</v>
      </c>
      <c r="S59" s="94" t="s">
        <v>97</v>
      </c>
      <c r="T59" s="94" t="s">
        <v>99</v>
      </c>
      <c r="U59" s="94" t="s">
        <v>99</v>
      </c>
      <c r="V59" s="94" t="s">
        <v>257</v>
      </c>
      <c r="W59" s="94" t="s">
        <v>281</v>
      </c>
      <c r="X59" s="94" t="s">
        <v>282</v>
      </c>
      <c r="Y59" s="94" t="s">
        <v>283</v>
      </c>
      <c r="Z59" s="75" t="s">
        <v>131</v>
      </c>
      <c r="AA59" s="89" t="s">
        <v>132</v>
      </c>
      <c r="AB59" s="94" t="s">
        <v>102</v>
      </c>
      <c r="AC59" s="94">
        <v>71</v>
      </c>
      <c r="AD59" s="94" t="s">
        <v>145</v>
      </c>
      <c r="AE59" s="33">
        <v>9383</v>
      </c>
      <c r="AF59" s="94" t="s">
        <v>145</v>
      </c>
      <c r="AG59" s="93" t="s">
        <v>104</v>
      </c>
      <c r="AH59" s="46" t="s">
        <v>105</v>
      </c>
      <c r="AI59" s="46" t="s">
        <v>106</v>
      </c>
      <c r="AJ59" s="93" t="s">
        <v>104</v>
      </c>
      <c r="AK59" s="93" t="s">
        <v>105</v>
      </c>
      <c r="AL59" s="93" t="s">
        <v>106</v>
      </c>
      <c r="AM59" s="93" t="s">
        <v>106</v>
      </c>
      <c r="AN59" s="94">
        <v>1</v>
      </c>
      <c r="AO59" s="94"/>
      <c r="AP59" s="94" t="s">
        <v>107</v>
      </c>
      <c r="AQ59" s="94">
        <v>1</v>
      </c>
      <c r="AR59" s="94" t="s">
        <v>135</v>
      </c>
      <c r="AS59" s="27">
        <v>2006</v>
      </c>
      <c r="AT59" s="27">
        <v>10</v>
      </c>
      <c r="AU59" s="27">
        <v>64</v>
      </c>
      <c r="AV59" s="28">
        <v>4.2586000000000004</v>
      </c>
      <c r="AW59" s="28">
        <v>5.8440000000000003</v>
      </c>
      <c r="AX59" s="29">
        <v>34.799999999999997</v>
      </c>
      <c r="AY59" s="29">
        <v>51.2</v>
      </c>
      <c r="AZ59" s="29">
        <v>62.6</v>
      </c>
      <c r="BA59" s="29">
        <v>61.8</v>
      </c>
      <c r="BB59" s="30">
        <v>9.0044000000000004</v>
      </c>
      <c r="BC59" s="30">
        <v>3.6617999999999999</v>
      </c>
      <c r="BD59" s="30">
        <v>2.7890000000000001</v>
      </c>
      <c r="BE59" s="30">
        <v>1.0891999999999999</v>
      </c>
      <c r="BF59" s="31">
        <v>64</v>
      </c>
      <c r="BG59" s="32" t="s">
        <v>109</v>
      </c>
      <c r="BH59" s="33" t="s">
        <v>258</v>
      </c>
      <c r="BI59" s="33" t="s">
        <v>258</v>
      </c>
      <c r="BJ59" t="s">
        <v>300</v>
      </c>
      <c r="BK59" t="s">
        <v>280</v>
      </c>
      <c r="BL59" t="s">
        <v>112</v>
      </c>
      <c r="BM59" t="s">
        <v>113</v>
      </c>
      <c r="BN59" t="s">
        <v>114</v>
      </c>
      <c r="BO59" t="s">
        <v>301</v>
      </c>
      <c r="BP59" t="s">
        <v>116</v>
      </c>
      <c r="BQ59" t="s">
        <v>257</v>
      </c>
      <c r="BR59" s="34">
        <v>42125</v>
      </c>
      <c r="BS59" s="35">
        <v>42468</v>
      </c>
      <c r="BT59" s="36" t="s">
        <v>117</v>
      </c>
      <c r="BU59" s="36" t="s">
        <v>302</v>
      </c>
      <c r="BV59" s="36">
        <v>48</v>
      </c>
      <c r="BW59" s="36" t="s">
        <v>119</v>
      </c>
      <c r="BX59" s="35">
        <v>42452</v>
      </c>
      <c r="BY59" s="36">
        <v>100</v>
      </c>
      <c r="BZ59" s="37">
        <v>4.0999999999999996</v>
      </c>
      <c r="CA59" s="36" t="s">
        <v>120</v>
      </c>
      <c r="CB59" s="36" t="s">
        <v>121</v>
      </c>
      <c r="CC59" s="38">
        <v>27346306.248396002</v>
      </c>
      <c r="CD59" s="38">
        <v>26868286.706586</v>
      </c>
      <c r="CE59" s="38">
        <v>28917498.738942001</v>
      </c>
      <c r="CF59" s="38">
        <v>30035697.468853999</v>
      </c>
      <c r="CG59" s="38">
        <v>15433783.01056</v>
      </c>
      <c r="CH59" s="38">
        <v>36660520.571092002</v>
      </c>
      <c r="CI59" s="38">
        <v>35386877.973168001</v>
      </c>
      <c r="CJ59" s="39">
        <f>SUM(CC59:CI59)</f>
        <v>200648970.71759802</v>
      </c>
      <c r="CK59" s="36" t="s">
        <v>122</v>
      </c>
      <c r="CL59" s="38">
        <v>2000000</v>
      </c>
      <c r="CM59" s="40">
        <v>0.91290000000000004</v>
      </c>
      <c r="CN59" s="40">
        <v>0.1343</v>
      </c>
      <c r="CO59" s="40">
        <v>8.7099999999999997E-2</v>
      </c>
      <c r="CP59" s="36">
        <v>0.65</v>
      </c>
      <c r="CQ59" s="40">
        <v>0.95989999999999998</v>
      </c>
      <c r="CR59" s="36">
        <v>23.128689999999999</v>
      </c>
      <c r="CS59" s="36">
        <v>21.507639999999999</v>
      </c>
      <c r="CT59" s="36">
        <v>3.1608309999999999</v>
      </c>
      <c r="CU59" s="36">
        <v>3.2958989999999999</v>
      </c>
    </row>
    <row r="60" spans="1:101" x14ac:dyDescent="0.2">
      <c r="A60" s="23" t="s">
        <v>551</v>
      </c>
      <c r="B60" s="94" t="s">
        <v>552</v>
      </c>
      <c r="C60" s="23">
        <v>108</v>
      </c>
      <c r="D60" s="23">
        <v>503.1</v>
      </c>
      <c r="E60" s="23">
        <v>7.3</v>
      </c>
      <c r="F60" s="23">
        <v>10</v>
      </c>
      <c r="G60" s="23">
        <v>12.577999999999999</v>
      </c>
      <c r="H60" s="23">
        <v>6.0960000000000001</v>
      </c>
      <c r="I60" s="23">
        <v>2.06</v>
      </c>
      <c r="J60" s="23">
        <v>1.69</v>
      </c>
      <c r="K60" s="23">
        <v>40</v>
      </c>
      <c r="L60" s="23">
        <v>260</v>
      </c>
      <c r="M60" s="23">
        <v>12.564</v>
      </c>
      <c r="N60" s="23">
        <v>1.0999999999999999E-2</v>
      </c>
      <c r="O60" s="23" t="s">
        <v>94</v>
      </c>
      <c r="P60" s="23" t="s">
        <v>551</v>
      </c>
      <c r="Q60" s="24" t="s">
        <v>95</v>
      </c>
      <c r="R60" s="24" t="s">
        <v>210</v>
      </c>
      <c r="S60" s="24" t="s">
        <v>126</v>
      </c>
      <c r="T60" s="24" t="s">
        <v>211</v>
      </c>
      <c r="U60" s="24" t="s">
        <v>211</v>
      </c>
      <c r="V60" s="24" t="s">
        <v>100</v>
      </c>
      <c r="W60" s="24" t="s">
        <v>101</v>
      </c>
      <c r="X60" s="94"/>
      <c r="Y60" s="94" t="s">
        <v>95</v>
      </c>
      <c r="Z60" s="94" t="s">
        <v>95</v>
      </c>
      <c r="AA60" s="94" t="s">
        <v>95</v>
      </c>
      <c r="AB60" s="24" t="s">
        <v>223</v>
      </c>
      <c r="AC60" s="24">
        <v>77</v>
      </c>
      <c r="AD60" s="24" t="s">
        <v>145</v>
      </c>
      <c r="AE60" s="25">
        <v>14632</v>
      </c>
      <c r="AF60" s="24" t="s">
        <v>145</v>
      </c>
      <c r="AG60" s="93" t="s">
        <v>174</v>
      </c>
      <c r="AH60" s="46" t="s">
        <v>105</v>
      </c>
      <c r="AI60" s="46" t="s">
        <v>212</v>
      </c>
      <c r="AJ60" s="93" t="s">
        <v>174</v>
      </c>
      <c r="AK60" s="93" t="s">
        <v>105</v>
      </c>
      <c r="AL60" s="93" t="s">
        <v>212</v>
      </c>
      <c r="AM60" s="93" t="s">
        <v>212</v>
      </c>
      <c r="AN60" s="24">
        <v>0</v>
      </c>
      <c r="AO60" s="24"/>
      <c r="AP60" s="24" t="s">
        <v>107</v>
      </c>
      <c r="AQ60" s="24">
        <v>1</v>
      </c>
      <c r="AR60" s="24" t="s">
        <v>108</v>
      </c>
      <c r="AS60" s="27">
        <v>2011</v>
      </c>
      <c r="AT60" s="27">
        <v>5</v>
      </c>
      <c r="AU60" s="27">
        <v>11</v>
      </c>
      <c r="AV60" s="28">
        <v>3.5912000000000002</v>
      </c>
      <c r="AW60" s="28">
        <v>6.0831999999999997</v>
      </c>
      <c r="AX60" s="29">
        <v>6.8</v>
      </c>
      <c r="AY60" s="29">
        <v>27.8</v>
      </c>
      <c r="AZ60" s="29">
        <v>45</v>
      </c>
      <c r="BA60" s="29">
        <v>49.6</v>
      </c>
      <c r="BB60" s="30">
        <v>0.1996</v>
      </c>
      <c r="BC60" s="30">
        <v>0.1636</v>
      </c>
      <c r="BD60" s="30">
        <v>0</v>
      </c>
      <c r="BE60" s="30">
        <v>5.8000000000000003E-2</v>
      </c>
      <c r="BF60" s="31">
        <v>11</v>
      </c>
      <c r="BG60" s="31">
        <v>11</v>
      </c>
      <c r="BH60" s="33" t="s">
        <v>110</v>
      </c>
      <c r="BI60" s="33" t="s">
        <v>110</v>
      </c>
      <c r="BJ60" t="s">
        <v>553</v>
      </c>
      <c r="BK60" t="s">
        <v>551</v>
      </c>
      <c r="BL60" t="s">
        <v>112</v>
      </c>
      <c r="BM60" t="s">
        <v>113</v>
      </c>
      <c r="BN60" t="s">
        <v>114</v>
      </c>
      <c r="BO60" t="s">
        <v>554</v>
      </c>
      <c r="BP60" t="s">
        <v>126</v>
      </c>
      <c r="BQ60" t="s">
        <v>100</v>
      </c>
      <c r="BR60" s="34">
        <v>42125</v>
      </c>
      <c r="BS60" s="35">
        <v>42473</v>
      </c>
      <c r="BT60" s="36" t="s">
        <v>148</v>
      </c>
      <c r="BU60" s="36" t="s">
        <v>555</v>
      </c>
      <c r="BV60" s="36">
        <v>108</v>
      </c>
      <c r="BW60" s="36" t="s">
        <v>119</v>
      </c>
      <c r="BX60" s="35">
        <v>42452</v>
      </c>
      <c r="BY60" s="36">
        <v>100</v>
      </c>
      <c r="BZ60" s="37">
        <v>7.3</v>
      </c>
      <c r="CA60" s="36" t="s">
        <v>120</v>
      </c>
      <c r="CB60" s="36" t="s">
        <v>121</v>
      </c>
      <c r="CC60" s="38">
        <v>39310562.867161997</v>
      </c>
      <c r="CD60" s="38">
        <v>40502323.218134001</v>
      </c>
      <c r="CE60" s="38">
        <v>38738952.563684002</v>
      </c>
      <c r="CF60" s="38">
        <v>38637226.951877996</v>
      </c>
      <c r="CG60" s="38">
        <v>40984963.437487997</v>
      </c>
      <c r="CH60" s="38">
        <v>40873166.221138</v>
      </c>
      <c r="CI60" s="38"/>
      <c r="CJ60" s="39">
        <f>SUM(CC60:CH60)</f>
        <v>239047195.25948399</v>
      </c>
      <c r="CK60" s="36" t="s">
        <v>122</v>
      </c>
      <c r="CL60" s="38">
        <v>2000000</v>
      </c>
      <c r="CM60" s="40">
        <v>0.91639999999999999</v>
      </c>
      <c r="CN60" s="40">
        <v>7.4700000000000003E-2</v>
      </c>
      <c r="CO60" s="40">
        <v>8.3599999999999994E-2</v>
      </c>
      <c r="CP60" s="36">
        <v>0.59</v>
      </c>
      <c r="CQ60" s="40">
        <v>0.96379999999999999</v>
      </c>
      <c r="CR60" s="36">
        <v>10.21959</v>
      </c>
      <c r="CS60" s="36">
        <v>9.1076049999999995</v>
      </c>
      <c r="CT60" s="36">
        <v>1.398166</v>
      </c>
      <c r="CU60" s="36">
        <v>1.3713109999999999</v>
      </c>
      <c r="CW60" s="105"/>
    </row>
    <row r="61" spans="1:101" x14ac:dyDescent="0.2">
      <c r="A61" s="23" t="s">
        <v>348</v>
      </c>
      <c r="B61" s="67"/>
      <c r="C61" s="23">
        <v>60</v>
      </c>
      <c r="D61" s="23">
        <v>801</v>
      </c>
      <c r="E61" s="23">
        <v>5</v>
      </c>
      <c r="F61" s="23">
        <v>6</v>
      </c>
      <c r="G61" s="23">
        <v>20.024000000000001</v>
      </c>
      <c r="H61" s="23">
        <v>9.6530000000000005</v>
      </c>
      <c r="I61" s="23">
        <v>2.0699999999999998</v>
      </c>
      <c r="J61" s="23">
        <v>1.65</v>
      </c>
      <c r="K61" s="23">
        <v>40</v>
      </c>
      <c r="L61" s="23">
        <v>260</v>
      </c>
      <c r="M61" s="23">
        <v>19.971</v>
      </c>
      <c r="N61" s="23">
        <v>-2.7E-2</v>
      </c>
      <c r="O61" s="23" t="s">
        <v>94</v>
      </c>
      <c r="P61" s="23" t="s">
        <v>348</v>
      </c>
      <c r="Q61" s="24" t="s">
        <v>95</v>
      </c>
      <c r="R61" s="24" t="s">
        <v>96</v>
      </c>
      <c r="S61" s="24" t="s">
        <v>126</v>
      </c>
      <c r="T61" s="24" t="s">
        <v>99</v>
      </c>
      <c r="U61" s="24" t="s">
        <v>99</v>
      </c>
      <c r="V61" s="24" t="s">
        <v>100</v>
      </c>
      <c r="W61" s="24" t="s">
        <v>101</v>
      </c>
      <c r="X61" s="94"/>
      <c r="Y61" s="24" t="s">
        <v>95</v>
      </c>
      <c r="Z61" s="32" t="s">
        <v>95</v>
      </c>
      <c r="AA61" s="32" t="s">
        <v>95</v>
      </c>
      <c r="AB61" s="24" t="s">
        <v>133</v>
      </c>
      <c r="AC61" s="24">
        <v>72</v>
      </c>
      <c r="AD61" s="24" t="s">
        <v>103</v>
      </c>
      <c r="AE61" s="25">
        <v>2429</v>
      </c>
      <c r="AF61" s="24" t="s">
        <v>103</v>
      </c>
      <c r="AG61" s="94" t="s">
        <v>104</v>
      </c>
      <c r="AH61" s="94" t="s">
        <v>105</v>
      </c>
      <c r="AI61" s="93" t="s">
        <v>106</v>
      </c>
      <c r="AJ61" s="93" t="s">
        <v>104</v>
      </c>
      <c r="AK61" s="93" t="s">
        <v>105</v>
      </c>
      <c r="AL61" s="93" t="s">
        <v>106</v>
      </c>
      <c r="AM61" s="93" t="s">
        <v>106</v>
      </c>
      <c r="AN61" s="24">
        <v>1</v>
      </c>
      <c r="AO61" s="24"/>
      <c r="AP61" s="24" t="s">
        <v>107</v>
      </c>
      <c r="AQ61" s="24">
        <v>1</v>
      </c>
      <c r="AR61" s="24" t="s">
        <v>135</v>
      </c>
      <c r="AS61" s="27">
        <v>2011</v>
      </c>
      <c r="AT61" s="27">
        <v>5</v>
      </c>
      <c r="AU61" s="27">
        <v>39</v>
      </c>
      <c r="AV61" s="28">
        <v>4.952</v>
      </c>
      <c r="AW61" s="28">
        <v>6.4240000000000004</v>
      </c>
      <c r="AX61" s="29">
        <v>150.19999999999999</v>
      </c>
      <c r="AY61" s="29">
        <v>150.4</v>
      </c>
      <c r="AZ61" s="29">
        <v>19.8</v>
      </c>
      <c r="BA61" s="29">
        <v>0.6</v>
      </c>
      <c r="BB61" s="30">
        <v>40.441400000000002</v>
      </c>
      <c r="BC61" s="30">
        <v>44.904600000000002</v>
      </c>
      <c r="BD61" s="30">
        <v>2.4363999999999999</v>
      </c>
      <c r="BE61" s="30">
        <v>0.64100000000000001</v>
      </c>
      <c r="BF61" s="31">
        <v>39</v>
      </c>
      <c r="BG61" s="105">
        <v>67</v>
      </c>
      <c r="BH61" s="33" t="s">
        <v>110</v>
      </c>
      <c r="BI61" s="33" t="s">
        <v>110</v>
      </c>
      <c r="BJ61" t="s">
        <v>349</v>
      </c>
      <c r="BK61" t="s">
        <v>348</v>
      </c>
      <c r="BL61" t="s">
        <v>112</v>
      </c>
      <c r="BM61" t="s">
        <v>113</v>
      </c>
      <c r="BN61" t="s">
        <v>114</v>
      </c>
      <c r="BO61" t="s">
        <v>350</v>
      </c>
      <c r="BP61" t="s">
        <v>126</v>
      </c>
      <c r="BQ61" t="s">
        <v>100</v>
      </c>
      <c r="BR61" s="34">
        <v>42125</v>
      </c>
      <c r="BS61" s="35">
        <v>42468</v>
      </c>
      <c r="BT61" s="36" t="s">
        <v>117</v>
      </c>
      <c r="BU61" s="36" t="s">
        <v>351</v>
      </c>
      <c r="BV61" s="36">
        <v>60</v>
      </c>
      <c r="BW61" s="36" t="s">
        <v>119</v>
      </c>
      <c r="BX61" s="35">
        <v>42452</v>
      </c>
      <c r="BY61" s="36">
        <v>100</v>
      </c>
      <c r="BZ61" s="37">
        <v>5</v>
      </c>
      <c r="CA61" s="36" t="s">
        <v>120</v>
      </c>
      <c r="CB61" s="36" t="s">
        <v>121</v>
      </c>
      <c r="CC61" s="38">
        <v>28773042.363049999</v>
      </c>
      <c r="CD61" s="38">
        <v>24582834.314752001</v>
      </c>
      <c r="CE61" s="38">
        <v>30852394.143734001</v>
      </c>
      <c r="CF61" s="38">
        <v>32288802.302051999</v>
      </c>
      <c r="CG61" s="38">
        <v>16092348.532846</v>
      </c>
      <c r="CH61" s="38">
        <v>40282260.894663997</v>
      </c>
      <c r="CI61" s="38">
        <v>38913611.353652</v>
      </c>
      <c r="CJ61" s="39">
        <f t="shared" ref="CJ61:CJ68" si="1">SUM(CC61:CI61)</f>
        <v>211785293.90474999</v>
      </c>
      <c r="CK61" s="36" t="s">
        <v>122</v>
      </c>
      <c r="CL61" s="38">
        <v>2000000</v>
      </c>
      <c r="CM61" s="40">
        <v>0.91669999999999996</v>
      </c>
      <c r="CN61" s="40">
        <v>9.0300000000000005E-2</v>
      </c>
      <c r="CO61" s="40">
        <v>8.3299999999999999E-2</v>
      </c>
      <c r="CP61" s="36">
        <v>0.66</v>
      </c>
      <c r="CQ61" s="40">
        <v>0.94989999999999997</v>
      </c>
      <c r="CR61" s="36">
        <v>16.405950000000001</v>
      </c>
      <c r="CS61" s="36">
        <v>15.010389999999999</v>
      </c>
      <c r="CT61" s="36">
        <v>2.2962660000000001</v>
      </c>
      <c r="CU61" s="36">
        <v>2.302527</v>
      </c>
    </row>
    <row r="62" spans="1:101" x14ac:dyDescent="0.2">
      <c r="A62" s="162" t="s">
        <v>150</v>
      </c>
      <c r="B62" s="162"/>
      <c r="C62" s="162">
        <v>61</v>
      </c>
      <c r="D62" s="162">
        <v>890.5</v>
      </c>
      <c r="E62" s="162">
        <v>1.9</v>
      </c>
      <c r="F62" s="162">
        <v>6</v>
      </c>
      <c r="G62" s="162">
        <v>22.263000000000002</v>
      </c>
      <c r="H62" s="162">
        <v>10.624000000000001</v>
      </c>
      <c r="I62" s="162">
        <v>2.1</v>
      </c>
      <c r="J62" s="162">
        <v>2.13</v>
      </c>
      <c r="K62" s="162">
        <v>40</v>
      </c>
      <c r="L62" s="162">
        <v>260</v>
      </c>
      <c r="M62" s="162">
        <v>22.202999999999999</v>
      </c>
      <c r="N62" s="162">
        <v>-0.01</v>
      </c>
      <c r="O62" s="162" t="s">
        <v>94</v>
      </c>
      <c r="P62" s="162" t="s">
        <v>150</v>
      </c>
      <c r="Q62" s="163" t="s">
        <v>95</v>
      </c>
      <c r="R62" s="163" t="s">
        <v>96</v>
      </c>
      <c r="S62" s="163" t="s">
        <v>126</v>
      </c>
      <c r="T62" s="163" t="s">
        <v>99</v>
      </c>
      <c r="U62" s="163" t="s">
        <v>99</v>
      </c>
      <c r="V62" s="163" t="s">
        <v>100</v>
      </c>
      <c r="W62" s="163" t="s">
        <v>101</v>
      </c>
      <c r="X62" s="163"/>
      <c r="Y62" s="163" t="s">
        <v>95</v>
      </c>
      <c r="Z62" s="163" t="s">
        <v>95</v>
      </c>
      <c r="AA62" s="172" t="s">
        <v>95</v>
      </c>
      <c r="AB62" s="163" t="s">
        <v>102</v>
      </c>
      <c r="AC62" s="163">
        <v>76</v>
      </c>
      <c r="AD62" s="163" t="s">
        <v>103</v>
      </c>
      <c r="AE62" s="165">
        <v>2487</v>
      </c>
      <c r="AF62" s="163" t="s">
        <v>103</v>
      </c>
      <c r="AG62" s="163" t="s">
        <v>105</v>
      </c>
      <c r="AH62" s="163" t="s">
        <v>105</v>
      </c>
      <c r="AI62" s="166" t="s">
        <v>151</v>
      </c>
      <c r="AJ62" s="166" t="s">
        <v>105</v>
      </c>
      <c r="AK62" s="166" t="s">
        <v>105</v>
      </c>
      <c r="AL62" s="166" t="s">
        <v>151</v>
      </c>
      <c r="AM62" s="166" t="s">
        <v>151</v>
      </c>
      <c r="AN62" s="163">
        <v>2</v>
      </c>
      <c r="AO62" s="163"/>
      <c r="AP62" s="163" t="s">
        <v>134</v>
      </c>
      <c r="AQ62" s="163">
        <v>2</v>
      </c>
      <c r="AR62" s="163" t="s">
        <v>108</v>
      </c>
      <c r="AS62" s="167">
        <v>2007</v>
      </c>
      <c r="AT62" s="167">
        <v>9</v>
      </c>
      <c r="AU62" s="167">
        <v>67</v>
      </c>
      <c r="AV62" s="168">
        <v>3.5406</v>
      </c>
      <c r="AW62" s="168">
        <v>3.6234000000000002</v>
      </c>
      <c r="AX62" s="169">
        <v>37.799999999999997</v>
      </c>
      <c r="AY62" s="169">
        <v>11.6</v>
      </c>
      <c r="AZ62" s="169">
        <v>15.6</v>
      </c>
      <c r="BA62" s="169">
        <v>10.8</v>
      </c>
      <c r="BB62" s="170">
        <v>47.435600000000001</v>
      </c>
      <c r="BC62" s="170">
        <v>44.483600000000003</v>
      </c>
      <c r="BD62" s="170">
        <v>2.9434</v>
      </c>
      <c r="BE62" s="170">
        <v>0.60019999999999996</v>
      </c>
      <c r="BF62" s="171">
        <v>67</v>
      </c>
      <c r="BG62" s="172" t="s">
        <v>109</v>
      </c>
      <c r="BH62" s="165" t="s">
        <v>110</v>
      </c>
      <c r="BI62" s="165" t="s">
        <v>110</v>
      </c>
      <c r="BJ62" s="165" t="s">
        <v>152</v>
      </c>
      <c r="BK62" s="165" t="s">
        <v>150</v>
      </c>
      <c r="BL62" s="165" t="s">
        <v>112</v>
      </c>
      <c r="BM62" s="165" t="s">
        <v>113</v>
      </c>
      <c r="BN62" s="165" t="s">
        <v>114</v>
      </c>
      <c r="BO62" s="165" t="s">
        <v>153</v>
      </c>
      <c r="BP62" s="165" t="s">
        <v>126</v>
      </c>
      <c r="BQ62" s="165" t="s">
        <v>100</v>
      </c>
      <c r="BR62" s="173">
        <v>42125</v>
      </c>
      <c r="BS62" s="174">
        <v>42468</v>
      </c>
      <c r="BT62" s="175" t="s">
        <v>117</v>
      </c>
      <c r="BU62" s="175" t="s">
        <v>154</v>
      </c>
      <c r="BV62" s="175">
        <v>61</v>
      </c>
      <c r="BW62" s="175" t="s">
        <v>119</v>
      </c>
      <c r="BX62" s="174">
        <v>42452</v>
      </c>
      <c r="BY62" s="175">
        <v>100</v>
      </c>
      <c r="BZ62" s="176">
        <v>1.9</v>
      </c>
      <c r="CA62" s="175" t="s">
        <v>120</v>
      </c>
      <c r="CB62" s="175" t="s">
        <v>121</v>
      </c>
      <c r="CC62" s="177">
        <v>30997842.282343999</v>
      </c>
      <c r="CD62" s="177">
        <v>26685112.520932</v>
      </c>
      <c r="CE62" s="177">
        <v>32562078.071449999</v>
      </c>
      <c r="CF62" s="177">
        <v>33991846.90935</v>
      </c>
      <c r="CG62" s="177">
        <v>16995862.447496001</v>
      </c>
      <c r="CH62" s="177">
        <v>42375345.069732003</v>
      </c>
      <c r="CI62" s="177">
        <v>41006162.258046001</v>
      </c>
      <c r="CJ62" s="178">
        <f t="shared" si="1"/>
        <v>224614249.55935001</v>
      </c>
      <c r="CK62" s="175" t="s">
        <v>122</v>
      </c>
      <c r="CL62" s="177">
        <v>2000000</v>
      </c>
      <c r="CM62" s="179">
        <v>0.91469999999999996</v>
      </c>
      <c r="CN62" s="179">
        <v>0.1532</v>
      </c>
      <c r="CO62" s="179">
        <v>8.5300000000000001E-2</v>
      </c>
      <c r="CP62" s="175">
        <v>0.65</v>
      </c>
      <c r="CQ62" s="179">
        <v>0.94589999999999996</v>
      </c>
      <c r="CR62" s="175">
        <v>24.446380000000001</v>
      </c>
      <c r="CS62" s="175">
        <v>22.86702</v>
      </c>
      <c r="CT62" s="175">
        <v>3.558942</v>
      </c>
      <c r="CU62" s="175">
        <v>3.835127</v>
      </c>
      <c r="CV62" s="172" t="s">
        <v>705</v>
      </c>
      <c r="CW62" s="172" t="s">
        <v>711</v>
      </c>
    </row>
    <row r="63" spans="1:101" ht="17" x14ac:dyDescent="0.2">
      <c r="A63" s="23" t="s">
        <v>559</v>
      </c>
      <c r="B63" s="90" t="s">
        <v>560</v>
      </c>
      <c r="C63" s="23">
        <v>49</v>
      </c>
      <c r="D63" s="23">
        <v>644.29999999999995</v>
      </c>
      <c r="E63" s="23">
        <v>7.5</v>
      </c>
      <c r="F63" s="23">
        <v>13</v>
      </c>
      <c r="G63" s="23">
        <v>16.108000000000001</v>
      </c>
      <c r="H63" s="23">
        <v>7.5979999999999999</v>
      </c>
      <c r="I63" s="23">
        <v>2.12</v>
      </c>
      <c r="J63" s="23">
        <v>2.99</v>
      </c>
      <c r="K63" s="23">
        <v>40</v>
      </c>
      <c r="L63" s="23">
        <v>260</v>
      </c>
      <c r="M63" s="23">
        <v>16.108000000000001</v>
      </c>
      <c r="N63" s="23">
        <v>-0.21199999999999999</v>
      </c>
      <c r="O63" s="23" t="s">
        <v>94</v>
      </c>
      <c r="P63" s="23" t="s">
        <v>559</v>
      </c>
      <c r="Q63" s="24" t="s">
        <v>95</v>
      </c>
      <c r="R63" s="24" t="s">
        <v>210</v>
      </c>
      <c r="S63" s="24" t="s">
        <v>97</v>
      </c>
      <c r="T63" s="24" t="s">
        <v>211</v>
      </c>
      <c r="U63" s="24" t="s">
        <v>211</v>
      </c>
      <c r="V63" s="24" t="s">
        <v>100</v>
      </c>
      <c r="W63" s="24" t="s">
        <v>101</v>
      </c>
      <c r="X63" s="94"/>
      <c r="Y63" s="24" t="s">
        <v>95</v>
      </c>
      <c r="Z63" s="94" t="s">
        <v>95</v>
      </c>
      <c r="AA63" s="94" t="s">
        <v>95</v>
      </c>
      <c r="AB63" s="24">
        <v>0</v>
      </c>
      <c r="AC63" s="24">
        <v>78</v>
      </c>
      <c r="AD63" s="24" t="s">
        <v>145</v>
      </c>
      <c r="AE63" s="25">
        <v>13953</v>
      </c>
      <c r="AF63" s="24" t="s">
        <v>145</v>
      </c>
      <c r="AG63" s="94" t="s">
        <v>174</v>
      </c>
      <c r="AH63" s="94" t="s">
        <v>104</v>
      </c>
      <c r="AI63" s="93" t="s">
        <v>175</v>
      </c>
      <c r="AJ63" s="26" t="s">
        <v>174</v>
      </c>
      <c r="AK63" s="26" t="s">
        <v>104</v>
      </c>
      <c r="AL63" s="26" t="s">
        <v>175</v>
      </c>
      <c r="AM63" s="93" t="s">
        <v>175</v>
      </c>
      <c r="AN63" s="24">
        <v>0</v>
      </c>
      <c r="AO63" s="24"/>
      <c r="AP63" s="24" t="s">
        <v>107</v>
      </c>
      <c r="AQ63" s="24">
        <v>1</v>
      </c>
      <c r="AR63" s="24" t="s">
        <v>135</v>
      </c>
      <c r="AS63" s="27">
        <v>2003</v>
      </c>
      <c r="AT63" s="27">
        <v>13</v>
      </c>
      <c r="AU63" s="27">
        <v>10</v>
      </c>
      <c r="AV63" s="28">
        <v>3.1516000000000002</v>
      </c>
      <c r="AW63" s="28">
        <v>3.3915999999999999</v>
      </c>
      <c r="AX63" s="29">
        <v>8.8000000000000007</v>
      </c>
      <c r="AY63" s="29">
        <v>23.2</v>
      </c>
      <c r="AZ63" s="29">
        <v>49</v>
      </c>
      <c r="BA63" s="29">
        <v>70</v>
      </c>
      <c r="BB63" s="30">
        <v>5.4399999999999997E-2</v>
      </c>
      <c r="BC63" s="30">
        <v>1.9199999999999998E-2</v>
      </c>
      <c r="BD63" s="30">
        <v>4.6800000000000001E-2</v>
      </c>
      <c r="BE63" s="30">
        <v>0</v>
      </c>
      <c r="BF63" s="31">
        <v>10</v>
      </c>
      <c r="BG63" s="105" t="s">
        <v>109</v>
      </c>
      <c r="BH63" s="33" t="s">
        <v>110</v>
      </c>
      <c r="BI63" s="33" t="s">
        <v>110</v>
      </c>
      <c r="BJ63" t="s">
        <v>579</v>
      </c>
      <c r="BK63" t="s">
        <v>559</v>
      </c>
      <c r="BL63" s="47">
        <v>42200</v>
      </c>
      <c r="BM63" t="s">
        <v>113</v>
      </c>
      <c r="BN63" t="s">
        <v>114</v>
      </c>
      <c r="BO63" t="s">
        <v>580</v>
      </c>
      <c r="BP63" t="s">
        <v>116</v>
      </c>
      <c r="BQ63" t="s">
        <v>100</v>
      </c>
      <c r="BR63" s="34">
        <v>42186</v>
      </c>
      <c r="BS63" s="35">
        <v>42478</v>
      </c>
      <c r="BT63" s="36" t="s">
        <v>162</v>
      </c>
      <c r="BU63" s="36" t="s">
        <v>581</v>
      </c>
      <c r="BV63" s="36">
        <v>49</v>
      </c>
      <c r="BW63" s="36" t="s">
        <v>119</v>
      </c>
      <c r="BX63" s="35">
        <v>42452</v>
      </c>
      <c r="BY63" s="36">
        <v>100</v>
      </c>
      <c r="BZ63" s="37">
        <v>7.5</v>
      </c>
      <c r="CA63" s="36" t="s">
        <v>120</v>
      </c>
      <c r="CB63" s="36" t="s">
        <v>121</v>
      </c>
      <c r="CC63" s="38">
        <v>32267652.988871999</v>
      </c>
      <c r="CD63" s="38">
        <v>39172013.048551999</v>
      </c>
      <c r="CE63" s="38">
        <v>37199049.688731998</v>
      </c>
      <c r="CF63" s="38">
        <v>35672079.278452002</v>
      </c>
      <c r="CG63" s="38">
        <v>34936192.151092</v>
      </c>
      <c r="CH63" s="38">
        <v>36306882.625607997</v>
      </c>
      <c r="CI63" s="38"/>
      <c r="CJ63" s="39">
        <f t="shared" si="1"/>
        <v>215553869.781308</v>
      </c>
      <c r="CK63" s="36" t="s">
        <v>122</v>
      </c>
      <c r="CL63" s="38">
        <v>2000000</v>
      </c>
      <c r="CM63" s="40">
        <v>0.90910000000000002</v>
      </c>
      <c r="CN63" s="40">
        <v>7.2499999999999995E-2</v>
      </c>
      <c r="CO63" s="40">
        <v>9.0899999999999995E-2</v>
      </c>
      <c r="CP63" s="36">
        <v>0.65</v>
      </c>
      <c r="CQ63" s="40">
        <v>0.96130000000000004</v>
      </c>
      <c r="CR63" s="36">
        <v>10.89124</v>
      </c>
      <c r="CS63" s="36">
        <v>9.310162</v>
      </c>
      <c r="CT63" s="36">
        <v>1.354279</v>
      </c>
      <c r="CU63" s="36">
        <v>1.3364240000000001</v>
      </c>
    </row>
    <row r="64" spans="1:101" x14ac:dyDescent="0.2">
      <c r="A64" s="67" t="s">
        <v>404</v>
      </c>
      <c r="B64" s="67"/>
      <c r="C64" s="67">
        <v>53</v>
      </c>
      <c r="D64" s="67">
        <v>819</v>
      </c>
      <c r="E64" s="67">
        <v>5.9</v>
      </c>
      <c r="F64" s="67">
        <v>5</v>
      </c>
      <c r="G64" s="67">
        <v>20.475000000000001</v>
      </c>
      <c r="H64" s="67">
        <v>9.57</v>
      </c>
      <c r="I64" s="67">
        <v>2.14</v>
      </c>
      <c r="J64" s="67">
        <v>2.11</v>
      </c>
      <c r="K64" s="67">
        <v>40</v>
      </c>
      <c r="L64" s="67">
        <v>260</v>
      </c>
      <c r="M64" s="67">
        <v>20.408999999999999</v>
      </c>
      <c r="N64" s="67">
        <v>3.6999999999999998E-2</v>
      </c>
      <c r="O64" s="67" t="s">
        <v>94</v>
      </c>
      <c r="P64" s="67" t="s">
        <v>404</v>
      </c>
      <c r="Q64" s="94" t="s">
        <v>95</v>
      </c>
      <c r="R64" s="94" t="s">
        <v>210</v>
      </c>
      <c r="S64" s="94" t="s">
        <v>97</v>
      </c>
      <c r="T64" s="94" t="s">
        <v>211</v>
      </c>
      <c r="U64" s="94" t="s">
        <v>211</v>
      </c>
      <c r="V64" s="94" t="s">
        <v>100</v>
      </c>
      <c r="W64" s="94" t="s">
        <v>101</v>
      </c>
      <c r="X64" s="94"/>
      <c r="Y64" s="94" t="s">
        <v>95</v>
      </c>
      <c r="Z64" s="94" t="s">
        <v>95</v>
      </c>
      <c r="AA64" s="94" t="s">
        <v>95</v>
      </c>
      <c r="AB64" s="94" t="s">
        <v>223</v>
      </c>
      <c r="AC64" s="94">
        <v>55</v>
      </c>
      <c r="AD64" s="94" t="s">
        <v>103</v>
      </c>
      <c r="AE64" s="33">
        <v>2084</v>
      </c>
      <c r="AF64" s="94" t="s">
        <v>103</v>
      </c>
      <c r="AG64" s="93" t="s">
        <v>174</v>
      </c>
      <c r="AH64" s="46" t="s">
        <v>105</v>
      </c>
      <c r="AI64" s="46" t="s">
        <v>212</v>
      </c>
      <c r="AJ64" s="93" t="s">
        <v>174</v>
      </c>
      <c r="AK64" s="93" t="s">
        <v>105</v>
      </c>
      <c r="AL64" s="93" t="s">
        <v>212</v>
      </c>
      <c r="AM64" s="94" t="s">
        <v>212</v>
      </c>
      <c r="AN64" s="94">
        <v>0</v>
      </c>
      <c r="AO64" s="94"/>
      <c r="AP64" s="94" t="s">
        <v>134</v>
      </c>
      <c r="AQ64" s="94">
        <v>2</v>
      </c>
      <c r="AR64" s="94" t="s">
        <v>135</v>
      </c>
      <c r="AS64" s="27">
        <v>2008</v>
      </c>
      <c r="AT64" s="27">
        <v>8</v>
      </c>
      <c r="AU64" s="27">
        <v>12</v>
      </c>
      <c r="AV64" s="28">
        <v>2.5484</v>
      </c>
      <c r="AW64" s="28">
        <v>5.3807999999999998</v>
      </c>
      <c r="AX64" s="29">
        <v>41.6</v>
      </c>
      <c r="AY64" s="29">
        <v>92.8</v>
      </c>
      <c r="AZ64" s="29">
        <v>1.2</v>
      </c>
      <c r="BA64" s="29">
        <v>0.2</v>
      </c>
      <c r="BB64" s="30">
        <v>3.6200000000000003E-2</v>
      </c>
      <c r="BC64" s="30" t="s">
        <v>185</v>
      </c>
      <c r="BD64" s="30">
        <v>0</v>
      </c>
      <c r="BE64" s="30">
        <v>0</v>
      </c>
      <c r="BF64" s="31">
        <v>12</v>
      </c>
      <c r="BG64" s="32" t="s">
        <v>109</v>
      </c>
      <c r="BH64" s="33" t="s">
        <v>110</v>
      </c>
      <c r="BI64" s="33" t="s">
        <v>110</v>
      </c>
      <c r="BJ64" t="s">
        <v>405</v>
      </c>
      <c r="BK64" t="s">
        <v>404</v>
      </c>
      <c r="BL64" t="s">
        <v>112</v>
      </c>
      <c r="BM64" t="s">
        <v>113</v>
      </c>
      <c r="BN64" t="s">
        <v>114</v>
      </c>
      <c r="BO64" t="s">
        <v>406</v>
      </c>
      <c r="BP64" t="s">
        <v>116</v>
      </c>
      <c r="BQ64" t="s">
        <v>100</v>
      </c>
      <c r="BR64" s="34">
        <v>42125</v>
      </c>
      <c r="BS64" s="35">
        <v>42468</v>
      </c>
      <c r="BT64" s="36" t="s">
        <v>117</v>
      </c>
      <c r="BU64" s="36" t="s">
        <v>407</v>
      </c>
      <c r="BV64" s="36">
        <v>53</v>
      </c>
      <c r="BW64" s="36" t="s">
        <v>119</v>
      </c>
      <c r="BX64" s="35">
        <v>42452</v>
      </c>
      <c r="BY64" s="36">
        <v>100</v>
      </c>
      <c r="BZ64" s="37">
        <v>5.9</v>
      </c>
      <c r="CA64" s="36" t="s">
        <v>120</v>
      </c>
      <c r="CB64" s="36" t="s">
        <v>121</v>
      </c>
      <c r="CC64" s="38">
        <v>27818432.633988</v>
      </c>
      <c r="CD64" s="38">
        <v>21341175.24712</v>
      </c>
      <c r="CE64" s="38">
        <v>29322185.957667999</v>
      </c>
      <c r="CF64" s="38">
        <v>30504304.823336001</v>
      </c>
      <c r="CG64" s="38">
        <v>15246986.480666</v>
      </c>
      <c r="CH64" s="38">
        <v>38125111.571010001</v>
      </c>
      <c r="CI64" s="38">
        <v>36876107.478292003</v>
      </c>
      <c r="CJ64" s="39">
        <f t="shared" si="1"/>
        <v>199234304.19208002</v>
      </c>
      <c r="CK64" s="36" t="s">
        <v>122</v>
      </c>
      <c r="CL64" s="38">
        <v>2000000</v>
      </c>
      <c r="CM64" s="40">
        <v>0.92290000000000005</v>
      </c>
      <c r="CN64" s="40">
        <v>0.1353</v>
      </c>
      <c r="CO64" s="40">
        <v>7.7100000000000002E-2</v>
      </c>
      <c r="CP64" s="36">
        <v>0.63</v>
      </c>
      <c r="CQ64" s="40">
        <v>0.9597</v>
      </c>
      <c r="CR64" s="36">
        <v>20.478179999999998</v>
      </c>
      <c r="CS64" s="36">
        <v>19.113900000000001</v>
      </c>
      <c r="CT64" s="36">
        <v>2.8834209999999998</v>
      </c>
      <c r="CU64" s="36">
        <v>3.0791529999999998</v>
      </c>
    </row>
    <row r="65" spans="1:101" x14ac:dyDescent="0.2">
      <c r="A65" s="67" t="s">
        <v>262</v>
      </c>
      <c r="B65" s="107"/>
      <c r="C65" s="67">
        <v>54</v>
      </c>
      <c r="D65" s="67">
        <v>1104</v>
      </c>
      <c r="E65" s="67">
        <v>3.3</v>
      </c>
      <c r="F65" s="67">
        <v>5</v>
      </c>
      <c r="G65" s="67">
        <v>27.594000000000001</v>
      </c>
      <c r="H65" s="67">
        <v>12.815</v>
      </c>
      <c r="I65" s="67">
        <v>2.15</v>
      </c>
      <c r="J65" s="67">
        <v>2.19</v>
      </c>
      <c r="K65" s="67">
        <v>40</v>
      </c>
      <c r="L65" s="67">
        <v>260</v>
      </c>
      <c r="M65" s="67">
        <v>27.536000000000001</v>
      </c>
      <c r="N65" s="67">
        <v>8.0000000000000002E-3</v>
      </c>
      <c r="O65" s="67" t="s">
        <v>94</v>
      </c>
      <c r="P65" s="67" t="s">
        <v>262</v>
      </c>
      <c r="Q65" s="94" t="s">
        <v>95</v>
      </c>
      <c r="R65" s="94" t="s">
        <v>96</v>
      </c>
      <c r="S65" s="94" t="s">
        <v>97</v>
      </c>
      <c r="T65" s="94" t="s">
        <v>99</v>
      </c>
      <c r="U65" s="94" t="s">
        <v>99</v>
      </c>
      <c r="V65" s="94" t="s">
        <v>100</v>
      </c>
      <c r="W65" s="94" t="s">
        <v>101</v>
      </c>
      <c r="X65" s="94"/>
      <c r="Y65" s="94" t="s">
        <v>95</v>
      </c>
      <c r="Z65" s="94" t="s">
        <v>95</v>
      </c>
      <c r="AA65" s="94" t="s">
        <v>95</v>
      </c>
      <c r="AB65" s="94" t="s">
        <v>133</v>
      </c>
      <c r="AC65" s="94">
        <v>76</v>
      </c>
      <c r="AD65" s="94" t="s">
        <v>145</v>
      </c>
      <c r="AE65" s="33">
        <v>13365</v>
      </c>
      <c r="AF65" s="94" t="s">
        <v>145</v>
      </c>
      <c r="AG65" s="93" t="s">
        <v>104</v>
      </c>
      <c r="AH65" s="46" t="s">
        <v>105</v>
      </c>
      <c r="AI65" s="46" t="s">
        <v>106</v>
      </c>
      <c r="AJ65" s="93" t="s">
        <v>104</v>
      </c>
      <c r="AK65" s="93" t="s">
        <v>105</v>
      </c>
      <c r="AL65" s="93" t="s">
        <v>106</v>
      </c>
      <c r="AM65" s="93" t="s">
        <v>106</v>
      </c>
      <c r="AN65" s="94">
        <v>1</v>
      </c>
      <c r="AO65" s="94"/>
      <c r="AP65" s="94" t="s">
        <v>134</v>
      </c>
      <c r="AQ65" s="94">
        <v>2</v>
      </c>
      <c r="AR65" s="94" t="s">
        <v>108</v>
      </c>
      <c r="AS65" s="63">
        <v>2004</v>
      </c>
      <c r="AT65" s="63">
        <v>12</v>
      </c>
      <c r="AU65" s="63">
        <v>53</v>
      </c>
      <c r="AV65" s="64">
        <v>2.4369999999999998</v>
      </c>
      <c r="AW65" s="64">
        <v>2.0019999999999998</v>
      </c>
      <c r="AX65" s="65">
        <v>14.2</v>
      </c>
      <c r="AY65" s="65">
        <v>4.4000000000000004</v>
      </c>
      <c r="AZ65" s="65">
        <v>28</v>
      </c>
      <c r="BA65" s="65">
        <v>41.6</v>
      </c>
      <c r="BB65" s="66">
        <v>30.9</v>
      </c>
      <c r="BC65" s="66">
        <v>7</v>
      </c>
      <c r="BD65" s="66">
        <v>4.7</v>
      </c>
      <c r="BE65" s="66">
        <v>0.3</v>
      </c>
      <c r="BF65" s="31">
        <v>53</v>
      </c>
      <c r="BG65" s="105" t="s">
        <v>109</v>
      </c>
      <c r="BH65" s="33" t="s">
        <v>110</v>
      </c>
      <c r="BI65" s="33" t="s">
        <v>110</v>
      </c>
      <c r="BJ65" t="s">
        <v>263</v>
      </c>
      <c r="BK65" t="s">
        <v>262</v>
      </c>
      <c r="BL65" t="s">
        <v>112</v>
      </c>
      <c r="BM65" t="s">
        <v>113</v>
      </c>
      <c r="BN65" t="s">
        <v>114</v>
      </c>
      <c r="BO65" t="s">
        <v>264</v>
      </c>
      <c r="BP65" t="s">
        <v>116</v>
      </c>
      <c r="BQ65" t="s">
        <v>100</v>
      </c>
      <c r="BR65" s="34">
        <v>42125</v>
      </c>
      <c r="BS65" s="35">
        <v>42468</v>
      </c>
      <c r="BT65" s="36" t="s">
        <v>117</v>
      </c>
      <c r="BU65" s="36" t="s">
        <v>265</v>
      </c>
      <c r="BV65" s="36">
        <v>54</v>
      </c>
      <c r="BW65" s="36" t="s">
        <v>119</v>
      </c>
      <c r="BX65" s="35">
        <v>42452</v>
      </c>
      <c r="BY65" s="36">
        <v>100</v>
      </c>
      <c r="BZ65" s="37">
        <v>3.3</v>
      </c>
      <c r="CA65" s="36" t="s">
        <v>120</v>
      </c>
      <c r="CB65" s="36" t="s">
        <v>121</v>
      </c>
      <c r="CC65" s="38">
        <v>33734567.137322001</v>
      </c>
      <c r="CD65" s="38">
        <v>29084292.577551998</v>
      </c>
      <c r="CE65" s="38">
        <v>35558074.600662</v>
      </c>
      <c r="CF65" s="38">
        <v>36998900.991896003</v>
      </c>
      <c r="CG65" s="38">
        <v>18535741.943411998</v>
      </c>
      <c r="CH65" s="38">
        <v>46469848.425633997</v>
      </c>
      <c r="CI65" s="38">
        <v>44801964.573579997</v>
      </c>
      <c r="CJ65" s="39">
        <f t="shared" si="1"/>
        <v>245183390.250058</v>
      </c>
      <c r="CK65" s="36" t="s">
        <v>122</v>
      </c>
      <c r="CL65" s="38">
        <v>2000000</v>
      </c>
      <c r="CM65" s="40">
        <v>0.91639999999999999</v>
      </c>
      <c r="CN65" s="40">
        <v>0.10199999999999999</v>
      </c>
      <c r="CO65" s="40">
        <v>8.3599999999999994E-2</v>
      </c>
      <c r="CP65" s="36">
        <v>0.63</v>
      </c>
      <c r="CQ65" s="40">
        <v>0.96160000000000001</v>
      </c>
      <c r="CR65" s="36">
        <v>17.495170000000002</v>
      </c>
      <c r="CS65" s="36">
        <v>16.066970000000001</v>
      </c>
      <c r="CT65" s="36">
        <v>2.4212310000000001</v>
      </c>
      <c r="CU65" s="36">
        <v>2.517595</v>
      </c>
    </row>
    <row r="66" spans="1:101" x14ac:dyDescent="0.2">
      <c r="A66" s="67" t="s">
        <v>234</v>
      </c>
      <c r="B66" s="67"/>
      <c r="C66" s="67">
        <v>65</v>
      </c>
      <c r="D66" s="67">
        <v>498.3</v>
      </c>
      <c r="E66" s="67">
        <v>2.8</v>
      </c>
      <c r="F66" s="67">
        <v>6</v>
      </c>
      <c r="G66" s="67">
        <v>12.458</v>
      </c>
      <c r="H66" s="67">
        <v>6.0069999999999997</v>
      </c>
      <c r="I66" s="67">
        <v>2.0699999999999998</v>
      </c>
      <c r="J66" s="67">
        <v>1.57</v>
      </c>
      <c r="K66" s="67">
        <v>40</v>
      </c>
      <c r="L66" s="67">
        <v>260</v>
      </c>
      <c r="M66" s="67">
        <v>12.435</v>
      </c>
      <c r="N66" s="67">
        <v>0.19600000000000001</v>
      </c>
      <c r="O66" s="67" t="s">
        <v>94</v>
      </c>
      <c r="P66" s="67" t="s">
        <v>234</v>
      </c>
      <c r="Q66" s="94" t="s">
        <v>95</v>
      </c>
      <c r="R66" s="94" t="s">
        <v>96</v>
      </c>
      <c r="S66" s="94" t="s">
        <v>126</v>
      </c>
      <c r="T66" s="94" t="s">
        <v>99</v>
      </c>
      <c r="U66" s="94" t="s">
        <v>99</v>
      </c>
      <c r="V66" s="94" t="s">
        <v>100</v>
      </c>
      <c r="W66" s="94" t="s">
        <v>101</v>
      </c>
      <c r="X66" s="94"/>
      <c r="Y66" s="94" t="s">
        <v>95</v>
      </c>
      <c r="Z66" s="32" t="s">
        <v>95</v>
      </c>
      <c r="AA66" s="32" t="s">
        <v>95</v>
      </c>
      <c r="AB66" s="94" t="s">
        <v>133</v>
      </c>
      <c r="AC66" s="94">
        <v>53</v>
      </c>
      <c r="AD66" s="94" t="s">
        <v>145</v>
      </c>
      <c r="AE66" s="33">
        <v>11491</v>
      </c>
      <c r="AF66" s="94" t="s">
        <v>145</v>
      </c>
      <c r="AG66" s="93" t="s">
        <v>105</v>
      </c>
      <c r="AH66" s="46" t="s">
        <v>105</v>
      </c>
      <c r="AI66" s="46" t="s">
        <v>151</v>
      </c>
      <c r="AJ66" s="93" t="s">
        <v>105</v>
      </c>
      <c r="AK66" s="93" t="s">
        <v>105</v>
      </c>
      <c r="AL66" s="93" t="s">
        <v>151</v>
      </c>
      <c r="AM66" s="46" t="s">
        <v>151</v>
      </c>
      <c r="AN66" s="94">
        <v>2</v>
      </c>
      <c r="AO66" s="94"/>
      <c r="AP66" s="94" t="s">
        <v>159</v>
      </c>
      <c r="AQ66" s="94">
        <v>0</v>
      </c>
      <c r="AR66" s="94" t="s">
        <v>135</v>
      </c>
      <c r="AS66" s="27">
        <v>2012</v>
      </c>
      <c r="AT66" s="27">
        <v>4</v>
      </c>
      <c r="AU66" s="27">
        <v>65</v>
      </c>
      <c r="AV66" s="28">
        <v>3.0257999999999998</v>
      </c>
      <c r="AW66" s="28">
        <v>2.9403999999999999</v>
      </c>
      <c r="AX66" s="29">
        <v>11.8</v>
      </c>
      <c r="AY66" s="29">
        <v>7.4</v>
      </c>
      <c r="AZ66" s="29">
        <v>20.399999999999999</v>
      </c>
      <c r="BA66" s="29">
        <v>6.6</v>
      </c>
      <c r="BB66" s="30">
        <v>42.437800000000003</v>
      </c>
      <c r="BC66" s="30">
        <v>17.268799999999999</v>
      </c>
      <c r="BD66" s="30">
        <v>5.8182</v>
      </c>
      <c r="BE66" s="30">
        <v>2.1909999999999998</v>
      </c>
      <c r="BF66" s="31">
        <v>65</v>
      </c>
      <c r="BG66" t="s">
        <v>109</v>
      </c>
      <c r="BH66" s="33" t="s">
        <v>110</v>
      </c>
      <c r="BI66" s="33" t="s">
        <v>110</v>
      </c>
      <c r="BJ66" t="s">
        <v>235</v>
      </c>
      <c r="BK66" t="s">
        <v>234</v>
      </c>
      <c r="BL66" t="s">
        <v>112</v>
      </c>
      <c r="BM66" t="s">
        <v>113</v>
      </c>
      <c r="BN66" t="s">
        <v>114</v>
      </c>
      <c r="BO66" t="s">
        <v>236</v>
      </c>
      <c r="BP66" t="s">
        <v>126</v>
      </c>
      <c r="BQ66" t="s">
        <v>100</v>
      </c>
      <c r="BR66" s="34">
        <v>42125</v>
      </c>
      <c r="BS66" s="35">
        <v>42468</v>
      </c>
      <c r="BT66" s="36" t="s">
        <v>117</v>
      </c>
      <c r="BU66" s="36" t="s">
        <v>237</v>
      </c>
      <c r="BV66" s="36">
        <v>65</v>
      </c>
      <c r="BW66" s="36" t="s">
        <v>119</v>
      </c>
      <c r="BX66" s="35">
        <v>42452</v>
      </c>
      <c r="BY66" s="36">
        <v>100</v>
      </c>
      <c r="BZ66" s="37">
        <v>2.8</v>
      </c>
      <c r="CA66" s="36" t="s">
        <v>120</v>
      </c>
      <c r="CB66" s="36" t="s">
        <v>121</v>
      </c>
      <c r="CC66" s="38">
        <v>28781817.202785999</v>
      </c>
      <c r="CD66" s="38">
        <v>24800800.16846</v>
      </c>
      <c r="CE66" s="38">
        <v>30198070.254572</v>
      </c>
      <c r="CF66" s="38">
        <v>31636784.704700001</v>
      </c>
      <c r="CG66" s="38">
        <v>15835977.775761999</v>
      </c>
      <c r="CH66" s="38">
        <v>39405934.606866002</v>
      </c>
      <c r="CI66" s="38">
        <v>37973500.785562001</v>
      </c>
      <c r="CJ66" s="39">
        <f t="shared" si="1"/>
        <v>208632885.49870801</v>
      </c>
      <c r="CK66" s="36" t="s">
        <v>122</v>
      </c>
      <c r="CL66" s="38">
        <v>2000000</v>
      </c>
      <c r="CM66" s="40">
        <v>0.91479999999999995</v>
      </c>
      <c r="CN66" s="40">
        <v>0.111</v>
      </c>
      <c r="CO66" s="40">
        <v>8.5199999999999998E-2</v>
      </c>
      <c r="CP66" s="36">
        <v>0.64</v>
      </c>
      <c r="CQ66" s="40">
        <v>0.95220000000000005</v>
      </c>
      <c r="CR66" s="36">
        <v>19.337399999999999</v>
      </c>
      <c r="CS66" s="36">
        <v>17.941130000000001</v>
      </c>
      <c r="CT66" s="36">
        <v>2.789914</v>
      </c>
      <c r="CU66" s="36">
        <v>2.9471280000000002</v>
      </c>
    </row>
    <row r="67" spans="1:101" x14ac:dyDescent="0.2">
      <c r="A67" s="67" t="s">
        <v>341</v>
      </c>
      <c r="B67" s="67"/>
      <c r="C67" s="67">
        <v>66</v>
      </c>
      <c r="D67" s="67">
        <v>1489</v>
      </c>
      <c r="E67" s="67">
        <v>4.8</v>
      </c>
      <c r="F67" s="67">
        <v>6</v>
      </c>
      <c r="G67" s="67">
        <v>37.213000000000001</v>
      </c>
      <c r="H67" s="67">
        <v>17.850000000000001</v>
      </c>
      <c r="I67" s="67">
        <v>2.08</v>
      </c>
      <c r="J67" s="67">
        <v>2.14</v>
      </c>
      <c r="K67" s="67">
        <v>40</v>
      </c>
      <c r="L67" s="67">
        <v>260</v>
      </c>
      <c r="M67" s="67">
        <v>37.1</v>
      </c>
      <c r="N67" s="67">
        <v>-6.0000000000000001E-3</v>
      </c>
      <c r="O67" s="67" t="s">
        <v>94</v>
      </c>
      <c r="P67" s="67" t="s">
        <v>341</v>
      </c>
      <c r="Q67" s="94" t="s">
        <v>124</v>
      </c>
      <c r="R67" s="94" t="s">
        <v>125</v>
      </c>
      <c r="S67" s="94" t="s">
        <v>126</v>
      </c>
      <c r="T67" s="94" t="s">
        <v>99</v>
      </c>
      <c r="U67" s="94" t="s">
        <v>99</v>
      </c>
      <c r="V67" s="94" t="s">
        <v>257</v>
      </c>
      <c r="W67" s="94" t="s">
        <v>141</v>
      </c>
      <c r="X67" s="41" t="s">
        <v>142</v>
      </c>
      <c r="Y67" s="94" t="s">
        <v>143</v>
      </c>
      <c r="Z67" s="45" t="s">
        <v>132</v>
      </c>
      <c r="AA67" s="45" t="s">
        <v>132</v>
      </c>
      <c r="AB67" s="94" t="s">
        <v>102</v>
      </c>
      <c r="AC67" s="94">
        <v>64</v>
      </c>
      <c r="AD67" s="94" t="s">
        <v>145</v>
      </c>
      <c r="AE67" s="33">
        <v>12942</v>
      </c>
      <c r="AF67" s="94" t="s">
        <v>145</v>
      </c>
      <c r="AG67" s="94" t="s">
        <v>104</v>
      </c>
      <c r="AH67" s="94" t="s">
        <v>105</v>
      </c>
      <c r="AI67" s="93" t="s">
        <v>106</v>
      </c>
      <c r="AJ67" s="93" t="s">
        <v>104</v>
      </c>
      <c r="AK67" s="93" t="s">
        <v>105</v>
      </c>
      <c r="AL67" s="93" t="s">
        <v>106</v>
      </c>
      <c r="AM67" s="93" t="s">
        <v>106</v>
      </c>
      <c r="AN67" s="94">
        <v>1</v>
      </c>
      <c r="AO67" s="94"/>
      <c r="AP67" s="94" t="s">
        <v>134</v>
      </c>
      <c r="AQ67" s="94">
        <v>2</v>
      </c>
      <c r="AR67" s="94" t="s">
        <v>135</v>
      </c>
      <c r="AS67" s="27">
        <v>2009</v>
      </c>
      <c r="AT67" s="27">
        <v>7</v>
      </c>
      <c r="AU67" s="27">
        <v>36</v>
      </c>
      <c r="AV67" s="28">
        <v>3.0482</v>
      </c>
      <c r="AW67" s="28">
        <v>2.2227999999999999</v>
      </c>
      <c r="AX67" s="29">
        <v>51.8</v>
      </c>
      <c r="AY67" s="29">
        <v>33.6</v>
      </c>
      <c r="AZ67" s="29">
        <v>1</v>
      </c>
      <c r="BA67" s="29">
        <v>0.2</v>
      </c>
      <c r="BB67" s="30">
        <v>28.2256</v>
      </c>
      <c r="BC67" s="30">
        <v>9.5817999999999994</v>
      </c>
      <c r="BD67" s="30">
        <v>0.37280000000000002</v>
      </c>
      <c r="BE67" s="30">
        <v>0.63780000000000003</v>
      </c>
      <c r="BF67" s="31">
        <v>36</v>
      </c>
      <c r="BG67" t="s">
        <v>109</v>
      </c>
      <c r="BH67" s="33" t="s">
        <v>258</v>
      </c>
      <c r="BI67" s="33" t="s">
        <v>258</v>
      </c>
      <c r="BJ67" t="s">
        <v>342</v>
      </c>
      <c r="BK67" t="s">
        <v>341</v>
      </c>
      <c r="BL67" t="s">
        <v>112</v>
      </c>
      <c r="BM67" t="s">
        <v>113</v>
      </c>
      <c r="BN67" t="s">
        <v>114</v>
      </c>
      <c r="BO67" t="s">
        <v>343</v>
      </c>
      <c r="BP67" t="s">
        <v>126</v>
      </c>
      <c r="BQ67" t="s">
        <v>257</v>
      </c>
      <c r="BR67" s="34">
        <v>42125</v>
      </c>
      <c r="BS67" s="35">
        <v>42468</v>
      </c>
      <c r="BT67" s="36" t="s">
        <v>117</v>
      </c>
      <c r="BU67" s="36" t="s">
        <v>344</v>
      </c>
      <c r="BV67" s="36">
        <v>66</v>
      </c>
      <c r="BW67" s="36" t="s">
        <v>119</v>
      </c>
      <c r="BX67" s="35">
        <v>42452</v>
      </c>
      <c r="BY67" s="36">
        <v>100</v>
      </c>
      <c r="BZ67" s="37">
        <v>4.8</v>
      </c>
      <c r="CA67" s="36" t="s">
        <v>120</v>
      </c>
      <c r="CB67" s="36" t="s">
        <v>121</v>
      </c>
      <c r="CC67" s="38">
        <v>34669387.577270001</v>
      </c>
      <c r="CD67" s="38">
        <v>29537097.270728</v>
      </c>
      <c r="CE67" s="38">
        <v>36549714.514926001</v>
      </c>
      <c r="CF67" s="38">
        <v>38168090.259319998</v>
      </c>
      <c r="CG67" s="38">
        <v>19168229.707447998</v>
      </c>
      <c r="CH67" s="38">
        <v>47730239.907768004</v>
      </c>
      <c r="CI67" s="38">
        <v>46056170.772175997</v>
      </c>
      <c r="CJ67" s="39">
        <f t="shared" si="1"/>
        <v>251878930.00963601</v>
      </c>
      <c r="CK67" s="36" t="s">
        <v>122</v>
      </c>
      <c r="CL67" s="38">
        <v>2000000</v>
      </c>
      <c r="CM67" s="40">
        <v>0.91790000000000005</v>
      </c>
      <c r="CN67" s="40">
        <v>0.1241</v>
      </c>
      <c r="CO67" s="40">
        <v>8.2100000000000006E-2</v>
      </c>
      <c r="CP67" s="36">
        <v>0.65</v>
      </c>
      <c r="CQ67" s="40">
        <v>0.95420000000000005</v>
      </c>
      <c r="CR67" s="36">
        <v>19.804110000000001</v>
      </c>
      <c r="CS67" s="36">
        <v>17.97898</v>
      </c>
      <c r="CT67" s="36">
        <v>2.922914</v>
      </c>
      <c r="CU67" s="36">
        <v>3.0922619999999998</v>
      </c>
    </row>
    <row r="68" spans="1:101" ht="17" thickBot="1" x14ac:dyDescent="0.25">
      <c r="A68" s="67" t="s">
        <v>378</v>
      </c>
      <c r="B68" s="32" t="s">
        <v>379</v>
      </c>
      <c r="C68" s="67">
        <v>56</v>
      </c>
      <c r="D68" s="67">
        <v>657.7</v>
      </c>
      <c r="E68" s="67">
        <v>5.6</v>
      </c>
      <c r="F68" s="67">
        <v>5</v>
      </c>
      <c r="G68" s="67">
        <v>16.440999999999999</v>
      </c>
      <c r="H68" s="67">
        <v>7.782</v>
      </c>
      <c r="I68" s="67">
        <v>2.11</v>
      </c>
      <c r="J68" s="67">
        <v>1.6</v>
      </c>
      <c r="K68" s="67">
        <v>40</v>
      </c>
      <c r="L68" s="67">
        <v>260</v>
      </c>
      <c r="M68" s="67">
        <v>16.405999999999999</v>
      </c>
      <c r="N68" s="67">
        <v>1E-3</v>
      </c>
      <c r="O68" s="67" t="s">
        <v>94</v>
      </c>
      <c r="P68" s="67" t="s">
        <v>378</v>
      </c>
      <c r="Q68" s="94" t="s">
        <v>95</v>
      </c>
      <c r="R68" s="94" t="s">
        <v>96</v>
      </c>
      <c r="S68" s="94" t="s">
        <v>97</v>
      </c>
      <c r="T68" s="94" t="s">
        <v>99</v>
      </c>
      <c r="U68" s="94" t="s">
        <v>99</v>
      </c>
      <c r="V68" s="94" t="s">
        <v>100</v>
      </c>
      <c r="W68" s="94" t="s">
        <v>101</v>
      </c>
      <c r="X68" s="32"/>
      <c r="Y68" s="94" t="s">
        <v>95</v>
      </c>
      <c r="Z68" s="94" t="s">
        <v>95</v>
      </c>
      <c r="AA68" s="94" t="s">
        <v>95</v>
      </c>
      <c r="AB68" s="94" t="s">
        <v>354</v>
      </c>
      <c r="AC68" s="94">
        <v>80</v>
      </c>
      <c r="AD68" s="94" t="s">
        <v>103</v>
      </c>
      <c r="AE68" s="33">
        <v>1989</v>
      </c>
      <c r="AF68" s="94" t="s">
        <v>103</v>
      </c>
      <c r="AG68" s="93" t="s">
        <v>104</v>
      </c>
      <c r="AH68" s="93" t="s">
        <v>105</v>
      </c>
      <c r="AI68" s="93" t="s">
        <v>106</v>
      </c>
      <c r="AJ68" s="93" t="s">
        <v>104</v>
      </c>
      <c r="AK68" s="93" t="s">
        <v>105</v>
      </c>
      <c r="AL68" s="93" t="s">
        <v>106</v>
      </c>
      <c r="AM68" s="93" t="s">
        <v>106</v>
      </c>
      <c r="AN68" s="94">
        <v>1</v>
      </c>
      <c r="AO68" s="94"/>
      <c r="AP68" s="94" t="s">
        <v>107</v>
      </c>
      <c r="AQ68" s="94">
        <v>1</v>
      </c>
      <c r="AR68" s="94" t="s">
        <v>135</v>
      </c>
      <c r="AS68" s="110"/>
      <c r="AT68" s="110"/>
      <c r="AU68" s="110"/>
      <c r="AV68" s="110"/>
      <c r="AW68" s="110"/>
      <c r="AX68" s="110"/>
      <c r="AY68" s="110"/>
      <c r="AZ68" s="110"/>
      <c r="BA68" s="110"/>
      <c r="BB68" s="92"/>
      <c r="BC68" s="92"/>
      <c r="BD68" s="92"/>
      <c r="BE68" s="92"/>
      <c r="BF68" s="31">
        <v>13</v>
      </c>
      <c r="BG68" s="105" t="s">
        <v>109</v>
      </c>
      <c r="BH68" s="33" t="s">
        <v>110</v>
      </c>
      <c r="BI68" s="33" t="s">
        <v>110</v>
      </c>
      <c r="BJ68" t="s">
        <v>380</v>
      </c>
      <c r="BK68" t="s">
        <v>378</v>
      </c>
      <c r="BL68" t="s">
        <v>112</v>
      </c>
      <c r="BM68" t="s">
        <v>113</v>
      </c>
      <c r="BN68" t="s">
        <v>114</v>
      </c>
      <c r="BO68" t="s">
        <v>381</v>
      </c>
      <c r="BP68" t="s">
        <v>116</v>
      </c>
      <c r="BQ68" t="s">
        <v>100</v>
      </c>
      <c r="BR68" s="34">
        <v>42125</v>
      </c>
      <c r="BS68" s="35">
        <v>42468</v>
      </c>
      <c r="BT68" s="36" t="s">
        <v>117</v>
      </c>
      <c r="BU68" s="36" t="s">
        <v>382</v>
      </c>
      <c r="BV68" s="36">
        <v>56</v>
      </c>
      <c r="BW68" s="36" t="s">
        <v>119</v>
      </c>
      <c r="BX68" s="35">
        <v>42452</v>
      </c>
      <c r="BY68" s="36">
        <v>100</v>
      </c>
      <c r="BZ68" s="37">
        <v>5.6</v>
      </c>
      <c r="CA68" s="36" t="s">
        <v>120</v>
      </c>
      <c r="CB68" s="36" t="s">
        <v>121</v>
      </c>
      <c r="CC68" s="38">
        <v>30100990.793648001</v>
      </c>
      <c r="CD68" s="38">
        <v>25727017.986008</v>
      </c>
      <c r="CE68" s="38">
        <v>31651767.855611999</v>
      </c>
      <c r="CF68" s="38">
        <v>33072168.604793999</v>
      </c>
      <c r="CG68" s="38">
        <v>16514474.084524</v>
      </c>
      <c r="CH68" s="38">
        <v>41275252.927121997</v>
      </c>
      <c r="CI68" s="38">
        <v>39898083.342543997</v>
      </c>
      <c r="CJ68" s="39">
        <f t="shared" si="1"/>
        <v>218239755.59425199</v>
      </c>
      <c r="CK68" s="36" t="s">
        <v>122</v>
      </c>
      <c r="CL68" s="38">
        <v>2000000</v>
      </c>
      <c r="CM68" s="40">
        <v>0.92100000000000004</v>
      </c>
      <c r="CN68" s="40">
        <v>0.1045</v>
      </c>
      <c r="CO68" s="40">
        <v>7.9000000000000001E-2</v>
      </c>
      <c r="CP68" s="36">
        <v>0.63</v>
      </c>
      <c r="CQ68" s="40">
        <v>0.95930000000000004</v>
      </c>
      <c r="CR68" s="36">
        <v>18.294920000000001</v>
      </c>
      <c r="CS68" s="36">
        <v>16.69257</v>
      </c>
      <c r="CT68" s="36">
        <v>2.624015</v>
      </c>
      <c r="CU68" s="36">
        <v>2.7345619999999999</v>
      </c>
    </row>
    <row r="69" spans="1:101" ht="18" thickTop="1" x14ac:dyDescent="0.2">
      <c r="A69" s="23" t="s">
        <v>559</v>
      </c>
      <c r="B69" s="90" t="s">
        <v>560</v>
      </c>
      <c r="C69" s="23">
        <v>24</v>
      </c>
      <c r="D69" s="23">
        <v>396.6</v>
      </c>
      <c r="E69" s="23">
        <v>7.4</v>
      </c>
      <c r="F69" s="23">
        <v>13</v>
      </c>
      <c r="G69" s="23">
        <v>9.9160000000000004</v>
      </c>
      <c r="H69" s="23">
        <v>4.68</v>
      </c>
      <c r="I69" s="23">
        <v>2.12</v>
      </c>
      <c r="J69" s="23">
        <v>5.05</v>
      </c>
      <c r="K69" s="23">
        <v>40</v>
      </c>
      <c r="L69" s="23">
        <v>260</v>
      </c>
      <c r="M69" s="23">
        <v>9.9160000000000004</v>
      </c>
      <c r="N69" s="23">
        <v>-7.6909999999999998</v>
      </c>
      <c r="O69" s="23" t="s">
        <v>94</v>
      </c>
      <c r="P69" s="67" t="s">
        <v>559</v>
      </c>
      <c r="Q69" s="24" t="s">
        <v>95</v>
      </c>
      <c r="R69" s="24" t="s">
        <v>210</v>
      </c>
      <c r="S69" s="24" t="s">
        <v>126</v>
      </c>
      <c r="T69" s="24" t="s">
        <v>211</v>
      </c>
      <c r="U69" s="24" t="s">
        <v>211</v>
      </c>
      <c r="V69" s="24" t="s">
        <v>100</v>
      </c>
      <c r="W69" s="24" t="s">
        <v>101</v>
      </c>
      <c r="X69" s="94"/>
      <c r="Y69" s="24" t="s">
        <v>95</v>
      </c>
      <c r="Z69" s="94" t="s">
        <v>95</v>
      </c>
      <c r="AA69" s="94" t="s">
        <v>95</v>
      </c>
      <c r="AB69" s="24">
        <v>0</v>
      </c>
      <c r="AC69" s="24">
        <v>78</v>
      </c>
      <c r="AD69" s="24" t="s">
        <v>145</v>
      </c>
      <c r="AE69" s="25">
        <v>14824</v>
      </c>
      <c r="AF69" s="24" t="s">
        <v>145</v>
      </c>
      <c r="AG69" s="94" t="s">
        <v>174</v>
      </c>
      <c r="AH69" s="94" t="s">
        <v>104</v>
      </c>
      <c r="AI69" s="93" t="s">
        <v>175</v>
      </c>
      <c r="AJ69" s="26" t="s">
        <v>174</v>
      </c>
      <c r="AK69" s="26" t="s">
        <v>104</v>
      </c>
      <c r="AL69" s="26" t="s">
        <v>175</v>
      </c>
      <c r="AM69" s="93" t="s">
        <v>175</v>
      </c>
      <c r="AN69" s="24">
        <v>0</v>
      </c>
      <c r="AO69" s="24"/>
      <c r="AP69" s="24" t="s">
        <v>107</v>
      </c>
      <c r="AQ69" s="24">
        <v>1</v>
      </c>
      <c r="AR69" s="24" t="s">
        <v>135</v>
      </c>
      <c r="AS69" s="27">
        <v>2003</v>
      </c>
      <c r="AT69" s="27">
        <v>13</v>
      </c>
      <c r="AU69" s="27">
        <v>10</v>
      </c>
      <c r="AV69" s="28">
        <v>3.1516000000000002</v>
      </c>
      <c r="AW69" s="28">
        <v>3.3915999999999999</v>
      </c>
      <c r="AX69" s="29">
        <v>8.8000000000000007</v>
      </c>
      <c r="AY69" s="29">
        <v>23.2</v>
      </c>
      <c r="AZ69" s="29">
        <v>49</v>
      </c>
      <c r="BA69" s="29">
        <v>70</v>
      </c>
      <c r="BB69" s="30">
        <v>5.4399999999999997E-2</v>
      </c>
      <c r="BC69" s="30">
        <v>1.9199999999999998E-2</v>
      </c>
      <c r="BD69" s="30">
        <v>4.6800000000000001E-2</v>
      </c>
      <c r="BE69" s="30">
        <v>0</v>
      </c>
      <c r="BF69" s="31">
        <v>10</v>
      </c>
      <c r="BG69" s="105" t="s">
        <v>109</v>
      </c>
      <c r="BH69" s="33" t="s">
        <v>110</v>
      </c>
      <c r="BI69" s="33" t="s">
        <v>110</v>
      </c>
      <c r="BJ69" t="s">
        <v>561</v>
      </c>
      <c r="BK69" t="s">
        <v>559</v>
      </c>
      <c r="BL69" s="47">
        <v>42200</v>
      </c>
      <c r="BM69" t="s">
        <v>113</v>
      </c>
      <c r="BN69" t="s">
        <v>114</v>
      </c>
      <c r="BO69" t="s">
        <v>562</v>
      </c>
      <c r="BP69" t="s">
        <v>126</v>
      </c>
      <c r="BQ69" t="s">
        <v>100</v>
      </c>
      <c r="BR69" s="34">
        <v>42186</v>
      </c>
      <c r="BS69" s="35">
        <v>42478</v>
      </c>
      <c r="BT69" s="36" t="s">
        <v>162</v>
      </c>
      <c r="BU69" s="36" t="s">
        <v>563</v>
      </c>
      <c r="BV69" s="36">
        <v>24</v>
      </c>
      <c r="BW69" s="36" t="s">
        <v>119</v>
      </c>
      <c r="BX69" s="35">
        <v>42452</v>
      </c>
      <c r="BY69" s="36">
        <v>100</v>
      </c>
      <c r="BZ69" s="37">
        <v>7.4</v>
      </c>
      <c r="CA69" s="36" t="s">
        <v>120</v>
      </c>
      <c r="CB69" s="36" t="s">
        <v>121</v>
      </c>
      <c r="CC69" s="38">
        <v>30869882.992272001</v>
      </c>
      <c r="CD69" s="38">
        <v>42418072.721616</v>
      </c>
      <c r="CE69" s="38">
        <v>40270438.200323999</v>
      </c>
      <c r="CF69" s="38">
        <v>38722772.748943999</v>
      </c>
      <c r="CG69" s="38">
        <v>37708655.771714002</v>
      </c>
      <c r="CH69" s="38">
        <v>39385314.775977999</v>
      </c>
      <c r="CI69" s="38"/>
      <c r="CJ69" s="39">
        <f>SUM(CC69:CH69)</f>
        <v>229375137.210848</v>
      </c>
      <c r="CK69" s="36" t="s">
        <v>122</v>
      </c>
      <c r="CL69" s="38">
        <v>2000000</v>
      </c>
      <c r="CM69" s="40">
        <v>0.91449999999999998</v>
      </c>
      <c r="CN69" s="40">
        <v>5.8200000000000002E-2</v>
      </c>
      <c r="CO69" s="40">
        <v>8.5500000000000007E-2</v>
      </c>
      <c r="CP69" s="36">
        <v>0.6</v>
      </c>
      <c r="CQ69" s="40">
        <v>0.96989999999999998</v>
      </c>
      <c r="CR69" s="36">
        <v>10.26657</v>
      </c>
      <c r="CS69" s="36">
        <v>8.4865890000000004</v>
      </c>
      <c r="CT69" s="36">
        <v>1.134466</v>
      </c>
      <c r="CU69" s="36">
        <v>1.0522629999999999</v>
      </c>
    </row>
    <row r="70" spans="1:101" x14ac:dyDescent="0.2">
      <c r="A70" s="117" t="s">
        <v>422</v>
      </c>
      <c r="B70" s="117"/>
      <c r="C70" s="117">
        <v>58</v>
      </c>
      <c r="D70" s="117">
        <v>312.39999999999998</v>
      </c>
      <c r="E70" s="117">
        <v>6.2</v>
      </c>
      <c r="F70" s="117">
        <v>6</v>
      </c>
      <c r="G70" s="117">
        <v>7.81</v>
      </c>
      <c r="H70" s="117">
        <v>3.7130000000000001</v>
      </c>
      <c r="I70" s="117">
        <v>2.1</v>
      </c>
      <c r="J70" s="117">
        <v>1.65</v>
      </c>
      <c r="K70" s="117">
        <v>40</v>
      </c>
      <c r="L70" s="117">
        <v>260</v>
      </c>
      <c r="M70" s="117">
        <v>7.8010000000000002</v>
      </c>
      <c r="N70" s="117">
        <v>8.5999999999999993E-2</v>
      </c>
      <c r="O70" s="117" t="s">
        <v>94</v>
      </c>
      <c r="P70" s="117" t="s">
        <v>422</v>
      </c>
      <c r="Q70" s="118" t="s">
        <v>124</v>
      </c>
      <c r="R70" s="118" t="s">
        <v>390</v>
      </c>
      <c r="S70" s="118" t="s">
        <v>97</v>
      </c>
      <c r="T70" s="118" t="s">
        <v>211</v>
      </c>
      <c r="U70" s="118" t="s">
        <v>211</v>
      </c>
      <c r="V70" s="118" t="s">
        <v>100</v>
      </c>
      <c r="W70" s="118" t="s">
        <v>423</v>
      </c>
      <c r="X70" s="118" t="s">
        <v>424</v>
      </c>
      <c r="Y70" s="118" t="s">
        <v>425</v>
      </c>
      <c r="Z70" s="191" t="s">
        <v>131</v>
      </c>
      <c r="AA70" s="192" t="s">
        <v>132</v>
      </c>
      <c r="AB70" s="118" t="s">
        <v>337</v>
      </c>
      <c r="AC70" s="118">
        <v>33</v>
      </c>
      <c r="AD70" s="118" t="s">
        <v>103</v>
      </c>
      <c r="AE70" s="121">
        <v>2291</v>
      </c>
      <c r="AF70" s="118" t="s">
        <v>103</v>
      </c>
      <c r="AG70" s="119" t="s">
        <v>104</v>
      </c>
      <c r="AH70" s="210" t="s">
        <v>105</v>
      </c>
      <c r="AI70" s="199" t="s">
        <v>106</v>
      </c>
      <c r="AJ70" s="122" t="s">
        <v>104</v>
      </c>
      <c r="AK70" s="122" t="s">
        <v>105</v>
      </c>
      <c r="AL70" s="122" t="s">
        <v>106</v>
      </c>
      <c r="AM70" s="122" t="s">
        <v>106</v>
      </c>
      <c r="AN70" s="118">
        <v>1</v>
      </c>
      <c r="AO70" s="118"/>
      <c r="AP70" s="118" t="s">
        <v>134</v>
      </c>
      <c r="AQ70" s="118">
        <v>2</v>
      </c>
      <c r="AR70" s="118" t="s">
        <v>108</v>
      </c>
      <c r="AS70" s="118"/>
      <c r="AT70" s="118"/>
      <c r="AU70" s="118"/>
      <c r="AV70" s="118"/>
      <c r="AW70" s="118"/>
      <c r="AX70" s="118"/>
      <c r="AY70" s="118"/>
      <c r="AZ70" s="118"/>
      <c r="BA70" s="118"/>
      <c r="BB70" s="118"/>
      <c r="BC70" s="118"/>
      <c r="BD70" s="118"/>
      <c r="BE70" s="118"/>
      <c r="BF70" s="132" t="s">
        <v>109</v>
      </c>
      <c r="BG70" s="121" t="s">
        <v>109</v>
      </c>
      <c r="BH70" s="121" t="s">
        <v>109</v>
      </c>
      <c r="BI70" s="121" t="s">
        <v>109</v>
      </c>
      <c r="BJ70" s="121" t="s">
        <v>426</v>
      </c>
      <c r="BK70" s="121" t="s">
        <v>422</v>
      </c>
      <c r="BL70" s="121" t="s">
        <v>112</v>
      </c>
      <c r="BM70" s="121" t="s">
        <v>113</v>
      </c>
      <c r="BN70" s="121" t="s">
        <v>114</v>
      </c>
      <c r="BO70" s="121" t="s">
        <v>427</v>
      </c>
      <c r="BP70" s="121" t="s">
        <v>116</v>
      </c>
      <c r="BQ70" s="121" t="s">
        <v>100</v>
      </c>
      <c r="BR70" s="124">
        <v>42125</v>
      </c>
      <c r="BS70" s="125">
        <v>42468</v>
      </c>
      <c r="BT70" s="126" t="s">
        <v>117</v>
      </c>
      <c r="BU70" s="126" t="s">
        <v>428</v>
      </c>
      <c r="BV70" s="126">
        <v>58</v>
      </c>
      <c r="BW70" s="126" t="s">
        <v>119</v>
      </c>
      <c r="BX70" s="125">
        <v>42452</v>
      </c>
      <c r="BY70" s="126">
        <v>100</v>
      </c>
      <c r="BZ70" s="127">
        <v>6.2</v>
      </c>
      <c r="CA70" s="126" t="s">
        <v>120</v>
      </c>
      <c r="CB70" s="126" t="s">
        <v>121</v>
      </c>
      <c r="CC70" s="128">
        <v>24478091.704296</v>
      </c>
      <c r="CD70" s="128">
        <v>20255286.050338</v>
      </c>
      <c r="CE70" s="128">
        <v>25808331.801922001</v>
      </c>
      <c r="CF70" s="128">
        <v>26985714.945532002</v>
      </c>
      <c r="CG70" s="128">
        <v>13437789.992896</v>
      </c>
      <c r="CH70" s="128">
        <v>33645835.524581999</v>
      </c>
      <c r="CI70" s="128">
        <v>32553139.525082</v>
      </c>
      <c r="CJ70" s="129">
        <f>SUM(CC70:CI70)</f>
        <v>177164189.54464799</v>
      </c>
      <c r="CK70" s="126" t="s">
        <v>122</v>
      </c>
      <c r="CL70" s="128">
        <v>2000000</v>
      </c>
      <c r="CM70" s="130">
        <v>0.91600000000000004</v>
      </c>
      <c r="CN70" s="130">
        <v>7.3300000000000004E-2</v>
      </c>
      <c r="CO70" s="130">
        <v>8.4000000000000005E-2</v>
      </c>
      <c r="CP70" s="126">
        <v>0.62</v>
      </c>
      <c r="CQ70" s="130">
        <v>0.9637</v>
      </c>
      <c r="CR70" s="126">
        <v>16.34544</v>
      </c>
      <c r="CS70" s="126">
        <v>14.348710000000001</v>
      </c>
      <c r="CT70" s="126">
        <v>1.9173009999999999</v>
      </c>
      <c r="CU70" s="126">
        <v>1.744607</v>
      </c>
      <c r="CV70" s="121" t="s">
        <v>714</v>
      </c>
      <c r="CW70" s="121" t="s">
        <v>714</v>
      </c>
    </row>
    <row r="71" spans="1:101" x14ac:dyDescent="0.2">
      <c r="A71" s="67" t="s">
        <v>341</v>
      </c>
      <c r="B71" s="67"/>
      <c r="C71" s="67">
        <v>62</v>
      </c>
      <c r="D71" s="67">
        <v>930.5</v>
      </c>
      <c r="E71" s="67">
        <v>7.1</v>
      </c>
      <c r="F71" s="67">
        <v>6</v>
      </c>
      <c r="G71" s="67">
        <v>23.260999999999999</v>
      </c>
      <c r="H71" s="67">
        <v>11.298</v>
      </c>
      <c r="I71" s="67">
        <v>2.06</v>
      </c>
      <c r="J71" s="67">
        <v>2.2400000000000002</v>
      </c>
      <c r="K71" s="67">
        <v>40</v>
      </c>
      <c r="L71" s="67">
        <v>260</v>
      </c>
      <c r="M71" s="67">
        <v>23.213999999999999</v>
      </c>
      <c r="N71" s="67">
        <v>7.4999999999999997E-2</v>
      </c>
      <c r="O71" s="67" t="s">
        <v>94</v>
      </c>
      <c r="P71" s="67" t="s">
        <v>341</v>
      </c>
      <c r="Q71" s="94" t="s">
        <v>124</v>
      </c>
      <c r="R71" s="94" t="s">
        <v>125</v>
      </c>
      <c r="S71" s="94" t="s">
        <v>97</v>
      </c>
      <c r="T71" s="94" t="s">
        <v>99</v>
      </c>
      <c r="U71" s="94" t="s">
        <v>99</v>
      </c>
      <c r="V71" s="94" t="s">
        <v>257</v>
      </c>
      <c r="W71" s="94" t="s">
        <v>141</v>
      </c>
      <c r="X71" s="41" t="s">
        <v>142</v>
      </c>
      <c r="Y71" s="94" t="s">
        <v>143</v>
      </c>
      <c r="Z71" s="45" t="s">
        <v>132</v>
      </c>
      <c r="AA71" s="45" t="s">
        <v>132</v>
      </c>
      <c r="AB71" s="94" t="s">
        <v>102</v>
      </c>
      <c r="AC71" s="94">
        <v>64</v>
      </c>
      <c r="AD71" s="94" t="s">
        <v>145</v>
      </c>
      <c r="AE71" s="33">
        <v>9959</v>
      </c>
      <c r="AF71" s="94" t="s">
        <v>145</v>
      </c>
      <c r="AG71" s="94" t="s">
        <v>104</v>
      </c>
      <c r="AH71" s="94" t="s">
        <v>105</v>
      </c>
      <c r="AI71" s="93" t="s">
        <v>106</v>
      </c>
      <c r="AJ71" s="93" t="s">
        <v>104</v>
      </c>
      <c r="AK71" s="93" t="s">
        <v>105</v>
      </c>
      <c r="AL71" s="93" t="s">
        <v>106</v>
      </c>
      <c r="AM71" s="93" t="s">
        <v>106</v>
      </c>
      <c r="AN71" s="94">
        <v>1</v>
      </c>
      <c r="AO71" s="94"/>
      <c r="AP71" s="94" t="s">
        <v>134</v>
      </c>
      <c r="AQ71" s="94">
        <v>2</v>
      </c>
      <c r="AR71" s="94" t="s">
        <v>135</v>
      </c>
      <c r="AS71" s="27">
        <v>2009</v>
      </c>
      <c r="AT71" s="27">
        <v>7</v>
      </c>
      <c r="AU71" s="27">
        <v>36</v>
      </c>
      <c r="AV71" s="28">
        <v>3.0482</v>
      </c>
      <c r="AW71" s="28">
        <v>2.2227999999999999</v>
      </c>
      <c r="AX71" s="29">
        <v>51.8</v>
      </c>
      <c r="AY71" s="29">
        <v>33.6</v>
      </c>
      <c r="AZ71" s="29">
        <v>1</v>
      </c>
      <c r="BA71" s="29">
        <v>0.2</v>
      </c>
      <c r="BB71" s="30">
        <v>28.2256</v>
      </c>
      <c r="BC71" s="30">
        <v>9.5817999999999994</v>
      </c>
      <c r="BD71" s="30">
        <v>0.37280000000000002</v>
      </c>
      <c r="BE71" s="30">
        <v>0.63780000000000003</v>
      </c>
      <c r="BF71" s="73">
        <v>36</v>
      </c>
      <c r="BG71" t="s">
        <v>109</v>
      </c>
      <c r="BH71" s="33" t="s">
        <v>258</v>
      </c>
      <c r="BI71" s="33" t="s">
        <v>258</v>
      </c>
      <c r="BJ71" t="s">
        <v>528</v>
      </c>
      <c r="BK71" t="s">
        <v>341</v>
      </c>
      <c r="BL71" t="s">
        <v>112</v>
      </c>
      <c r="BM71" t="s">
        <v>113</v>
      </c>
      <c r="BN71" t="s">
        <v>114</v>
      </c>
      <c r="BO71" t="s">
        <v>529</v>
      </c>
      <c r="BP71" t="s">
        <v>116</v>
      </c>
      <c r="BQ71" t="s">
        <v>257</v>
      </c>
      <c r="BR71" s="34">
        <v>42125</v>
      </c>
      <c r="BS71" s="35">
        <v>42468</v>
      </c>
      <c r="BT71" s="36" t="s">
        <v>117</v>
      </c>
      <c r="BU71" s="36" t="s">
        <v>530</v>
      </c>
      <c r="BV71" s="36">
        <v>62</v>
      </c>
      <c r="BW71" s="36" t="s">
        <v>119</v>
      </c>
      <c r="BX71" s="35">
        <v>42452</v>
      </c>
      <c r="BY71" s="36">
        <v>100</v>
      </c>
      <c r="BZ71" s="37">
        <v>7.1</v>
      </c>
      <c r="CA71" s="36" t="s">
        <v>120</v>
      </c>
      <c r="CB71" s="36" t="s">
        <v>121</v>
      </c>
      <c r="CC71" s="38">
        <v>31517997.563666001</v>
      </c>
      <c r="CD71" s="38">
        <v>26711234.419422001</v>
      </c>
      <c r="CE71" s="38">
        <v>33951020.564963996</v>
      </c>
      <c r="CF71" s="38">
        <v>35487592.271021999</v>
      </c>
      <c r="CG71" s="38">
        <v>17922071.098124001</v>
      </c>
      <c r="CH71" s="38">
        <v>43994325.173065998</v>
      </c>
      <c r="CI71" s="38">
        <v>42434240.002562001</v>
      </c>
      <c r="CJ71" s="39">
        <f>SUM(CC71:CI71)</f>
        <v>232018481.09282601</v>
      </c>
      <c r="CK71" s="36" t="s">
        <v>122</v>
      </c>
      <c r="CL71" s="38">
        <v>2000000</v>
      </c>
      <c r="CM71" s="40">
        <v>0.9173</v>
      </c>
      <c r="CN71" s="40">
        <v>7.4999999999999997E-2</v>
      </c>
      <c r="CO71" s="40">
        <v>8.2699999999999996E-2</v>
      </c>
      <c r="CP71" s="36">
        <v>0.63</v>
      </c>
      <c r="CQ71" s="40">
        <v>0.96050000000000002</v>
      </c>
      <c r="CR71" s="36">
        <v>15.97373</v>
      </c>
      <c r="CS71" s="36">
        <v>14.22917</v>
      </c>
      <c r="CT71" s="36">
        <v>2.0421140000000002</v>
      </c>
      <c r="CU71" s="36">
        <v>1.9914639999999999</v>
      </c>
    </row>
    <row r="72" spans="1:101" x14ac:dyDescent="0.2">
      <c r="A72" s="67" t="s">
        <v>276</v>
      </c>
      <c r="B72" s="67"/>
      <c r="C72" s="67">
        <v>51</v>
      </c>
      <c r="D72" s="67">
        <v>457.2</v>
      </c>
      <c r="E72" s="67">
        <v>3.6</v>
      </c>
      <c r="F72" s="67">
        <v>5</v>
      </c>
      <c r="G72" s="67">
        <v>11.43</v>
      </c>
      <c r="H72" s="67">
        <v>5.5439999999999996</v>
      </c>
      <c r="I72" s="67">
        <v>2.06</v>
      </c>
      <c r="J72" s="67">
        <v>2.08</v>
      </c>
      <c r="K72" s="67">
        <v>40</v>
      </c>
      <c r="L72" s="67">
        <v>260</v>
      </c>
      <c r="M72" s="67">
        <v>11.391</v>
      </c>
      <c r="N72" s="67">
        <v>-6.5000000000000002E-2</v>
      </c>
      <c r="O72" s="67" t="s">
        <v>94</v>
      </c>
      <c r="P72" s="67" t="s">
        <v>276</v>
      </c>
      <c r="Q72" s="94" t="s">
        <v>95</v>
      </c>
      <c r="R72" s="94" t="s">
        <v>210</v>
      </c>
      <c r="S72" s="94" t="s">
        <v>126</v>
      </c>
      <c r="T72" s="94" t="s">
        <v>211</v>
      </c>
      <c r="U72" s="94" t="s">
        <v>211</v>
      </c>
      <c r="V72" s="94" t="s">
        <v>100</v>
      </c>
      <c r="W72" s="94" t="s">
        <v>101</v>
      </c>
      <c r="X72" s="94"/>
      <c r="Y72" s="94" t="s">
        <v>95</v>
      </c>
      <c r="Z72" s="94" t="s">
        <v>95</v>
      </c>
      <c r="AA72" s="94" t="s">
        <v>95</v>
      </c>
      <c r="AB72" s="94" t="s">
        <v>223</v>
      </c>
      <c r="AC72" s="94">
        <v>78</v>
      </c>
      <c r="AD72" s="94" t="s">
        <v>145</v>
      </c>
      <c r="AE72" s="33">
        <v>16130</v>
      </c>
      <c r="AF72" s="94" t="s">
        <v>145</v>
      </c>
      <c r="AG72" s="94" t="s">
        <v>174</v>
      </c>
      <c r="AH72" s="94" t="s">
        <v>105</v>
      </c>
      <c r="AI72" s="93" t="s">
        <v>212</v>
      </c>
      <c r="AJ72" s="93" t="s">
        <v>174</v>
      </c>
      <c r="AK72" s="93" t="s">
        <v>105</v>
      </c>
      <c r="AL72" s="93" t="s">
        <v>212</v>
      </c>
      <c r="AM72" s="93" t="s">
        <v>212</v>
      </c>
      <c r="AN72" s="94">
        <v>0</v>
      </c>
      <c r="AO72" s="94"/>
      <c r="AP72" s="94" t="s">
        <v>134</v>
      </c>
      <c r="AQ72" s="94">
        <v>2</v>
      </c>
      <c r="AR72" s="94" t="s">
        <v>108</v>
      </c>
      <c r="AS72" s="27">
        <v>2009</v>
      </c>
      <c r="AT72" s="27">
        <v>7</v>
      </c>
      <c r="AU72" s="27">
        <v>24</v>
      </c>
      <c r="AV72" s="28">
        <v>7.9394</v>
      </c>
      <c r="AW72" s="28">
        <v>14.6454</v>
      </c>
      <c r="AX72" s="29">
        <v>27.6</v>
      </c>
      <c r="AY72" s="29">
        <v>45</v>
      </c>
      <c r="AZ72" s="29">
        <v>21.2</v>
      </c>
      <c r="BA72" s="29">
        <v>26.6</v>
      </c>
      <c r="BB72" s="30" t="s">
        <v>185</v>
      </c>
      <c r="BC72" s="30" t="s">
        <v>185</v>
      </c>
      <c r="BD72" s="30">
        <v>0</v>
      </c>
      <c r="BE72" s="30" t="s">
        <v>185</v>
      </c>
      <c r="BF72" s="31">
        <v>24</v>
      </c>
      <c r="BG72" s="31" t="s">
        <v>109</v>
      </c>
      <c r="BH72" s="33" t="s">
        <v>110</v>
      </c>
      <c r="BI72" s="33" t="s">
        <v>110</v>
      </c>
      <c r="BJ72" t="s">
        <v>277</v>
      </c>
      <c r="BK72" t="s">
        <v>276</v>
      </c>
      <c r="BL72" t="s">
        <v>112</v>
      </c>
      <c r="BM72" t="s">
        <v>113</v>
      </c>
      <c r="BN72" t="s">
        <v>114</v>
      </c>
      <c r="BO72" t="s">
        <v>278</v>
      </c>
      <c r="BP72" t="s">
        <v>126</v>
      </c>
      <c r="BQ72" t="s">
        <v>100</v>
      </c>
      <c r="BR72" s="34">
        <v>42125</v>
      </c>
      <c r="BS72" s="35">
        <v>42468</v>
      </c>
      <c r="BT72" s="36" t="s">
        <v>117</v>
      </c>
      <c r="BU72" s="36" t="s">
        <v>279</v>
      </c>
      <c r="BV72" s="36">
        <v>51</v>
      </c>
      <c r="BW72" s="36" t="s">
        <v>119</v>
      </c>
      <c r="BX72" s="35">
        <v>42452</v>
      </c>
      <c r="BY72" s="36">
        <v>100</v>
      </c>
      <c r="BZ72" s="37">
        <v>3.6</v>
      </c>
      <c r="CA72" s="36" t="s">
        <v>120</v>
      </c>
      <c r="CB72" s="36" t="s">
        <v>121</v>
      </c>
      <c r="CC72" s="38">
        <v>29663607.903859999</v>
      </c>
      <c r="CD72" s="38">
        <v>25436135.913070001</v>
      </c>
      <c r="CE72" s="38">
        <v>31347464.828566</v>
      </c>
      <c r="CF72" s="38">
        <v>32780729.125712</v>
      </c>
      <c r="CG72" s="38">
        <v>16372890.314130001</v>
      </c>
      <c r="CH72" s="38">
        <v>40921622.925771996</v>
      </c>
      <c r="CI72" s="38">
        <v>39550274.397776</v>
      </c>
      <c r="CJ72" s="39">
        <f>SUM(CC72:CI72)</f>
        <v>216072725.40888602</v>
      </c>
      <c r="CK72" s="36" t="s">
        <v>122</v>
      </c>
      <c r="CL72" s="38">
        <v>2000000</v>
      </c>
      <c r="CM72" s="40">
        <v>0.90669999999999995</v>
      </c>
      <c r="CN72" s="40">
        <v>0.1056</v>
      </c>
      <c r="CO72" s="40">
        <v>9.3299999999999994E-2</v>
      </c>
      <c r="CP72" s="36">
        <v>0.64</v>
      </c>
      <c r="CQ72" s="40">
        <v>0.95840000000000003</v>
      </c>
      <c r="CR72" s="36">
        <v>17.371680000000001</v>
      </c>
      <c r="CS72" s="36">
        <v>15.952249999999999</v>
      </c>
      <c r="CT72" s="36">
        <v>2.5378409999999998</v>
      </c>
      <c r="CU72" s="36">
        <v>2.5722200000000002</v>
      </c>
    </row>
    <row r="73" spans="1:101" x14ac:dyDescent="0.2">
      <c r="A73" s="67" t="s">
        <v>280</v>
      </c>
      <c r="B73" s="107"/>
      <c r="C73" s="67">
        <v>72</v>
      </c>
      <c r="D73" s="67">
        <v>679.5</v>
      </c>
      <c r="E73" s="67">
        <v>3.7</v>
      </c>
      <c r="F73" s="67">
        <v>7</v>
      </c>
      <c r="G73" s="67">
        <v>16.988</v>
      </c>
      <c r="H73" s="67">
        <v>8.2189999999999994</v>
      </c>
      <c r="I73" s="67">
        <v>2.0699999999999998</v>
      </c>
      <c r="J73" s="67">
        <v>2.14</v>
      </c>
      <c r="K73" s="67">
        <v>40</v>
      </c>
      <c r="L73" s="67">
        <v>260</v>
      </c>
      <c r="M73" s="67">
        <v>16.959</v>
      </c>
      <c r="N73" s="67">
        <v>-1.7999999999999999E-2</v>
      </c>
      <c r="O73" s="67" t="s">
        <v>94</v>
      </c>
      <c r="P73" s="67" t="s">
        <v>280</v>
      </c>
      <c r="Q73" s="94" t="s">
        <v>124</v>
      </c>
      <c r="R73" s="94" t="s">
        <v>125</v>
      </c>
      <c r="S73" s="94" t="s">
        <v>126</v>
      </c>
      <c r="T73" s="94" t="s">
        <v>99</v>
      </c>
      <c r="U73" s="94" t="s">
        <v>99</v>
      </c>
      <c r="V73" s="94" t="s">
        <v>257</v>
      </c>
      <c r="W73" s="94" t="s">
        <v>281</v>
      </c>
      <c r="X73" s="94" t="s">
        <v>282</v>
      </c>
      <c r="Y73" s="94" t="s">
        <v>283</v>
      </c>
      <c r="Z73" s="75" t="s">
        <v>131</v>
      </c>
      <c r="AA73" s="89" t="s">
        <v>132</v>
      </c>
      <c r="AB73" s="94" t="s">
        <v>102</v>
      </c>
      <c r="AC73" s="94">
        <v>71</v>
      </c>
      <c r="AD73" s="94" t="s">
        <v>145</v>
      </c>
      <c r="AE73" s="33">
        <v>9761</v>
      </c>
      <c r="AF73" s="94" t="s">
        <v>145</v>
      </c>
      <c r="AG73" s="94" t="s">
        <v>104</v>
      </c>
      <c r="AH73" s="94" t="s">
        <v>105</v>
      </c>
      <c r="AI73" s="93" t="s">
        <v>106</v>
      </c>
      <c r="AJ73" s="74" t="s">
        <v>104</v>
      </c>
      <c r="AK73" s="74" t="s">
        <v>105</v>
      </c>
      <c r="AL73" s="74" t="s">
        <v>106</v>
      </c>
      <c r="AM73" s="93" t="s">
        <v>106</v>
      </c>
      <c r="AN73" s="94">
        <v>1</v>
      </c>
      <c r="AO73" s="94"/>
      <c r="AP73" s="94" t="s">
        <v>107</v>
      </c>
      <c r="AQ73" s="94">
        <v>1</v>
      </c>
      <c r="AR73" s="94" t="s">
        <v>135</v>
      </c>
      <c r="AS73" s="27">
        <v>2006</v>
      </c>
      <c r="AT73" s="27">
        <v>10</v>
      </c>
      <c r="AU73" s="27">
        <v>64</v>
      </c>
      <c r="AV73" s="28">
        <v>4.2586000000000004</v>
      </c>
      <c r="AW73" s="28">
        <v>5.8440000000000003</v>
      </c>
      <c r="AX73" s="29">
        <v>34.799999999999997</v>
      </c>
      <c r="AY73" s="29">
        <v>51.2</v>
      </c>
      <c r="AZ73" s="29">
        <v>62.6</v>
      </c>
      <c r="BA73" s="29">
        <v>61.8</v>
      </c>
      <c r="BB73" s="30">
        <v>9.0044000000000004</v>
      </c>
      <c r="BC73" s="30">
        <v>3.6617999999999999</v>
      </c>
      <c r="BD73" s="30">
        <v>2.7890000000000001</v>
      </c>
      <c r="BE73" s="30">
        <v>1.0891999999999999</v>
      </c>
      <c r="BF73" s="31">
        <v>64</v>
      </c>
      <c r="BG73" s="32" t="s">
        <v>109</v>
      </c>
      <c r="BH73" s="33" t="s">
        <v>258</v>
      </c>
      <c r="BI73" s="33" t="s">
        <v>258</v>
      </c>
      <c r="BJ73" t="s">
        <v>284</v>
      </c>
      <c r="BK73" t="s">
        <v>280</v>
      </c>
      <c r="BL73" t="s">
        <v>112</v>
      </c>
      <c r="BM73" t="s">
        <v>113</v>
      </c>
      <c r="BN73" t="s">
        <v>114</v>
      </c>
      <c r="BO73" t="s">
        <v>285</v>
      </c>
      <c r="BP73" t="s">
        <v>126</v>
      </c>
      <c r="BQ73" t="s">
        <v>257</v>
      </c>
      <c r="BR73" s="34">
        <v>42125</v>
      </c>
      <c r="BS73" s="35">
        <v>42473</v>
      </c>
      <c r="BT73" s="36" t="s">
        <v>243</v>
      </c>
      <c r="BU73" s="36" t="s">
        <v>286</v>
      </c>
      <c r="BV73" s="36">
        <v>72</v>
      </c>
      <c r="BW73" s="36" t="s">
        <v>119</v>
      </c>
      <c r="BX73" s="35">
        <v>42452</v>
      </c>
      <c r="BY73" s="36">
        <v>100</v>
      </c>
      <c r="BZ73" s="37">
        <v>3.7</v>
      </c>
      <c r="CA73" s="36" t="s">
        <v>120</v>
      </c>
      <c r="CB73" s="36" t="s">
        <v>121</v>
      </c>
      <c r="CC73" s="38">
        <v>34884964.309629999</v>
      </c>
      <c r="CD73" s="38">
        <v>42213114.085228004</v>
      </c>
      <c r="CE73" s="38">
        <v>36462884.451402001</v>
      </c>
      <c r="CF73" s="38">
        <v>36401800.879600003</v>
      </c>
      <c r="CG73" s="38">
        <v>38307527.134920001</v>
      </c>
      <c r="CH73" s="38">
        <v>37223172.826834001</v>
      </c>
      <c r="CI73" s="38"/>
      <c r="CJ73" s="39">
        <f>SUM(CC73:CH73)</f>
        <v>225493463.68761399</v>
      </c>
      <c r="CK73" s="36" t="s">
        <v>122</v>
      </c>
      <c r="CL73" s="38">
        <v>2000000</v>
      </c>
      <c r="CM73" s="40">
        <v>0.91610000000000003</v>
      </c>
      <c r="CN73" s="40">
        <v>0.17810000000000001</v>
      </c>
      <c r="CO73" s="40">
        <v>8.3900000000000002E-2</v>
      </c>
      <c r="CP73" s="36">
        <v>0.65</v>
      </c>
      <c r="CQ73" s="40">
        <v>0.95020000000000004</v>
      </c>
      <c r="CR73" s="36">
        <v>24.121600000000001</v>
      </c>
      <c r="CS73" s="36">
        <v>22.72636</v>
      </c>
      <c r="CT73" s="36">
        <v>2.9421469999999998</v>
      </c>
      <c r="CU73" s="36">
        <v>3.2854009999999998</v>
      </c>
    </row>
    <row r="74" spans="1:101" x14ac:dyDescent="0.2">
      <c r="A74" s="67" t="s">
        <v>209</v>
      </c>
      <c r="B74" s="67"/>
      <c r="C74" s="67">
        <v>63</v>
      </c>
      <c r="D74" s="67">
        <v>191</v>
      </c>
      <c r="E74" s="67">
        <v>2.4</v>
      </c>
      <c r="F74" s="67">
        <v>6</v>
      </c>
      <c r="G74" s="67">
        <v>4.7750000000000004</v>
      </c>
      <c r="H74" s="67">
        <v>2.3610000000000002</v>
      </c>
      <c r="I74" s="67">
        <v>2.02</v>
      </c>
      <c r="J74" s="67">
        <v>1.72</v>
      </c>
      <c r="K74" s="67">
        <v>40</v>
      </c>
      <c r="L74" s="67">
        <v>260</v>
      </c>
      <c r="M74" s="67">
        <v>4.7610000000000001</v>
      </c>
      <c r="N74" s="67">
        <v>0.59499999999999997</v>
      </c>
      <c r="O74" s="67" t="s">
        <v>94</v>
      </c>
      <c r="P74" s="67" t="s">
        <v>209</v>
      </c>
      <c r="Q74" s="94" t="s">
        <v>95</v>
      </c>
      <c r="R74" s="94" t="s">
        <v>210</v>
      </c>
      <c r="S74" s="94" t="s">
        <v>97</v>
      </c>
      <c r="T74" s="94" t="s">
        <v>211</v>
      </c>
      <c r="U74" s="94" t="s">
        <v>211</v>
      </c>
      <c r="V74" s="94" t="s">
        <v>100</v>
      </c>
      <c r="W74" s="94" t="s">
        <v>101</v>
      </c>
      <c r="X74" s="94"/>
      <c r="Y74" s="94" t="s">
        <v>95</v>
      </c>
      <c r="Z74" s="94" t="s">
        <v>95</v>
      </c>
      <c r="AA74" s="94" t="s">
        <v>95</v>
      </c>
      <c r="AB74" s="94" t="s">
        <v>197</v>
      </c>
      <c r="AC74" s="94">
        <v>90</v>
      </c>
      <c r="AD74" s="94" t="s">
        <v>103</v>
      </c>
      <c r="AE74" s="33">
        <v>2692</v>
      </c>
      <c r="AF74" s="94" t="s">
        <v>103</v>
      </c>
      <c r="AG74" s="94" t="s">
        <v>174</v>
      </c>
      <c r="AH74" s="94" t="s">
        <v>105</v>
      </c>
      <c r="AI74" s="93" t="s">
        <v>212</v>
      </c>
      <c r="AJ74" s="93" t="s">
        <v>174</v>
      </c>
      <c r="AK74" s="93" t="s">
        <v>105</v>
      </c>
      <c r="AL74" s="93" t="s">
        <v>212</v>
      </c>
      <c r="AM74" s="93" t="s">
        <v>212</v>
      </c>
      <c r="AN74" s="94">
        <v>0</v>
      </c>
      <c r="AO74" s="94"/>
      <c r="AP74" s="94" t="s">
        <v>134</v>
      </c>
      <c r="AQ74" s="94">
        <v>2</v>
      </c>
      <c r="AR74" s="94" t="s">
        <v>135</v>
      </c>
      <c r="AS74" s="94"/>
      <c r="AT74" s="94"/>
      <c r="AU74" s="94"/>
      <c r="AV74" s="94"/>
      <c r="AW74" s="94"/>
      <c r="AX74" s="94"/>
      <c r="AY74" s="94"/>
      <c r="AZ74" s="94"/>
      <c r="BA74" s="94"/>
      <c r="BB74" s="61"/>
      <c r="BC74" s="61"/>
      <c r="BD74" s="61"/>
      <c r="BE74" s="61"/>
      <c r="BF74">
        <v>50</v>
      </c>
      <c r="BG74" t="s">
        <v>109</v>
      </c>
      <c r="BH74" s="33" t="s">
        <v>110</v>
      </c>
      <c r="BI74" s="33" t="s">
        <v>110</v>
      </c>
      <c r="BJ74" t="s">
        <v>213</v>
      </c>
      <c r="BK74" t="s">
        <v>209</v>
      </c>
      <c r="BL74" t="s">
        <v>112</v>
      </c>
      <c r="BM74" t="s">
        <v>113</v>
      </c>
      <c r="BN74" t="s">
        <v>114</v>
      </c>
      <c r="BO74" t="s">
        <v>214</v>
      </c>
      <c r="BP74" t="s">
        <v>116</v>
      </c>
      <c r="BQ74" t="s">
        <v>100</v>
      </c>
      <c r="BR74" s="34">
        <v>42125</v>
      </c>
      <c r="BS74" s="35">
        <v>42468</v>
      </c>
      <c r="BT74" s="36" t="s">
        <v>117</v>
      </c>
      <c r="BU74" s="36" t="s">
        <v>215</v>
      </c>
      <c r="BV74" s="36">
        <v>63</v>
      </c>
      <c r="BW74" s="36" t="s">
        <v>119</v>
      </c>
      <c r="BX74" s="35">
        <v>42452</v>
      </c>
      <c r="BY74" s="36">
        <v>100</v>
      </c>
      <c r="BZ74" s="37">
        <v>2.4</v>
      </c>
      <c r="CA74" s="36" t="s">
        <v>120</v>
      </c>
      <c r="CB74" s="36" t="s">
        <v>121</v>
      </c>
      <c r="CC74" s="38">
        <v>24651109.398348</v>
      </c>
      <c r="CD74" s="38">
        <v>21267083.616160002</v>
      </c>
      <c r="CE74" s="38">
        <v>25662962.562970001</v>
      </c>
      <c r="CF74" s="38">
        <v>27035855.432748001</v>
      </c>
      <c r="CG74" s="38">
        <v>13726113.295512</v>
      </c>
      <c r="CH74" s="38">
        <v>33260464.286408</v>
      </c>
      <c r="CI74" s="38">
        <v>32212123.92261</v>
      </c>
      <c r="CJ74" s="39">
        <f>SUM(CC74:CI74)</f>
        <v>177815712.51475602</v>
      </c>
      <c r="CK74" s="36" t="s">
        <v>122</v>
      </c>
      <c r="CL74" s="38">
        <v>2000000</v>
      </c>
      <c r="CM74" s="40">
        <v>0.89729999999999999</v>
      </c>
      <c r="CN74" s="40">
        <v>0.15390000000000001</v>
      </c>
      <c r="CO74" s="40">
        <v>0.1027</v>
      </c>
      <c r="CP74" s="36">
        <v>0.68</v>
      </c>
      <c r="CQ74" s="40">
        <v>0.94920000000000004</v>
      </c>
      <c r="CR74" s="36">
        <v>24.83653</v>
      </c>
      <c r="CS74" s="36">
        <v>23.220970000000001</v>
      </c>
      <c r="CT74" s="36">
        <v>3.1924299999999999</v>
      </c>
      <c r="CU74" s="36">
        <v>3.2229390000000002</v>
      </c>
    </row>
    <row r="75" spans="1:101" x14ac:dyDescent="0.2">
      <c r="A75" s="67" t="s">
        <v>506</v>
      </c>
      <c r="B75" s="67"/>
      <c r="C75" s="67">
        <v>55</v>
      </c>
      <c r="D75" s="67">
        <v>838.1</v>
      </c>
      <c r="E75" s="67">
        <v>7</v>
      </c>
      <c r="F75" s="67">
        <v>5</v>
      </c>
      <c r="G75" s="67">
        <v>20.952999999999999</v>
      </c>
      <c r="H75" s="67">
        <v>9.8529999999999998</v>
      </c>
      <c r="I75" s="67">
        <v>2.13</v>
      </c>
      <c r="J75" s="67">
        <v>2.0299999999999998</v>
      </c>
      <c r="K75" s="67">
        <v>40</v>
      </c>
      <c r="L75" s="67">
        <v>260</v>
      </c>
      <c r="M75" s="67">
        <v>20.922999999999998</v>
      </c>
      <c r="N75" s="67">
        <v>2.9000000000000001E-2</v>
      </c>
      <c r="O75" s="67" t="s">
        <v>94</v>
      </c>
      <c r="P75" s="67" t="s">
        <v>506</v>
      </c>
      <c r="Q75" s="94" t="s">
        <v>95</v>
      </c>
      <c r="R75" s="94" t="s">
        <v>210</v>
      </c>
      <c r="S75" s="94" t="s">
        <v>126</v>
      </c>
      <c r="T75" s="94" t="s">
        <v>211</v>
      </c>
      <c r="U75" s="94" t="s">
        <v>211</v>
      </c>
      <c r="V75" s="94" t="s">
        <v>100</v>
      </c>
      <c r="W75" s="24" t="s">
        <v>101</v>
      </c>
      <c r="X75" s="94"/>
      <c r="Y75" s="94" t="s">
        <v>95</v>
      </c>
      <c r="Z75" s="32" t="s">
        <v>95</v>
      </c>
      <c r="AA75" s="32" t="s">
        <v>95</v>
      </c>
      <c r="AB75" s="94" t="s">
        <v>507</v>
      </c>
      <c r="AC75" s="94">
        <v>79</v>
      </c>
      <c r="AD75" s="94" t="s">
        <v>145</v>
      </c>
      <c r="AE75" s="25">
        <v>14216</v>
      </c>
      <c r="AF75" s="94" t="s">
        <v>145</v>
      </c>
      <c r="AG75" s="93" t="s">
        <v>174</v>
      </c>
      <c r="AH75" s="46" t="s">
        <v>104</v>
      </c>
      <c r="AI75" s="46" t="s">
        <v>175</v>
      </c>
      <c r="AJ75" s="93" t="s">
        <v>174</v>
      </c>
      <c r="AK75" s="93" t="s">
        <v>104</v>
      </c>
      <c r="AL75" s="93" t="s">
        <v>175</v>
      </c>
      <c r="AM75" s="93" t="s">
        <v>175</v>
      </c>
      <c r="AN75" s="94">
        <v>0</v>
      </c>
      <c r="AO75" s="94"/>
      <c r="AP75" s="94" t="s">
        <v>185</v>
      </c>
      <c r="AQ75" s="94" t="s">
        <v>185</v>
      </c>
      <c r="AR75" s="94" t="s">
        <v>108</v>
      </c>
      <c r="AS75" s="94"/>
      <c r="AT75" s="94"/>
      <c r="AU75" s="94"/>
      <c r="AV75" s="94"/>
      <c r="AW75" s="94"/>
      <c r="AX75" s="94"/>
      <c r="AY75" s="94"/>
      <c r="AZ75" s="94"/>
      <c r="BA75" s="94"/>
      <c r="BB75" s="61"/>
      <c r="BC75" s="61"/>
      <c r="BD75" s="61"/>
      <c r="BE75" s="61"/>
      <c r="BF75" s="32"/>
      <c r="BH75" s="33" t="s">
        <v>110</v>
      </c>
      <c r="BI75" s="33" t="s">
        <v>110</v>
      </c>
      <c r="BJ75" t="s">
        <v>508</v>
      </c>
      <c r="BK75" t="s">
        <v>506</v>
      </c>
      <c r="BL75" t="s">
        <v>112</v>
      </c>
      <c r="BM75" t="s">
        <v>113</v>
      </c>
      <c r="BN75" t="s">
        <v>114</v>
      </c>
      <c r="BO75" t="s">
        <v>509</v>
      </c>
      <c r="BP75" t="s">
        <v>126</v>
      </c>
      <c r="BQ75" t="s">
        <v>100</v>
      </c>
      <c r="BR75" s="34">
        <v>42125</v>
      </c>
      <c r="BS75" s="35">
        <v>42468</v>
      </c>
      <c r="BT75" s="36" t="s">
        <v>117</v>
      </c>
      <c r="BU75" s="36" t="s">
        <v>510</v>
      </c>
      <c r="BV75" s="36">
        <v>55</v>
      </c>
      <c r="BW75" s="36" t="s">
        <v>119</v>
      </c>
      <c r="BX75" s="35">
        <v>42452</v>
      </c>
      <c r="BY75" s="36">
        <v>100</v>
      </c>
      <c r="BZ75" s="37">
        <v>7</v>
      </c>
      <c r="CA75" s="36" t="s">
        <v>120</v>
      </c>
      <c r="CB75" s="36" t="s">
        <v>121</v>
      </c>
      <c r="CC75" s="38">
        <v>25638368.031518001</v>
      </c>
      <c r="CD75" s="38">
        <v>21264193.391754001</v>
      </c>
      <c r="CE75" s="38">
        <v>27810107.062123999</v>
      </c>
      <c r="CF75" s="38">
        <v>29013459.35613</v>
      </c>
      <c r="CG75" s="38">
        <v>14611892.407008</v>
      </c>
      <c r="CH75" s="38">
        <v>36359961.997989997</v>
      </c>
      <c r="CI75" s="38">
        <v>34978888.446939997</v>
      </c>
      <c r="CJ75" s="39">
        <f>SUM(CC75:CI75)</f>
        <v>189676870.69346398</v>
      </c>
      <c r="CK75" s="36" t="s">
        <v>122</v>
      </c>
      <c r="CL75" s="38">
        <v>2000000</v>
      </c>
      <c r="CM75" s="40">
        <v>0.9163</v>
      </c>
      <c r="CN75" s="40">
        <v>6.6799999999999998E-2</v>
      </c>
      <c r="CO75" s="40">
        <v>8.3699999999999997E-2</v>
      </c>
      <c r="CP75" s="36">
        <v>0.56999999999999995</v>
      </c>
      <c r="CQ75" s="40">
        <v>0.96779999999999999</v>
      </c>
      <c r="CR75" s="36">
        <v>15.140840000000001</v>
      </c>
      <c r="CS75" s="36">
        <v>13.251440000000001</v>
      </c>
      <c r="CT75" s="36">
        <v>1.749042</v>
      </c>
      <c r="CU75" s="36">
        <v>1.691514</v>
      </c>
    </row>
    <row r="76" spans="1:101" ht="19" customHeight="1" x14ac:dyDescent="0.2">
      <c r="A76" s="48" t="s">
        <v>93</v>
      </c>
      <c r="B76" s="48"/>
      <c r="C76" s="48">
        <v>67</v>
      </c>
      <c r="D76" s="48">
        <v>604</v>
      </c>
      <c r="E76" s="48">
        <v>1.2</v>
      </c>
      <c r="F76" s="48">
        <v>6</v>
      </c>
      <c r="G76" s="48">
        <v>15.099</v>
      </c>
      <c r="H76" s="48">
        <v>7.3979999999999997</v>
      </c>
      <c r="I76" s="48">
        <v>2.04</v>
      </c>
      <c r="J76" s="48">
        <v>1.99</v>
      </c>
      <c r="K76" s="48">
        <v>40</v>
      </c>
      <c r="L76" s="48">
        <v>260</v>
      </c>
      <c r="M76" s="48">
        <v>15.047000000000001</v>
      </c>
      <c r="N76" s="48">
        <v>-5.0999999999999997E-2</v>
      </c>
      <c r="O76" s="48" t="s">
        <v>94</v>
      </c>
      <c r="P76" s="48" t="s">
        <v>93</v>
      </c>
      <c r="Q76" s="51" t="s">
        <v>95</v>
      </c>
      <c r="R76" s="51" t="s">
        <v>96</v>
      </c>
      <c r="S76" s="51" t="s">
        <v>97</v>
      </c>
      <c r="T76" s="134" t="s">
        <v>98</v>
      </c>
      <c r="U76" s="51" t="s">
        <v>99</v>
      </c>
      <c r="V76" s="51" t="s">
        <v>100</v>
      </c>
      <c r="W76" s="51" t="s">
        <v>101</v>
      </c>
      <c r="X76" s="109"/>
      <c r="Y76" s="51" t="s">
        <v>95</v>
      </c>
      <c r="Z76" s="51" t="s">
        <v>95</v>
      </c>
      <c r="AA76" s="51" t="s">
        <v>95</v>
      </c>
      <c r="AB76" s="51" t="s">
        <v>102</v>
      </c>
      <c r="AC76" s="51">
        <v>44</v>
      </c>
      <c r="AD76" s="51" t="s">
        <v>103</v>
      </c>
      <c r="AE76" s="53">
        <v>2110</v>
      </c>
      <c r="AF76" s="51" t="s">
        <v>103</v>
      </c>
      <c r="AG76" s="50" t="s">
        <v>104</v>
      </c>
      <c r="AH76" s="115" t="s">
        <v>105</v>
      </c>
      <c r="AI76" s="115" t="s">
        <v>106</v>
      </c>
      <c r="AJ76" s="51" t="s">
        <v>104</v>
      </c>
      <c r="AK76" s="51" t="s">
        <v>105</v>
      </c>
      <c r="AL76" s="51" t="s">
        <v>106</v>
      </c>
      <c r="AM76" s="115" t="s">
        <v>106</v>
      </c>
      <c r="AN76" s="51">
        <v>1</v>
      </c>
      <c r="AO76" s="51"/>
      <c r="AP76" s="51" t="s">
        <v>107</v>
      </c>
      <c r="AQ76" s="51">
        <v>1</v>
      </c>
      <c r="AR76" s="51" t="s">
        <v>108</v>
      </c>
      <c r="AS76" s="98">
        <v>2003</v>
      </c>
      <c r="AT76" s="98">
        <v>13</v>
      </c>
      <c r="AU76" s="98">
        <v>15</v>
      </c>
      <c r="AV76" s="99">
        <v>5.0338000000000003</v>
      </c>
      <c r="AW76" s="99">
        <v>2.0044</v>
      </c>
      <c r="AX76" s="100">
        <v>0.8</v>
      </c>
      <c r="AY76" s="100">
        <v>0.8</v>
      </c>
      <c r="AZ76" s="100">
        <v>61</v>
      </c>
      <c r="BA76" s="100">
        <v>1.4</v>
      </c>
      <c r="BB76" s="101">
        <v>18.806799999999999</v>
      </c>
      <c r="BC76" s="101">
        <v>7.22</v>
      </c>
      <c r="BD76" s="101">
        <v>6.0396000000000001</v>
      </c>
      <c r="BE76" s="101">
        <v>0.71179999999999999</v>
      </c>
      <c r="BF76" s="52">
        <v>15</v>
      </c>
      <c r="BG76" s="53" t="s">
        <v>109</v>
      </c>
      <c r="BH76" s="53" t="s">
        <v>110</v>
      </c>
      <c r="BI76" s="53" t="s">
        <v>110</v>
      </c>
      <c r="BJ76" s="53" t="s">
        <v>111</v>
      </c>
      <c r="BK76" s="53" t="s">
        <v>93</v>
      </c>
      <c r="BL76" s="53" t="s">
        <v>112</v>
      </c>
      <c r="BM76" s="53" t="s">
        <v>113</v>
      </c>
      <c r="BN76" s="53" t="s">
        <v>114</v>
      </c>
      <c r="BO76" s="53" t="s">
        <v>115</v>
      </c>
      <c r="BP76" s="53" t="s">
        <v>116</v>
      </c>
      <c r="BQ76" s="53" t="s">
        <v>100</v>
      </c>
      <c r="BR76" s="54">
        <v>42125</v>
      </c>
      <c r="BS76" s="55">
        <v>42468</v>
      </c>
      <c r="BT76" s="56" t="s">
        <v>117</v>
      </c>
      <c r="BU76" s="56" t="s">
        <v>118</v>
      </c>
      <c r="BV76" s="56">
        <v>67</v>
      </c>
      <c r="BW76" s="56" t="s">
        <v>119</v>
      </c>
      <c r="BX76" s="55">
        <v>42452</v>
      </c>
      <c r="BY76" s="56">
        <v>100</v>
      </c>
      <c r="BZ76" s="57">
        <v>1.2</v>
      </c>
      <c r="CA76" s="56" t="s">
        <v>120</v>
      </c>
      <c r="CB76" s="56" t="s">
        <v>121</v>
      </c>
      <c r="CC76" s="58">
        <v>25423748.572514001</v>
      </c>
      <c r="CD76" s="58">
        <v>21948431.209109999</v>
      </c>
      <c r="CE76" s="58">
        <v>26771024.73686</v>
      </c>
      <c r="CF76" s="58">
        <v>27963385.357972</v>
      </c>
      <c r="CG76" s="58">
        <v>14152009.72593</v>
      </c>
      <c r="CH76" s="58">
        <v>34833242.817469999</v>
      </c>
      <c r="CI76" s="58">
        <v>33631278.574621998</v>
      </c>
      <c r="CJ76" s="59">
        <f>SUM(CC76:CI76)</f>
        <v>184723120.99447802</v>
      </c>
      <c r="CK76" s="56" t="s">
        <v>122</v>
      </c>
      <c r="CL76" s="58">
        <v>2000000</v>
      </c>
      <c r="CM76" s="60">
        <v>0.83630000000000004</v>
      </c>
      <c r="CN76" s="60">
        <v>0.38669999999999999</v>
      </c>
      <c r="CO76" s="60">
        <v>0.16370000000000001</v>
      </c>
      <c r="CP76" s="56">
        <v>0.65</v>
      </c>
      <c r="CQ76" s="60">
        <v>0.94040000000000001</v>
      </c>
      <c r="CR76" s="56">
        <v>60.700009999999999</v>
      </c>
      <c r="CS76" s="56">
        <v>57.960940000000001</v>
      </c>
      <c r="CT76" s="56">
        <v>9.4493519999999993</v>
      </c>
      <c r="CU76" s="56">
        <v>9.9039280000000005</v>
      </c>
      <c r="CV76" s="109" t="s">
        <v>713</v>
      </c>
      <c r="CW76" s="109" t="s">
        <v>702</v>
      </c>
    </row>
    <row r="77" spans="1:101" s="44" customFormat="1" ht="19" customHeight="1" x14ac:dyDescent="0.2">
      <c r="A77" s="67" t="s">
        <v>502</v>
      </c>
      <c r="B77" s="86" t="s">
        <v>503</v>
      </c>
      <c r="C77" s="67">
        <v>69</v>
      </c>
      <c r="D77" s="67">
        <v>431.1</v>
      </c>
      <c r="E77" s="67">
        <v>7.2</v>
      </c>
      <c r="F77" s="67">
        <v>7</v>
      </c>
      <c r="G77" s="67">
        <v>10.776999999999999</v>
      </c>
      <c r="H77" s="67">
        <v>5.16</v>
      </c>
      <c r="I77" s="67">
        <v>2.09</v>
      </c>
      <c r="J77" s="67">
        <v>1.97</v>
      </c>
      <c r="K77" s="67">
        <v>40</v>
      </c>
      <c r="L77" s="67">
        <v>260</v>
      </c>
      <c r="M77" s="67">
        <v>10.76</v>
      </c>
      <c r="N77" s="67">
        <v>4.0000000000000001E-3</v>
      </c>
      <c r="O77" s="67" t="s">
        <v>94</v>
      </c>
      <c r="P77" s="67" t="s">
        <v>502</v>
      </c>
      <c r="Q77" s="94" t="s">
        <v>95</v>
      </c>
      <c r="R77" s="94" t="s">
        <v>96</v>
      </c>
      <c r="S77" s="94" t="s">
        <v>97</v>
      </c>
      <c r="T77" s="94" t="s">
        <v>99</v>
      </c>
      <c r="U77" s="94" t="s">
        <v>99</v>
      </c>
      <c r="V77" s="94" t="s">
        <v>100</v>
      </c>
      <c r="W77" s="94" t="s">
        <v>101</v>
      </c>
      <c r="X77" s="94"/>
      <c r="Y77" s="94" t="s">
        <v>95</v>
      </c>
      <c r="Z77" s="94" t="s">
        <v>95</v>
      </c>
      <c r="AA77" s="94" t="s">
        <v>95</v>
      </c>
      <c r="AB77" s="94" t="s">
        <v>102</v>
      </c>
      <c r="AC77" s="94">
        <v>80</v>
      </c>
      <c r="AD77" s="94" t="s">
        <v>145</v>
      </c>
      <c r="AE77" s="33">
        <v>9006</v>
      </c>
      <c r="AF77" s="94" t="s">
        <v>145</v>
      </c>
      <c r="AG77" s="61" t="s">
        <v>104</v>
      </c>
      <c r="AH77" s="94" t="s">
        <v>105</v>
      </c>
      <c r="AI77" s="93" t="s">
        <v>106</v>
      </c>
      <c r="AJ77" s="93" t="s">
        <v>104</v>
      </c>
      <c r="AK77" s="93" t="s">
        <v>105</v>
      </c>
      <c r="AL77" s="93" t="s">
        <v>106</v>
      </c>
      <c r="AM77" s="93" t="s">
        <v>106</v>
      </c>
      <c r="AN77" s="94">
        <v>1</v>
      </c>
      <c r="AO77" s="94"/>
      <c r="AP77" s="94" t="s">
        <v>134</v>
      </c>
      <c r="AQ77" s="94">
        <v>2</v>
      </c>
      <c r="AR77" s="94" t="s">
        <v>205</v>
      </c>
      <c r="AS77" s="27">
        <v>2007</v>
      </c>
      <c r="AT77" s="27">
        <v>9</v>
      </c>
      <c r="AU77" s="27">
        <v>41</v>
      </c>
      <c r="AV77" s="28">
        <v>5.1976000000000004</v>
      </c>
      <c r="AW77" s="28">
        <v>6.7073999999999998</v>
      </c>
      <c r="AX77" s="29">
        <v>14.4</v>
      </c>
      <c r="AY77" s="29">
        <v>18.399999999999999</v>
      </c>
      <c r="AZ77" s="29">
        <v>28.4</v>
      </c>
      <c r="BA77" s="29">
        <v>1.2</v>
      </c>
      <c r="BB77" s="30">
        <v>39.772399999999998</v>
      </c>
      <c r="BC77" s="30">
        <v>23.9056</v>
      </c>
      <c r="BD77" s="30">
        <v>3.4849999999999999</v>
      </c>
      <c r="BE77" s="30">
        <v>2.0958000000000001</v>
      </c>
      <c r="BF77" s="31">
        <v>41</v>
      </c>
      <c r="BG77" t="s">
        <v>109</v>
      </c>
      <c r="BH77" s="33" t="s">
        <v>110</v>
      </c>
      <c r="BI77" s="33" t="s">
        <v>110</v>
      </c>
      <c r="BJ77" t="s">
        <v>538</v>
      </c>
      <c r="BK77" t="s">
        <v>502</v>
      </c>
      <c r="BL77" t="s">
        <v>112</v>
      </c>
      <c r="BM77" t="s">
        <v>113</v>
      </c>
      <c r="BN77" t="s">
        <v>114</v>
      </c>
      <c r="BO77" t="s">
        <v>539</v>
      </c>
      <c r="BP77" t="s">
        <v>116</v>
      </c>
      <c r="BQ77" t="s">
        <v>100</v>
      </c>
      <c r="BR77" s="34">
        <v>42125</v>
      </c>
      <c r="BS77" s="35">
        <v>42473</v>
      </c>
      <c r="BT77" s="36" t="s">
        <v>243</v>
      </c>
      <c r="BU77" s="36" t="s">
        <v>540</v>
      </c>
      <c r="BV77" s="36">
        <v>69</v>
      </c>
      <c r="BW77" s="36" t="s">
        <v>119</v>
      </c>
      <c r="BX77" s="35">
        <v>42452</v>
      </c>
      <c r="BY77" s="36">
        <v>100</v>
      </c>
      <c r="BZ77" s="37">
        <v>7.2</v>
      </c>
      <c r="CA77" s="36" t="s">
        <v>120</v>
      </c>
      <c r="CB77" s="36" t="s">
        <v>121</v>
      </c>
      <c r="CC77" s="38">
        <v>27766229.288782001</v>
      </c>
      <c r="CD77" s="38">
        <v>35317116.114352003</v>
      </c>
      <c r="CE77" s="38">
        <v>30417874.459311999</v>
      </c>
      <c r="CF77" s="38">
        <v>30310937.094696</v>
      </c>
      <c r="CG77" s="38">
        <v>32064518.309985999</v>
      </c>
      <c r="CH77" s="38">
        <v>30958916.761684</v>
      </c>
      <c r="CI77" s="38"/>
      <c r="CJ77" s="39">
        <f t="shared" ref="CJ77:CJ86" si="2">SUM(CC77:CH77)</f>
        <v>186835592.02881202</v>
      </c>
      <c r="CK77" s="36" t="s">
        <v>122</v>
      </c>
      <c r="CL77" s="38">
        <v>2000000</v>
      </c>
      <c r="CM77" s="40">
        <v>0.91839999999999999</v>
      </c>
      <c r="CN77" s="40">
        <v>6.8400000000000002E-2</v>
      </c>
      <c r="CO77" s="40">
        <v>8.1600000000000006E-2</v>
      </c>
      <c r="CP77" s="36">
        <v>0.62</v>
      </c>
      <c r="CQ77" s="40">
        <v>0.96240000000000003</v>
      </c>
      <c r="CR77" s="36">
        <v>12.57409</v>
      </c>
      <c r="CS77" s="36">
        <v>11.48719</v>
      </c>
      <c r="CT77" s="36">
        <v>1.4497040000000001</v>
      </c>
      <c r="CU77" s="36">
        <v>1.3600410000000001</v>
      </c>
      <c r="CV77"/>
      <c r="CW77"/>
    </row>
    <row r="78" spans="1:101" ht="19" customHeight="1" x14ac:dyDescent="0.2">
      <c r="A78" s="23" t="s">
        <v>551</v>
      </c>
      <c r="B78" s="32" t="s">
        <v>552</v>
      </c>
      <c r="C78" s="23">
        <v>70</v>
      </c>
      <c r="D78" s="23">
        <v>748.1</v>
      </c>
      <c r="E78" s="23">
        <v>7.8</v>
      </c>
      <c r="F78" s="23">
        <v>7</v>
      </c>
      <c r="G78" s="23">
        <v>18.702999999999999</v>
      </c>
      <c r="H78" s="23">
        <v>8.577</v>
      </c>
      <c r="I78" s="23">
        <v>2.1800000000000002</v>
      </c>
      <c r="J78" s="23">
        <v>2.23</v>
      </c>
      <c r="K78" s="23">
        <v>40</v>
      </c>
      <c r="L78" s="23">
        <v>260</v>
      </c>
      <c r="M78" s="23">
        <v>18.631</v>
      </c>
      <c r="N78" s="23">
        <v>-1.7000000000000001E-2</v>
      </c>
      <c r="O78" s="23" t="s">
        <v>94</v>
      </c>
      <c r="P78" s="23" t="s">
        <v>551</v>
      </c>
      <c r="Q78" s="24" t="s">
        <v>95</v>
      </c>
      <c r="R78" s="24" t="s">
        <v>210</v>
      </c>
      <c r="S78" s="24" t="s">
        <v>97</v>
      </c>
      <c r="T78" s="24" t="s">
        <v>211</v>
      </c>
      <c r="U78" s="24" t="s">
        <v>211</v>
      </c>
      <c r="V78" s="24" t="s">
        <v>100</v>
      </c>
      <c r="W78" s="24" t="s">
        <v>101</v>
      </c>
      <c r="X78" s="94"/>
      <c r="Y78" s="24" t="s">
        <v>95</v>
      </c>
      <c r="Z78" s="94" t="s">
        <v>95</v>
      </c>
      <c r="AA78" s="94" t="s">
        <v>95</v>
      </c>
      <c r="AB78" s="24" t="s">
        <v>223</v>
      </c>
      <c r="AC78" s="24">
        <v>77</v>
      </c>
      <c r="AD78" s="24" t="s">
        <v>145</v>
      </c>
      <c r="AE78" s="25">
        <v>13922</v>
      </c>
      <c r="AF78" s="24" t="s">
        <v>145</v>
      </c>
      <c r="AG78" s="93" t="s">
        <v>174</v>
      </c>
      <c r="AH78" s="93" t="s">
        <v>105</v>
      </c>
      <c r="AI78" s="93" t="s">
        <v>212</v>
      </c>
      <c r="AJ78" s="93" t="s">
        <v>174</v>
      </c>
      <c r="AK78" s="93" t="s">
        <v>105</v>
      </c>
      <c r="AL78" s="93" t="s">
        <v>212</v>
      </c>
      <c r="AM78" s="93" t="s">
        <v>212</v>
      </c>
      <c r="AN78" s="24">
        <v>0</v>
      </c>
      <c r="AO78" s="24"/>
      <c r="AP78" s="24" t="s">
        <v>107</v>
      </c>
      <c r="AQ78" s="24">
        <v>1</v>
      </c>
      <c r="AR78" s="24" t="s">
        <v>108</v>
      </c>
      <c r="AS78" s="27">
        <v>2011</v>
      </c>
      <c r="AT78" s="27">
        <v>5</v>
      </c>
      <c r="AU78" s="27">
        <v>11</v>
      </c>
      <c r="AV78" s="28">
        <v>3.5912000000000002</v>
      </c>
      <c r="AW78" s="28">
        <v>6.0831999999999997</v>
      </c>
      <c r="AX78" s="29">
        <v>6.8</v>
      </c>
      <c r="AY78" s="29">
        <v>27.8</v>
      </c>
      <c r="AZ78" s="29">
        <v>45</v>
      </c>
      <c r="BA78" s="29">
        <v>49.6</v>
      </c>
      <c r="BB78" s="30">
        <v>0.1996</v>
      </c>
      <c r="BC78" s="30">
        <v>0.1636</v>
      </c>
      <c r="BD78" s="30">
        <v>0</v>
      </c>
      <c r="BE78" s="30">
        <v>5.8000000000000003E-2</v>
      </c>
      <c r="BF78" s="73">
        <v>11</v>
      </c>
      <c r="BG78" s="73">
        <v>11</v>
      </c>
      <c r="BH78" s="33" t="s">
        <v>110</v>
      </c>
      <c r="BI78" s="33" t="s">
        <v>110</v>
      </c>
      <c r="BJ78" t="s">
        <v>610</v>
      </c>
      <c r="BK78" t="s">
        <v>551</v>
      </c>
      <c r="BL78" t="s">
        <v>112</v>
      </c>
      <c r="BM78" t="s">
        <v>113</v>
      </c>
      <c r="BN78" t="s">
        <v>114</v>
      </c>
      <c r="BO78" t="s">
        <v>611</v>
      </c>
      <c r="BP78" t="s">
        <v>116</v>
      </c>
      <c r="BQ78" t="s">
        <v>100</v>
      </c>
      <c r="BR78" s="34">
        <v>42125</v>
      </c>
      <c r="BS78" s="35">
        <v>42473</v>
      </c>
      <c r="BT78" s="36" t="s">
        <v>243</v>
      </c>
      <c r="BU78" s="36" t="s">
        <v>612</v>
      </c>
      <c r="BV78" s="36">
        <v>70</v>
      </c>
      <c r="BW78" s="36" t="s">
        <v>119</v>
      </c>
      <c r="BX78" s="35">
        <v>42452</v>
      </c>
      <c r="BY78" s="36">
        <v>100</v>
      </c>
      <c r="BZ78" s="37">
        <v>7.8</v>
      </c>
      <c r="CA78" s="36" t="s">
        <v>120</v>
      </c>
      <c r="CB78" s="36" t="s">
        <v>121</v>
      </c>
      <c r="CC78" s="38">
        <v>34115486.956019998</v>
      </c>
      <c r="CD78" s="38">
        <v>43042519.183293998</v>
      </c>
      <c r="CE78" s="38">
        <v>37049087.374488004</v>
      </c>
      <c r="CF78" s="38">
        <v>37071926.157427996</v>
      </c>
      <c r="CG78" s="38">
        <v>39071029.540908001</v>
      </c>
      <c r="CH78" s="38">
        <v>37885035.638236001</v>
      </c>
      <c r="CI78" s="38"/>
      <c r="CJ78" s="39">
        <f t="shared" si="2"/>
        <v>228235084.85037398</v>
      </c>
      <c r="CK78" s="36" t="s">
        <v>122</v>
      </c>
      <c r="CL78" s="38">
        <v>2000000</v>
      </c>
      <c r="CM78" s="40">
        <v>0.91590000000000005</v>
      </c>
      <c r="CN78" s="40">
        <v>7.1400000000000005E-2</v>
      </c>
      <c r="CO78" s="40">
        <v>8.4099999999999994E-2</v>
      </c>
      <c r="CP78" s="36">
        <v>0.57999999999999996</v>
      </c>
      <c r="CQ78" s="40">
        <v>0.96970000000000001</v>
      </c>
      <c r="CR78" s="36">
        <v>12.01473</v>
      </c>
      <c r="CS78" s="36">
        <v>10.842560000000001</v>
      </c>
      <c r="CT78" s="36">
        <v>1.39036</v>
      </c>
      <c r="CU78" s="36">
        <v>1.385192</v>
      </c>
    </row>
    <row r="79" spans="1:101" ht="19" customHeight="1" x14ac:dyDescent="0.2">
      <c r="A79" s="23" t="s">
        <v>438</v>
      </c>
      <c r="B79" s="67"/>
      <c r="C79" s="23">
        <v>74</v>
      </c>
      <c r="D79" s="23">
        <v>592.9</v>
      </c>
      <c r="E79" s="23">
        <v>6.4</v>
      </c>
      <c r="F79" s="23">
        <v>7</v>
      </c>
      <c r="G79" s="23">
        <v>14.821999999999999</v>
      </c>
      <c r="H79" s="23">
        <v>7.2750000000000004</v>
      </c>
      <c r="I79" s="23">
        <v>2.04</v>
      </c>
      <c r="J79" s="23">
        <v>2.0099999999999998</v>
      </c>
      <c r="K79" s="23">
        <v>40</v>
      </c>
      <c r="L79" s="23">
        <v>260</v>
      </c>
      <c r="M79" s="23">
        <v>14.792999999999999</v>
      </c>
      <c r="N79" s="23">
        <v>0.129</v>
      </c>
      <c r="O79" s="23" t="s">
        <v>94</v>
      </c>
      <c r="P79" s="67" t="s">
        <v>438</v>
      </c>
      <c r="Q79" s="24" t="s">
        <v>95</v>
      </c>
      <c r="R79" s="24" t="s">
        <v>210</v>
      </c>
      <c r="S79" s="24" t="s">
        <v>97</v>
      </c>
      <c r="T79" s="24" t="s">
        <v>211</v>
      </c>
      <c r="U79" s="24" t="s">
        <v>211</v>
      </c>
      <c r="V79" s="24" t="s">
        <v>100</v>
      </c>
      <c r="W79" s="24" t="s">
        <v>101</v>
      </c>
      <c r="X79" s="94"/>
      <c r="Y79" s="94" t="s">
        <v>95</v>
      </c>
      <c r="Z79" s="94" t="s">
        <v>95</v>
      </c>
      <c r="AA79" s="94" t="s">
        <v>95</v>
      </c>
      <c r="AB79" s="24" t="s">
        <v>223</v>
      </c>
      <c r="AC79" s="24">
        <v>81</v>
      </c>
      <c r="AD79" s="24" t="s">
        <v>145</v>
      </c>
      <c r="AE79" s="25">
        <v>11124</v>
      </c>
      <c r="AF79" s="24" t="s">
        <v>145</v>
      </c>
      <c r="AG79" s="93" t="s">
        <v>174</v>
      </c>
      <c r="AH79" s="93" t="s">
        <v>105</v>
      </c>
      <c r="AI79" s="93" t="s">
        <v>212</v>
      </c>
      <c r="AJ79" s="93" t="s">
        <v>174</v>
      </c>
      <c r="AK79" s="93" t="s">
        <v>105</v>
      </c>
      <c r="AL79" s="93" t="s">
        <v>212</v>
      </c>
      <c r="AM79" s="93" t="s">
        <v>212</v>
      </c>
      <c r="AN79" s="24">
        <v>0</v>
      </c>
      <c r="AO79" s="24"/>
      <c r="AP79" s="24" t="s">
        <v>107</v>
      </c>
      <c r="AQ79" s="24">
        <v>1</v>
      </c>
      <c r="AR79" s="24" t="s">
        <v>108</v>
      </c>
      <c r="AS79" s="27">
        <v>2009</v>
      </c>
      <c r="AT79" s="27">
        <v>7</v>
      </c>
      <c r="AU79" s="27">
        <v>18</v>
      </c>
      <c r="AV79" s="28">
        <v>3.7587999999999999</v>
      </c>
      <c r="AW79" s="28">
        <v>4.6379999999999999</v>
      </c>
      <c r="AX79" s="29">
        <v>43.2</v>
      </c>
      <c r="AY79" s="29">
        <v>47.6</v>
      </c>
      <c r="AZ79" s="29">
        <v>76.599999999999994</v>
      </c>
      <c r="BA79" s="29">
        <v>81</v>
      </c>
      <c r="BB79" s="30">
        <v>0.2296</v>
      </c>
      <c r="BC79" s="30">
        <v>7.9399999999999998E-2</v>
      </c>
      <c r="BD79" s="30">
        <v>0</v>
      </c>
      <c r="BE79" s="30">
        <v>0</v>
      </c>
      <c r="BF79" s="73">
        <v>18</v>
      </c>
      <c r="BG79" s="105" t="s">
        <v>109</v>
      </c>
      <c r="BH79" s="33" t="s">
        <v>110</v>
      </c>
      <c r="BI79" s="33" t="s">
        <v>110</v>
      </c>
      <c r="BJ79" t="s">
        <v>439</v>
      </c>
      <c r="BK79" t="s">
        <v>438</v>
      </c>
      <c r="BL79" t="s">
        <v>112</v>
      </c>
      <c r="BM79" t="s">
        <v>113</v>
      </c>
      <c r="BN79" t="s">
        <v>114</v>
      </c>
      <c r="BO79" t="s">
        <v>440</v>
      </c>
      <c r="BP79" t="s">
        <v>116</v>
      </c>
      <c r="BQ79" t="s">
        <v>100</v>
      </c>
      <c r="BR79" s="34">
        <v>42125</v>
      </c>
      <c r="BS79" s="35">
        <v>42473</v>
      </c>
      <c r="BT79" s="36" t="s">
        <v>243</v>
      </c>
      <c r="BU79" s="36" t="s">
        <v>441</v>
      </c>
      <c r="BV79" s="36">
        <v>74</v>
      </c>
      <c r="BW79" s="36" t="s">
        <v>119</v>
      </c>
      <c r="BX79" s="35">
        <v>42452</v>
      </c>
      <c r="BY79" s="36">
        <v>100</v>
      </c>
      <c r="BZ79" s="37">
        <v>6.4</v>
      </c>
      <c r="CA79" s="36" t="s">
        <v>120</v>
      </c>
      <c r="CB79" s="36" t="s">
        <v>121</v>
      </c>
      <c r="CC79" s="38">
        <v>29783508.962409999</v>
      </c>
      <c r="CD79" s="38">
        <v>38198160.802547999</v>
      </c>
      <c r="CE79" s="38">
        <v>33034365.508802</v>
      </c>
      <c r="CF79" s="38">
        <v>32964912.323198002</v>
      </c>
      <c r="CG79" s="38">
        <v>34689803.119387999</v>
      </c>
      <c r="CH79" s="38">
        <v>33687477.275991999</v>
      </c>
      <c r="CI79" s="38"/>
      <c r="CJ79" s="39">
        <f t="shared" si="2"/>
        <v>202358227.992338</v>
      </c>
      <c r="CK79" s="36" t="s">
        <v>122</v>
      </c>
      <c r="CL79" s="38">
        <v>2000000</v>
      </c>
      <c r="CM79" s="40">
        <v>0.91720000000000002</v>
      </c>
      <c r="CN79" s="40">
        <v>9.7799999999999998E-2</v>
      </c>
      <c r="CO79" s="40">
        <v>8.2799999999999999E-2</v>
      </c>
      <c r="CP79" s="36">
        <v>0.62</v>
      </c>
      <c r="CQ79" s="40">
        <v>0.96130000000000004</v>
      </c>
      <c r="CR79" s="36">
        <v>15.02702</v>
      </c>
      <c r="CS79" s="36">
        <v>13.470890000000001</v>
      </c>
      <c r="CT79" s="36">
        <v>1.8150120000000001</v>
      </c>
      <c r="CU79" s="36">
        <v>1.901019</v>
      </c>
    </row>
    <row r="80" spans="1:101" ht="19" customHeight="1" x14ac:dyDescent="0.2">
      <c r="A80" s="23" t="s">
        <v>564</v>
      </c>
      <c r="B80" s="67"/>
      <c r="C80" s="23">
        <v>25</v>
      </c>
      <c r="D80" s="23">
        <v>847.4</v>
      </c>
      <c r="E80" s="23">
        <v>7.4</v>
      </c>
      <c r="F80" s="23">
        <v>3</v>
      </c>
      <c r="G80" s="23">
        <v>21.186</v>
      </c>
      <c r="H80" s="23">
        <v>9.8770000000000007</v>
      </c>
      <c r="I80" s="23">
        <v>2.15</v>
      </c>
      <c r="J80" s="23">
        <v>2.12</v>
      </c>
      <c r="K80" s="23">
        <v>40</v>
      </c>
      <c r="L80" s="23">
        <v>260</v>
      </c>
      <c r="M80" s="23">
        <v>21.106999999999999</v>
      </c>
      <c r="N80" s="23">
        <v>-3.4000000000000002E-2</v>
      </c>
      <c r="O80" s="23" t="s">
        <v>94</v>
      </c>
      <c r="P80" s="23" t="s">
        <v>564</v>
      </c>
      <c r="Q80" s="24" t="s">
        <v>95</v>
      </c>
      <c r="R80" s="24" t="s">
        <v>210</v>
      </c>
      <c r="S80" s="24" t="s">
        <v>126</v>
      </c>
      <c r="T80" s="24" t="s">
        <v>211</v>
      </c>
      <c r="U80" s="24" t="s">
        <v>211</v>
      </c>
      <c r="V80" s="24" t="s">
        <v>100</v>
      </c>
      <c r="W80" s="24" t="s">
        <v>222</v>
      </c>
      <c r="X80" s="94"/>
      <c r="Y80" s="94" t="s">
        <v>95</v>
      </c>
      <c r="Z80" s="94" t="s">
        <v>95</v>
      </c>
      <c r="AA80" s="94" t="s">
        <v>95</v>
      </c>
      <c r="AB80" s="24" t="s">
        <v>565</v>
      </c>
      <c r="AC80" s="24">
        <v>80</v>
      </c>
      <c r="AD80" s="24" t="s">
        <v>145</v>
      </c>
      <c r="AE80" s="25">
        <v>15021</v>
      </c>
      <c r="AF80" s="24" t="s">
        <v>145</v>
      </c>
      <c r="AG80" s="93" t="s">
        <v>174</v>
      </c>
      <c r="AH80" s="46" t="s">
        <v>105</v>
      </c>
      <c r="AI80" s="46" t="s">
        <v>212</v>
      </c>
      <c r="AJ80" s="93" t="s">
        <v>174</v>
      </c>
      <c r="AK80" s="93" t="s">
        <v>105</v>
      </c>
      <c r="AL80" s="93" t="s">
        <v>212</v>
      </c>
      <c r="AM80" s="93" t="s">
        <v>212</v>
      </c>
      <c r="AN80" s="24">
        <v>0</v>
      </c>
      <c r="AO80" s="24"/>
      <c r="AP80" s="24" t="s">
        <v>185</v>
      </c>
      <c r="AQ80" s="24" t="s">
        <v>185</v>
      </c>
      <c r="AR80" s="24" t="s">
        <v>135</v>
      </c>
      <c r="AS80" s="94"/>
      <c r="AT80" s="94"/>
      <c r="AU80" s="94"/>
      <c r="AV80" s="94"/>
      <c r="AW80" s="94"/>
      <c r="AX80" s="94"/>
      <c r="AY80" s="94"/>
      <c r="AZ80" s="94"/>
      <c r="BA80" s="94"/>
      <c r="BB80" s="61"/>
      <c r="BC80" s="61"/>
      <c r="BD80" s="61"/>
      <c r="BE80" s="61"/>
      <c r="BF80" s="105"/>
      <c r="BH80" s="33" t="s">
        <v>110</v>
      </c>
      <c r="BI80" s="33" t="s">
        <v>110</v>
      </c>
      <c r="BJ80" t="s">
        <v>566</v>
      </c>
      <c r="BK80" t="s">
        <v>564</v>
      </c>
      <c r="BL80" t="s">
        <v>112</v>
      </c>
      <c r="BM80" t="s">
        <v>113</v>
      </c>
      <c r="BN80" t="s">
        <v>114</v>
      </c>
      <c r="BO80" t="s">
        <v>567</v>
      </c>
      <c r="BP80" t="s">
        <v>126</v>
      </c>
      <c r="BQ80" t="s">
        <v>100</v>
      </c>
      <c r="BR80" s="34">
        <v>42125</v>
      </c>
      <c r="BS80" s="35">
        <v>42467</v>
      </c>
      <c r="BT80" s="36" t="s">
        <v>138</v>
      </c>
      <c r="BU80" s="36" t="s">
        <v>568</v>
      </c>
      <c r="BV80" s="36">
        <v>25</v>
      </c>
      <c r="BW80" s="36" t="s">
        <v>119</v>
      </c>
      <c r="BX80" s="35">
        <v>42452</v>
      </c>
      <c r="BY80" s="36">
        <v>100</v>
      </c>
      <c r="BZ80" s="37">
        <v>7.4</v>
      </c>
      <c r="CA80" s="36" t="s">
        <v>120</v>
      </c>
      <c r="CB80" s="36" t="s">
        <v>121</v>
      </c>
      <c r="CC80" s="38">
        <v>33674689.416206002</v>
      </c>
      <c r="CD80" s="38">
        <v>40989833.409443997</v>
      </c>
      <c r="CE80" s="38">
        <v>50216034.990964003</v>
      </c>
      <c r="CF80" s="38">
        <v>46787995.046924002</v>
      </c>
      <c r="CG80" s="38">
        <v>47232341.088004</v>
      </c>
      <c r="CH80" s="38">
        <v>42073212.767020002</v>
      </c>
      <c r="CI80" s="38"/>
      <c r="CJ80" s="39">
        <f t="shared" si="2"/>
        <v>260974106.71856201</v>
      </c>
      <c r="CK80" s="36" t="s">
        <v>122</v>
      </c>
      <c r="CL80" s="38">
        <v>2000000</v>
      </c>
      <c r="CM80" s="40">
        <v>0.9052</v>
      </c>
      <c r="CN80" s="40">
        <v>8.1600000000000006E-2</v>
      </c>
      <c r="CO80" s="40">
        <v>9.4799999999999995E-2</v>
      </c>
      <c r="CP80" s="36">
        <v>0.63</v>
      </c>
      <c r="CQ80" s="40">
        <v>0.96509999999999996</v>
      </c>
      <c r="CR80" s="36">
        <v>15.854430000000001</v>
      </c>
      <c r="CS80" s="36">
        <v>13.8827</v>
      </c>
      <c r="CT80" s="36">
        <v>2.073493</v>
      </c>
      <c r="CU80" s="36">
        <v>1.9596549999999999</v>
      </c>
    </row>
    <row r="81" spans="1:101" ht="19" customHeight="1" x14ac:dyDescent="0.2">
      <c r="A81" s="136" t="s">
        <v>295</v>
      </c>
      <c r="B81" s="136"/>
      <c r="C81" s="136">
        <v>76</v>
      </c>
      <c r="D81" s="136">
        <v>1598</v>
      </c>
      <c r="E81" s="136">
        <v>6.4</v>
      </c>
      <c r="F81" s="136">
        <v>7</v>
      </c>
      <c r="G81" s="136">
        <v>39.957000000000001</v>
      </c>
      <c r="H81" s="136">
        <v>19.379000000000001</v>
      </c>
      <c r="I81" s="136">
        <v>2.06</v>
      </c>
      <c r="J81" s="136">
        <v>2.13</v>
      </c>
      <c r="K81" s="136">
        <v>40</v>
      </c>
      <c r="L81" s="136">
        <v>260</v>
      </c>
      <c r="M81" s="136">
        <v>39.847000000000001</v>
      </c>
      <c r="N81" s="136">
        <v>2.4E-2</v>
      </c>
      <c r="O81" s="136" t="s">
        <v>94</v>
      </c>
      <c r="P81" s="136" t="s">
        <v>295</v>
      </c>
      <c r="Q81" s="137" t="s">
        <v>124</v>
      </c>
      <c r="R81" s="137" t="s">
        <v>125</v>
      </c>
      <c r="S81" s="137" t="s">
        <v>97</v>
      </c>
      <c r="T81" s="137" t="s">
        <v>296</v>
      </c>
      <c r="U81" s="137" t="s">
        <v>99</v>
      </c>
      <c r="V81" s="137" t="s">
        <v>257</v>
      </c>
      <c r="W81" s="137" t="s">
        <v>141</v>
      </c>
      <c r="X81" s="138" t="s">
        <v>142</v>
      </c>
      <c r="Y81" s="138" t="s">
        <v>143</v>
      </c>
      <c r="Z81" s="139" t="s">
        <v>132</v>
      </c>
      <c r="AA81" s="139" t="s">
        <v>132</v>
      </c>
      <c r="AB81" s="137" t="s">
        <v>102</v>
      </c>
      <c r="AC81" s="137">
        <v>41</v>
      </c>
      <c r="AD81" s="137" t="s">
        <v>103</v>
      </c>
      <c r="AE81" s="140">
        <v>2466</v>
      </c>
      <c r="AF81" s="137" t="s">
        <v>103</v>
      </c>
      <c r="AG81" s="141" t="s">
        <v>174</v>
      </c>
      <c r="AH81" s="161" t="s">
        <v>105</v>
      </c>
      <c r="AI81" s="161" t="s">
        <v>212</v>
      </c>
      <c r="AJ81" s="141" t="s">
        <v>174</v>
      </c>
      <c r="AK81" s="141" t="s">
        <v>105</v>
      </c>
      <c r="AL81" s="141" t="s">
        <v>212</v>
      </c>
      <c r="AM81" s="141" t="s">
        <v>212</v>
      </c>
      <c r="AN81" s="137">
        <v>0</v>
      </c>
      <c r="AO81" s="137"/>
      <c r="AP81" s="137" t="s">
        <v>107</v>
      </c>
      <c r="AQ81" s="137">
        <v>1</v>
      </c>
      <c r="AR81" s="137" t="s">
        <v>135</v>
      </c>
      <c r="AS81" s="142">
        <v>2003</v>
      </c>
      <c r="AT81" s="142">
        <v>13</v>
      </c>
      <c r="AU81" s="142">
        <v>64</v>
      </c>
      <c r="AV81" s="143">
        <v>1.3824000000000001</v>
      </c>
      <c r="AW81" s="143">
        <v>1.1876</v>
      </c>
      <c r="AX81" s="144">
        <v>6.2</v>
      </c>
      <c r="AY81" s="144">
        <v>5.4</v>
      </c>
      <c r="AZ81" s="144">
        <v>3</v>
      </c>
      <c r="BA81" s="144">
        <v>1.8</v>
      </c>
      <c r="BB81" s="145">
        <v>5.0171999999999999</v>
      </c>
      <c r="BC81" s="145">
        <v>0.85199999999999998</v>
      </c>
      <c r="BD81" s="145">
        <v>3.3752</v>
      </c>
      <c r="BE81" s="145">
        <v>4.5157999999999996</v>
      </c>
      <c r="BF81" s="146">
        <v>64</v>
      </c>
      <c r="BG81" s="154" t="s">
        <v>109</v>
      </c>
      <c r="BH81" s="140" t="s">
        <v>258</v>
      </c>
      <c r="BI81" s="140" t="s">
        <v>258</v>
      </c>
      <c r="BJ81" s="140" t="s">
        <v>442</v>
      </c>
      <c r="BK81" s="140" t="s">
        <v>295</v>
      </c>
      <c r="BL81" s="140" t="s">
        <v>112</v>
      </c>
      <c r="BM81" s="140" t="s">
        <v>113</v>
      </c>
      <c r="BN81" s="140" t="s">
        <v>114</v>
      </c>
      <c r="BO81" s="140" t="s">
        <v>443</v>
      </c>
      <c r="BP81" s="140" t="s">
        <v>116</v>
      </c>
      <c r="BQ81" s="140" t="s">
        <v>257</v>
      </c>
      <c r="BR81" s="147">
        <v>42125</v>
      </c>
      <c r="BS81" s="148">
        <v>42474</v>
      </c>
      <c r="BT81" s="149" t="s">
        <v>243</v>
      </c>
      <c r="BU81" s="149" t="s">
        <v>444</v>
      </c>
      <c r="BV81" s="149">
        <v>76</v>
      </c>
      <c r="BW81" s="149" t="s">
        <v>119</v>
      </c>
      <c r="BX81" s="148">
        <v>42452</v>
      </c>
      <c r="BY81" s="149">
        <v>100</v>
      </c>
      <c r="BZ81" s="150">
        <v>6.4</v>
      </c>
      <c r="CA81" s="149" t="s">
        <v>120</v>
      </c>
      <c r="CB81" s="149" t="s">
        <v>121</v>
      </c>
      <c r="CC81" s="151">
        <v>32775840.292884</v>
      </c>
      <c r="CD81" s="151">
        <v>40727885.746505998</v>
      </c>
      <c r="CE81" s="151">
        <v>35075189.438823998</v>
      </c>
      <c r="CF81" s="151">
        <v>35006942.419543996</v>
      </c>
      <c r="CG81" s="151">
        <v>36816639.045102</v>
      </c>
      <c r="CH81" s="151">
        <v>35798675.272752002</v>
      </c>
      <c r="CI81" s="151"/>
      <c r="CJ81" s="152">
        <f t="shared" si="2"/>
        <v>216201172.21561199</v>
      </c>
      <c r="CK81" s="149" t="s">
        <v>122</v>
      </c>
      <c r="CL81" s="151">
        <v>2000000</v>
      </c>
      <c r="CM81" s="153">
        <v>0.9194</v>
      </c>
      <c r="CN81" s="153">
        <v>0.1047</v>
      </c>
      <c r="CO81" s="153">
        <v>8.0600000000000005E-2</v>
      </c>
      <c r="CP81" s="149">
        <v>0.64</v>
      </c>
      <c r="CQ81" s="153">
        <v>0.95740000000000003</v>
      </c>
      <c r="CR81" s="149">
        <v>14.414669999999999</v>
      </c>
      <c r="CS81" s="149">
        <v>13.50483</v>
      </c>
      <c r="CT81" s="149">
        <v>1.9276409999999999</v>
      </c>
      <c r="CU81" s="149">
        <v>2.0207259999999998</v>
      </c>
      <c r="CV81" s="140" t="s">
        <v>706</v>
      </c>
      <c r="CW81" s="196" t="s">
        <v>707</v>
      </c>
    </row>
    <row r="82" spans="1:101" ht="19" customHeight="1" x14ac:dyDescent="0.2">
      <c r="A82" s="23" t="s">
        <v>366</v>
      </c>
      <c r="B82" s="90" t="s">
        <v>367</v>
      </c>
      <c r="C82" s="23">
        <v>81</v>
      </c>
      <c r="D82" s="23">
        <v>853</v>
      </c>
      <c r="E82" s="23">
        <v>6.2</v>
      </c>
      <c r="F82" s="23">
        <v>8</v>
      </c>
      <c r="G82" s="23">
        <v>21.324999999999999</v>
      </c>
      <c r="H82" s="23">
        <v>10.244</v>
      </c>
      <c r="I82" s="23">
        <v>2.08</v>
      </c>
      <c r="J82" s="23">
        <v>1.95</v>
      </c>
      <c r="K82" s="23">
        <v>40</v>
      </c>
      <c r="L82" s="23">
        <v>260</v>
      </c>
      <c r="M82" s="23">
        <v>21.257999999999999</v>
      </c>
      <c r="N82" s="23">
        <v>8.4000000000000005E-2</v>
      </c>
      <c r="O82" s="23" t="s">
        <v>94</v>
      </c>
      <c r="P82" s="23" t="s">
        <v>366</v>
      </c>
      <c r="Q82" s="24" t="s">
        <v>95</v>
      </c>
      <c r="R82" s="24" t="s">
        <v>96</v>
      </c>
      <c r="S82" s="24" t="s">
        <v>126</v>
      </c>
      <c r="T82" s="24" t="s">
        <v>99</v>
      </c>
      <c r="U82" s="24" t="s">
        <v>99</v>
      </c>
      <c r="V82" s="24" t="s">
        <v>100</v>
      </c>
      <c r="W82" s="24" t="s">
        <v>101</v>
      </c>
      <c r="X82" s="94"/>
      <c r="Y82" s="24" t="s">
        <v>95</v>
      </c>
      <c r="Z82" s="94" t="s">
        <v>95</v>
      </c>
      <c r="AA82" s="94" t="s">
        <v>95</v>
      </c>
      <c r="AB82" s="24" t="s">
        <v>102</v>
      </c>
      <c r="AC82" s="24">
        <v>72</v>
      </c>
      <c r="AD82" s="24" t="s">
        <v>145</v>
      </c>
      <c r="AE82" s="25">
        <v>11785</v>
      </c>
      <c r="AF82" s="24" t="s">
        <v>145</v>
      </c>
      <c r="AG82" s="94" t="s">
        <v>174</v>
      </c>
      <c r="AH82" s="94" t="s">
        <v>105</v>
      </c>
      <c r="AI82" s="93" t="s">
        <v>212</v>
      </c>
      <c r="AJ82" s="93" t="s">
        <v>174</v>
      </c>
      <c r="AK82" s="93" t="s">
        <v>105</v>
      </c>
      <c r="AL82" s="93" t="s">
        <v>212</v>
      </c>
      <c r="AM82" s="93" t="s">
        <v>212</v>
      </c>
      <c r="AN82" s="24">
        <v>0</v>
      </c>
      <c r="AO82" s="24"/>
      <c r="AP82" s="24" t="s">
        <v>185</v>
      </c>
      <c r="AQ82" s="24" t="s">
        <v>185</v>
      </c>
      <c r="AR82" s="24" t="s">
        <v>135</v>
      </c>
      <c r="AS82" s="94"/>
      <c r="AT82" s="94"/>
      <c r="AU82" s="94"/>
      <c r="AV82" s="94"/>
      <c r="AW82" s="94"/>
      <c r="AX82" s="94"/>
      <c r="AY82" s="94"/>
      <c r="AZ82" s="94"/>
      <c r="BA82" s="94"/>
      <c r="BB82" s="61"/>
      <c r="BC82" s="61"/>
      <c r="BD82" s="61"/>
      <c r="BE82" s="61"/>
      <c r="BF82" s="31">
        <v>6</v>
      </c>
      <c r="BG82">
        <v>33</v>
      </c>
      <c r="BH82" s="33" t="s">
        <v>110</v>
      </c>
      <c r="BI82" s="33" t="s">
        <v>110</v>
      </c>
      <c r="BJ82" t="s">
        <v>429</v>
      </c>
      <c r="BK82" t="s">
        <v>366</v>
      </c>
      <c r="BL82" t="s">
        <v>112</v>
      </c>
      <c r="BM82" t="s">
        <v>113</v>
      </c>
      <c r="BN82" t="s">
        <v>114</v>
      </c>
      <c r="BO82" t="s">
        <v>430</v>
      </c>
      <c r="BP82" t="s">
        <v>126</v>
      </c>
      <c r="BQ82" t="s">
        <v>100</v>
      </c>
      <c r="BR82" s="34">
        <v>42125</v>
      </c>
      <c r="BS82" s="35">
        <v>42474</v>
      </c>
      <c r="BT82" s="36" t="s">
        <v>243</v>
      </c>
      <c r="BU82" s="36" t="s">
        <v>431</v>
      </c>
      <c r="BV82" s="36">
        <v>81</v>
      </c>
      <c r="BW82" s="36" t="s">
        <v>119</v>
      </c>
      <c r="BX82" s="35">
        <v>42452</v>
      </c>
      <c r="BY82" s="36">
        <v>100</v>
      </c>
      <c r="BZ82" s="37">
        <v>6.2</v>
      </c>
      <c r="CA82" s="36" t="s">
        <v>120</v>
      </c>
      <c r="CB82" s="36" t="s">
        <v>121</v>
      </c>
      <c r="CC82" s="38">
        <v>18292067.876233999</v>
      </c>
      <c r="CD82" s="38">
        <v>36670726.322558001</v>
      </c>
      <c r="CE82" s="38">
        <v>31610504.475997999</v>
      </c>
      <c r="CF82" s="38">
        <v>31525400.604885999</v>
      </c>
      <c r="CG82" s="38">
        <v>33275418.971448001</v>
      </c>
      <c r="CH82" s="38">
        <v>32243321.15918</v>
      </c>
      <c r="CI82" s="38"/>
      <c r="CJ82" s="39">
        <f t="shared" si="2"/>
        <v>183617439.41030401</v>
      </c>
      <c r="CK82" s="36" t="s">
        <v>122</v>
      </c>
      <c r="CL82" s="38">
        <v>2000000</v>
      </c>
      <c r="CM82" s="40">
        <v>0.91259999999999997</v>
      </c>
      <c r="CN82" s="40">
        <v>7.7600000000000002E-2</v>
      </c>
      <c r="CO82" s="40">
        <v>8.7400000000000005E-2</v>
      </c>
      <c r="CP82" s="36">
        <v>0.63</v>
      </c>
      <c r="CQ82" s="40">
        <v>0.95750000000000002</v>
      </c>
      <c r="CR82" s="36">
        <v>12.01989</v>
      </c>
      <c r="CS82" s="36">
        <v>10.66858</v>
      </c>
      <c r="CT82" s="36">
        <v>1.550575</v>
      </c>
      <c r="CU82" s="36">
        <v>1.5301</v>
      </c>
    </row>
    <row r="83" spans="1:101" ht="19" customHeight="1" x14ac:dyDescent="0.2">
      <c r="A83" s="67" t="s">
        <v>303</v>
      </c>
      <c r="B83" s="67"/>
      <c r="C83" s="67">
        <v>78</v>
      </c>
      <c r="D83" s="67">
        <v>679.1</v>
      </c>
      <c r="E83" s="67">
        <v>4.2</v>
      </c>
      <c r="F83" s="67">
        <v>7</v>
      </c>
      <c r="G83" s="67">
        <v>16.977</v>
      </c>
      <c r="H83" s="67">
        <v>7.9749999999999996</v>
      </c>
      <c r="I83" s="67">
        <v>2.13</v>
      </c>
      <c r="J83" s="67">
        <v>2.06</v>
      </c>
      <c r="K83" s="67">
        <v>40</v>
      </c>
      <c r="L83" s="67">
        <v>260</v>
      </c>
      <c r="M83" s="67">
        <v>16.923999999999999</v>
      </c>
      <c r="N83" s="67">
        <v>1.2E-2</v>
      </c>
      <c r="O83" s="67" t="s">
        <v>94</v>
      </c>
      <c r="P83" s="67" t="s">
        <v>303</v>
      </c>
      <c r="Q83" s="94" t="s">
        <v>95</v>
      </c>
      <c r="R83" s="94" t="s">
        <v>96</v>
      </c>
      <c r="S83" s="94" t="s">
        <v>97</v>
      </c>
      <c r="T83" s="94" t="s">
        <v>99</v>
      </c>
      <c r="U83" s="94" t="s">
        <v>99</v>
      </c>
      <c r="V83" s="94" t="s">
        <v>100</v>
      </c>
      <c r="W83" s="94" t="s">
        <v>101</v>
      </c>
      <c r="X83" s="94"/>
      <c r="Y83" s="94" t="s">
        <v>95</v>
      </c>
      <c r="Z83" s="32" t="s">
        <v>95</v>
      </c>
      <c r="AA83" s="32" t="s">
        <v>95</v>
      </c>
      <c r="AB83" s="94" t="s">
        <v>102</v>
      </c>
      <c r="AC83" s="94">
        <v>89</v>
      </c>
      <c r="AD83" s="94" t="s">
        <v>145</v>
      </c>
      <c r="AE83" s="33">
        <v>9204</v>
      </c>
      <c r="AF83" s="94" t="s">
        <v>145</v>
      </c>
      <c r="AG83" s="94" t="s">
        <v>174</v>
      </c>
      <c r="AH83" s="94" t="s">
        <v>105</v>
      </c>
      <c r="AI83" s="93" t="s">
        <v>212</v>
      </c>
      <c r="AJ83" s="93" t="s">
        <v>174</v>
      </c>
      <c r="AK83" s="93" t="s">
        <v>105</v>
      </c>
      <c r="AL83" s="93" t="s">
        <v>212</v>
      </c>
      <c r="AM83" s="93" t="s">
        <v>212</v>
      </c>
      <c r="AN83" s="94">
        <v>0</v>
      </c>
      <c r="AO83" s="94"/>
      <c r="AP83" s="94" t="s">
        <v>107</v>
      </c>
      <c r="AQ83" s="94">
        <v>1</v>
      </c>
      <c r="AR83" s="94" t="s">
        <v>108</v>
      </c>
      <c r="AS83" s="27">
        <v>2013</v>
      </c>
      <c r="AT83" s="27">
        <v>3</v>
      </c>
      <c r="AU83" s="27">
        <v>76</v>
      </c>
      <c r="AV83" s="28">
        <v>9.9762000000000004</v>
      </c>
      <c r="AW83" s="28">
        <v>7.7858000000000001</v>
      </c>
      <c r="AX83" s="29">
        <v>54.2</v>
      </c>
      <c r="AY83" s="29">
        <v>56.8</v>
      </c>
      <c r="AZ83" s="29">
        <v>34</v>
      </c>
      <c r="BA83" s="29">
        <v>54.2</v>
      </c>
      <c r="BB83" s="30">
        <v>44.551000000000002</v>
      </c>
      <c r="BC83" s="30">
        <v>31.694800000000001</v>
      </c>
      <c r="BD83" s="30">
        <v>1.2218</v>
      </c>
      <c r="BE83" s="30">
        <v>1.548</v>
      </c>
      <c r="BF83" s="31">
        <v>76</v>
      </c>
      <c r="BG83" t="s">
        <v>109</v>
      </c>
      <c r="BH83" s="33" t="s">
        <v>110</v>
      </c>
      <c r="BI83" s="33" t="s">
        <v>110</v>
      </c>
      <c r="BJ83" t="s">
        <v>304</v>
      </c>
      <c r="BK83" t="s">
        <v>303</v>
      </c>
      <c r="BL83" t="s">
        <v>112</v>
      </c>
      <c r="BM83" t="s">
        <v>113</v>
      </c>
      <c r="BN83" t="s">
        <v>114</v>
      </c>
      <c r="BO83" t="s">
        <v>305</v>
      </c>
      <c r="BP83" t="s">
        <v>116</v>
      </c>
      <c r="BQ83" t="s">
        <v>100</v>
      </c>
      <c r="BR83" s="34">
        <v>42125</v>
      </c>
      <c r="BS83" s="35">
        <v>42474</v>
      </c>
      <c r="BT83" s="36" t="s">
        <v>243</v>
      </c>
      <c r="BU83" s="36" t="s">
        <v>306</v>
      </c>
      <c r="BV83" s="36">
        <v>78</v>
      </c>
      <c r="BW83" s="36" t="s">
        <v>119</v>
      </c>
      <c r="BX83" s="35">
        <v>42452</v>
      </c>
      <c r="BY83" s="36">
        <v>100</v>
      </c>
      <c r="BZ83" s="37">
        <v>4.2</v>
      </c>
      <c r="CA83" s="36" t="s">
        <v>120</v>
      </c>
      <c r="CB83" s="36" t="s">
        <v>121</v>
      </c>
      <c r="CC83" s="38">
        <v>29963918.936021999</v>
      </c>
      <c r="CD83" s="38">
        <v>33966655.052100003</v>
      </c>
      <c r="CE83" s="38">
        <v>29228946.166168001</v>
      </c>
      <c r="CF83" s="38">
        <v>29266175.900214002</v>
      </c>
      <c r="CG83" s="38">
        <v>30777309.029086001</v>
      </c>
      <c r="CH83" s="38">
        <v>29870401.226086002</v>
      </c>
      <c r="CI83" s="38"/>
      <c r="CJ83" s="39">
        <f t="shared" si="2"/>
        <v>183073406.30967599</v>
      </c>
      <c r="CK83" s="36" t="s">
        <v>122</v>
      </c>
      <c r="CL83" s="38">
        <v>2000000</v>
      </c>
      <c r="CM83" s="40">
        <v>0.92</v>
      </c>
      <c r="CN83" s="40">
        <v>0.1908</v>
      </c>
      <c r="CO83" s="40">
        <v>0.08</v>
      </c>
      <c r="CP83" s="36">
        <v>0.65</v>
      </c>
      <c r="CQ83" s="40">
        <v>0.94789999999999996</v>
      </c>
      <c r="CR83" s="36">
        <v>24.311910000000001</v>
      </c>
      <c r="CS83" s="36">
        <v>22.860340000000001</v>
      </c>
      <c r="CT83" s="36">
        <v>3.2014469999999999</v>
      </c>
      <c r="CU83" s="36">
        <v>3.5301840000000002</v>
      </c>
    </row>
    <row r="84" spans="1:101" ht="19" customHeight="1" x14ac:dyDescent="0.2">
      <c r="A84" s="23" t="s">
        <v>514</v>
      </c>
      <c r="B84" s="94" t="s">
        <v>515</v>
      </c>
      <c r="C84" s="23">
        <v>83</v>
      </c>
      <c r="D84" s="23">
        <v>754.2</v>
      </c>
      <c r="E84" s="23">
        <v>7.4</v>
      </c>
      <c r="F84" s="23">
        <v>8</v>
      </c>
      <c r="G84" s="23">
        <v>18.855</v>
      </c>
      <c r="H84" s="23">
        <v>9.0069999999999997</v>
      </c>
      <c r="I84" s="23">
        <v>2.09</v>
      </c>
      <c r="J84" s="23">
        <v>2.02</v>
      </c>
      <c r="K84" s="23">
        <v>40</v>
      </c>
      <c r="L84" s="23">
        <v>260</v>
      </c>
      <c r="M84" s="23">
        <v>18.798999999999999</v>
      </c>
      <c r="N84" s="23">
        <v>-7.4999999999999997E-2</v>
      </c>
      <c r="O84" s="23" t="s">
        <v>94</v>
      </c>
      <c r="P84" s="23" t="s">
        <v>514</v>
      </c>
      <c r="Q84" s="24" t="s">
        <v>95</v>
      </c>
      <c r="R84" s="24" t="s">
        <v>96</v>
      </c>
      <c r="S84" s="24" t="s">
        <v>126</v>
      </c>
      <c r="T84" s="24" t="s">
        <v>99</v>
      </c>
      <c r="U84" s="24" t="s">
        <v>99</v>
      </c>
      <c r="V84" s="24" t="s">
        <v>100</v>
      </c>
      <c r="W84" s="24" t="s">
        <v>101</v>
      </c>
      <c r="X84" s="94"/>
      <c r="Y84" s="94" t="s">
        <v>95</v>
      </c>
      <c r="Z84" s="32" t="s">
        <v>95</v>
      </c>
      <c r="AA84" s="32" t="s">
        <v>95</v>
      </c>
      <c r="AB84" s="24" t="s">
        <v>516</v>
      </c>
      <c r="AC84" s="24">
        <v>76</v>
      </c>
      <c r="AD84" s="24" t="s">
        <v>103</v>
      </c>
      <c r="AE84" s="25">
        <v>2803</v>
      </c>
      <c r="AF84" s="24" t="s">
        <v>103</v>
      </c>
      <c r="AG84" s="94" t="s">
        <v>104</v>
      </c>
      <c r="AH84" s="94" t="s">
        <v>105</v>
      </c>
      <c r="AI84" s="93" t="s">
        <v>106</v>
      </c>
      <c r="AJ84" s="93" t="s">
        <v>104</v>
      </c>
      <c r="AK84" s="93" t="s">
        <v>105</v>
      </c>
      <c r="AL84" s="93" t="s">
        <v>106</v>
      </c>
      <c r="AM84" s="93" t="s">
        <v>106</v>
      </c>
      <c r="AN84" s="24">
        <v>1</v>
      </c>
      <c r="AO84" s="24"/>
      <c r="AP84" s="24" t="s">
        <v>134</v>
      </c>
      <c r="AQ84" s="24">
        <v>2</v>
      </c>
      <c r="AR84" s="24" t="s">
        <v>135</v>
      </c>
      <c r="AS84" s="94"/>
      <c r="AT84" s="94"/>
      <c r="AU84" s="94"/>
      <c r="AV84" s="94"/>
      <c r="AW84" s="94"/>
      <c r="AX84" s="94"/>
      <c r="AY84" s="94"/>
      <c r="AZ84" s="94"/>
      <c r="BA84" s="94"/>
      <c r="BB84" s="94"/>
      <c r="BC84" s="94"/>
      <c r="BD84" s="94"/>
      <c r="BE84" s="94"/>
      <c r="BF84" s="73">
        <v>72</v>
      </c>
      <c r="BG84">
        <v>75</v>
      </c>
      <c r="BH84" s="33" t="s">
        <v>110</v>
      </c>
      <c r="BI84" s="33" t="s">
        <v>110</v>
      </c>
      <c r="BJ84" t="s">
        <v>573</v>
      </c>
      <c r="BK84" t="s">
        <v>514</v>
      </c>
      <c r="BL84" t="s">
        <v>112</v>
      </c>
      <c r="BM84" t="s">
        <v>113</v>
      </c>
      <c r="BN84" t="s">
        <v>114</v>
      </c>
      <c r="BO84" t="s">
        <v>574</v>
      </c>
      <c r="BP84" t="s">
        <v>126</v>
      </c>
      <c r="BQ84" t="s">
        <v>100</v>
      </c>
      <c r="BR84" s="34">
        <v>42125</v>
      </c>
      <c r="BS84" s="35">
        <v>42474</v>
      </c>
      <c r="BT84" s="36" t="s">
        <v>243</v>
      </c>
      <c r="BU84" s="36" t="s">
        <v>575</v>
      </c>
      <c r="BV84" s="36">
        <v>83</v>
      </c>
      <c r="BW84" s="36" t="s">
        <v>119</v>
      </c>
      <c r="BX84" s="35">
        <v>42452</v>
      </c>
      <c r="BY84" s="36">
        <v>100</v>
      </c>
      <c r="BZ84" s="37">
        <v>7.4</v>
      </c>
      <c r="CA84" s="36" t="s">
        <v>120</v>
      </c>
      <c r="CB84" s="36" t="s">
        <v>121</v>
      </c>
      <c r="CC84" s="38">
        <v>32834405.813209999</v>
      </c>
      <c r="CD84" s="38">
        <v>43645470.501734003</v>
      </c>
      <c r="CE84" s="38">
        <v>37482293.134388</v>
      </c>
      <c r="CF84" s="38">
        <v>37482538.428585999</v>
      </c>
      <c r="CG84" s="38">
        <v>39490593.741357997</v>
      </c>
      <c r="CH84" s="38">
        <v>38330991.642044</v>
      </c>
      <c r="CI84" s="38"/>
      <c r="CJ84" s="39">
        <f t="shared" si="2"/>
        <v>229266293.26131999</v>
      </c>
      <c r="CK84" s="36" t="s">
        <v>122</v>
      </c>
      <c r="CL84" s="38">
        <v>2000000</v>
      </c>
      <c r="CM84" s="40">
        <v>0.91500000000000004</v>
      </c>
      <c r="CN84" s="40">
        <v>8.0500000000000002E-2</v>
      </c>
      <c r="CO84" s="40">
        <v>8.5000000000000006E-2</v>
      </c>
      <c r="CP84" s="36">
        <v>0.61</v>
      </c>
      <c r="CQ84" s="40">
        <v>0.96630000000000005</v>
      </c>
      <c r="CR84" s="36">
        <v>11.978870000000001</v>
      </c>
      <c r="CS84" s="36">
        <v>10.667820000000001</v>
      </c>
      <c r="CT84" s="36">
        <v>1.556646</v>
      </c>
      <c r="CU84" s="36">
        <v>1.501285</v>
      </c>
    </row>
    <row r="85" spans="1:101" ht="19" customHeight="1" x14ac:dyDescent="0.2">
      <c r="A85" s="23" t="s">
        <v>238</v>
      </c>
      <c r="B85" s="106"/>
      <c r="C85" s="23">
        <v>80</v>
      </c>
      <c r="D85" s="23">
        <v>2057</v>
      </c>
      <c r="E85" s="23">
        <v>2.8</v>
      </c>
      <c r="F85" s="23">
        <v>7</v>
      </c>
      <c r="G85" s="23">
        <v>51.420999999999999</v>
      </c>
      <c r="H85" s="23">
        <v>24.623000000000001</v>
      </c>
      <c r="I85" s="23">
        <v>2.09</v>
      </c>
      <c r="J85" s="23">
        <v>2.09</v>
      </c>
      <c r="K85" s="23">
        <v>40</v>
      </c>
      <c r="L85" s="23">
        <v>260</v>
      </c>
      <c r="M85" s="23">
        <v>51.34</v>
      </c>
      <c r="N85" s="23">
        <v>0.02</v>
      </c>
      <c r="O85" s="23" t="s">
        <v>94</v>
      </c>
      <c r="P85" s="23" t="s">
        <v>238</v>
      </c>
      <c r="Q85" s="24" t="s">
        <v>124</v>
      </c>
      <c r="R85" s="24" t="s">
        <v>125</v>
      </c>
      <c r="S85" s="24" t="s">
        <v>97</v>
      </c>
      <c r="T85" s="24" t="s">
        <v>99</v>
      </c>
      <c r="U85" s="24" t="s">
        <v>99</v>
      </c>
      <c r="V85" s="24" t="s">
        <v>239</v>
      </c>
      <c r="W85" s="24" t="s">
        <v>141</v>
      </c>
      <c r="X85" s="41" t="s">
        <v>142</v>
      </c>
      <c r="Y85" s="94" t="s">
        <v>143</v>
      </c>
      <c r="Z85" s="71" t="s">
        <v>132</v>
      </c>
      <c r="AA85" s="71" t="s">
        <v>132</v>
      </c>
      <c r="AB85" s="24" t="s">
        <v>133</v>
      </c>
      <c r="AC85" s="24">
        <v>78</v>
      </c>
      <c r="AD85" s="24" t="s">
        <v>103</v>
      </c>
      <c r="AE85" s="25">
        <v>1670</v>
      </c>
      <c r="AF85" s="24" t="s">
        <v>103</v>
      </c>
      <c r="AG85" s="93" t="s">
        <v>104</v>
      </c>
      <c r="AH85" s="46" t="s">
        <v>105</v>
      </c>
      <c r="AI85" s="46" t="s">
        <v>106</v>
      </c>
      <c r="AJ85" s="93" t="s">
        <v>104</v>
      </c>
      <c r="AK85" s="93" t="s">
        <v>105</v>
      </c>
      <c r="AL85" s="93" t="s">
        <v>106</v>
      </c>
      <c r="AM85" s="93" t="s">
        <v>106</v>
      </c>
      <c r="AN85" s="24">
        <v>1</v>
      </c>
      <c r="AO85" s="24"/>
      <c r="AP85" s="24" t="s">
        <v>134</v>
      </c>
      <c r="AQ85" s="24">
        <v>2</v>
      </c>
      <c r="AR85" s="24" t="s">
        <v>108</v>
      </c>
      <c r="AS85" s="94"/>
      <c r="AT85" s="94"/>
      <c r="AU85" s="94"/>
      <c r="AV85" s="94"/>
      <c r="AW85" s="94"/>
      <c r="AX85" s="94"/>
      <c r="AY85" s="94"/>
      <c r="AZ85" s="94"/>
      <c r="BA85" s="94"/>
      <c r="BB85" s="94"/>
      <c r="BC85" s="94"/>
      <c r="BD85" s="94"/>
      <c r="BE85" s="94"/>
      <c r="BF85" s="105">
        <v>24</v>
      </c>
      <c r="BG85" s="105">
        <v>24</v>
      </c>
      <c r="BH85" s="33" t="s">
        <v>240</v>
      </c>
      <c r="BI85" s="33" t="s">
        <v>132</v>
      </c>
      <c r="BJ85" t="s">
        <v>241</v>
      </c>
      <c r="BK85" t="s">
        <v>238</v>
      </c>
      <c r="BL85" t="s">
        <v>112</v>
      </c>
      <c r="BM85" t="s">
        <v>113</v>
      </c>
      <c r="BN85" t="s">
        <v>114</v>
      </c>
      <c r="BO85" t="s">
        <v>242</v>
      </c>
      <c r="BP85" t="s">
        <v>116</v>
      </c>
      <c r="BQ85" t="s">
        <v>239</v>
      </c>
      <c r="BR85" s="34">
        <v>42125</v>
      </c>
      <c r="BS85" s="35">
        <v>42474</v>
      </c>
      <c r="BT85" s="36" t="s">
        <v>243</v>
      </c>
      <c r="BU85" s="36" t="s">
        <v>244</v>
      </c>
      <c r="BV85" s="36">
        <v>80</v>
      </c>
      <c r="BW85" s="36" t="s">
        <v>119</v>
      </c>
      <c r="BX85" s="35">
        <v>42452</v>
      </c>
      <c r="BY85" s="36">
        <v>100</v>
      </c>
      <c r="BZ85" s="37">
        <v>2.8</v>
      </c>
      <c r="CA85" s="36" t="s">
        <v>120</v>
      </c>
      <c r="CB85" s="36" t="s">
        <v>121</v>
      </c>
      <c r="CC85" s="38">
        <v>33207155.627154</v>
      </c>
      <c r="CD85" s="38">
        <v>30521475.570967998</v>
      </c>
      <c r="CE85" s="38">
        <v>26193892.681138001</v>
      </c>
      <c r="CF85" s="38">
        <v>26331987.314404</v>
      </c>
      <c r="CG85" s="38">
        <v>27606524.875429999</v>
      </c>
      <c r="CH85" s="38">
        <v>26839096.887058001</v>
      </c>
      <c r="CI85" s="38"/>
      <c r="CJ85" s="39">
        <f t="shared" si="2"/>
        <v>170700132.95615199</v>
      </c>
      <c r="CK85" s="36" t="s">
        <v>122</v>
      </c>
      <c r="CL85" s="38">
        <v>2000000</v>
      </c>
      <c r="CM85" s="40">
        <v>0.92100000000000004</v>
      </c>
      <c r="CN85" s="40">
        <v>0.191</v>
      </c>
      <c r="CO85" s="40">
        <v>7.9000000000000001E-2</v>
      </c>
      <c r="CP85" s="36">
        <v>0.68</v>
      </c>
      <c r="CQ85" s="40">
        <v>0.94910000000000005</v>
      </c>
      <c r="CR85" s="36">
        <v>21.859279999999998</v>
      </c>
      <c r="CS85" s="36">
        <v>20.941770000000002</v>
      </c>
      <c r="CT85" s="36">
        <v>2.8843700000000001</v>
      </c>
      <c r="CU85" s="36">
        <v>3.459854</v>
      </c>
      <c r="CW85" s="105"/>
    </row>
    <row r="86" spans="1:101" ht="19" customHeight="1" x14ac:dyDescent="0.2">
      <c r="A86" s="23" t="s">
        <v>476</v>
      </c>
      <c r="B86" s="67"/>
      <c r="C86" s="23">
        <v>82</v>
      </c>
      <c r="D86" s="23">
        <v>1578</v>
      </c>
      <c r="E86" s="23">
        <v>8.5</v>
      </c>
      <c r="F86" s="23">
        <v>8</v>
      </c>
      <c r="G86" s="23">
        <v>39.454999999999998</v>
      </c>
      <c r="H86" s="23">
        <v>19.021999999999998</v>
      </c>
      <c r="I86" s="23">
        <v>2.0699999999999998</v>
      </c>
      <c r="J86" s="23">
        <v>2.0099999999999998</v>
      </c>
      <c r="K86" s="23">
        <v>40</v>
      </c>
      <c r="L86" s="23">
        <v>260</v>
      </c>
      <c r="M86" s="23">
        <v>39.347999999999999</v>
      </c>
      <c r="N86" s="23">
        <v>4.0000000000000001E-3</v>
      </c>
      <c r="O86" s="23" t="s">
        <v>94</v>
      </c>
      <c r="P86" s="23" t="s">
        <v>476</v>
      </c>
      <c r="Q86" s="24" t="s">
        <v>124</v>
      </c>
      <c r="R86" s="24" t="s">
        <v>125</v>
      </c>
      <c r="S86" s="24" t="s">
        <v>97</v>
      </c>
      <c r="T86" s="24" t="s">
        <v>99</v>
      </c>
      <c r="U86" s="24" t="s">
        <v>99</v>
      </c>
      <c r="V86" s="24" t="s">
        <v>239</v>
      </c>
      <c r="W86" s="24" t="s">
        <v>141</v>
      </c>
      <c r="X86" s="41" t="s">
        <v>142</v>
      </c>
      <c r="Y86" s="24" t="s">
        <v>143</v>
      </c>
      <c r="Z86" s="45" t="s">
        <v>132</v>
      </c>
      <c r="AA86" s="45" t="s">
        <v>132</v>
      </c>
      <c r="AB86" s="24" t="s">
        <v>102</v>
      </c>
      <c r="AC86" s="24">
        <v>93</v>
      </c>
      <c r="AD86" s="24" t="s">
        <v>103</v>
      </c>
      <c r="AE86" s="25">
        <v>2217</v>
      </c>
      <c r="AF86" s="24" t="s">
        <v>103</v>
      </c>
      <c r="AG86" s="93" t="s">
        <v>174</v>
      </c>
      <c r="AH86" s="93" t="s">
        <v>105</v>
      </c>
      <c r="AI86" s="93" t="s">
        <v>212</v>
      </c>
      <c r="AJ86" s="68" t="s">
        <v>174</v>
      </c>
      <c r="AK86" s="68" t="s">
        <v>105</v>
      </c>
      <c r="AL86" s="68" t="s">
        <v>212</v>
      </c>
      <c r="AM86" s="26" t="s">
        <v>212</v>
      </c>
      <c r="AN86" s="24">
        <v>0</v>
      </c>
      <c r="AO86" s="24"/>
      <c r="AP86" s="24" t="s">
        <v>134</v>
      </c>
      <c r="AQ86" s="24">
        <v>2</v>
      </c>
      <c r="AR86" s="24" t="s">
        <v>135</v>
      </c>
      <c r="AS86" s="94"/>
      <c r="AT86" s="94"/>
      <c r="AU86" s="94"/>
      <c r="AV86" s="94"/>
      <c r="AW86" s="94"/>
      <c r="AX86" s="94"/>
      <c r="AY86" s="94"/>
      <c r="AZ86" s="94"/>
      <c r="BA86" s="94"/>
      <c r="BB86" s="94"/>
      <c r="BC86" s="94"/>
      <c r="BD86" s="94"/>
      <c r="BE86" s="94"/>
      <c r="BF86">
        <v>72</v>
      </c>
      <c r="BG86">
        <v>80</v>
      </c>
      <c r="BH86" s="33" t="s">
        <v>240</v>
      </c>
      <c r="BI86" s="33" t="s">
        <v>132</v>
      </c>
      <c r="BJ86" t="s">
        <v>647</v>
      </c>
      <c r="BK86" t="s">
        <v>476</v>
      </c>
      <c r="BL86" t="s">
        <v>112</v>
      </c>
      <c r="BM86" t="s">
        <v>113</v>
      </c>
      <c r="BN86" t="s">
        <v>114</v>
      </c>
      <c r="BO86" t="s">
        <v>648</v>
      </c>
      <c r="BP86" t="s">
        <v>116</v>
      </c>
      <c r="BQ86" t="s">
        <v>239</v>
      </c>
      <c r="BR86" s="34">
        <v>42125</v>
      </c>
      <c r="BS86" s="35">
        <v>42474</v>
      </c>
      <c r="BT86" s="36" t="s">
        <v>243</v>
      </c>
      <c r="BU86" s="36" t="s">
        <v>649</v>
      </c>
      <c r="BV86" s="36">
        <v>82</v>
      </c>
      <c r="BW86" s="36" t="s">
        <v>119</v>
      </c>
      <c r="BX86" s="35">
        <v>42452</v>
      </c>
      <c r="BY86" s="36">
        <v>100</v>
      </c>
      <c r="BZ86" s="37">
        <v>8.5</v>
      </c>
      <c r="CA86" s="36" t="s">
        <v>120</v>
      </c>
      <c r="CB86" s="36" t="s">
        <v>121</v>
      </c>
      <c r="CC86" s="38">
        <v>28771167.517266002</v>
      </c>
      <c r="CD86" s="38">
        <v>43176732.061612003</v>
      </c>
      <c r="CE86" s="38">
        <v>37217188.567749999</v>
      </c>
      <c r="CF86" s="38">
        <v>37171500.676048003</v>
      </c>
      <c r="CG86" s="38">
        <v>39227921.249136001</v>
      </c>
      <c r="CH86" s="38">
        <v>37951808.904469997</v>
      </c>
      <c r="CI86" s="38"/>
      <c r="CJ86" s="39">
        <f t="shared" si="2"/>
        <v>223516318.976282</v>
      </c>
      <c r="CK86" s="36" t="s">
        <v>122</v>
      </c>
      <c r="CL86" s="38">
        <v>2000000</v>
      </c>
      <c r="CM86" s="40">
        <v>0.91959999999999997</v>
      </c>
      <c r="CN86" s="40">
        <v>8.9700000000000002E-2</v>
      </c>
      <c r="CO86" s="40">
        <v>8.0399999999999999E-2</v>
      </c>
      <c r="CP86" s="36">
        <v>0.59</v>
      </c>
      <c r="CQ86" s="40">
        <v>0.96799999999999997</v>
      </c>
      <c r="CR86" s="36">
        <v>17.905259999999998</v>
      </c>
      <c r="CS86" s="36">
        <v>16.249680000000001</v>
      </c>
      <c r="CT86" s="36">
        <v>2.2767240000000002</v>
      </c>
      <c r="CU86" s="36">
        <v>2.3024450000000001</v>
      </c>
      <c r="CV86" s="105"/>
      <c r="CW86" s="105"/>
    </row>
    <row r="87" spans="1:101" x14ac:dyDescent="0.2">
      <c r="A87" s="23" t="s">
        <v>623</v>
      </c>
      <c r="B87" s="67"/>
      <c r="C87" s="23">
        <v>68</v>
      </c>
      <c r="D87" s="23">
        <v>884.6</v>
      </c>
      <c r="E87" s="23">
        <v>8</v>
      </c>
      <c r="F87" s="23">
        <v>6</v>
      </c>
      <c r="G87" s="23">
        <v>22.116</v>
      </c>
      <c r="H87" s="23">
        <v>10.661</v>
      </c>
      <c r="I87" s="23">
        <v>2.0699999999999998</v>
      </c>
      <c r="J87" s="23">
        <v>2.1800000000000002</v>
      </c>
      <c r="K87" s="23">
        <v>40</v>
      </c>
      <c r="L87" s="23">
        <v>260</v>
      </c>
      <c r="M87" s="23">
        <v>22.068000000000001</v>
      </c>
      <c r="N87" s="23">
        <v>-1.4999999999999999E-2</v>
      </c>
      <c r="O87" s="23" t="s">
        <v>94</v>
      </c>
      <c r="P87" s="23" t="s">
        <v>623</v>
      </c>
      <c r="Q87" s="24" t="s">
        <v>95</v>
      </c>
      <c r="R87" s="24" t="s">
        <v>210</v>
      </c>
      <c r="S87" s="24" t="s">
        <v>126</v>
      </c>
      <c r="T87" s="24" t="s">
        <v>211</v>
      </c>
      <c r="U87" s="24" t="s">
        <v>211</v>
      </c>
      <c r="V87" s="24" t="s">
        <v>100</v>
      </c>
      <c r="W87" s="24" t="s">
        <v>101</v>
      </c>
      <c r="X87" s="94"/>
      <c r="Y87" s="94" t="s">
        <v>95</v>
      </c>
      <c r="Z87" s="94" t="s">
        <v>95</v>
      </c>
      <c r="AA87" s="94" t="s">
        <v>95</v>
      </c>
      <c r="AB87" s="24" t="s">
        <v>223</v>
      </c>
      <c r="AC87" s="24">
        <v>80</v>
      </c>
      <c r="AD87" s="24" t="s">
        <v>103</v>
      </c>
      <c r="AE87" s="25">
        <v>3276</v>
      </c>
      <c r="AF87" s="24" t="s">
        <v>103</v>
      </c>
      <c r="AG87" s="93" t="s">
        <v>174</v>
      </c>
      <c r="AH87" s="46" t="s">
        <v>105</v>
      </c>
      <c r="AI87" s="46" t="s">
        <v>212</v>
      </c>
      <c r="AJ87" s="26" t="s">
        <v>174</v>
      </c>
      <c r="AK87" s="26" t="s">
        <v>105</v>
      </c>
      <c r="AL87" s="26" t="s">
        <v>212</v>
      </c>
      <c r="AM87" s="94" t="s">
        <v>212</v>
      </c>
      <c r="AN87" s="24">
        <v>0</v>
      </c>
      <c r="AO87" s="24"/>
      <c r="AP87" s="24" t="s">
        <v>134</v>
      </c>
      <c r="AQ87" s="24">
        <v>2</v>
      </c>
      <c r="AR87" s="24" t="s">
        <v>135</v>
      </c>
      <c r="AS87" s="27">
        <v>2008</v>
      </c>
      <c r="AT87" s="27">
        <v>8</v>
      </c>
      <c r="AU87" s="27">
        <v>3</v>
      </c>
      <c r="AV87" s="28">
        <v>2.5078</v>
      </c>
      <c r="AW87" s="28">
        <v>2.2168000000000001</v>
      </c>
      <c r="AX87" s="29">
        <v>35</v>
      </c>
      <c r="AY87" s="29">
        <v>73.8</v>
      </c>
      <c r="AZ87" s="29">
        <v>33.799999999999997</v>
      </c>
      <c r="BA87" s="29">
        <v>22.8</v>
      </c>
      <c r="BB87" s="30">
        <v>1.0544</v>
      </c>
      <c r="BC87" s="30">
        <v>1.6199999999999999E-2</v>
      </c>
      <c r="BD87" s="30">
        <v>0</v>
      </c>
      <c r="BE87" s="30">
        <v>0</v>
      </c>
      <c r="BF87" s="31">
        <v>3</v>
      </c>
      <c r="BG87" s="32" t="s">
        <v>109</v>
      </c>
      <c r="BH87" s="33" t="s">
        <v>110</v>
      </c>
      <c r="BI87" s="33" t="s">
        <v>110</v>
      </c>
      <c r="BJ87" t="s">
        <v>593</v>
      </c>
      <c r="BK87" t="s">
        <v>623</v>
      </c>
      <c r="BL87" t="s">
        <v>112</v>
      </c>
      <c r="BM87" t="s">
        <v>113</v>
      </c>
      <c r="BN87" t="s">
        <v>114</v>
      </c>
      <c r="BO87" t="s">
        <v>624</v>
      </c>
      <c r="BP87" t="s">
        <v>126</v>
      </c>
      <c r="BQ87" t="s">
        <v>100</v>
      </c>
      <c r="BR87" s="34">
        <v>42125</v>
      </c>
      <c r="BS87" s="35">
        <v>42468</v>
      </c>
      <c r="BT87" s="36" t="s">
        <v>117</v>
      </c>
      <c r="BU87" s="36" t="s">
        <v>625</v>
      </c>
      <c r="BV87" s="36">
        <v>68</v>
      </c>
      <c r="BW87" s="36" t="s">
        <v>119</v>
      </c>
      <c r="BX87" s="35">
        <v>42452</v>
      </c>
      <c r="BY87" s="36">
        <v>100</v>
      </c>
      <c r="BZ87" s="37">
        <v>8</v>
      </c>
      <c r="CA87" s="36" t="s">
        <v>120</v>
      </c>
      <c r="CB87" s="36" t="s">
        <v>121</v>
      </c>
      <c r="CC87" s="38">
        <v>31504280.704408001</v>
      </c>
      <c r="CD87" s="38">
        <v>25918029.203094002</v>
      </c>
      <c r="CE87" s="38">
        <v>34404614.388750002</v>
      </c>
      <c r="CF87" s="38">
        <v>35827496.691699997</v>
      </c>
      <c r="CG87" s="38">
        <v>17897870.503272001</v>
      </c>
      <c r="CH87" s="38">
        <v>44882112.118072003</v>
      </c>
      <c r="CI87" s="38">
        <v>43394442.117908001</v>
      </c>
      <c r="CJ87" s="39">
        <f>SUM(CC87:CI87)</f>
        <v>233828845.72720402</v>
      </c>
      <c r="CK87" s="36" t="s">
        <v>122</v>
      </c>
      <c r="CL87" s="38">
        <v>2000000</v>
      </c>
      <c r="CM87" s="40">
        <v>0.91820000000000002</v>
      </c>
      <c r="CN87" s="40">
        <v>6.2300000000000001E-2</v>
      </c>
      <c r="CO87" s="40">
        <v>8.1799999999999998E-2</v>
      </c>
      <c r="CP87" s="36">
        <v>0.59</v>
      </c>
      <c r="CQ87" s="40">
        <v>0.96730000000000005</v>
      </c>
      <c r="CR87" s="36">
        <v>13.983599999999999</v>
      </c>
      <c r="CS87" s="36">
        <v>12.393840000000001</v>
      </c>
      <c r="CT87" s="36">
        <v>1.6272709999999999</v>
      </c>
      <c r="CU87" s="36">
        <v>1.4891529999999999</v>
      </c>
    </row>
    <row r="88" spans="1:101" x14ac:dyDescent="0.2">
      <c r="A88" s="23" t="s">
        <v>418</v>
      </c>
      <c r="B88" s="67"/>
      <c r="C88" s="23">
        <v>71</v>
      </c>
      <c r="D88" s="23">
        <v>784.1</v>
      </c>
      <c r="E88" s="23">
        <v>8.1999999999999993</v>
      </c>
      <c r="F88" s="23">
        <v>7</v>
      </c>
      <c r="G88" s="23">
        <v>19.603000000000002</v>
      </c>
      <c r="H88" s="23">
        <v>9.1170000000000009</v>
      </c>
      <c r="I88" s="23">
        <v>2.15</v>
      </c>
      <c r="J88" s="23">
        <v>2</v>
      </c>
      <c r="K88" s="23">
        <v>40</v>
      </c>
      <c r="L88" s="23">
        <v>260</v>
      </c>
      <c r="M88" s="23">
        <v>19.581</v>
      </c>
      <c r="N88" s="23">
        <v>4.1000000000000002E-2</v>
      </c>
      <c r="O88" s="23" t="s">
        <v>94</v>
      </c>
      <c r="P88" s="67" t="s">
        <v>418</v>
      </c>
      <c r="Q88" s="24" t="s">
        <v>95</v>
      </c>
      <c r="R88" s="24" t="s">
        <v>210</v>
      </c>
      <c r="S88" s="24" t="s">
        <v>126</v>
      </c>
      <c r="T88" s="24" t="s">
        <v>211</v>
      </c>
      <c r="U88" s="24" t="s">
        <v>211</v>
      </c>
      <c r="V88" s="24" t="s">
        <v>100</v>
      </c>
      <c r="W88" s="24" t="s">
        <v>101</v>
      </c>
      <c r="X88" s="94"/>
      <c r="Y88" s="24" t="s">
        <v>95</v>
      </c>
      <c r="Z88" s="94" t="s">
        <v>95</v>
      </c>
      <c r="AA88" s="94" t="s">
        <v>95</v>
      </c>
      <c r="AB88" s="24" t="s">
        <v>197</v>
      </c>
      <c r="AC88" s="24">
        <v>80</v>
      </c>
      <c r="AD88" s="24" t="s">
        <v>103</v>
      </c>
      <c r="AE88" s="25">
        <v>3374</v>
      </c>
      <c r="AF88" s="24" t="s">
        <v>103</v>
      </c>
      <c r="AG88" s="93" t="s">
        <v>104</v>
      </c>
      <c r="AH88" s="93" t="s">
        <v>105</v>
      </c>
      <c r="AI88" s="93" t="s">
        <v>106</v>
      </c>
      <c r="AJ88" s="93" t="s">
        <v>104</v>
      </c>
      <c r="AK88" s="93" t="s">
        <v>105</v>
      </c>
      <c r="AL88" s="93" t="s">
        <v>106</v>
      </c>
      <c r="AM88" s="93" t="s">
        <v>106</v>
      </c>
      <c r="AN88" s="24">
        <v>1</v>
      </c>
      <c r="AO88" s="24"/>
      <c r="AP88" s="24" t="s">
        <v>107</v>
      </c>
      <c r="AQ88" s="24">
        <v>1</v>
      </c>
      <c r="AR88" s="24" t="s">
        <v>108</v>
      </c>
      <c r="AS88" s="94"/>
      <c r="AT88" s="94"/>
      <c r="AU88" s="94"/>
      <c r="AV88" s="94"/>
      <c r="AW88" s="94"/>
      <c r="AX88" s="94"/>
      <c r="AY88" s="94"/>
      <c r="AZ88" s="94"/>
      <c r="BA88" s="94"/>
      <c r="BB88" s="61"/>
      <c r="BC88" s="61"/>
      <c r="BD88" s="61"/>
      <c r="BE88" s="61"/>
      <c r="BF88" s="31">
        <v>22</v>
      </c>
      <c r="BG88" s="105" t="s">
        <v>109</v>
      </c>
      <c r="BH88" s="33" t="s">
        <v>110</v>
      </c>
      <c r="BI88" s="33" t="s">
        <v>110</v>
      </c>
      <c r="BJ88" t="s">
        <v>644</v>
      </c>
      <c r="BK88" t="s">
        <v>418</v>
      </c>
      <c r="BL88" t="s">
        <v>112</v>
      </c>
      <c r="BM88" t="s">
        <v>113</v>
      </c>
      <c r="BN88" t="s">
        <v>114</v>
      </c>
      <c r="BO88" t="s">
        <v>645</v>
      </c>
      <c r="BP88" t="s">
        <v>126</v>
      </c>
      <c r="BQ88" t="s">
        <v>100</v>
      </c>
      <c r="BR88" s="34">
        <v>42125</v>
      </c>
      <c r="BS88" s="35">
        <v>42473</v>
      </c>
      <c r="BT88" s="36" t="s">
        <v>243</v>
      </c>
      <c r="BU88" s="36" t="s">
        <v>646</v>
      </c>
      <c r="BV88" s="36">
        <v>71</v>
      </c>
      <c r="BW88" s="36" t="s">
        <v>119</v>
      </c>
      <c r="BX88" s="35">
        <v>42452</v>
      </c>
      <c r="BY88" s="36">
        <v>100</v>
      </c>
      <c r="BZ88" s="37">
        <v>8.1999999999999993</v>
      </c>
      <c r="CA88" s="36" t="s">
        <v>120</v>
      </c>
      <c r="CB88" s="36" t="s">
        <v>121</v>
      </c>
      <c r="CC88" s="38">
        <v>44012359.053067997</v>
      </c>
      <c r="CD88" s="38">
        <v>56504345.037813999</v>
      </c>
      <c r="CE88" s="38">
        <v>49464182.742296003</v>
      </c>
      <c r="CF88" s="38">
        <v>48644036.680993997</v>
      </c>
      <c r="CG88" s="38">
        <v>52033646.549612001</v>
      </c>
      <c r="CH88" s="38">
        <v>50073080.555372</v>
      </c>
      <c r="CI88" s="38"/>
      <c r="CJ88" s="39">
        <f t="shared" ref="CJ88:CJ123" si="3">SUM(CC88:CH88)</f>
        <v>300731650.619156</v>
      </c>
      <c r="CK88" s="36" t="s">
        <v>122</v>
      </c>
      <c r="CL88" s="38">
        <v>2000000</v>
      </c>
      <c r="CM88" s="40">
        <v>0.91200000000000003</v>
      </c>
      <c r="CN88" s="40">
        <v>5.2600000000000001E-2</v>
      </c>
      <c r="CO88" s="40">
        <v>8.7999999999999995E-2</v>
      </c>
      <c r="CP88" s="36">
        <v>0.59</v>
      </c>
      <c r="CQ88" s="40">
        <v>0.96550000000000002</v>
      </c>
      <c r="CR88" s="36">
        <v>9.0350219999999997</v>
      </c>
      <c r="CS88" s="36">
        <v>7.902806</v>
      </c>
      <c r="CT88" s="36">
        <v>1.0395380000000001</v>
      </c>
      <c r="CU88" s="36">
        <v>1.0244629999999999</v>
      </c>
    </row>
    <row r="89" spans="1:101" x14ac:dyDescent="0.2">
      <c r="A89" s="67" t="s">
        <v>514</v>
      </c>
      <c r="B89" s="94" t="s">
        <v>515</v>
      </c>
      <c r="C89" s="67">
        <v>84</v>
      </c>
      <c r="D89" s="67">
        <v>643.4</v>
      </c>
      <c r="E89" s="67">
        <v>7</v>
      </c>
      <c r="F89" s="67">
        <v>8</v>
      </c>
      <c r="G89" s="67">
        <v>16.085000000000001</v>
      </c>
      <c r="H89" s="67">
        <v>7.9989999999999997</v>
      </c>
      <c r="I89" s="67">
        <v>2.0099999999999998</v>
      </c>
      <c r="J89" s="67">
        <v>2.0699999999999998</v>
      </c>
      <c r="K89" s="67">
        <v>40</v>
      </c>
      <c r="L89" s="67">
        <v>260</v>
      </c>
      <c r="M89" s="67">
        <v>16.077000000000002</v>
      </c>
      <c r="N89" s="67">
        <v>-8.9999999999999993E-3</v>
      </c>
      <c r="O89" s="67" t="s">
        <v>94</v>
      </c>
      <c r="P89" s="67" t="s">
        <v>514</v>
      </c>
      <c r="Q89" s="94" t="s">
        <v>95</v>
      </c>
      <c r="R89" s="94" t="s">
        <v>96</v>
      </c>
      <c r="S89" s="94" t="s">
        <v>97</v>
      </c>
      <c r="T89" s="94" t="s">
        <v>99</v>
      </c>
      <c r="U89" s="94" t="s">
        <v>99</v>
      </c>
      <c r="V89" s="94" t="s">
        <v>100</v>
      </c>
      <c r="W89" s="94" t="s">
        <v>101</v>
      </c>
      <c r="X89" s="94"/>
      <c r="Y89" s="94" t="s">
        <v>95</v>
      </c>
      <c r="Z89" s="94" t="s">
        <v>95</v>
      </c>
      <c r="AA89" s="94" t="s">
        <v>95</v>
      </c>
      <c r="AB89" s="94" t="s">
        <v>516</v>
      </c>
      <c r="AC89" s="94">
        <v>76</v>
      </c>
      <c r="AD89" s="94" t="s">
        <v>103</v>
      </c>
      <c r="AE89" s="33">
        <v>3164</v>
      </c>
      <c r="AF89" s="94" t="s">
        <v>103</v>
      </c>
      <c r="AG89" s="94" t="s">
        <v>104</v>
      </c>
      <c r="AH89" s="94" t="s">
        <v>105</v>
      </c>
      <c r="AI89" s="93" t="s">
        <v>106</v>
      </c>
      <c r="AJ89" s="93" t="s">
        <v>104</v>
      </c>
      <c r="AK89" s="93" t="s">
        <v>105</v>
      </c>
      <c r="AL89" s="93" t="s">
        <v>106</v>
      </c>
      <c r="AM89" s="93" t="s">
        <v>106</v>
      </c>
      <c r="AN89" s="94">
        <v>1</v>
      </c>
      <c r="AO89" s="94"/>
      <c r="AP89" s="94" t="s">
        <v>134</v>
      </c>
      <c r="AQ89" s="94">
        <v>2</v>
      </c>
      <c r="AR89" s="94" t="s">
        <v>135</v>
      </c>
      <c r="AS89" s="94"/>
      <c r="AT89" s="94"/>
      <c r="AU89" s="94"/>
      <c r="AV89" s="94"/>
      <c r="AW89" s="94"/>
      <c r="AX89" s="94"/>
      <c r="AY89" s="94"/>
      <c r="AZ89" s="94"/>
      <c r="BA89" s="94"/>
      <c r="BB89" s="61"/>
      <c r="BC89" s="61"/>
      <c r="BD89" s="61"/>
      <c r="BE89" s="61"/>
      <c r="BF89" s="73">
        <v>72</v>
      </c>
      <c r="BG89">
        <v>75</v>
      </c>
      <c r="BH89" s="33" t="s">
        <v>110</v>
      </c>
      <c r="BI89" s="33" t="s">
        <v>110</v>
      </c>
      <c r="BJ89" t="s">
        <v>517</v>
      </c>
      <c r="BK89" t="s">
        <v>514</v>
      </c>
      <c r="BL89" t="s">
        <v>112</v>
      </c>
      <c r="BM89" t="s">
        <v>113</v>
      </c>
      <c r="BN89" t="s">
        <v>114</v>
      </c>
      <c r="BO89" t="s">
        <v>518</v>
      </c>
      <c r="BP89" t="s">
        <v>116</v>
      </c>
      <c r="BQ89" t="s">
        <v>100</v>
      </c>
      <c r="BR89" s="34">
        <v>42125</v>
      </c>
      <c r="BS89" s="35">
        <v>42474</v>
      </c>
      <c r="BT89" s="36" t="s">
        <v>243</v>
      </c>
      <c r="BU89" s="36" t="s">
        <v>519</v>
      </c>
      <c r="BV89" s="36">
        <v>84</v>
      </c>
      <c r="BW89" s="36" t="s">
        <v>119</v>
      </c>
      <c r="BX89" s="35">
        <v>42452</v>
      </c>
      <c r="BY89" s="36">
        <v>100</v>
      </c>
      <c r="BZ89" s="37">
        <v>7</v>
      </c>
      <c r="CA89" s="36" t="s">
        <v>120</v>
      </c>
      <c r="CB89" s="36" t="s">
        <v>121</v>
      </c>
      <c r="CC89" s="38">
        <v>32840817.747788001</v>
      </c>
      <c r="CD89" s="38">
        <v>40432515.349482</v>
      </c>
      <c r="CE89" s="38">
        <v>35045487.108634003</v>
      </c>
      <c r="CF89" s="38">
        <v>34825248.228072003</v>
      </c>
      <c r="CG89" s="38">
        <v>36891558.123347998</v>
      </c>
      <c r="CH89" s="38">
        <v>35611739.853203997</v>
      </c>
      <c r="CI89" s="38"/>
      <c r="CJ89" s="39">
        <f t="shared" si="3"/>
        <v>215647366.410528</v>
      </c>
      <c r="CK89" s="36" t="s">
        <v>122</v>
      </c>
      <c r="CL89" s="38">
        <v>2000000</v>
      </c>
      <c r="CM89" s="40">
        <v>0.91410000000000002</v>
      </c>
      <c r="CN89" s="40">
        <v>9.8799999999999999E-2</v>
      </c>
      <c r="CO89" s="40">
        <v>8.5900000000000004E-2</v>
      </c>
      <c r="CP89" s="36">
        <v>0.62</v>
      </c>
      <c r="CQ89" s="40">
        <v>0.96099999999999997</v>
      </c>
      <c r="CR89" s="36">
        <v>13.053430000000001</v>
      </c>
      <c r="CS89" s="36">
        <v>11.7278</v>
      </c>
      <c r="CT89" s="36">
        <v>1.7995890000000001</v>
      </c>
      <c r="CU89" s="36">
        <v>1.8453379999999999</v>
      </c>
    </row>
    <row r="90" spans="1:101" x14ac:dyDescent="0.2">
      <c r="A90" s="67" t="s">
        <v>262</v>
      </c>
      <c r="B90" s="107"/>
      <c r="C90" s="67">
        <v>89</v>
      </c>
      <c r="D90" s="67">
        <v>914.2</v>
      </c>
      <c r="E90" s="67">
        <v>4.2</v>
      </c>
      <c r="F90" s="67">
        <v>8</v>
      </c>
      <c r="G90" s="67">
        <v>22.855</v>
      </c>
      <c r="H90" s="67">
        <v>10.773</v>
      </c>
      <c r="I90" s="67">
        <v>2.12</v>
      </c>
      <c r="J90" s="67">
        <v>1.44</v>
      </c>
      <c r="K90" s="67">
        <v>40</v>
      </c>
      <c r="L90" s="67">
        <v>260</v>
      </c>
      <c r="M90" s="67">
        <v>22.803999999999998</v>
      </c>
      <c r="N90" s="67">
        <v>3.5000000000000003E-2</v>
      </c>
      <c r="O90" s="67" t="s">
        <v>94</v>
      </c>
      <c r="P90" s="67" t="s">
        <v>262</v>
      </c>
      <c r="Q90" s="94" t="s">
        <v>95</v>
      </c>
      <c r="R90" s="94" t="s">
        <v>96</v>
      </c>
      <c r="S90" s="94" t="s">
        <v>126</v>
      </c>
      <c r="T90" s="94" t="s">
        <v>99</v>
      </c>
      <c r="U90" s="94" t="s">
        <v>99</v>
      </c>
      <c r="V90" s="94" t="s">
        <v>100</v>
      </c>
      <c r="W90" s="94" t="s">
        <v>101</v>
      </c>
      <c r="X90" s="94"/>
      <c r="Y90" s="94" t="s">
        <v>95</v>
      </c>
      <c r="Z90" s="94" t="s">
        <v>95</v>
      </c>
      <c r="AA90" s="94" t="s">
        <v>307</v>
      </c>
      <c r="AB90" s="94" t="s">
        <v>133</v>
      </c>
      <c r="AC90" s="94">
        <v>76</v>
      </c>
      <c r="AD90" s="94" t="s">
        <v>145</v>
      </c>
      <c r="AE90" s="33">
        <v>13241</v>
      </c>
      <c r="AF90" s="94" t="s">
        <v>145</v>
      </c>
      <c r="AG90" s="93" t="s">
        <v>104</v>
      </c>
      <c r="AH90" s="46" t="s">
        <v>105</v>
      </c>
      <c r="AI90" s="46" t="s">
        <v>106</v>
      </c>
      <c r="AJ90" s="93" t="s">
        <v>104</v>
      </c>
      <c r="AK90" s="93" t="s">
        <v>105</v>
      </c>
      <c r="AL90" s="93" t="s">
        <v>106</v>
      </c>
      <c r="AM90" s="46" t="s">
        <v>106</v>
      </c>
      <c r="AN90" s="94">
        <v>1</v>
      </c>
      <c r="AO90" s="94"/>
      <c r="AP90" s="94" t="s">
        <v>134</v>
      </c>
      <c r="AQ90" s="94">
        <v>2</v>
      </c>
      <c r="AR90" s="94" t="s">
        <v>108</v>
      </c>
      <c r="AS90" s="27">
        <v>2004</v>
      </c>
      <c r="AT90" s="27">
        <v>12</v>
      </c>
      <c r="AU90" s="27">
        <v>53</v>
      </c>
      <c r="AV90" s="28">
        <v>2.4373999999999998</v>
      </c>
      <c r="AW90" s="28">
        <v>2.0017999999999998</v>
      </c>
      <c r="AX90" s="29">
        <v>14.2</v>
      </c>
      <c r="AY90" s="29">
        <v>4.4000000000000004</v>
      </c>
      <c r="AZ90" s="29">
        <v>28</v>
      </c>
      <c r="BA90" s="29">
        <v>41.6</v>
      </c>
      <c r="BB90" s="30">
        <v>30.911000000000001</v>
      </c>
      <c r="BC90" s="30">
        <v>7.0457999999999998</v>
      </c>
      <c r="BD90" s="30">
        <v>4.6703999999999999</v>
      </c>
      <c r="BE90" s="30">
        <v>0.31459999999999999</v>
      </c>
      <c r="BF90" s="31">
        <v>53</v>
      </c>
      <c r="BG90" t="s">
        <v>109</v>
      </c>
      <c r="BH90" s="33" t="s">
        <v>110</v>
      </c>
      <c r="BI90" s="33" t="s">
        <v>110</v>
      </c>
      <c r="BJ90" t="s">
        <v>308</v>
      </c>
      <c r="BK90" t="s">
        <v>262</v>
      </c>
      <c r="BL90" t="s">
        <v>112</v>
      </c>
      <c r="BM90" t="s">
        <v>113</v>
      </c>
      <c r="BN90" t="s">
        <v>114</v>
      </c>
      <c r="BO90" t="s">
        <v>309</v>
      </c>
      <c r="BP90" t="s">
        <v>126</v>
      </c>
      <c r="BQ90" t="s">
        <v>100</v>
      </c>
      <c r="BR90" s="34">
        <v>42125</v>
      </c>
      <c r="BS90" s="35">
        <v>42474</v>
      </c>
      <c r="BT90" s="36" t="s">
        <v>243</v>
      </c>
      <c r="BU90" s="36" t="s">
        <v>310</v>
      </c>
      <c r="BV90" s="36">
        <v>89</v>
      </c>
      <c r="BW90" s="36" t="s">
        <v>119</v>
      </c>
      <c r="BX90" s="35">
        <v>42452</v>
      </c>
      <c r="BY90" s="36">
        <v>100</v>
      </c>
      <c r="BZ90" s="37">
        <v>4.2</v>
      </c>
      <c r="CA90" s="36" t="s">
        <v>120</v>
      </c>
      <c r="CB90" s="36" t="s">
        <v>121</v>
      </c>
      <c r="CC90" s="38">
        <v>29983802.673756</v>
      </c>
      <c r="CD90" s="38">
        <v>45079011.324096002</v>
      </c>
      <c r="CE90" s="38">
        <v>38843634.566197999</v>
      </c>
      <c r="CF90" s="38">
        <v>38725753.288301997</v>
      </c>
      <c r="CG90" s="38">
        <v>40892089.739469998</v>
      </c>
      <c r="CH90" s="38">
        <v>39688466.481487997</v>
      </c>
      <c r="CI90" s="38"/>
      <c r="CJ90" s="39">
        <f t="shared" si="3"/>
        <v>233212758.07330999</v>
      </c>
      <c r="CK90" s="36" t="s">
        <v>122</v>
      </c>
      <c r="CL90" s="38">
        <v>2000000</v>
      </c>
      <c r="CM90" s="40">
        <v>0.90990000000000004</v>
      </c>
      <c r="CN90" s="40">
        <v>0.1148</v>
      </c>
      <c r="CO90" s="40">
        <v>9.01E-2</v>
      </c>
      <c r="CP90" s="36">
        <v>0.67</v>
      </c>
      <c r="CQ90" s="40">
        <v>0.95889999999999997</v>
      </c>
      <c r="CR90" s="36">
        <v>14.289720000000001</v>
      </c>
      <c r="CS90" s="36">
        <v>13.27314</v>
      </c>
      <c r="CT90" s="36">
        <v>2.0879180000000002</v>
      </c>
      <c r="CU90" s="36">
        <v>2.2209759999999998</v>
      </c>
    </row>
    <row r="91" spans="1:101" x14ac:dyDescent="0.2">
      <c r="A91" s="67" t="s">
        <v>564</v>
      </c>
      <c r="B91" s="67"/>
      <c r="C91" s="67">
        <v>123</v>
      </c>
      <c r="D91" s="67">
        <v>1105</v>
      </c>
      <c r="E91" s="67">
        <v>8.1</v>
      </c>
      <c r="F91" s="67">
        <v>11</v>
      </c>
      <c r="G91" s="67">
        <v>27.634</v>
      </c>
      <c r="H91" s="67">
        <v>13.766</v>
      </c>
      <c r="I91" s="67">
        <v>2.0099999999999998</v>
      </c>
      <c r="J91" s="67">
        <v>1.51</v>
      </c>
      <c r="K91" s="67">
        <v>40</v>
      </c>
      <c r="L91" s="67">
        <v>260</v>
      </c>
      <c r="M91" s="67">
        <v>27.565000000000001</v>
      </c>
      <c r="N91" s="67">
        <v>6.0000000000000001E-3</v>
      </c>
      <c r="O91" s="67" t="s">
        <v>94</v>
      </c>
      <c r="P91" s="67" t="s">
        <v>564</v>
      </c>
      <c r="Q91" s="94" t="s">
        <v>95</v>
      </c>
      <c r="R91" s="94" t="s">
        <v>210</v>
      </c>
      <c r="S91" s="94" t="s">
        <v>126</v>
      </c>
      <c r="T91" s="94" t="s">
        <v>211</v>
      </c>
      <c r="U91" s="94" t="s">
        <v>211</v>
      </c>
      <c r="V91" s="94" t="s">
        <v>100</v>
      </c>
      <c r="W91" s="24" t="s">
        <v>222</v>
      </c>
      <c r="X91" s="94"/>
      <c r="Y91" s="94" t="s">
        <v>95</v>
      </c>
      <c r="Z91" s="94" t="s">
        <v>95</v>
      </c>
      <c r="AA91" s="94" t="s">
        <v>95</v>
      </c>
      <c r="AB91" s="94" t="s">
        <v>565</v>
      </c>
      <c r="AC91" s="94">
        <v>80</v>
      </c>
      <c r="AD91" s="94" t="s">
        <v>145</v>
      </c>
      <c r="AE91" s="25">
        <v>14889</v>
      </c>
      <c r="AF91" s="94" t="s">
        <v>145</v>
      </c>
      <c r="AG91" s="94" t="s">
        <v>174</v>
      </c>
      <c r="AH91" s="94" t="s">
        <v>105</v>
      </c>
      <c r="AI91" s="93" t="s">
        <v>212</v>
      </c>
      <c r="AJ91" s="93" t="s">
        <v>174</v>
      </c>
      <c r="AK91" s="93" t="s">
        <v>105</v>
      </c>
      <c r="AL91" s="93" t="s">
        <v>212</v>
      </c>
      <c r="AM91" s="93" t="s">
        <v>212</v>
      </c>
      <c r="AN91" s="94">
        <v>0</v>
      </c>
      <c r="AO91" s="94"/>
      <c r="AP91" s="94" t="s">
        <v>185</v>
      </c>
      <c r="AQ91" s="94" t="s">
        <v>185</v>
      </c>
      <c r="AR91" s="94" t="s">
        <v>135</v>
      </c>
      <c r="AS91" s="94"/>
      <c r="AT91" s="94"/>
      <c r="AU91" s="94"/>
      <c r="AV91" s="94"/>
      <c r="AW91" s="94"/>
      <c r="AX91" s="94"/>
      <c r="AY91" s="94"/>
      <c r="AZ91" s="94"/>
      <c r="BA91" s="94"/>
      <c r="BB91" s="61"/>
      <c r="BC91" s="61"/>
      <c r="BD91" s="61"/>
      <c r="BE91" s="61"/>
      <c r="BF91" s="105"/>
      <c r="BG91" s="105"/>
      <c r="BH91" s="33" t="s">
        <v>110</v>
      </c>
      <c r="BI91" s="33" t="s">
        <v>110</v>
      </c>
      <c r="BJ91" t="s">
        <v>634</v>
      </c>
      <c r="BK91" t="s">
        <v>564</v>
      </c>
      <c r="BL91" s="47">
        <v>42144</v>
      </c>
      <c r="BM91" t="s">
        <v>113</v>
      </c>
      <c r="BN91" t="s">
        <v>114</v>
      </c>
      <c r="BO91" t="s">
        <v>635</v>
      </c>
      <c r="BP91" t="s">
        <v>126</v>
      </c>
      <c r="BQ91" t="s">
        <v>100</v>
      </c>
      <c r="BR91" s="34">
        <v>42125</v>
      </c>
      <c r="BS91" s="35">
        <v>42478</v>
      </c>
      <c r="BT91" s="36" t="s">
        <v>162</v>
      </c>
      <c r="BU91" s="36" t="s">
        <v>636</v>
      </c>
      <c r="BV91" s="36">
        <v>123</v>
      </c>
      <c r="BW91" s="36" t="s">
        <v>119</v>
      </c>
      <c r="BX91" s="35">
        <v>42452</v>
      </c>
      <c r="BY91" s="36">
        <v>100</v>
      </c>
      <c r="BZ91" s="37">
        <v>8.1</v>
      </c>
      <c r="CA91" s="36" t="s">
        <v>120</v>
      </c>
      <c r="CB91" s="36" t="s">
        <v>121</v>
      </c>
      <c r="CC91" s="38">
        <v>35283584.325516</v>
      </c>
      <c r="CD91" s="38">
        <v>43824928.526712</v>
      </c>
      <c r="CE91" s="38">
        <v>41608836.343461998</v>
      </c>
      <c r="CF91" s="38">
        <v>39811167.228440002</v>
      </c>
      <c r="CG91" s="38">
        <v>39298119.061098002</v>
      </c>
      <c r="CH91" s="38">
        <v>40602618.279855996</v>
      </c>
      <c r="CI91" s="38"/>
      <c r="CJ91" s="39">
        <f t="shared" si="3"/>
        <v>240429253.76508403</v>
      </c>
      <c r="CK91" s="36" t="s">
        <v>122</v>
      </c>
      <c r="CL91" s="38">
        <v>2000000</v>
      </c>
      <c r="CM91" s="40">
        <v>0.91349999999999998</v>
      </c>
      <c r="CN91" s="40">
        <v>6.6299999999999998E-2</v>
      </c>
      <c r="CO91" s="40">
        <v>8.6499999999999994E-2</v>
      </c>
      <c r="CP91" s="36">
        <v>0.59</v>
      </c>
      <c r="CQ91" s="40">
        <v>0.96709999999999996</v>
      </c>
      <c r="CR91" s="36">
        <v>10.207100000000001</v>
      </c>
      <c r="CS91" s="36">
        <v>8.7446199999999994</v>
      </c>
      <c r="CT91" s="36">
        <v>1.246788</v>
      </c>
      <c r="CU91" s="36">
        <v>1.17618</v>
      </c>
    </row>
    <row r="92" spans="1:101" x14ac:dyDescent="0.2">
      <c r="A92" s="67" t="s">
        <v>445</v>
      </c>
      <c r="B92" s="67"/>
      <c r="C92" s="67">
        <v>85</v>
      </c>
      <c r="D92" s="67">
        <v>573.29999999999995</v>
      </c>
      <c r="E92" s="67">
        <v>6.5</v>
      </c>
      <c r="F92" s="67">
        <v>8</v>
      </c>
      <c r="G92" s="67">
        <v>14.332000000000001</v>
      </c>
      <c r="H92" s="67">
        <v>6.9050000000000002</v>
      </c>
      <c r="I92" s="67">
        <v>2.08</v>
      </c>
      <c r="J92" s="67">
        <v>2.0299999999999998</v>
      </c>
      <c r="K92" s="67">
        <v>40</v>
      </c>
      <c r="L92" s="67">
        <v>260</v>
      </c>
      <c r="M92" s="67">
        <v>14.282999999999999</v>
      </c>
      <c r="N92" s="67">
        <v>-6.0000000000000001E-3</v>
      </c>
      <c r="O92" s="67" t="s">
        <v>94</v>
      </c>
      <c r="P92" s="67" t="s">
        <v>445</v>
      </c>
      <c r="Q92" s="94" t="s">
        <v>95</v>
      </c>
      <c r="R92" s="94" t="s">
        <v>210</v>
      </c>
      <c r="S92" s="94" t="s">
        <v>97</v>
      </c>
      <c r="T92" s="94" t="s">
        <v>211</v>
      </c>
      <c r="U92" s="94" t="s">
        <v>211</v>
      </c>
      <c r="V92" s="94" t="s">
        <v>100</v>
      </c>
      <c r="W92" s="94" t="s">
        <v>101</v>
      </c>
      <c r="X92" s="94"/>
      <c r="Y92" s="94" t="s">
        <v>95</v>
      </c>
      <c r="Z92" s="32" t="s">
        <v>95</v>
      </c>
      <c r="AA92" s="32" t="s">
        <v>95</v>
      </c>
      <c r="AB92" s="94">
        <v>0</v>
      </c>
      <c r="AC92" s="94">
        <v>51</v>
      </c>
      <c r="AD92" s="94" t="s">
        <v>103</v>
      </c>
      <c r="AE92" s="33">
        <v>1889</v>
      </c>
      <c r="AF92" s="94" t="s">
        <v>103</v>
      </c>
      <c r="AG92" s="94" t="s">
        <v>104</v>
      </c>
      <c r="AH92" s="94" t="s">
        <v>104</v>
      </c>
      <c r="AI92" s="93" t="s">
        <v>446</v>
      </c>
      <c r="AJ92" s="93" t="s">
        <v>104</v>
      </c>
      <c r="AK92" s="93" t="s">
        <v>104</v>
      </c>
      <c r="AL92" s="93" t="s">
        <v>446</v>
      </c>
      <c r="AM92" s="93" t="s">
        <v>446</v>
      </c>
      <c r="AN92" s="94">
        <v>0</v>
      </c>
      <c r="AO92" s="94"/>
      <c r="AP92" s="94" t="s">
        <v>159</v>
      </c>
      <c r="AQ92" s="94">
        <v>0</v>
      </c>
      <c r="AR92" s="94" t="s">
        <v>135</v>
      </c>
      <c r="AS92" s="27">
        <v>2012</v>
      </c>
      <c r="AT92" s="27">
        <v>4</v>
      </c>
      <c r="AU92" s="27">
        <v>33</v>
      </c>
      <c r="AV92" s="28">
        <v>1.3326</v>
      </c>
      <c r="AW92" s="28">
        <v>2.4186000000000001</v>
      </c>
      <c r="AX92" s="29">
        <v>0.6</v>
      </c>
      <c r="AY92" s="29">
        <v>0.6</v>
      </c>
      <c r="AZ92" s="29">
        <v>1.4</v>
      </c>
      <c r="BA92" s="29">
        <v>0</v>
      </c>
      <c r="BB92" s="30">
        <v>6.7999999999999996E-3</v>
      </c>
      <c r="BC92" s="30">
        <v>4.3600000000000002E-3</v>
      </c>
      <c r="BD92" s="30">
        <v>0</v>
      </c>
      <c r="BE92" s="30">
        <v>0</v>
      </c>
      <c r="BF92" s="31">
        <v>33</v>
      </c>
      <c r="BG92" t="s">
        <v>109</v>
      </c>
      <c r="BH92" s="33" t="s">
        <v>110</v>
      </c>
      <c r="BI92" s="33" t="s">
        <v>110</v>
      </c>
      <c r="BJ92" t="s">
        <v>447</v>
      </c>
      <c r="BK92" t="s">
        <v>445</v>
      </c>
      <c r="BL92" t="s">
        <v>112</v>
      </c>
      <c r="BM92" t="s">
        <v>113</v>
      </c>
      <c r="BN92" t="s">
        <v>114</v>
      </c>
      <c r="BO92" t="s">
        <v>448</v>
      </c>
      <c r="BP92" t="s">
        <v>116</v>
      </c>
      <c r="BQ92" t="s">
        <v>100</v>
      </c>
      <c r="BR92" s="34">
        <v>42125</v>
      </c>
      <c r="BS92" s="35">
        <v>42474</v>
      </c>
      <c r="BT92" s="36" t="s">
        <v>243</v>
      </c>
      <c r="BU92" s="36" t="s">
        <v>449</v>
      </c>
      <c r="BV92" s="36">
        <v>85</v>
      </c>
      <c r="BW92" s="36" t="s">
        <v>119</v>
      </c>
      <c r="BX92" s="35">
        <v>42452</v>
      </c>
      <c r="BY92" s="36">
        <v>100</v>
      </c>
      <c r="BZ92" s="37">
        <v>6.5</v>
      </c>
      <c r="CA92" s="36" t="s">
        <v>120</v>
      </c>
      <c r="CB92" s="36" t="s">
        <v>121</v>
      </c>
      <c r="CC92" s="38">
        <v>32452695.372606002</v>
      </c>
      <c r="CD92" s="38">
        <v>34247488.996412002</v>
      </c>
      <c r="CE92" s="38">
        <v>29692932.324827999</v>
      </c>
      <c r="CF92" s="38">
        <v>29557750.896047998</v>
      </c>
      <c r="CG92" s="38">
        <v>31249497.791324001</v>
      </c>
      <c r="CH92" s="38">
        <v>30252111.047696002</v>
      </c>
      <c r="CI92" s="38"/>
      <c r="CJ92" s="39">
        <f t="shared" si="3"/>
        <v>187452476.42891398</v>
      </c>
      <c r="CK92" s="36" t="s">
        <v>122</v>
      </c>
      <c r="CL92" s="38">
        <v>2000000</v>
      </c>
      <c r="CM92" s="40">
        <v>0.91559999999999997</v>
      </c>
      <c r="CN92" s="40">
        <v>0.1008</v>
      </c>
      <c r="CO92" s="40">
        <v>8.4400000000000003E-2</v>
      </c>
      <c r="CP92" s="36">
        <v>0.64</v>
      </c>
      <c r="CQ92" s="40">
        <v>0.94730000000000003</v>
      </c>
      <c r="CR92" s="36">
        <v>18.618069999999999</v>
      </c>
      <c r="CS92" s="36">
        <v>17.270869999999999</v>
      </c>
      <c r="CT92" s="36">
        <v>2.5308609999999998</v>
      </c>
      <c r="CU92" s="36">
        <v>2.6665809999999999</v>
      </c>
    </row>
    <row r="93" spans="1:101" x14ac:dyDescent="0.2">
      <c r="A93" s="67" t="s">
        <v>266</v>
      </c>
      <c r="B93" s="67"/>
      <c r="C93" s="67">
        <v>88</v>
      </c>
      <c r="D93" s="67">
        <v>699.3</v>
      </c>
      <c r="E93" s="67">
        <v>4.4000000000000004</v>
      </c>
      <c r="F93" s="67">
        <v>8</v>
      </c>
      <c r="G93" s="67">
        <v>17.484000000000002</v>
      </c>
      <c r="H93" s="67">
        <v>8.3699999999999992</v>
      </c>
      <c r="I93" s="67">
        <v>2.09</v>
      </c>
      <c r="J93" s="67">
        <v>2.04</v>
      </c>
      <c r="K93" s="67">
        <v>40</v>
      </c>
      <c r="L93" s="67">
        <v>260</v>
      </c>
      <c r="M93" s="67">
        <v>17.457000000000001</v>
      </c>
      <c r="N93" s="67">
        <v>-3.5000000000000003E-2</v>
      </c>
      <c r="O93" s="67" t="s">
        <v>94</v>
      </c>
      <c r="P93" s="67" t="s">
        <v>266</v>
      </c>
      <c r="Q93" s="94" t="s">
        <v>95</v>
      </c>
      <c r="R93" s="94" t="s">
        <v>96</v>
      </c>
      <c r="S93" s="94" t="s">
        <v>97</v>
      </c>
      <c r="T93" s="94" t="s">
        <v>127</v>
      </c>
      <c r="U93" s="94" t="s">
        <v>99</v>
      </c>
      <c r="V93" s="94" t="s">
        <v>100</v>
      </c>
      <c r="W93" s="94" t="s">
        <v>267</v>
      </c>
      <c r="X93" s="94" t="s">
        <v>268</v>
      </c>
      <c r="Y93" s="94" t="s">
        <v>95</v>
      </c>
      <c r="Z93" s="42" t="s">
        <v>131</v>
      </c>
      <c r="AA93" s="72" t="s">
        <v>269</v>
      </c>
      <c r="AB93" s="94" t="s">
        <v>133</v>
      </c>
      <c r="AC93" s="94">
        <v>78</v>
      </c>
      <c r="AD93" s="94" t="s">
        <v>103</v>
      </c>
      <c r="AE93" s="33">
        <v>2877</v>
      </c>
      <c r="AF93" s="94" t="s">
        <v>103</v>
      </c>
      <c r="AG93" s="93" t="s">
        <v>174</v>
      </c>
      <c r="AH93" s="46" t="s">
        <v>105</v>
      </c>
      <c r="AI93" s="46" t="s">
        <v>212</v>
      </c>
      <c r="AJ93" s="93" t="s">
        <v>174</v>
      </c>
      <c r="AK93" s="93" t="s">
        <v>105</v>
      </c>
      <c r="AL93" s="93" t="s">
        <v>212</v>
      </c>
      <c r="AM93" s="93" t="s">
        <v>212</v>
      </c>
      <c r="AN93" s="94">
        <v>0</v>
      </c>
      <c r="AO93" s="94"/>
      <c r="AP93" s="94" t="s">
        <v>134</v>
      </c>
      <c r="AQ93" s="94">
        <v>2</v>
      </c>
      <c r="AR93" s="94" t="s">
        <v>205</v>
      </c>
      <c r="AS93" s="94">
        <v>1996</v>
      </c>
      <c r="AT93" s="27">
        <v>20</v>
      </c>
      <c r="AU93" s="27">
        <v>24</v>
      </c>
      <c r="AV93" s="28">
        <v>1.8148</v>
      </c>
      <c r="AW93" s="28">
        <v>1.6494</v>
      </c>
      <c r="AX93" s="29">
        <v>4.5999999999999996</v>
      </c>
      <c r="AY93" s="29">
        <v>0.2</v>
      </c>
      <c r="AZ93" s="29">
        <v>32</v>
      </c>
      <c r="BA93" s="29">
        <v>6.2</v>
      </c>
      <c r="BB93" s="30">
        <v>38.257199999999997</v>
      </c>
      <c r="BC93" s="30">
        <v>25.527799999999999</v>
      </c>
      <c r="BD93" s="30">
        <v>3.008</v>
      </c>
      <c r="BE93" s="30">
        <v>0</v>
      </c>
      <c r="BF93" s="31">
        <v>24</v>
      </c>
      <c r="BG93" t="s">
        <v>109</v>
      </c>
      <c r="BH93" s="33" t="s">
        <v>240</v>
      </c>
      <c r="BI93" s="33" t="s">
        <v>109</v>
      </c>
      <c r="BJ93" t="s">
        <v>311</v>
      </c>
      <c r="BK93" t="s">
        <v>266</v>
      </c>
      <c r="BL93" t="s">
        <v>112</v>
      </c>
      <c r="BM93" t="s">
        <v>113</v>
      </c>
      <c r="BN93" t="s">
        <v>114</v>
      </c>
      <c r="BO93" t="s">
        <v>312</v>
      </c>
      <c r="BP93" t="s">
        <v>116</v>
      </c>
      <c r="BQ93" t="s">
        <v>100</v>
      </c>
      <c r="BR93" s="34">
        <v>42125</v>
      </c>
      <c r="BS93" s="35">
        <v>42474</v>
      </c>
      <c r="BT93" s="36" t="s">
        <v>243</v>
      </c>
      <c r="BU93" s="36" t="s">
        <v>313</v>
      </c>
      <c r="BV93" s="36">
        <v>88</v>
      </c>
      <c r="BW93" s="36" t="s">
        <v>119</v>
      </c>
      <c r="BX93" s="35">
        <v>42452</v>
      </c>
      <c r="BY93" s="36">
        <v>100</v>
      </c>
      <c r="BZ93" s="37">
        <v>4.4000000000000004</v>
      </c>
      <c r="CA93" s="36" t="s">
        <v>120</v>
      </c>
      <c r="CB93" s="36" t="s">
        <v>121</v>
      </c>
      <c r="CC93" s="38">
        <v>80331930.84285</v>
      </c>
      <c r="CD93" s="38">
        <v>66171937.762694001</v>
      </c>
      <c r="CE93" s="38">
        <v>57069463.703089997</v>
      </c>
      <c r="CF93" s="38">
        <v>56872975.700314</v>
      </c>
      <c r="CG93" s="38">
        <v>60147585.715616003</v>
      </c>
      <c r="CH93" s="38">
        <v>58248084.651923999</v>
      </c>
      <c r="CI93" s="38"/>
      <c r="CJ93" s="39">
        <f t="shared" si="3"/>
        <v>378841978.37648797</v>
      </c>
      <c r="CK93" s="36" t="s">
        <v>122</v>
      </c>
      <c r="CL93" s="38">
        <v>2000000</v>
      </c>
      <c r="CM93" s="40">
        <v>0.91800000000000004</v>
      </c>
      <c r="CN93" s="40">
        <v>0.1295</v>
      </c>
      <c r="CO93" s="40">
        <v>8.2000000000000003E-2</v>
      </c>
      <c r="CP93" s="36">
        <v>0.63</v>
      </c>
      <c r="CQ93" s="40">
        <v>0.9587</v>
      </c>
      <c r="CR93" s="36">
        <v>19.086749999999999</v>
      </c>
      <c r="CS93" s="36">
        <v>17.83999</v>
      </c>
      <c r="CT93" s="36">
        <v>2.7513879999999999</v>
      </c>
      <c r="CU93" s="36">
        <v>2.869138</v>
      </c>
    </row>
    <row r="94" spans="1:101" x14ac:dyDescent="0.2">
      <c r="A94" s="23" t="s">
        <v>173</v>
      </c>
      <c r="B94" s="67"/>
      <c r="C94" s="23">
        <v>91</v>
      </c>
      <c r="D94" s="23">
        <v>653.5</v>
      </c>
      <c r="E94" s="23">
        <v>2.2000000000000002</v>
      </c>
      <c r="F94" s="23">
        <v>9</v>
      </c>
      <c r="G94" s="23">
        <v>16.338000000000001</v>
      </c>
      <c r="H94" s="23">
        <v>7.9160000000000004</v>
      </c>
      <c r="I94" s="23">
        <v>2.06</v>
      </c>
      <c r="J94" s="23">
        <v>1.84</v>
      </c>
      <c r="K94" s="23">
        <v>40</v>
      </c>
      <c r="L94" s="23">
        <v>260</v>
      </c>
      <c r="M94" s="23">
        <v>16.306000000000001</v>
      </c>
      <c r="N94" s="23">
        <v>-7.6999999999999999E-2</v>
      </c>
      <c r="O94" s="23" t="s">
        <v>94</v>
      </c>
      <c r="P94" s="67" t="s">
        <v>173</v>
      </c>
      <c r="Q94" s="24" t="s">
        <v>124</v>
      </c>
      <c r="R94" s="24" t="s">
        <v>125</v>
      </c>
      <c r="S94" s="24" t="s">
        <v>97</v>
      </c>
      <c r="T94" s="24" t="s">
        <v>127</v>
      </c>
      <c r="U94" s="24" t="s">
        <v>99</v>
      </c>
      <c r="V94" s="24" t="s">
        <v>100</v>
      </c>
      <c r="W94" s="24" t="s">
        <v>141</v>
      </c>
      <c r="X94" s="41" t="s">
        <v>142</v>
      </c>
      <c r="Y94" s="41" t="s">
        <v>143</v>
      </c>
      <c r="Z94" s="75" t="s">
        <v>131</v>
      </c>
      <c r="AA94" s="114" t="s">
        <v>144</v>
      </c>
      <c r="AB94" s="24" t="s">
        <v>102</v>
      </c>
      <c r="AC94" s="24">
        <v>89</v>
      </c>
      <c r="AD94" s="24" t="s">
        <v>145</v>
      </c>
      <c r="AE94" s="25">
        <v>8839</v>
      </c>
      <c r="AF94" s="24" t="s">
        <v>145</v>
      </c>
      <c r="AG94" s="93" t="s">
        <v>174</v>
      </c>
      <c r="AH94" s="93" t="s">
        <v>104</v>
      </c>
      <c r="AI94" s="93" t="s">
        <v>175</v>
      </c>
      <c r="AJ94" s="68" t="s">
        <v>174</v>
      </c>
      <c r="AK94" s="68" t="s">
        <v>104</v>
      </c>
      <c r="AL94" s="68" t="s">
        <v>175</v>
      </c>
      <c r="AM94" s="93" t="s">
        <v>175</v>
      </c>
      <c r="AN94" s="24">
        <v>0</v>
      </c>
      <c r="AO94" s="24"/>
      <c r="AP94" s="24" t="s">
        <v>107</v>
      </c>
      <c r="AQ94" s="24">
        <v>1</v>
      </c>
      <c r="AR94" s="24" t="s">
        <v>108</v>
      </c>
      <c r="AS94" s="94">
        <v>2003</v>
      </c>
      <c r="AT94" s="27">
        <v>13</v>
      </c>
      <c r="AU94" s="27">
        <v>19</v>
      </c>
      <c r="AV94" s="28">
        <v>5.2972000000000001</v>
      </c>
      <c r="AW94" s="28">
        <v>2.8965999999999998</v>
      </c>
      <c r="AX94" s="29">
        <v>92.6</v>
      </c>
      <c r="AY94" s="29">
        <v>52.2</v>
      </c>
      <c r="AZ94" s="29">
        <v>32.799999999999997</v>
      </c>
      <c r="BA94" s="29">
        <v>25.6</v>
      </c>
      <c r="BB94" s="30">
        <v>28.974599999999999</v>
      </c>
      <c r="BC94" s="30">
        <v>16.847200000000001</v>
      </c>
      <c r="BD94" s="30">
        <v>0.80379999999999996</v>
      </c>
      <c r="BE94" s="30">
        <v>0</v>
      </c>
      <c r="BF94" s="31">
        <v>19</v>
      </c>
      <c r="BG94" s="105" t="s">
        <v>109</v>
      </c>
      <c r="BH94" s="33" t="s">
        <v>109</v>
      </c>
      <c r="BI94" s="33" t="s">
        <v>109</v>
      </c>
      <c r="BJ94" t="s">
        <v>176</v>
      </c>
      <c r="BK94" t="s">
        <v>173</v>
      </c>
      <c r="BL94" t="s">
        <v>112</v>
      </c>
      <c r="BM94" t="s">
        <v>113</v>
      </c>
      <c r="BN94" t="s">
        <v>114</v>
      </c>
      <c r="BO94" t="s">
        <v>177</v>
      </c>
      <c r="BP94" t="s">
        <v>116</v>
      </c>
      <c r="BQ94" t="s">
        <v>100</v>
      </c>
      <c r="BR94" s="34">
        <v>42125</v>
      </c>
      <c r="BS94" s="35">
        <v>42474</v>
      </c>
      <c r="BT94" s="36" t="s">
        <v>148</v>
      </c>
      <c r="BU94" s="36" t="s">
        <v>178</v>
      </c>
      <c r="BV94" s="36">
        <v>91</v>
      </c>
      <c r="BW94" s="36" t="s">
        <v>119</v>
      </c>
      <c r="BX94" s="35">
        <v>42452</v>
      </c>
      <c r="BY94" s="36">
        <v>100</v>
      </c>
      <c r="BZ94" s="37">
        <v>2.2000000000000002</v>
      </c>
      <c r="CA94" s="36" t="s">
        <v>120</v>
      </c>
      <c r="CB94" s="36" t="s">
        <v>121</v>
      </c>
      <c r="CC94" s="38">
        <v>31424010.118330002</v>
      </c>
      <c r="CD94" s="38">
        <v>32385333.960250001</v>
      </c>
      <c r="CE94" s="38">
        <v>31038040.135928001</v>
      </c>
      <c r="CF94" s="38">
        <v>30953608.359533999</v>
      </c>
      <c r="CG94" s="38">
        <v>32834339.340815999</v>
      </c>
      <c r="CH94" s="38">
        <v>32620479.821348</v>
      </c>
      <c r="CI94" s="38"/>
      <c r="CJ94" s="39">
        <f t="shared" si="3"/>
        <v>191255811.73620602</v>
      </c>
      <c r="CK94" s="36" t="s">
        <v>122</v>
      </c>
      <c r="CL94" s="38">
        <v>2000000</v>
      </c>
      <c r="CM94" s="40">
        <v>0.91310000000000002</v>
      </c>
      <c r="CN94" s="40">
        <v>0.27629999999999999</v>
      </c>
      <c r="CO94" s="40">
        <v>8.6900000000000005E-2</v>
      </c>
      <c r="CP94" s="36">
        <v>0.74</v>
      </c>
      <c r="CQ94" s="40">
        <v>0.94820000000000004</v>
      </c>
      <c r="CR94" s="36">
        <v>31.595210000000002</v>
      </c>
      <c r="CS94" s="36">
        <v>30.377020000000002</v>
      </c>
      <c r="CT94" s="36">
        <v>4.3164619999999996</v>
      </c>
      <c r="CU94" s="36">
        <v>4.7311759999999996</v>
      </c>
      <c r="CV94" s="116" t="s">
        <v>703</v>
      </c>
    </row>
    <row r="95" spans="1:101" ht="18" thickBot="1" x14ac:dyDescent="0.25">
      <c r="A95" s="67" t="s">
        <v>335</v>
      </c>
      <c r="B95" s="91" t="s">
        <v>336</v>
      </c>
      <c r="C95" s="67">
        <v>92</v>
      </c>
      <c r="D95" s="67">
        <v>804</v>
      </c>
      <c r="E95" s="67">
        <v>6.8</v>
      </c>
      <c r="F95" s="67">
        <v>9</v>
      </c>
      <c r="G95" s="67">
        <v>20.100000000000001</v>
      </c>
      <c r="H95" s="67">
        <v>10.167</v>
      </c>
      <c r="I95" s="67">
        <v>1.98</v>
      </c>
      <c r="J95" s="67">
        <v>2.0299999999999998</v>
      </c>
      <c r="K95" s="67">
        <v>40</v>
      </c>
      <c r="L95" s="67">
        <v>260</v>
      </c>
      <c r="M95" s="67">
        <v>20.027000000000001</v>
      </c>
      <c r="N95" s="67">
        <v>6.9000000000000006E-2</v>
      </c>
      <c r="O95" s="67" t="s">
        <v>94</v>
      </c>
      <c r="P95" s="67" t="s">
        <v>335</v>
      </c>
      <c r="Q95" s="94" t="s">
        <v>95</v>
      </c>
      <c r="R95" s="94" t="s">
        <v>96</v>
      </c>
      <c r="S95" s="94" t="s">
        <v>97</v>
      </c>
      <c r="T95" s="94" t="s">
        <v>99</v>
      </c>
      <c r="U95" s="94" t="s">
        <v>99</v>
      </c>
      <c r="V95" s="94" t="s">
        <v>100</v>
      </c>
      <c r="W95" s="94" t="s">
        <v>101</v>
      </c>
      <c r="X95" s="94"/>
      <c r="Y95" s="94" t="s">
        <v>95</v>
      </c>
      <c r="Z95" s="94" t="s">
        <v>95</v>
      </c>
      <c r="AA95" s="94" t="s">
        <v>95</v>
      </c>
      <c r="AB95" s="94" t="s">
        <v>337</v>
      </c>
      <c r="AC95" s="94">
        <v>91</v>
      </c>
      <c r="AD95" s="94" t="s">
        <v>103</v>
      </c>
      <c r="AE95" s="33">
        <v>2023</v>
      </c>
      <c r="AF95" s="94" t="s">
        <v>103</v>
      </c>
      <c r="AG95" s="94" t="s">
        <v>104</v>
      </c>
      <c r="AH95" s="94" t="s">
        <v>105</v>
      </c>
      <c r="AI95" s="93" t="s">
        <v>106</v>
      </c>
      <c r="AJ95" s="93" t="s">
        <v>104</v>
      </c>
      <c r="AK95" s="93" t="s">
        <v>105</v>
      </c>
      <c r="AL95" s="93" t="s">
        <v>106</v>
      </c>
      <c r="AM95" s="93" t="s">
        <v>106</v>
      </c>
      <c r="AN95" s="94">
        <v>1</v>
      </c>
      <c r="AO95" s="94"/>
      <c r="AP95" s="94" t="s">
        <v>185</v>
      </c>
      <c r="AQ95" s="94" t="s">
        <v>185</v>
      </c>
      <c r="AR95" s="94" t="s">
        <v>135</v>
      </c>
      <c r="AS95" s="110"/>
      <c r="AT95" s="110"/>
      <c r="AU95" s="110"/>
      <c r="AV95" s="110"/>
      <c r="AW95" s="110"/>
      <c r="AX95" s="110"/>
      <c r="AY95" s="110"/>
      <c r="AZ95" s="110"/>
      <c r="BA95" s="110"/>
      <c r="BB95" s="92"/>
      <c r="BC95" s="92"/>
      <c r="BD95" s="92"/>
      <c r="BE95" s="92"/>
      <c r="BF95" s="31">
        <v>29</v>
      </c>
      <c r="BG95" s="32"/>
      <c r="BH95" s="33" t="s">
        <v>110</v>
      </c>
      <c r="BI95" s="33" t="s">
        <v>110</v>
      </c>
      <c r="BJ95" t="s">
        <v>465</v>
      </c>
      <c r="BK95" t="s">
        <v>335</v>
      </c>
      <c r="BL95" t="s">
        <v>112</v>
      </c>
      <c r="BM95" t="s">
        <v>113</v>
      </c>
      <c r="BN95" t="s">
        <v>114</v>
      </c>
      <c r="BO95" t="s">
        <v>466</v>
      </c>
      <c r="BP95" t="s">
        <v>116</v>
      </c>
      <c r="BQ95" t="s">
        <v>100</v>
      </c>
      <c r="BR95" s="34">
        <v>42125</v>
      </c>
      <c r="BS95" s="35">
        <v>42474</v>
      </c>
      <c r="BT95" s="36" t="s">
        <v>148</v>
      </c>
      <c r="BU95" s="36" t="s">
        <v>467</v>
      </c>
      <c r="BV95" s="36">
        <v>92</v>
      </c>
      <c r="BW95" s="36" t="s">
        <v>119</v>
      </c>
      <c r="BX95" s="35">
        <v>42452</v>
      </c>
      <c r="BY95" s="36">
        <v>100</v>
      </c>
      <c r="BZ95" s="37">
        <v>6.8</v>
      </c>
      <c r="CA95" s="36" t="s">
        <v>120</v>
      </c>
      <c r="CB95" s="36" t="s">
        <v>121</v>
      </c>
      <c r="CC95" s="38">
        <v>33412244.687878001</v>
      </c>
      <c r="CD95" s="38">
        <v>34363510.090361997</v>
      </c>
      <c r="CE95" s="38">
        <v>32872755.936476</v>
      </c>
      <c r="CF95" s="38">
        <v>32832883.509328</v>
      </c>
      <c r="CG95" s="38">
        <v>34789179.076816</v>
      </c>
      <c r="CH95" s="38">
        <v>34682000.824294001</v>
      </c>
      <c r="CI95" s="38"/>
      <c r="CJ95" s="39">
        <f t="shared" si="3"/>
        <v>202952574.12515399</v>
      </c>
      <c r="CK95" s="36" t="s">
        <v>122</v>
      </c>
      <c r="CL95" s="38">
        <v>2000000</v>
      </c>
      <c r="CM95" s="40">
        <v>0.92430000000000001</v>
      </c>
      <c r="CN95" s="40">
        <v>8.2000000000000003E-2</v>
      </c>
      <c r="CO95" s="40">
        <v>7.5700000000000003E-2</v>
      </c>
      <c r="CP95" s="36">
        <v>0.62</v>
      </c>
      <c r="CQ95" s="40">
        <v>0.9637</v>
      </c>
      <c r="CR95" s="36">
        <v>13.11581</v>
      </c>
      <c r="CS95" s="36">
        <v>12.17651</v>
      </c>
      <c r="CT95" s="36">
        <v>1.7908569999999999</v>
      </c>
      <c r="CU95" s="36">
        <v>1.7435050000000001</v>
      </c>
    </row>
    <row r="96" spans="1:101" ht="17" thickTop="1" x14ac:dyDescent="0.2">
      <c r="A96" s="23" t="s">
        <v>164</v>
      </c>
      <c r="B96" s="67"/>
      <c r="C96" s="23">
        <v>95</v>
      </c>
      <c r="D96" s="23">
        <v>1036</v>
      </c>
      <c r="E96" s="23">
        <v>2.2999999999999998</v>
      </c>
      <c r="F96" s="23">
        <v>9</v>
      </c>
      <c r="G96" s="23">
        <v>25.890999999999998</v>
      </c>
      <c r="H96" s="23">
        <v>12.202</v>
      </c>
      <c r="I96" s="23">
        <v>2.12</v>
      </c>
      <c r="J96" s="23">
        <v>1.46</v>
      </c>
      <c r="K96" s="23">
        <v>40</v>
      </c>
      <c r="L96" s="23">
        <v>260</v>
      </c>
      <c r="M96" s="23">
        <v>25.866</v>
      </c>
      <c r="N96" s="23">
        <v>1.7000000000000001E-2</v>
      </c>
      <c r="O96" s="23" t="s">
        <v>94</v>
      </c>
      <c r="P96" s="67" t="s">
        <v>164</v>
      </c>
      <c r="Q96" s="24" t="s">
        <v>95</v>
      </c>
      <c r="R96" s="24" t="s">
        <v>96</v>
      </c>
      <c r="S96" s="24" t="s">
        <v>126</v>
      </c>
      <c r="T96" s="24" t="s">
        <v>99</v>
      </c>
      <c r="U96" s="24" t="s">
        <v>99</v>
      </c>
      <c r="V96" s="24" t="s">
        <v>100</v>
      </c>
      <c r="W96" s="24" t="s">
        <v>101</v>
      </c>
      <c r="X96" s="94"/>
      <c r="Y96" s="94" t="s">
        <v>95</v>
      </c>
      <c r="Z96" s="94" t="s">
        <v>95</v>
      </c>
      <c r="AA96" s="94" t="s">
        <v>95</v>
      </c>
      <c r="AB96" s="24" t="s">
        <v>102</v>
      </c>
      <c r="AC96" s="24">
        <v>69</v>
      </c>
      <c r="AD96" s="24" t="s">
        <v>103</v>
      </c>
      <c r="AE96" s="25">
        <v>2580</v>
      </c>
      <c r="AF96" s="24" t="s">
        <v>103</v>
      </c>
      <c r="AG96" s="93" t="s">
        <v>105</v>
      </c>
      <c r="AH96" s="93" t="s">
        <v>105</v>
      </c>
      <c r="AI96" s="93" t="s">
        <v>151</v>
      </c>
      <c r="AJ96" s="93" t="s">
        <v>105</v>
      </c>
      <c r="AK96" s="93" t="s">
        <v>105</v>
      </c>
      <c r="AL96" s="93" t="s">
        <v>151</v>
      </c>
      <c r="AM96" s="26" t="s">
        <v>151</v>
      </c>
      <c r="AN96" s="24">
        <v>2</v>
      </c>
      <c r="AO96" s="24"/>
      <c r="AP96" s="24" t="s">
        <v>134</v>
      </c>
      <c r="AQ96" s="24">
        <v>2</v>
      </c>
      <c r="AR96" s="24" t="s">
        <v>135</v>
      </c>
      <c r="AS96" s="27">
        <v>2006</v>
      </c>
      <c r="AT96" s="27">
        <v>10</v>
      </c>
      <c r="AU96" s="27">
        <v>25</v>
      </c>
      <c r="AV96" s="28">
        <v>5.2866</v>
      </c>
      <c r="AW96" s="28">
        <v>5.1353999999999997</v>
      </c>
      <c r="AX96" s="29">
        <v>38.4</v>
      </c>
      <c r="AY96" s="29">
        <v>24.6</v>
      </c>
      <c r="AZ96" s="29">
        <v>41</v>
      </c>
      <c r="BA96" s="29">
        <v>20.6</v>
      </c>
      <c r="BB96" s="30">
        <v>18.316400000000002</v>
      </c>
      <c r="BC96" s="30">
        <v>3.5295999999999998</v>
      </c>
      <c r="BD96" s="30">
        <v>4.5082000000000004</v>
      </c>
      <c r="BE96" s="30">
        <v>4.2751999999999999</v>
      </c>
      <c r="BF96" s="31">
        <v>25</v>
      </c>
      <c r="BG96" s="105" t="s">
        <v>109</v>
      </c>
      <c r="BH96" s="33" t="s">
        <v>110</v>
      </c>
      <c r="BI96" s="33" t="s">
        <v>110</v>
      </c>
      <c r="BJ96" t="s">
        <v>189</v>
      </c>
      <c r="BK96" t="s">
        <v>164</v>
      </c>
      <c r="BL96" t="s">
        <v>112</v>
      </c>
      <c r="BM96" t="s">
        <v>113</v>
      </c>
      <c r="BN96" t="s">
        <v>114</v>
      </c>
      <c r="BO96" t="s">
        <v>190</v>
      </c>
      <c r="BP96" t="s">
        <v>126</v>
      </c>
      <c r="BQ96" t="s">
        <v>100</v>
      </c>
      <c r="BR96" s="34">
        <v>42125</v>
      </c>
      <c r="BS96" s="35">
        <v>42474</v>
      </c>
      <c r="BT96" s="36" t="s">
        <v>148</v>
      </c>
      <c r="BU96" s="36" t="s">
        <v>191</v>
      </c>
      <c r="BV96" s="36">
        <v>95</v>
      </c>
      <c r="BW96" s="36" t="s">
        <v>119</v>
      </c>
      <c r="BX96" s="35">
        <v>42452</v>
      </c>
      <c r="BY96" s="36">
        <v>100</v>
      </c>
      <c r="BZ96" s="37">
        <v>2.2999999999999998</v>
      </c>
      <c r="CA96" s="36" t="s">
        <v>120</v>
      </c>
      <c r="CB96" s="36" t="s">
        <v>121</v>
      </c>
      <c r="CC96" s="38">
        <v>36827765.265731998</v>
      </c>
      <c r="CD96" s="38">
        <v>37990118.521352001</v>
      </c>
      <c r="CE96" s="38">
        <v>36305944.392646</v>
      </c>
      <c r="CF96" s="38">
        <v>36243485.450464003</v>
      </c>
      <c r="CG96" s="38">
        <v>38457131.318232</v>
      </c>
      <c r="CH96" s="38">
        <v>38316430.759998001</v>
      </c>
      <c r="CI96" s="38"/>
      <c r="CJ96" s="39">
        <f t="shared" si="3"/>
        <v>224140875.708424</v>
      </c>
      <c r="CK96" s="36" t="s">
        <v>122</v>
      </c>
      <c r="CL96" s="38">
        <v>2000000</v>
      </c>
      <c r="CM96" s="40">
        <v>0.92079999999999995</v>
      </c>
      <c r="CN96" s="40">
        <v>0.1293</v>
      </c>
      <c r="CO96" s="40">
        <v>7.9200000000000007E-2</v>
      </c>
      <c r="CP96" s="36">
        <v>0.69</v>
      </c>
      <c r="CQ96" s="40">
        <v>0.95109999999999995</v>
      </c>
      <c r="CR96" s="36">
        <v>15.413130000000001</v>
      </c>
      <c r="CS96" s="36">
        <v>14.84098</v>
      </c>
      <c r="CT96" s="36">
        <v>2.1921930000000001</v>
      </c>
      <c r="CU96" s="36">
        <v>2.4538129999999998</v>
      </c>
      <c r="CV96" s="116" t="s">
        <v>703</v>
      </c>
    </row>
    <row r="97" spans="1:101" x14ac:dyDescent="0.2">
      <c r="A97" s="67" t="s">
        <v>330</v>
      </c>
      <c r="B97" s="94" t="s">
        <v>331</v>
      </c>
      <c r="C97" s="67">
        <v>93</v>
      </c>
      <c r="D97" s="67">
        <v>995</v>
      </c>
      <c r="E97" s="67">
        <v>4.7</v>
      </c>
      <c r="F97" s="67">
        <v>9</v>
      </c>
      <c r="G97" s="67">
        <v>24.875</v>
      </c>
      <c r="H97" s="67">
        <v>11.715999999999999</v>
      </c>
      <c r="I97" s="67">
        <v>2.12</v>
      </c>
      <c r="J97" s="67">
        <v>2.13</v>
      </c>
      <c r="K97" s="67">
        <v>40</v>
      </c>
      <c r="L97" s="67">
        <v>260</v>
      </c>
      <c r="M97" s="67">
        <v>24.802</v>
      </c>
      <c r="N97" s="67">
        <v>-2.4E-2</v>
      </c>
      <c r="O97" s="67" t="s">
        <v>94</v>
      </c>
      <c r="P97" s="67" t="s">
        <v>330</v>
      </c>
      <c r="Q97" s="94" t="s">
        <v>95</v>
      </c>
      <c r="R97" s="94" t="s">
        <v>96</v>
      </c>
      <c r="S97" s="94" t="s">
        <v>97</v>
      </c>
      <c r="T97" s="94" t="s">
        <v>99</v>
      </c>
      <c r="U97" s="94" t="s">
        <v>99</v>
      </c>
      <c r="V97" s="94" t="s">
        <v>100</v>
      </c>
      <c r="W97" s="94" t="s">
        <v>101</v>
      </c>
      <c r="X97" s="94"/>
      <c r="Y97" s="94" t="s">
        <v>95</v>
      </c>
      <c r="Z97" s="94" t="s">
        <v>95</v>
      </c>
      <c r="AA97" s="94" t="s">
        <v>95</v>
      </c>
      <c r="AB97" s="94" t="s">
        <v>133</v>
      </c>
      <c r="AC97" s="94">
        <v>79</v>
      </c>
      <c r="AD97" s="94" t="s">
        <v>103</v>
      </c>
      <c r="AE97" s="33">
        <v>2977</v>
      </c>
      <c r="AF97" s="94" t="s">
        <v>103</v>
      </c>
      <c r="AG97" s="93" t="s">
        <v>104</v>
      </c>
      <c r="AH97" s="46" t="s">
        <v>105</v>
      </c>
      <c r="AI97" s="46" t="s">
        <v>106</v>
      </c>
      <c r="AJ97" s="93" t="s">
        <v>104</v>
      </c>
      <c r="AK97" s="93" t="s">
        <v>105</v>
      </c>
      <c r="AL97" s="93" t="s">
        <v>106</v>
      </c>
      <c r="AM97" s="93" t="s">
        <v>106</v>
      </c>
      <c r="AN97" s="94">
        <v>1</v>
      </c>
      <c r="AO97" s="94"/>
      <c r="AP97" s="94" t="s">
        <v>107</v>
      </c>
      <c r="AQ97" s="94">
        <v>1</v>
      </c>
      <c r="AR97" s="94" t="s">
        <v>135</v>
      </c>
      <c r="AS97" s="27">
        <v>2010</v>
      </c>
      <c r="AT97" s="27">
        <v>6</v>
      </c>
      <c r="AU97" s="27">
        <v>40</v>
      </c>
      <c r="AV97" s="28">
        <v>1.3854</v>
      </c>
      <c r="AW97" s="28">
        <v>2.4289999999999998</v>
      </c>
      <c r="AX97" s="29">
        <v>75.400000000000006</v>
      </c>
      <c r="AY97" s="29">
        <v>93.4</v>
      </c>
      <c r="AZ97" s="29">
        <v>92.2</v>
      </c>
      <c r="BA97" s="29">
        <v>77.599999999999994</v>
      </c>
      <c r="BB97" s="30">
        <v>26.250800000000002</v>
      </c>
      <c r="BC97" s="30">
        <v>1.8378000000000001</v>
      </c>
      <c r="BD97" s="30">
        <v>7.9340000000000002</v>
      </c>
      <c r="BE97" s="30">
        <v>0.49959999999999999</v>
      </c>
      <c r="BF97" s="31">
        <v>40</v>
      </c>
      <c r="BG97" s="31">
        <v>66</v>
      </c>
      <c r="BH97" s="33" t="s">
        <v>110</v>
      </c>
      <c r="BI97" s="33" t="s">
        <v>110</v>
      </c>
      <c r="BJ97" t="s">
        <v>332</v>
      </c>
      <c r="BK97" t="s">
        <v>330</v>
      </c>
      <c r="BL97" t="s">
        <v>112</v>
      </c>
      <c r="BM97" t="s">
        <v>113</v>
      </c>
      <c r="BN97" t="s">
        <v>114</v>
      </c>
      <c r="BO97" t="s">
        <v>333</v>
      </c>
      <c r="BP97" t="s">
        <v>116</v>
      </c>
      <c r="BQ97" t="s">
        <v>100</v>
      </c>
      <c r="BR97" s="34">
        <v>42125</v>
      </c>
      <c r="BS97" s="35">
        <v>42474</v>
      </c>
      <c r="BT97" s="36" t="s">
        <v>148</v>
      </c>
      <c r="BU97" s="36" t="s">
        <v>334</v>
      </c>
      <c r="BV97" s="36">
        <v>93</v>
      </c>
      <c r="BW97" s="36" t="s">
        <v>119</v>
      </c>
      <c r="BX97" s="35">
        <v>42452</v>
      </c>
      <c r="BY97" s="36">
        <v>100</v>
      </c>
      <c r="BZ97" s="37">
        <v>4.7</v>
      </c>
      <c r="CA97" s="36" t="s">
        <v>120</v>
      </c>
      <c r="CB97" s="36" t="s">
        <v>121</v>
      </c>
      <c r="CC97" s="38">
        <v>34355382.628302</v>
      </c>
      <c r="CD97" s="38">
        <v>34931880.939839996</v>
      </c>
      <c r="CE97" s="38">
        <v>33601850.901157998</v>
      </c>
      <c r="CF97" s="38">
        <v>33441731.766394001</v>
      </c>
      <c r="CG97" s="38">
        <v>34656033.871312</v>
      </c>
      <c r="CH97" s="38">
        <v>35204386.604787998</v>
      </c>
      <c r="CI97" s="38"/>
      <c r="CJ97" s="39">
        <f t="shared" si="3"/>
        <v>206191266.71179399</v>
      </c>
      <c r="CK97" s="36" t="s">
        <v>122</v>
      </c>
      <c r="CL97" s="38">
        <v>2000000</v>
      </c>
      <c r="CM97" s="40">
        <v>0.91769999999999996</v>
      </c>
      <c r="CN97" s="40">
        <v>0.13089999999999999</v>
      </c>
      <c r="CO97" s="40">
        <v>8.2299999999999998E-2</v>
      </c>
      <c r="CP97" s="36">
        <v>0.67</v>
      </c>
      <c r="CQ97" s="40">
        <v>0.95369999999999999</v>
      </c>
      <c r="CR97" s="36">
        <v>16.265049999999999</v>
      </c>
      <c r="CS97" s="36">
        <v>15.27596</v>
      </c>
      <c r="CT97" s="36">
        <v>2.3082799999999999</v>
      </c>
      <c r="CU97" s="36">
        <v>2.5002599999999999</v>
      </c>
    </row>
    <row r="98" spans="1:101" x14ac:dyDescent="0.2">
      <c r="A98" s="67" t="s">
        <v>629</v>
      </c>
      <c r="B98" s="94" t="s">
        <v>630</v>
      </c>
      <c r="C98" s="67">
        <v>79</v>
      </c>
      <c r="D98" s="67">
        <v>1054</v>
      </c>
      <c r="E98" s="67">
        <v>8.1</v>
      </c>
      <c r="F98" s="67">
        <v>7</v>
      </c>
      <c r="G98" s="67">
        <v>26.361000000000001</v>
      </c>
      <c r="H98" s="67">
        <v>12.763</v>
      </c>
      <c r="I98" s="67">
        <v>2.0699999999999998</v>
      </c>
      <c r="J98" s="67">
        <v>2.1</v>
      </c>
      <c r="K98" s="67">
        <v>40</v>
      </c>
      <c r="L98" s="67">
        <v>260</v>
      </c>
      <c r="M98" s="67">
        <v>26.312000000000001</v>
      </c>
      <c r="N98" s="67">
        <v>6.5000000000000002E-2</v>
      </c>
      <c r="O98" s="67" t="s">
        <v>94</v>
      </c>
      <c r="P98" s="67" t="s">
        <v>629</v>
      </c>
      <c r="Q98" s="94" t="s">
        <v>95</v>
      </c>
      <c r="R98" s="94" t="s">
        <v>210</v>
      </c>
      <c r="S98" s="94" t="s">
        <v>126</v>
      </c>
      <c r="T98" s="94" t="s">
        <v>211</v>
      </c>
      <c r="U98" s="94" t="s">
        <v>211</v>
      </c>
      <c r="V98" s="94" t="s">
        <v>100</v>
      </c>
      <c r="W98" s="94" t="s">
        <v>101</v>
      </c>
      <c r="X98" s="94"/>
      <c r="Y98" s="94" t="s">
        <v>95</v>
      </c>
      <c r="Z98" s="32" t="s">
        <v>95</v>
      </c>
      <c r="AA98" s="32" t="s">
        <v>95</v>
      </c>
      <c r="AB98" s="94" t="s">
        <v>223</v>
      </c>
      <c r="AC98" s="94">
        <v>81</v>
      </c>
      <c r="AD98" s="94" t="s">
        <v>103</v>
      </c>
      <c r="AE98" s="33">
        <v>3275</v>
      </c>
      <c r="AF98" s="94" t="s">
        <v>103</v>
      </c>
      <c r="AG98" s="93" t="s">
        <v>174</v>
      </c>
      <c r="AH98" s="93" t="s">
        <v>105</v>
      </c>
      <c r="AI98" s="93" t="s">
        <v>212</v>
      </c>
      <c r="AJ98" s="93" t="s">
        <v>174</v>
      </c>
      <c r="AK98" s="93" t="s">
        <v>105</v>
      </c>
      <c r="AL98" s="93" t="s">
        <v>212</v>
      </c>
      <c r="AM98" s="93" t="s">
        <v>212</v>
      </c>
      <c r="AN98" s="94">
        <v>0</v>
      </c>
      <c r="AO98" s="94"/>
      <c r="AP98" s="94" t="s">
        <v>107</v>
      </c>
      <c r="AQ98" s="94">
        <v>1</v>
      </c>
      <c r="AR98" s="94" t="s">
        <v>205</v>
      </c>
      <c r="AS98" s="27">
        <v>2007</v>
      </c>
      <c r="AT98" s="27">
        <v>9</v>
      </c>
      <c r="AU98" s="27">
        <v>17</v>
      </c>
      <c r="AV98" s="28">
        <v>3.5884</v>
      </c>
      <c r="AW98" s="28">
        <v>6.7182000000000004</v>
      </c>
      <c r="AX98" s="29">
        <v>19.2</v>
      </c>
      <c r="AY98" s="29">
        <v>12.8</v>
      </c>
      <c r="AZ98" s="29">
        <v>51</v>
      </c>
      <c r="BA98" s="29">
        <v>24</v>
      </c>
      <c r="BB98" s="30">
        <v>0.58420000000000005</v>
      </c>
      <c r="BC98" s="30">
        <v>8.0799999999999997E-2</v>
      </c>
      <c r="BD98" s="30">
        <v>0</v>
      </c>
      <c r="BE98" s="30">
        <v>0</v>
      </c>
      <c r="BF98" s="31">
        <v>17</v>
      </c>
      <c r="BG98" s="32" t="s">
        <v>109</v>
      </c>
      <c r="BH98" s="33" t="s">
        <v>110</v>
      </c>
      <c r="BI98" s="33" t="s">
        <v>110</v>
      </c>
      <c r="BJ98" t="s">
        <v>631</v>
      </c>
      <c r="BK98" t="s">
        <v>629</v>
      </c>
      <c r="BL98" t="s">
        <v>112</v>
      </c>
      <c r="BM98" t="s">
        <v>113</v>
      </c>
      <c r="BN98" t="s">
        <v>114</v>
      </c>
      <c r="BO98" t="s">
        <v>632</v>
      </c>
      <c r="BP98" t="s">
        <v>126</v>
      </c>
      <c r="BQ98" t="s">
        <v>100</v>
      </c>
      <c r="BR98" s="34">
        <v>42125</v>
      </c>
      <c r="BS98" s="35">
        <v>42474</v>
      </c>
      <c r="BT98" s="36" t="s">
        <v>243</v>
      </c>
      <c r="BU98" s="36" t="s">
        <v>633</v>
      </c>
      <c r="BV98" s="36">
        <v>79</v>
      </c>
      <c r="BW98" s="36" t="s">
        <v>119</v>
      </c>
      <c r="BX98" s="35">
        <v>42452</v>
      </c>
      <c r="BY98" s="36">
        <v>100</v>
      </c>
      <c r="BZ98" s="37">
        <v>8.1</v>
      </c>
      <c r="CA98" s="36" t="s">
        <v>120</v>
      </c>
      <c r="CB98" s="36" t="s">
        <v>121</v>
      </c>
      <c r="CC98" s="38">
        <v>32848916.988804001</v>
      </c>
      <c r="CD98" s="38">
        <v>39151043.197503999</v>
      </c>
      <c r="CE98" s="38">
        <v>34021888.840324</v>
      </c>
      <c r="CF98" s="38">
        <v>33792821.764654003</v>
      </c>
      <c r="CG98" s="38">
        <v>35832624.333590001</v>
      </c>
      <c r="CH98" s="38">
        <v>34632612.036490001</v>
      </c>
      <c r="CI98" s="38"/>
      <c r="CJ98" s="39">
        <f t="shared" si="3"/>
        <v>210279907.16136599</v>
      </c>
      <c r="CK98" s="36" t="s">
        <v>122</v>
      </c>
      <c r="CL98" s="38">
        <v>2000000</v>
      </c>
      <c r="CM98" s="40">
        <v>0.91110000000000002</v>
      </c>
      <c r="CN98" s="40">
        <v>6.4199999999999993E-2</v>
      </c>
      <c r="CO98" s="40">
        <v>8.8900000000000007E-2</v>
      </c>
      <c r="CP98" s="36">
        <v>0.61</v>
      </c>
      <c r="CQ98" s="40">
        <v>0.96360000000000001</v>
      </c>
      <c r="CR98" s="36">
        <v>9.4919320000000003</v>
      </c>
      <c r="CS98" s="36">
        <v>8.3595659999999992</v>
      </c>
      <c r="CT98" s="36">
        <v>1.20272</v>
      </c>
      <c r="CU98" s="36">
        <v>1.1661079999999999</v>
      </c>
    </row>
    <row r="99" spans="1:101" x14ac:dyDescent="0.2">
      <c r="A99" s="67" t="s">
        <v>438</v>
      </c>
      <c r="B99" s="107"/>
      <c r="C99" s="67">
        <v>86</v>
      </c>
      <c r="D99" s="67">
        <v>686.7</v>
      </c>
      <c r="E99" s="67">
        <v>7.2</v>
      </c>
      <c r="F99" s="67">
        <v>8</v>
      </c>
      <c r="G99" s="67">
        <v>17.167999999999999</v>
      </c>
      <c r="H99" s="67">
        <v>7.915</v>
      </c>
      <c r="I99" s="67">
        <v>2.17</v>
      </c>
      <c r="J99" s="67">
        <v>1.22</v>
      </c>
      <c r="K99" s="67">
        <v>40</v>
      </c>
      <c r="L99" s="67">
        <v>260</v>
      </c>
      <c r="M99" s="67">
        <v>17.09</v>
      </c>
      <c r="N99" s="67">
        <v>-1.7999999999999999E-2</v>
      </c>
      <c r="O99" s="67" t="s">
        <v>94</v>
      </c>
      <c r="P99" s="67" t="s">
        <v>438</v>
      </c>
      <c r="Q99" s="94" t="s">
        <v>95</v>
      </c>
      <c r="R99" s="94" t="s">
        <v>210</v>
      </c>
      <c r="S99" s="94" t="s">
        <v>126</v>
      </c>
      <c r="T99" s="94" t="s">
        <v>211</v>
      </c>
      <c r="U99" s="94" t="s">
        <v>211</v>
      </c>
      <c r="V99" s="94" t="s">
        <v>100</v>
      </c>
      <c r="W99" s="94" t="s">
        <v>101</v>
      </c>
      <c r="X99" s="94"/>
      <c r="Y99" s="94" t="s">
        <v>95</v>
      </c>
      <c r="Z99" s="94" t="s">
        <v>95</v>
      </c>
      <c r="AA99" s="94" t="s">
        <v>95</v>
      </c>
      <c r="AB99" s="94" t="s">
        <v>223</v>
      </c>
      <c r="AC99" s="94">
        <v>81</v>
      </c>
      <c r="AD99" s="94" t="s">
        <v>145</v>
      </c>
      <c r="AE99" s="33">
        <v>13200</v>
      </c>
      <c r="AF99" s="94" t="s">
        <v>145</v>
      </c>
      <c r="AG99" s="94" t="s">
        <v>174</v>
      </c>
      <c r="AH99" s="94" t="s">
        <v>105</v>
      </c>
      <c r="AI99" s="93" t="s">
        <v>212</v>
      </c>
      <c r="AJ99" s="93" t="s">
        <v>174</v>
      </c>
      <c r="AK99" s="93" t="s">
        <v>105</v>
      </c>
      <c r="AL99" s="93" t="s">
        <v>212</v>
      </c>
      <c r="AM99" s="93" t="s">
        <v>212</v>
      </c>
      <c r="AN99" s="94">
        <v>0</v>
      </c>
      <c r="AO99" s="94"/>
      <c r="AP99" s="94" t="s">
        <v>107</v>
      </c>
      <c r="AQ99" s="94">
        <v>1</v>
      </c>
      <c r="AR99" s="94" t="s">
        <v>108</v>
      </c>
      <c r="AS99" s="27">
        <v>2009</v>
      </c>
      <c r="AT99" s="27">
        <v>7</v>
      </c>
      <c r="AU99" s="27">
        <v>18</v>
      </c>
      <c r="AV99" s="28">
        <v>3.7587999999999999</v>
      </c>
      <c r="AW99" s="28">
        <v>4.6379999999999999</v>
      </c>
      <c r="AX99" s="29">
        <v>43.2</v>
      </c>
      <c r="AY99" s="29">
        <v>47.6</v>
      </c>
      <c r="AZ99" s="29">
        <v>76.599999999999994</v>
      </c>
      <c r="BA99" s="29">
        <v>81</v>
      </c>
      <c r="BB99" s="30">
        <v>0.2296</v>
      </c>
      <c r="BC99" s="30">
        <v>7.9399999999999998E-2</v>
      </c>
      <c r="BD99" s="30">
        <v>0</v>
      </c>
      <c r="BE99" s="30">
        <v>0</v>
      </c>
      <c r="BF99" s="31">
        <v>18</v>
      </c>
      <c r="BG99" t="s">
        <v>109</v>
      </c>
      <c r="BH99" s="33" t="s">
        <v>110</v>
      </c>
      <c r="BI99" s="33" t="s">
        <v>110</v>
      </c>
      <c r="BJ99" t="s">
        <v>541</v>
      </c>
      <c r="BK99" t="s">
        <v>438</v>
      </c>
      <c r="BL99" t="s">
        <v>112</v>
      </c>
      <c r="BM99" t="s">
        <v>113</v>
      </c>
      <c r="BN99" t="s">
        <v>114</v>
      </c>
      <c r="BO99" t="s">
        <v>542</v>
      </c>
      <c r="BP99" t="s">
        <v>126</v>
      </c>
      <c r="BQ99" t="s">
        <v>100</v>
      </c>
      <c r="BR99" s="34">
        <v>42125</v>
      </c>
      <c r="BS99" s="35">
        <v>42474</v>
      </c>
      <c r="BT99" s="36" t="s">
        <v>243</v>
      </c>
      <c r="BU99" s="36" t="s">
        <v>543</v>
      </c>
      <c r="BV99" s="36">
        <v>86</v>
      </c>
      <c r="BW99" s="36" t="s">
        <v>119</v>
      </c>
      <c r="BX99" s="35">
        <v>42452</v>
      </c>
      <c r="BY99" s="36">
        <v>100</v>
      </c>
      <c r="BZ99" s="37">
        <v>7.2</v>
      </c>
      <c r="CA99" s="36" t="s">
        <v>120</v>
      </c>
      <c r="CB99" s="36" t="s">
        <v>121</v>
      </c>
      <c r="CC99" s="38">
        <v>35149284.639204003</v>
      </c>
      <c r="CD99" s="38">
        <v>48359827.975896001</v>
      </c>
      <c r="CE99" s="38">
        <v>41643693.086173996</v>
      </c>
      <c r="CF99" s="38">
        <v>41392597.530414</v>
      </c>
      <c r="CG99" s="38">
        <v>43996348.464815997</v>
      </c>
      <c r="CH99" s="38">
        <v>42398774.125784002</v>
      </c>
      <c r="CI99" s="38"/>
      <c r="CJ99" s="39">
        <f t="shared" si="3"/>
        <v>252940525.82228801</v>
      </c>
      <c r="CK99" s="36" t="s">
        <v>122</v>
      </c>
      <c r="CL99" s="38">
        <v>2000000</v>
      </c>
      <c r="CM99" s="40">
        <v>0.91539999999999999</v>
      </c>
      <c r="CN99" s="40">
        <v>8.1299999999999997E-2</v>
      </c>
      <c r="CO99" s="40">
        <v>8.4599999999999995E-2</v>
      </c>
      <c r="CP99" s="36">
        <v>0.61</v>
      </c>
      <c r="CQ99" s="40">
        <v>0.96220000000000006</v>
      </c>
      <c r="CR99" s="36">
        <v>11.774559999999999</v>
      </c>
      <c r="CS99" s="36">
        <v>10.639860000000001</v>
      </c>
      <c r="CT99" s="36">
        <v>1.5213000000000001</v>
      </c>
      <c r="CU99" s="36">
        <v>1.5367329999999999</v>
      </c>
    </row>
    <row r="100" spans="1:101" x14ac:dyDescent="0.2">
      <c r="A100" s="117" t="s">
        <v>599</v>
      </c>
      <c r="B100" s="117"/>
      <c r="C100" s="117">
        <v>96</v>
      </c>
      <c r="D100" s="117">
        <v>900.8</v>
      </c>
      <c r="E100" s="117">
        <v>9.5</v>
      </c>
      <c r="F100" s="117">
        <v>9</v>
      </c>
      <c r="G100" s="117">
        <v>22.521000000000001</v>
      </c>
      <c r="H100" s="117">
        <v>10.635</v>
      </c>
      <c r="I100" s="117">
        <v>2.12</v>
      </c>
      <c r="J100" s="117">
        <v>2.08</v>
      </c>
      <c r="K100" s="117">
        <v>40</v>
      </c>
      <c r="L100" s="117">
        <v>260</v>
      </c>
      <c r="M100" s="117">
        <v>22.47</v>
      </c>
      <c r="N100" s="117">
        <v>-1.6E-2</v>
      </c>
      <c r="O100" s="117" t="s">
        <v>94</v>
      </c>
      <c r="P100" s="117" t="s">
        <v>599</v>
      </c>
      <c r="Q100" s="118" t="s">
        <v>124</v>
      </c>
      <c r="R100" s="118" t="s">
        <v>390</v>
      </c>
      <c r="S100" s="118" t="s">
        <v>126</v>
      </c>
      <c r="T100" s="118" t="s">
        <v>211</v>
      </c>
      <c r="U100" s="118" t="s">
        <v>211</v>
      </c>
      <c r="V100" s="118" t="s">
        <v>100</v>
      </c>
      <c r="W100" s="118" t="s">
        <v>128</v>
      </c>
      <c r="X100" s="118" t="s">
        <v>129</v>
      </c>
      <c r="Y100" s="118" t="s">
        <v>130</v>
      </c>
      <c r="Z100" s="186" t="s">
        <v>131</v>
      </c>
      <c r="AA100" s="187" t="s">
        <v>132</v>
      </c>
      <c r="AB100" s="118" t="s">
        <v>337</v>
      </c>
      <c r="AC100" s="118">
        <v>81</v>
      </c>
      <c r="AD100" s="118" t="s">
        <v>103</v>
      </c>
      <c r="AE100" s="121">
        <v>3542</v>
      </c>
      <c r="AF100" s="118" t="s">
        <v>103</v>
      </c>
      <c r="AG100" s="122" t="s">
        <v>104</v>
      </c>
      <c r="AH100" s="188" t="s">
        <v>105</v>
      </c>
      <c r="AI100" s="188" t="s">
        <v>106</v>
      </c>
      <c r="AJ100" s="122" t="s">
        <v>104</v>
      </c>
      <c r="AK100" s="122" t="s">
        <v>105</v>
      </c>
      <c r="AL100" s="122" t="s">
        <v>106</v>
      </c>
      <c r="AM100" s="188" t="s">
        <v>106</v>
      </c>
      <c r="AN100" s="118">
        <v>1</v>
      </c>
      <c r="AO100" s="118"/>
      <c r="AP100" s="118" t="s">
        <v>107</v>
      </c>
      <c r="AQ100" s="118">
        <v>1</v>
      </c>
      <c r="AR100" s="118" t="s">
        <v>135</v>
      </c>
      <c r="AS100" s="132"/>
      <c r="AT100" s="132"/>
      <c r="AU100" s="132"/>
      <c r="AV100" s="132"/>
      <c r="AW100" s="132"/>
      <c r="AX100" s="132"/>
      <c r="AY100" s="132"/>
      <c r="AZ100" s="132"/>
      <c r="BA100" s="132"/>
      <c r="BB100" s="132"/>
      <c r="BC100" s="132"/>
      <c r="BD100" s="132"/>
      <c r="BE100" s="132"/>
      <c r="BF100" s="132" t="s">
        <v>109</v>
      </c>
      <c r="BG100" s="132" t="s">
        <v>109</v>
      </c>
      <c r="BH100" s="121" t="s">
        <v>600</v>
      </c>
      <c r="BI100" s="121" t="s">
        <v>109</v>
      </c>
      <c r="BJ100" s="121" t="s">
        <v>695</v>
      </c>
      <c r="BK100" s="121" t="s">
        <v>599</v>
      </c>
      <c r="BL100" s="121" t="s">
        <v>112</v>
      </c>
      <c r="BM100" s="121" t="s">
        <v>113</v>
      </c>
      <c r="BN100" s="121" t="s">
        <v>114</v>
      </c>
      <c r="BO100" s="121" t="s">
        <v>696</v>
      </c>
      <c r="BP100" s="121" t="s">
        <v>126</v>
      </c>
      <c r="BQ100" s="121" t="s">
        <v>100</v>
      </c>
      <c r="BR100" s="124">
        <v>42125</v>
      </c>
      <c r="BS100" s="125">
        <v>42478</v>
      </c>
      <c r="BT100" s="126" t="s">
        <v>162</v>
      </c>
      <c r="BU100" s="126" t="s">
        <v>697</v>
      </c>
      <c r="BV100" s="126">
        <v>96</v>
      </c>
      <c r="BW100" s="126" t="s">
        <v>119</v>
      </c>
      <c r="BX100" s="125">
        <v>42452</v>
      </c>
      <c r="BY100" s="126">
        <v>100</v>
      </c>
      <c r="BZ100" s="127">
        <v>7.2</v>
      </c>
      <c r="CA100" s="126" t="s">
        <v>120</v>
      </c>
      <c r="CB100" s="126" t="s">
        <v>121</v>
      </c>
      <c r="CC100" s="128">
        <v>37118087.020864002</v>
      </c>
      <c r="CD100" s="128">
        <v>53543811.756820001</v>
      </c>
      <c r="CE100" s="128">
        <v>50802428.859243996</v>
      </c>
      <c r="CF100" s="128">
        <v>48716788.735965997</v>
      </c>
      <c r="CG100" s="128">
        <v>47758715.887896001</v>
      </c>
      <c r="CH100" s="128">
        <v>49803630.625515997</v>
      </c>
      <c r="CI100" s="128"/>
      <c r="CJ100" s="129">
        <f t="shared" si="3"/>
        <v>287743462.88630599</v>
      </c>
      <c r="CK100" s="126" t="s">
        <v>122</v>
      </c>
      <c r="CL100" s="128">
        <v>2000000</v>
      </c>
      <c r="CM100" s="130">
        <v>0.91159999999999997</v>
      </c>
      <c r="CN100" s="130">
        <v>5.0599999999999999E-2</v>
      </c>
      <c r="CO100" s="130">
        <v>8.8400000000000006E-2</v>
      </c>
      <c r="CP100" s="126">
        <v>0.56000000000000005</v>
      </c>
      <c r="CQ100" s="130">
        <v>0.97060000000000002</v>
      </c>
      <c r="CR100" s="126">
        <v>9.9154800000000005</v>
      </c>
      <c r="CS100" s="126">
        <v>8.3608930000000008</v>
      </c>
      <c r="CT100" s="126">
        <v>1.0018180000000001</v>
      </c>
      <c r="CU100" s="126">
        <v>0.97450000000000003</v>
      </c>
      <c r="CV100" s="121" t="s">
        <v>714</v>
      </c>
      <c r="CW100" s="121" t="s">
        <v>714</v>
      </c>
    </row>
    <row r="101" spans="1:101" x14ac:dyDescent="0.2">
      <c r="A101" s="23" t="s">
        <v>590</v>
      </c>
      <c r="B101" s="67"/>
      <c r="C101" s="23">
        <v>100</v>
      </c>
      <c r="D101" s="23">
        <v>636.79999999999995</v>
      </c>
      <c r="E101" s="23">
        <v>7.6</v>
      </c>
      <c r="F101" s="23">
        <v>9</v>
      </c>
      <c r="G101" s="23">
        <v>15.919</v>
      </c>
      <c r="H101" s="23">
        <v>7.5640000000000001</v>
      </c>
      <c r="I101" s="23">
        <v>2.1</v>
      </c>
      <c r="J101" s="23">
        <v>1.67</v>
      </c>
      <c r="K101" s="23">
        <v>40</v>
      </c>
      <c r="L101" s="23">
        <v>260</v>
      </c>
      <c r="M101" s="23">
        <v>15.871</v>
      </c>
      <c r="N101" s="23">
        <v>-0.03</v>
      </c>
      <c r="O101" s="23" t="s">
        <v>94</v>
      </c>
      <c r="P101" s="23" t="s">
        <v>590</v>
      </c>
      <c r="Q101" s="24" t="s">
        <v>124</v>
      </c>
      <c r="R101" s="24" t="s">
        <v>125</v>
      </c>
      <c r="S101" s="24" t="s">
        <v>97</v>
      </c>
      <c r="T101" s="24" t="s">
        <v>591</v>
      </c>
      <c r="U101" s="24" t="s">
        <v>99</v>
      </c>
      <c r="V101" s="24" t="s">
        <v>100</v>
      </c>
      <c r="W101" s="24" t="s">
        <v>141</v>
      </c>
      <c r="X101" s="41" t="s">
        <v>142</v>
      </c>
      <c r="Y101" s="41" t="s">
        <v>143</v>
      </c>
      <c r="Z101" s="71" t="s">
        <v>132</v>
      </c>
      <c r="AA101" s="45" t="s">
        <v>132</v>
      </c>
      <c r="AB101" s="24" t="s">
        <v>592</v>
      </c>
      <c r="AC101" s="24">
        <v>71</v>
      </c>
      <c r="AD101" s="24" t="s">
        <v>103</v>
      </c>
      <c r="AE101" s="25">
        <v>2771</v>
      </c>
      <c r="AF101" s="24" t="s">
        <v>103</v>
      </c>
      <c r="AG101" s="94" t="s">
        <v>104</v>
      </c>
      <c r="AH101" s="94" t="s">
        <v>105</v>
      </c>
      <c r="AI101" s="93" t="s">
        <v>106</v>
      </c>
      <c r="AJ101" s="93" t="s">
        <v>104</v>
      </c>
      <c r="AK101" s="93" t="s">
        <v>105</v>
      </c>
      <c r="AL101" s="93" t="s">
        <v>106</v>
      </c>
      <c r="AM101" s="93" t="s">
        <v>106</v>
      </c>
      <c r="AN101" s="24">
        <v>1</v>
      </c>
      <c r="AO101" s="24"/>
      <c r="AP101" s="24" t="s">
        <v>159</v>
      </c>
      <c r="AQ101" s="24">
        <v>0</v>
      </c>
      <c r="AR101" s="24" t="s">
        <v>108</v>
      </c>
      <c r="AS101" s="94">
        <v>2011</v>
      </c>
      <c r="AT101" s="27">
        <v>5</v>
      </c>
      <c r="AU101" s="27">
        <v>18</v>
      </c>
      <c r="AV101" s="28">
        <v>1.5222</v>
      </c>
      <c r="AW101" s="28">
        <v>2.0499999999999998</v>
      </c>
      <c r="AX101" s="29">
        <v>3.6</v>
      </c>
      <c r="AY101" s="29">
        <v>2.6</v>
      </c>
      <c r="AZ101" s="29">
        <v>13.8</v>
      </c>
      <c r="BA101" s="29">
        <v>18</v>
      </c>
      <c r="BB101" s="30">
        <v>26.796199999999999</v>
      </c>
      <c r="BC101" s="30">
        <v>1.7554000000000001</v>
      </c>
      <c r="BD101" s="30">
        <v>2.4045999999999998</v>
      </c>
      <c r="BE101" s="30">
        <v>0</v>
      </c>
      <c r="BF101" s="31">
        <v>18</v>
      </c>
      <c r="BG101" s="31">
        <v>19</v>
      </c>
      <c r="BH101" s="33" t="s">
        <v>109</v>
      </c>
      <c r="BI101" s="33" t="s">
        <v>132</v>
      </c>
      <c r="BJ101" t="s">
        <v>593</v>
      </c>
      <c r="BK101" t="s">
        <v>590</v>
      </c>
      <c r="BL101" t="s">
        <v>112</v>
      </c>
      <c r="BM101" t="s">
        <v>113</v>
      </c>
      <c r="BN101" t="s">
        <v>114</v>
      </c>
      <c r="BO101" t="s">
        <v>594</v>
      </c>
      <c r="BP101" t="s">
        <v>116</v>
      </c>
      <c r="BQ101" t="s">
        <v>100</v>
      </c>
      <c r="BR101" s="34">
        <v>42125</v>
      </c>
      <c r="BS101" s="35">
        <v>42473</v>
      </c>
      <c r="BT101" s="36" t="s">
        <v>148</v>
      </c>
      <c r="BU101" s="36" t="s">
        <v>595</v>
      </c>
      <c r="BV101" s="36">
        <v>100</v>
      </c>
      <c r="BW101" s="36" t="s">
        <v>119</v>
      </c>
      <c r="BX101" s="35">
        <v>42452</v>
      </c>
      <c r="BY101" s="36">
        <v>100</v>
      </c>
      <c r="BZ101" s="37">
        <v>7.6</v>
      </c>
      <c r="CA101" s="36" t="s">
        <v>120</v>
      </c>
      <c r="CB101" s="36" t="s">
        <v>121</v>
      </c>
      <c r="CC101" s="38">
        <v>41070806.870118</v>
      </c>
      <c r="CD101" s="38">
        <v>42420957.546471998</v>
      </c>
      <c r="CE101" s="38">
        <v>40553276.499686003</v>
      </c>
      <c r="CF101" s="38">
        <v>40426046.040466003</v>
      </c>
      <c r="CG101" s="38">
        <v>42920080.428892002</v>
      </c>
      <c r="CH101" s="38">
        <v>42750392.986786</v>
      </c>
      <c r="CI101" s="38"/>
      <c r="CJ101" s="39">
        <f t="shared" si="3"/>
        <v>250141560.37242001</v>
      </c>
      <c r="CK101" s="36" t="s">
        <v>122</v>
      </c>
      <c r="CL101" s="38">
        <v>2000000</v>
      </c>
      <c r="CM101" s="40">
        <v>0.92290000000000005</v>
      </c>
      <c r="CN101" s="40">
        <v>8.3199999999999996E-2</v>
      </c>
      <c r="CO101" s="40">
        <v>7.7100000000000002E-2</v>
      </c>
      <c r="CP101" s="36">
        <v>0.61</v>
      </c>
      <c r="CQ101" s="40">
        <v>0.96460000000000001</v>
      </c>
      <c r="CR101" s="36">
        <v>12.678280000000001</v>
      </c>
      <c r="CS101" s="36">
        <v>11.67051</v>
      </c>
      <c r="CT101" s="36">
        <v>1.5927089999999999</v>
      </c>
      <c r="CU101" s="36">
        <v>1.6111759999999999</v>
      </c>
    </row>
    <row r="102" spans="1:101" x14ac:dyDescent="0.2">
      <c r="A102" s="48" t="s">
        <v>169</v>
      </c>
      <c r="B102" s="48"/>
      <c r="C102" s="48">
        <v>101</v>
      </c>
      <c r="D102" s="48">
        <v>906.2</v>
      </c>
      <c r="E102" s="48">
        <v>2.2999999999999998</v>
      </c>
      <c r="F102" s="48">
        <v>9</v>
      </c>
      <c r="G102" s="48">
        <v>22.655999999999999</v>
      </c>
      <c r="H102" s="48">
        <v>10.881</v>
      </c>
      <c r="I102" s="48">
        <v>2.08</v>
      </c>
      <c r="J102" s="48">
        <v>1.96</v>
      </c>
      <c r="K102" s="48">
        <v>40</v>
      </c>
      <c r="L102" s="48">
        <v>260</v>
      </c>
      <c r="M102" s="48">
        <v>22.581</v>
      </c>
      <c r="N102" s="48">
        <v>-4.1000000000000002E-2</v>
      </c>
      <c r="O102" s="48" t="s">
        <v>94</v>
      </c>
      <c r="P102" s="48" t="s">
        <v>169</v>
      </c>
      <c r="Q102" s="51" t="s">
        <v>95</v>
      </c>
      <c r="R102" s="51" t="s">
        <v>96</v>
      </c>
      <c r="S102" s="51" t="s">
        <v>97</v>
      </c>
      <c r="T102" s="51" t="s">
        <v>99</v>
      </c>
      <c r="U102" s="51" t="s">
        <v>99</v>
      </c>
      <c r="V102" s="51" t="s">
        <v>100</v>
      </c>
      <c r="W102" s="51" t="s">
        <v>101</v>
      </c>
      <c r="X102" s="51"/>
      <c r="Y102" s="51" t="s">
        <v>95</v>
      </c>
      <c r="Z102" s="109" t="s">
        <v>95</v>
      </c>
      <c r="AA102" s="109" t="s">
        <v>95</v>
      </c>
      <c r="AB102" s="51" t="s">
        <v>102</v>
      </c>
      <c r="AC102" s="51">
        <v>78</v>
      </c>
      <c r="AD102" s="51" t="s">
        <v>103</v>
      </c>
      <c r="AE102" s="53">
        <v>1823</v>
      </c>
      <c r="AF102" s="51" t="s">
        <v>103</v>
      </c>
      <c r="AG102" s="50" t="s">
        <v>104</v>
      </c>
      <c r="AH102" s="50" t="s">
        <v>105</v>
      </c>
      <c r="AI102" s="50" t="s">
        <v>106</v>
      </c>
      <c r="AJ102" s="50" t="s">
        <v>104</v>
      </c>
      <c r="AK102" s="50" t="s">
        <v>105</v>
      </c>
      <c r="AL102" s="50" t="s">
        <v>106</v>
      </c>
      <c r="AM102" s="50" t="s">
        <v>106</v>
      </c>
      <c r="AN102" s="51">
        <v>1</v>
      </c>
      <c r="AO102" s="51"/>
      <c r="AP102" s="51" t="s">
        <v>107</v>
      </c>
      <c r="AQ102" s="51">
        <v>1</v>
      </c>
      <c r="AR102" s="51" t="s">
        <v>108</v>
      </c>
      <c r="AS102" s="98">
        <v>2005</v>
      </c>
      <c r="AT102" s="98">
        <v>11</v>
      </c>
      <c r="AU102" s="98">
        <v>48</v>
      </c>
      <c r="AV102" s="99">
        <v>2.4670000000000001</v>
      </c>
      <c r="AW102" s="99">
        <v>3.7006000000000001</v>
      </c>
      <c r="AX102" s="100">
        <v>68.2</v>
      </c>
      <c r="AY102" s="100">
        <v>132.4</v>
      </c>
      <c r="AZ102" s="100">
        <v>68.599999999999994</v>
      </c>
      <c r="BA102" s="100">
        <v>73</v>
      </c>
      <c r="BB102" s="101">
        <v>4.3478000000000003</v>
      </c>
      <c r="BC102" s="101">
        <v>2.5573999999999999</v>
      </c>
      <c r="BD102" s="101">
        <v>0.48359999999999997</v>
      </c>
      <c r="BE102" s="101">
        <v>8.72E-2</v>
      </c>
      <c r="BF102" s="52">
        <v>48</v>
      </c>
      <c r="BG102" s="53" t="s">
        <v>109</v>
      </c>
      <c r="BH102" s="53" t="s">
        <v>110</v>
      </c>
      <c r="BI102" s="53" t="s">
        <v>110</v>
      </c>
      <c r="BJ102" s="53" t="s">
        <v>192</v>
      </c>
      <c r="BK102" s="53" t="s">
        <v>169</v>
      </c>
      <c r="BL102" s="53" t="s">
        <v>112</v>
      </c>
      <c r="BM102" s="53" t="s">
        <v>113</v>
      </c>
      <c r="BN102" s="53" t="s">
        <v>114</v>
      </c>
      <c r="BO102" s="53" t="s">
        <v>193</v>
      </c>
      <c r="BP102" s="53" t="s">
        <v>116</v>
      </c>
      <c r="BQ102" s="53" t="s">
        <v>100</v>
      </c>
      <c r="BR102" s="54">
        <v>42125</v>
      </c>
      <c r="BS102" s="55">
        <v>42473</v>
      </c>
      <c r="BT102" s="56" t="s">
        <v>148</v>
      </c>
      <c r="BU102" s="56" t="s">
        <v>194</v>
      </c>
      <c r="BV102" s="56">
        <v>101</v>
      </c>
      <c r="BW102" s="56" t="s">
        <v>119</v>
      </c>
      <c r="BX102" s="55">
        <v>42452</v>
      </c>
      <c r="BY102" s="56">
        <v>100</v>
      </c>
      <c r="BZ102" s="57">
        <v>2.2999999999999998</v>
      </c>
      <c r="CA102" s="56" t="s">
        <v>120</v>
      </c>
      <c r="CB102" s="56" t="s">
        <v>121</v>
      </c>
      <c r="CC102" s="58">
        <v>32924209.711576</v>
      </c>
      <c r="CD102" s="58">
        <v>34180065.051087998</v>
      </c>
      <c r="CE102" s="58">
        <v>32857424.637626</v>
      </c>
      <c r="CF102" s="58">
        <v>32613830.946320001</v>
      </c>
      <c r="CG102" s="58">
        <v>34888613.007579997</v>
      </c>
      <c r="CH102" s="58">
        <v>34272779.253842004</v>
      </c>
      <c r="CI102" s="58"/>
      <c r="CJ102" s="59">
        <f t="shared" si="3"/>
        <v>201736922.60803199</v>
      </c>
      <c r="CK102" s="56" t="s">
        <v>122</v>
      </c>
      <c r="CL102" s="58">
        <v>2000000</v>
      </c>
      <c r="CM102" s="60">
        <v>0.93559999999999999</v>
      </c>
      <c r="CN102" s="60">
        <v>0.50519999999999998</v>
      </c>
      <c r="CO102" s="60">
        <v>6.4399999999999999E-2</v>
      </c>
      <c r="CP102" s="56">
        <v>0.66</v>
      </c>
      <c r="CQ102" s="60">
        <v>0.93230000000000002</v>
      </c>
      <c r="CR102" s="56">
        <v>58.166679999999999</v>
      </c>
      <c r="CS102" s="56">
        <v>56.22428</v>
      </c>
      <c r="CT102" s="56">
        <v>2.751477</v>
      </c>
      <c r="CU102" s="56">
        <v>1.3659300000000001</v>
      </c>
      <c r="CV102" s="53" t="s">
        <v>702</v>
      </c>
      <c r="CW102" s="109" t="s">
        <v>702</v>
      </c>
    </row>
    <row r="103" spans="1:101" x14ac:dyDescent="0.2">
      <c r="A103" s="67" t="s">
        <v>256</v>
      </c>
      <c r="B103" s="67"/>
      <c r="C103" s="67">
        <v>102</v>
      </c>
      <c r="D103" s="67">
        <v>1410</v>
      </c>
      <c r="E103" s="67">
        <v>3.2</v>
      </c>
      <c r="F103" s="67">
        <v>10</v>
      </c>
      <c r="G103" s="67">
        <v>35.244999999999997</v>
      </c>
      <c r="H103" s="67">
        <v>17.023</v>
      </c>
      <c r="I103" s="67">
        <v>2.0699999999999998</v>
      </c>
      <c r="J103" s="67">
        <v>1.84</v>
      </c>
      <c r="K103" s="67">
        <v>40</v>
      </c>
      <c r="L103" s="67">
        <v>260</v>
      </c>
      <c r="M103" s="67">
        <v>35.164000000000001</v>
      </c>
      <c r="N103" s="67">
        <v>-7.0000000000000001E-3</v>
      </c>
      <c r="O103" s="67" t="s">
        <v>94</v>
      </c>
      <c r="P103" s="67" t="s">
        <v>256</v>
      </c>
      <c r="Q103" s="94" t="s">
        <v>124</v>
      </c>
      <c r="R103" s="94" t="s">
        <v>125</v>
      </c>
      <c r="S103" s="94" t="s">
        <v>126</v>
      </c>
      <c r="T103" s="94" t="s">
        <v>99</v>
      </c>
      <c r="U103" s="94" t="s">
        <v>99</v>
      </c>
      <c r="V103" s="94" t="s">
        <v>257</v>
      </c>
      <c r="W103" s="94" t="s">
        <v>141</v>
      </c>
      <c r="X103" s="41" t="s">
        <v>142</v>
      </c>
      <c r="Y103" s="94" t="s">
        <v>143</v>
      </c>
      <c r="Z103" s="71" t="s">
        <v>132</v>
      </c>
      <c r="AA103" s="71" t="s">
        <v>132</v>
      </c>
      <c r="AB103" s="94" t="s">
        <v>102</v>
      </c>
      <c r="AC103" s="94">
        <v>66</v>
      </c>
      <c r="AD103" s="94" t="s">
        <v>103</v>
      </c>
      <c r="AE103" s="33">
        <v>2215</v>
      </c>
      <c r="AF103" s="94" t="s">
        <v>103</v>
      </c>
      <c r="AG103" s="94" t="s">
        <v>105</v>
      </c>
      <c r="AH103" s="94" t="s">
        <v>105</v>
      </c>
      <c r="AI103" s="93" t="s">
        <v>151</v>
      </c>
      <c r="AJ103" s="68" t="s">
        <v>105</v>
      </c>
      <c r="AK103" s="68" t="s">
        <v>105</v>
      </c>
      <c r="AL103" s="68" t="s">
        <v>151</v>
      </c>
      <c r="AM103" s="93" t="s">
        <v>151</v>
      </c>
      <c r="AN103" s="94">
        <v>2</v>
      </c>
      <c r="AO103" s="94"/>
      <c r="AP103" s="94" t="s">
        <v>134</v>
      </c>
      <c r="AQ103" s="94">
        <v>2</v>
      </c>
      <c r="AR103" s="94" t="s">
        <v>135</v>
      </c>
      <c r="AS103" s="94"/>
      <c r="AT103" s="94"/>
      <c r="AU103" s="94"/>
      <c r="AV103" s="94"/>
      <c r="AW103" s="94"/>
      <c r="AX103" s="94"/>
      <c r="AY103" s="94"/>
      <c r="AZ103" s="94"/>
      <c r="BA103" s="94"/>
      <c r="BB103" s="61"/>
      <c r="BC103" s="61"/>
      <c r="BD103" s="61"/>
      <c r="BE103" s="61"/>
      <c r="BF103" s="31">
        <v>51</v>
      </c>
      <c r="BG103" t="s">
        <v>109</v>
      </c>
      <c r="BH103" s="33" t="s">
        <v>258</v>
      </c>
      <c r="BI103" s="33" t="s">
        <v>258</v>
      </c>
      <c r="BJ103" t="s">
        <v>259</v>
      </c>
      <c r="BK103" t="s">
        <v>256</v>
      </c>
      <c r="BL103" t="s">
        <v>112</v>
      </c>
      <c r="BM103" t="s">
        <v>113</v>
      </c>
      <c r="BN103" t="s">
        <v>114</v>
      </c>
      <c r="BO103" t="s">
        <v>260</v>
      </c>
      <c r="BP103" t="s">
        <v>126</v>
      </c>
      <c r="BQ103" t="s">
        <v>257</v>
      </c>
      <c r="BR103" s="34">
        <v>42125</v>
      </c>
      <c r="BS103" s="35">
        <v>42473</v>
      </c>
      <c r="BT103" s="36" t="s">
        <v>148</v>
      </c>
      <c r="BU103" s="36" t="s">
        <v>261</v>
      </c>
      <c r="BV103" s="36">
        <v>102</v>
      </c>
      <c r="BW103" s="36" t="s">
        <v>119</v>
      </c>
      <c r="BX103" s="35">
        <v>42452</v>
      </c>
      <c r="BY103" s="36">
        <v>100</v>
      </c>
      <c r="BZ103" s="37">
        <v>3.2</v>
      </c>
      <c r="CA103" s="36" t="s">
        <v>120</v>
      </c>
      <c r="CB103" s="36" t="s">
        <v>121</v>
      </c>
      <c r="CC103" s="38">
        <v>33297010.78847</v>
      </c>
      <c r="CD103" s="38">
        <v>34479457.862764001</v>
      </c>
      <c r="CE103" s="38">
        <v>32717479.635621998</v>
      </c>
      <c r="CF103" s="38">
        <v>32673304.521593999</v>
      </c>
      <c r="CG103" s="38">
        <v>34845014.286775999</v>
      </c>
      <c r="CH103" s="38">
        <v>34750494.813235998</v>
      </c>
      <c r="CI103" s="38"/>
      <c r="CJ103" s="39">
        <f t="shared" si="3"/>
        <v>202762761.90846199</v>
      </c>
      <c r="CK103" s="36" t="s">
        <v>122</v>
      </c>
      <c r="CL103" s="38">
        <v>2000000</v>
      </c>
      <c r="CM103" s="40">
        <v>0.92449999999999999</v>
      </c>
      <c r="CN103" s="40">
        <v>0.17549999999999999</v>
      </c>
      <c r="CO103" s="40">
        <v>7.5499999999999998E-2</v>
      </c>
      <c r="CP103" s="36">
        <v>0.64</v>
      </c>
      <c r="CQ103" s="40">
        <v>0.9446</v>
      </c>
      <c r="CR103" s="36">
        <v>21.190439999999999</v>
      </c>
      <c r="CS103" s="36">
        <v>20.263639999999999</v>
      </c>
      <c r="CT103" s="36">
        <v>3.146506</v>
      </c>
      <c r="CU103" s="36">
        <v>3.6134439999999999</v>
      </c>
    </row>
    <row r="104" spans="1:101" x14ac:dyDescent="0.2">
      <c r="A104" s="23" t="s">
        <v>590</v>
      </c>
      <c r="B104" s="107"/>
      <c r="C104" s="23">
        <v>103</v>
      </c>
      <c r="D104" s="23">
        <v>877</v>
      </c>
      <c r="E104" s="23">
        <v>7.6</v>
      </c>
      <c r="F104" s="23">
        <v>10</v>
      </c>
      <c r="G104" s="23">
        <v>21.923999999999999</v>
      </c>
      <c r="H104" s="23">
        <v>10.705</v>
      </c>
      <c r="I104" s="23">
        <v>2.0499999999999998</v>
      </c>
      <c r="J104" s="23">
        <v>2.21</v>
      </c>
      <c r="K104" s="23">
        <v>40</v>
      </c>
      <c r="L104" s="23">
        <v>260</v>
      </c>
      <c r="M104" s="23">
        <v>21.876999999999999</v>
      </c>
      <c r="N104" s="23">
        <v>4.8000000000000001E-2</v>
      </c>
      <c r="O104" s="23" t="s">
        <v>94</v>
      </c>
      <c r="P104" s="23" t="s">
        <v>590</v>
      </c>
      <c r="Q104" s="24" t="s">
        <v>124</v>
      </c>
      <c r="R104" s="24" t="s">
        <v>125</v>
      </c>
      <c r="S104" s="24" t="s">
        <v>126</v>
      </c>
      <c r="T104" s="24" t="s">
        <v>591</v>
      </c>
      <c r="U104" s="24" t="s">
        <v>99</v>
      </c>
      <c r="V104" s="24" t="s">
        <v>100</v>
      </c>
      <c r="W104" s="24" t="s">
        <v>141</v>
      </c>
      <c r="X104" s="41" t="s">
        <v>142</v>
      </c>
      <c r="Y104" s="41" t="s">
        <v>143</v>
      </c>
      <c r="Z104" s="45" t="s">
        <v>132</v>
      </c>
      <c r="AA104" s="45" t="s">
        <v>132</v>
      </c>
      <c r="AB104" s="24" t="s">
        <v>592</v>
      </c>
      <c r="AC104" s="24">
        <v>71</v>
      </c>
      <c r="AD104" s="24" t="s">
        <v>103</v>
      </c>
      <c r="AE104" s="25">
        <v>2579</v>
      </c>
      <c r="AF104" s="24" t="s">
        <v>103</v>
      </c>
      <c r="AG104" s="93" t="s">
        <v>104</v>
      </c>
      <c r="AH104" s="93" t="s">
        <v>105</v>
      </c>
      <c r="AI104" s="93" t="s">
        <v>106</v>
      </c>
      <c r="AJ104" s="93" t="s">
        <v>104</v>
      </c>
      <c r="AK104" s="93" t="s">
        <v>105</v>
      </c>
      <c r="AL104" s="93" t="s">
        <v>106</v>
      </c>
      <c r="AM104" s="93" t="s">
        <v>106</v>
      </c>
      <c r="AN104" s="24">
        <v>1</v>
      </c>
      <c r="AO104" s="24"/>
      <c r="AP104" s="24" t="s">
        <v>159</v>
      </c>
      <c r="AQ104" s="24">
        <v>0</v>
      </c>
      <c r="AR104" s="24" t="s">
        <v>108</v>
      </c>
      <c r="AS104" s="93">
        <v>2011</v>
      </c>
      <c r="AT104" s="78">
        <v>5</v>
      </c>
      <c r="AU104" s="78">
        <v>18</v>
      </c>
      <c r="AV104" s="79">
        <v>1.5222</v>
      </c>
      <c r="AW104" s="79">
        <v>2.0499999999999998</v>
      </c>
      <c r="AX104" s="80">
        <v>3.6</v>
      </c>
      <c r="AY104" s="80">
        <v>2.6</v>
      </c>
      <c r="AZ104" s="80">
        <v>13.8</v>
      </c>
      <c r="BA104" s="80">
        <v>18</v>
      </c>
      <c r="BB104" s="81">
        <v>26.796199999999999</v>
      </c>
      <c r="BC104" s="81">
        <v>1.7554000000000001</v>
      </c>
      <c r="BD104" s="81">
        <v>2.4045999999999998</v>
      </c>
      <c r="BE104" s="81">
        <v>0</v>
      </c>
      <c r="BF104" s="73">
        <v>18</v>
      </c>
      <c r="BG104" s="31">
        <v>19</v>
      </c>
      <c r="BH104" s="33" t="s">
        <v>109</v>
      </c>
      <c r="BI104" s="33" t="s">
        <v>132</v>
      </c>
      <c r="BJ104" t="s">
        <v>596</v>
      </c>
      <c r="BK104" t="s">
        <v>590</v>
      </c>
      <c r="BL104" t="s">
        <v>112</v>
      </c>
      <c r="BM104" t="s">
        <v>113</v>
      </c>
      <c r="BN104" t="s">
        <v>114</v>
      </c>
      <c r="BO104" t="s">
        <v>597</v>
      </c>
      <c r="BP104" t="s">
        <v>126</v>
      </c>
      <c r="BQ104" t="s">
        <v>100</v>
      </c>
      <c r="BR104" s="34">
        <v>42125</v>
      </c>
      <c r="BS104" s="35">
        <v>42473</v>
      </c>
      <c r="BT104" s="36" t="s">
        <v>148</v>
      </c>
      <c r="BU104" s="36" t="s">
        <v>598</v>
      </c>
      <c r="BV104" s="36">
        <v>103</v>
      </c>
      <c r="BW104" s="36" t="s">
        <v>119</v>
      </c>
      <c r="BX104" s="35">
        <v>42452</v>
      </c>
      <c r="BY104" s="36">
        <v>100</v>
      </c>
      <c r="BZ104" s="37">
        <v>7.6</v>
      </c>
      <c r="CA104" s="36" t="s">
        <v>120</v>
      </c>
      <c r="CB104" s="36" t="s">
        <v>121</v>
      </c>
      <c r="CC104" s="38">
        <v>39572997.551558003</v>
      </c>
      <c r="CD104" s="38">
        <v>40876474.361148</v>
      </c>
      <c r="CE104" s="38">
        <v>39061157.591594003</v>
      </c>
      <c r="CF104" s="38">
        <v>39034211.666474</v>
      </c>
      <c r="CG104" s="38">
        <v>41422143.029468</v>
      </c>
      <c r="CH104" s="38">
        <v>41221758.493110001</v>
      </c>
      <c r="CI104" s="38"/>
      <c r="CJ104" s="39">
        <f t="shared" si="3"/>
        <v>241188742.69335198</v>
      </c>
      <c r="CK104" s="36" t="s">
        <v>122</v>
      </c>
      <c r="CL104" s="38">
        <v>2000000</v>
      </c>
      <c r="CM104" s="40">
        <v>0.92200000000000004</v>
      </c>
      <c r="CN104" s="40">
        <v>7.5499999999999998E-2</v>
      </c>
      <c r="CO104" s="40">
        <v>7.8E-2</v>
      </c>
      <c r="CP104" s="36">
        <v>0.64</v>
      </c>
      <c r="CQ104" s="40">
        <v>0.95840000000000003</v>
      </c>
      <c r="CR104" s="36">
        <v>11.247019999999999</v>
      </c>
      <c r="CS104" s="36">
        <v>10.2593</v>
      </c>
      <c r="CT104" s="36">
        <v>1.4930909999999999</v>
      </c>
      <c r="CU104" s="36">
        <v>1.5123740000000001</v>
      </c>
    </row>
    <row r="105" spans="1:101" x14ac:dyDescent="0.2">
      <c r="A105" s="67" t="s">
        <v>348</v>
      </c>
      <c r="B105" s="67"/>
      <c r="C105" s="67">
        <v>104</v>
      </c>
      <c r="D105" s="67">
        <v>958.9</v>
      </c>
      <c r="E105" s="67">
        <v>6.1</v>
      </c>
      <c r="F105" s="67">
        <v>10</v>
      </c>
      <c r="G105" s="67">
        <v>23.972000000000001</v>
      </c>
      <c r="H105" s="67">
        <v>11.162000000000001</v>
      </c>
      <c r="I105" s="67">
        <v>2.15</v>
      </c>
      <c r="J105" s="67">
        <v>2.16</v>
      </c>
      <c r="K105" s="67">
        <v>40</v>
      </c>
      <c r="L105" s="67">
        <v>260</v>
      </c>
      <c r="M105" s="67">
        <v>23.893000000000001</v>
      </c>
      <c r="N105" s="67">
        <v>-3.1E-2</v>
      </c>
      <c r="O105" s="67" t="s">
        <v>94</v>
      </c>
      <c r="P105" s="67" t="s">
        <v>348</v>
      </c>
      <c r="Q105" s="94" t="s">
        <v>95</v>
      </c>
      <c r="R105" s="94" t="s">
        <v>96</v>
      </c>
      <c r="S105" s="94" t="s">
        <v>97</v>
      </c>
      <c r="T105" s="94" t="s">
        <v>99</v>
      </c>
      <c r="U105" s="94" t="s">
        <v>99</v>
      </c>
      <c r="V105" s="94" t="s">
        <v>100</v>
      </c>
      <c r="W105" s="94" t="s">
        <v>101</v>
      </c>
      <c r="X105" s="94"/>
      <c r="Y105" s="94" t="s">
        <v>95</v>
      </c>
      <c r="Z105" s="94" t="s">
        <v>95</v>
      </c>
      <c r="AA105" s="94" t="s">
        <v>95</v>
      </c>
      <c r="AB105" s="94" t="s">
        <v>133</v>
      </c>
      <c r="AC105" s="94">
        <v>72</v>
      </c>
      <c r="AD105" s="94" t="s">
        <v>103</v>
      </c>
      <c r="AE105" s="33">
        <v>2937</v>
      </c>
      <c r="AF105" s="94" t="s">
        <v>103</v>
      </c>
      <c r="AG105" s="93" t="s">
        <v>104</v>
      </c>
      <c r="AH105" s="93" t="s">
        <v>105</v>
      </c>
      <c r="AI105" s="93" t="s">
        <v>106</v>
      </c>
      <c r="AJ105" s="93" t="s">
        <v>104</v>
      </c>
      <c r="AK105" s="93" t="s">
        <v>105</v>
      </c>
      <c r="AL105" s="93" t="s">
        <v>106</v>
      </c>
      <c r="AM105" s="93" t="s">
        <v>106</v>
      </c>
      <c r="AN105" s="94">
        <v>1</v>
      </c>
      <c r="AO105" s="94"/>
      <c r="AP105" s="94" t="s">
        <v>107</v>
      </c>
      <c r="AQ105" s="94">
        <v>1</v>
      </c>
      <c r="AR105" s="94" t="s">
        <v>135</v>
      </c>
      <c r="AS105" s="27">
        <v>2011</v>
      </c>
      <c r="AT105" s="27">
        <v>5</v>
      </c>
      <c r="AU105" s="27">
        <v>39</v>
      </c>
      <c r="AV105" s="28">
        <v>4.952</v>
      </c>
      <c r="AW105" s="28">
        <v>6.4240000000000004</v>
      </c>
      <c r="AX105" s="29">
        <v>150.19999999999999</v>
      </c>
      <c r="AY105" s="29">
        <v>150.4</v>
      </c>
      <c r="AZ105" s="29">
        <v>19.8</v>
      </c>
      <c r="BA105" s="29">
        <v>0.6</v>
      </c>
      <c r="BB105" s="30">
        <v>40.441400000000002</v>
      </c>
      <c r="BC105" s="30">
        <v>44.904600000000002</v>
      </c>
      <c r="BD105" s="30">
        <v>2.4363999999999999</v>
      </c>
      <c r="BE105" s="30">
        <v>0.64100000000000001</v>
      </c>
      <c r="BF105" s="31">
        <v>39</v>
      </c>
      <c r="BG105" s="31">
        <v>67</v>
      </c>
      <c r="BH105" s="33" t="s">
        <v>110</v>
      </c>
      <c r="BI105" s="33" t="s">
        <v>110</v>
      </c>
      <c r="BJ105" t="s">
        <v>415</v>
      </c>
      <c r="BK105" t="s">
        <v>348</v>
      </c>
      <c r="BL105" t="s">
        <v>112</v>
      </c>
      <c r="BM105" t="s">
        <v>113</v>
      </c>
      <c r="BN105" t="s">
        <v>114</v>
      </c>
      <c r="BO105" t="s">
        <v>416</v>
      </c>
      <c r="BP105" t="s">
        <v>116</v>
      </c>
      <c r="BQ105" t="s">
        <v>100</v>
      </c>
      <c r="BR105" s="34">
        <v>42125</v>
      </c>
      <c r="BS105" s="35">
        <v>42473</v>
      </c>
      <c r="BT105" s="36" t="s">
        <v>148</v>
      </c>
      <c r="BU105" s="36" t="s">
        <v>417</v>
      </c>
      <c r="BV105" s="36">
        <v>104</v>
      </c>
      <c r="BW105" s="36" t="s">
        <v>119</v>
      </c>
      <c r="BX105" s="35">
        <v>42452</v>
      </c>
      <c r="BY105" s="36">
        <v>100</v>
      </c>
      <c r="BZ105" s="37">
        <v>6.1</v>
      </c>
      <c r="CA105" s="36" t="s">
        <v>120</v>
      </c>
      <c r="CB105" s="36" t="s">
        <v>121</v>
      </c>
      <c r="CC105" s="38">
        <v>34486974.551937997</v>
      </c>
      <c r="CD105" s="38">
        <v>35311641.997391999</v>
      </c>
      <c r="CE105" s="38">
        <v>33877698.152981997</v>
      </c>
      <c r="CF105" s="38">
        <v>33790614.696595997</v>
      </c>
      <c r="CG105" s="38">
        <v>35362991.263651997</v>
      </c>
      <c r="CH105" s="38">
        <v>35606108.777943999</v>
      </c>
      <c r="CI105" s="38"/>
      <c r="CJ105" s="39">
        <f t="shared" si="3"/>
        <v>208436029.44050398</v>
      </c>
      <c r="CK105" s="36" t="s">
        <v>122</v>
      </c>
      <c r="CL105" s="38">
        <v>2000000</v>
      </c>
      <c r="CM105" s="40">
        <v>0.92090000000000005</v>
      </c>
      <c r="CN105" s="40">
        <v>0.1123</v>
      </c>
      <c r="CO105" s="40">
        <v>7.9100000000000004E-2</v>
      </c>
      <c r="CP105" s="36">
        <v>0.63</v>
      </c>
      <c r="CQ105" s="40">
        <v>0.95850000000000002</v>
      </c>
      <c r="CR105" s="36">
        <v>15.22296</v>
      </c>
      <c r="CS105" s="36">
        <v>14.03112</v>
      </c>
      <c r="CT105" s="36">
        <v>2.149524</v>
      </c>
      <c r="CU105" s="36">
        <v>2.184466</v>
      </c>
    </row>
    <row r="106" spans="1:101" x14ac:dyDescent="0.2">
      <c r="A106" s="23" t="s">
        <v>582</v>
      </c>
      <c r="B106" s="94" t="s">
        <v>583</v>
      </c>
      <c r="C106" s="23">
        <v>105</v>
      </c>
      <c r="D106" s="23">
        <v>826.4</v>
      </c>
      <c r="E106" s="23">
        <v>7.5</v>
      </c>
      <c r="F106" s="23">
        <v>10</v>
      </c>
      <c r="G106" s="23">
        <v>20.66</v>
      </c>
      <c r="H106" s="23">
        <v>9.7850000000000001</v>
      </c>
      <c r="I106" s="23">
        <v>2.11</v>
      </c>
      <c r="J106" s="23">
        <v>1.77</v>
      </c>
      <c r="K106" s="23">
        <v>40</v>
      </c>
      <c r="L106" s="23">
        <v>260</v>
      </c>
      <c r="M106" s="23">
        <v>20.640999999999998</v>
      </c>
      <c r="N106" s="23">
        <v>-2.5999999999999999E-2</v>
      </c>
      <c r="O106" s="23" t="s">
        <v>94</v>
      </c>
      <c r="P106" s="23" t="s">
        <v>582</v>
      </c>
      <c r="Q106" s="24" t="s">
        <v>95</v>
      </c>
      <c r="R106" s="24" t="s">
        <v>96</v>
      </c>
      <c r="S106" s="24" t="s">
        <v>126</v>
      </c>
      <c r="T106" s="24" t="s">
        <v>99</v>
      </c>
      <c r="U106" s="24" t="s">
        <v>99</v>
      </c>
      <c r="V106" s="24" t="s">
        <v>100</v>
      </c>
      <c r="W106" s="24" t="s">
        <v>101</v>
      </c>
      <c r="X106" s="24"/>
      <c r="Y106" s="24" t="s">
        <v>95</v>
      </c>
      <c r="Z106" s="32" t="s">
        <v>95</v>
      </c>
      <c r="AA106" s="32" t="s">
        <v>95</v>
      </c>
      <c r="AB106" s="24" t="s">
        <v>102</v>
      </c>
      <c r="AC106" s="24">
        <v>81</v>
      </c>
      <c r="AD106" s="24" t="s">
        <v>103</v>
      </c>
      <c r="AE106" s="25">
        <v>2760</v>
      </c>
      <c r="AF106" s="24" t="s">
        <v>103</v>
      </c>
      <c r="AG106" s="93" t="s">
        <v>104</v>
      </c>
      <c r="AH106" s="46" t="s">
        <v>105</v>
      </c>
      <c r="AI106" s="46" t="s">
        <v>106</v>
      </c>
      <c r="AJ106" s="26" t="s">
        <v>104</v>
      </c>
      <c r="AK106" s="26" t="s">
        <v>105</v>
      </c>
      <c r="AL106" s="26" t="s">
        <v>106</v>
      </c>
      <c r="AM106" s="46" t="s">
        <v>106</v>
      </c>
      <c r="AN106" s="24">
        <v>1</v>
      </c>
      <c r="AO106" s="24"/>
      <c r="AP106" s="24" t="s">
        <v>107</v>
      </c>
      <c r="AQ106" s="24">
        <v>1</v>
      </c>
      <c r="AR106" s="24" t="s">
        <v>135</v>
      </c>
      <c r="AS106" s="94"/>
      <c r="AT106" s="94"/>
      <c r="AU106" s="94"/>
      <c r="AV106" s="94"/>
      <c r="AW106" s="94"/>
      <c r="AX106" s="94"/>
      <c r="AY106" s="94"/>
      <c r="AZ106" s="94"/>
      <c r="BA106" s="94"/>
      <c r="BB106" s="61"/>
      <c r="BC106" s="61"/>
      <c r="BD106" s="61"/>
      <c r="BE106" s="61"/>
      <c r="BF106" s="32">
        <v>21</v>
      </c>
      <c r="BG106" t="s">
        <v>109</v>
      </c>
      <c r="BH106" s="33" t="s">
        <v>110</v>
      </c>
      <c r="BI106" s="33" t="s">
        <v>110</v>
      </c>
      <c r="BJ106" t="s">
        <v>584</v>
      </c>
      <c r="BK106" t="s">
        <v>582</v>
      </c>
      <c r="BL106" t="s">
        <v>112</v>
      </c>
      <c r="BM106" t="s">
        <v>113</v>
      </c>
      <c r="BN106" t="s">
        <v>114</v>
      </c>
      <c r="BO106" t="s">
        <v>585</v>
      </c>
      <c r="BP106" t="s">
        <v>126</v>
      </c>
      <c r="BQ106" t="s">
        <v>100</v>
      </c>
      <c r="BR106" s="34">
        <v>42125</v>
      </c>
      <c r="BS106" s="35">
        <v>42473</v>
      </c>
      <c r="BT106" s="36" t="s">
        <v>148</v>
      </c>
      <c r="BU106" s="36" t="s">
        <v>586</v>
      </c>
      <c r="BV106" s="36">
        <v>105</v>
      </c>
      <c r="BW106" s="36" t="s">
        <v>119</v>
      </c>
      <c r="BX106" s="35">
        <v>42452</v>
      </c>
      <c r="BY106" s="36">
        <v>100</v>
      </c>
      <c r="BZ106" s="37">
        <v>7.5</v>
      </c>
      <c r="CA106" s="36" t="s">
        <v>120</v>
      </c>
      <c r="CB106" s="36" t="s">
        <v>121</v>
      </c>
      <c r="CC106" s="38">
        <v>39650131.317603998</v>
      </c>
      <c r="CD106" s="38">
        <v>40855858.505392</v>
      </c>
      <c r="CE106" s="38">
        <v>39004533.171273999</v>
      </c>
      <c r="CF106" s="38">
        <v>39033474.603646003</v>
      </c>
      <c r="CG106" s="38">
        <v>41373016.221192002</v>
      </c>
      <c r="CH106" s="38">
        <v>41310841.58625</v>
      </c>
      <c r="CI106" s="38"/>
      <c r="CJ106" s="39">
        <f t="shared" si="3"/>
        <v>241227855.40535802</v>
      </c>
      <c r="CK106" s="36" t="s">
        <v>122</v>
      </c>
      <c r="CL106" s="38">
        <v>2000000</v>
      </c>
      <c r="CM106" s="40">
        <v>0.92349999999999999</v>
      </c>
      <c r="CN106" s="40">
        <v>9.0200000000000002E-2</v>
      </c>
      <c r="CO106" s="40">
        <v>7.6499999999999999E-2</v>
      </c>
      <c r="CP106" s="36">
        <v>0.64</v>
      </c>
      <c r="CQ106" s="40">
        <v>0.95940000000000003</v>
      </c>
      <c r="CR106" s="36">
        <v>13.103809999999999</v>
      </c>
      <c r="CS106" s="36">
        <v>12.117929999999999</v>
      </c>
      <c r="CT106" s="36">
        <v>1.7762819999999999</v>
      </c>
      <c r="CU106" s="36">
        <v>1.8036019999999999</v>
      </c>
    </row>
    <row r="107" spans="1:101" x14ac:dyDescent="0.2">
      <c r="A107" s="117" t="s">
        <v>498</v>
      </c>
      <c r="B107" s="117"/>
      <c r="C107" s="117">
        <v>22</v>
      </c>
      <c r="D107" s="117">
        <v>1209</v>
      </c>
      <c r="E107" s="117">
        <v>8</v>
      </c>
      <c r="F107" s="117">
        <v>2</v>
      </c>
      <c r="G107" s="117">
        <v>30.213000000000001</v>
      </c>
      <c r="H107" s="117">
        <v>14.22</v>
      </c>
      <c r="I107" s="117">
        <v>2.12</v>
      </c>
      <c r="J107" s="117">
        <v>2.15</v>
      </c>
      <c r="K107" s="117">
        <v>40</v>
      </c>
      <c r="L107" s="117">
        <v>260</v>
      </c>
      <c r="M107" s="117">
        <v>30.148</v>
      </c>
      <c r="N107" s="117">
        <v>1.2E-2</v>
      </c>
      <c r="O107" s="117" t="s">
        <v>94</v>
      </c>
      <c r="P107" s="117" t="s">
        <v>498</v>
      </c>
      <c r="Q107" s="118" t="s">
        <v>124</v>
      </c>
      <c r="R107" s="118" t="s">
        <v>390</v>
      </c>
      <c r="S107" s="118" t="s">
        <v>126</v>
      </c>
      <c r="T107" s="118" t="s">
        <v>211</v>
      </c>
      <c r="U107" s="118" t="s">
        <v>211</v>
      </c>
      <c r="V107" s="118" t="s">
        <v>257</v>
      </c>
      <c r="W107" s="118" t="s">
        <v>141</v>
      </c>
      <c r="X107" s="119" t="s">
        <v>142</v>
      </c>
      <c r="Y107" s="119" t="s">
        <v>143</v>
      </c>
      <c r="Z107" s="120" t="s">
        <v>132</v>
      </c>
      <c r="AA107" s="120" t="s">
        <v>132</v>
      </c>
      <c r="AB107" s="118">
        <v>0</v>
      </c>
      <c r="AC107" s="118">
        <v>82</v>
      </c>
      <c r="AD107" s="118" t="s">
        <v>145</v>
      </c>
      <c r="AE107" s="121">
        <v>15601</v>
      </c>
      <c r="AF107" s="118" t="s">
        <v>145</v>
      </c>
      <c r="AG107" s="122" t="s">
        <v>174</v>
      </c>
      <c r="AH107" s="122" t="s">
        <v>105</v>
      </c>
      <c r="AI107" s="122" t="s">
        <v>212</v>
      </c>
      <c r="AJ107" s="122" t="s">
        <v>174</v>
      </c>
      <c r="AK107" s="122" t="s">
        <v>105</v>
      </c>
      <c r="AL107" s="122" t="s">
        <v>212</v>
      </c>
      <c r="AM107" s="122" t="s">
        <v>212</v>
      </c>
      <c r="AN107" s="118">
        <v>0</v>
      </c>
      <c r="AO107" s="118"/>
      <c r="AP107" s="118" t="s">
        <v>107</v>
      </c>
      <c r="AQ107" s="118">
        <v>1</v>
      </c>
      <c r="AR107" s="118" t="s">
        <v>135</v>
      </c>
      <c r="AS107" s="118"/>
      <c r="AT107" s="118"/>
      <c r="AU107" s="118"/>
      <c r="AV107" s="118"/>
      <c r="AW107" s="118"/>
      <c r="AX107" s="118"/>
      <c r="AY107" s="118"/>
      <c r="AZ107" s="118"/>
      <c r="BA107" s="118"/>
      <c r="BB107" s="118"/>
      <c r="BC107" s="118"/>
      <c r="BD107" s="118"/>
      <c r="BE107" s="118"/>
      <c r="BF107" s="189">
        <v>26</v>
      </c>
      <c r="BG107" s="121" t="s">
        <v>109</v>
      </c>
      <c r="BH107" s="121" t="s">
        <v>258</v>
      </c>
      <c r="BI107" s="121" t="s">
        <v>258</v>
      </c>
      <c r="BJ107" s="121" t="s">
        <v>620</v>
      </c>
      <c r="BK107" s="121" t="s">
        <v>498</v>
      </c>
      <c r="BL107" s="121" t="s">
        <v>112</v>
      </c>
      <c r="BM107" s="121" t="s">
        <v>113</v>
      </c>
      <c r="BN107" s="121" t="s">
        <v>114</v>
      </c>
      <c r="BO107" s="121" t="s">
        <v>621</v>
      </c>
      <c r="BP107" s="121" t="s">
        <v>126</v>
      </c>
      <c r="BQ107" s="121" t="s">
        <v>257</v>
      </c>
      <c r="BR107" s="124">
        <v>42125</v>
      </c>
      <c r="BS107" s="125">
        <v>42460</v>
      </c>
      <c r="BT107" s="126" t="s">
        <v>167</v>
      </c>
      <c r="BU107" s="126" t="s">
        <v>622</v>
      </c>
      <c r="BV107" s="126">
        <v>22</v>
      </c>
      <c r="BW107" s="126" t="s">
        <v>119</v>
      </c>
      <c r="BX107" s="125">
        <v>42452</v>
      </c>
      <c r="BY107" s="126">
        <v>100</v>
      </c>
      <c r="BZ107" s="127">
        <v>8</v>
      </c>
      <c r="CA107" s="126" t="s">
        <v>120</v>
      </c>
      <c r="CB107" s="126" t="s">
        <v>121</v>
      </c>
      <c r="CC107" s="128">
        <v>41388632.046347998</v>
      </c>
      <c r="CD107" s="128">
        <v>58054193.989895999</v>
      </c>
      <c r="CE107" s="128">
        <v>43557498.947007999</v>
      </c>
      <c r="CF107" s="128">
        <v>39195107.359797999</v>
      </c>
      <c r="CG107" s="128">
        <v>40889260.701669998</v>
      </c>
      <c r="CH107" s="128">
        <v>41495209.148007996</v>
      </c>
      <c r="CI107" s="128"/>
      <c r="CJ107" s="129">
        <f t="shared" si="3"/>
        <v>264579902.19272798</v>
      </c>
      <c r="CK107" s="126" t="s">
        <v>122</v>
      </c>
      <c r="CL107" s="128">
        <v>2000000</v>
      </c>
      <c r="CM107" s="130">
        <v>0.92149999999999999</v>
      </c>
      <c r="CN107" s="130">
        <v>7.1300000000000002E-2</v>
      </c>
      <c r="CO107" s="130">
        <v>7.85E-2</v>
      </c>
      <c r="CP107" s="126">
        <v>0.56000000000000005</v>
      </c>
      <c r="CQ107" s="130">
        <v>0.96789999999999998</v>
      </c>
      <c r="CR107" s="126">
        <v>16.561219999999999</v>
      </c>
      <c r="CS107" s="126">
        <v>14.35256</v>
      </c>
      <c r="CT107" s="126">
        <v>1.8206439999999999</v>
      </c>
      <c r="CU107" s="126">
        <v>1.7282789999999999</v>
      </c>
      <c r="CV107" s="209" t="s">
        <v>715</v>
      </c>
      <c r="CW107" s="121" t="s">
        <v>714</v>
      </c>
    </row>
    <row r="108" spans="1:101" x14ac:dyDescent="0.2">
      <c r="A108" s="162" t="s">
        <v>140</v>
      </c>
      <c r="B108" s="162"/>
      <c r="C108" s="162">
        <v>107</v>
      </c>
      <c r="D108" s="162">
        <v>869.1</v>
      </c>
      <c r="E108" s="162">
        <v>1.8</v>
      </c>
      <c r="F108" s="162">
        <v>10</v>
      </c>
      <c r="G108" s="162">
        <v>21.727</v>
      </c>
      <c r="H108" s="162">
        <v>10.686999999999999</v>
      </c>
      <c r="I108" s="162">
        <v>2.0299999999999998</v>
      </c>
      <c r="J108" s="162">
        <v>1.71</v>
      </c>
      <c r="K108" s="162">
        <v>40</v>
      </c>
      <c r="L108" s="162">
        <v>260</v>
      </c>
      <c r="M108" s="162">
        <v>21.681999999999999</v>
      </c>
      <c r="N108" s="162">
        <v>-0.13100000000000001</v>
      </c>
      <c r="O108" s="162" t="s">
        <v>94</v>
      </c>
      <c r="P108" s="162" t="s">
        <v>140</v>
      </c>
      <c r="Q108" s="163" t="s">
        <v>124</v>
      </c>
      <c r="R108" s="163" t="s">
        <v>125</v>
      </c>
      <c r="S108" s="163" t="s">
        <v>126</v>
      </c>
      <c r="T108" s="163" t="s">
        <v>99</v>
      </c>
      <c r="U108" s="163" t="s">
        <v>99</v>
      </c>
      <c r="V108" s="163" t="s">
        <v>100</v>
      </c>
      <c r="W108" s="163" t="s">
        <v>141</v>
      </c>
      <c r="X108" s="180" t="s">
        <v>142</v>
      </c>
      <c r="Y108" s="180" t="s">
        <v>143</v>
      </c>
      <c r="Z108" s="183" t="s">
        <v>131</v>
      </c>
      <c r="AA108" s="183" t="s">
        <v>144</v>
      </c>
      <c r="AB108" s="163" t="s">
        <v>102</v>
      </c>
      <c r="AC108" s="163">
        <v>43</v>
      </c>
      <c r="AD108" s="163" t="s">
        <v>145</v>
      </c>
      <c r="AE108" s="165">
        <v>5768</v>
      </c>
      <c r="AF108" s="163" t="s">
        <v>145</v>
      </c>
      <c r="AG108" s="166" t="s">
        <v>104</v>
      </c>
      <c r="AH108" s="193" t="s">
        <v>105</v>
      </c>
      <c r="AI108" s="193" t="s">
        <v>106</v>
      </c>
      <c r="AJ108" s="166" t="s">
        <v>104</v>
      </c>
      <c r="AK108" s="166" t="s">
        <v>105</v>
      </c>
      <c r="AL108" s="166" t="s">
        <v>106</v>
      </c>
      <c r="AM108" s="166" t="s">
        <v>106</v>
      </c>
      <c r="AN108" s="163">
        <v>1</v>
      </c>
      <c r="AO108" s="163"/>
      <c r="AP108" s="163" t="s">
        <v>134</v>
      </c>
      <c r="AQ108" s="163">
        <v>2</v>
      </c>
      <c r="AR108" s="163" t="s">
        <v>135</v>
      </c>
      <c r="AS108" s="163">
        <v>2004</v>
      </c>
      <c r="AT108" s="167">
        <v>12</v>
      </c>
      <c r="AU108" s="167">
        <v>28</v>
      </c>
      <c r="AV108" s="168">
        <v>2.3712</v>
      </c>
      <c r="AW108" s="168">
        <v>1.1516</v>
      </c>
      <c r="AX108" s="169">
        <v>6.2</v>
      </c>
      <c r="AY108" s="169">
        <v>2</v>
      </c>
      <c r="AZ108" s="169">
        <v>0.6</v>
      </c>
      <c r="BA108" s="169">
        <v>0.2</v>
      </c>
      <c r="BB108" s="170">
        <v>35.563200000000002</v>
      </c>
      <c r="BC108" s="170">
        <v>17.3538</v>
      </c>
      <c r="BD108" s="170">
        <v>17.960999999999999</v>
      </c>
      <c r="BE108" s="170">
        <v>6.3475999999999999</v>
      </c>
      <c r="BF108" s="171">
        <v>28</v>
      </c>
      <c r="BG108" s="172" t="s">
        <v>109</v>
      </c>
      <c r="BH108" s="165" t="s">
        <v>109</v>
      </c>
      <c r="BI108" s="165" t="s">
        <v>132</v>
      </c>
      <c r="BJ108" s="165" t="s">
        <v>146</v>
      </c>
      <c r="BK108" s="165" t="s">
        <v>140</v>
      </c>
      <c r="BL108" s="165" t="s">
        <v>112</v>
      </c>
      <c r="BM108" s="165" t="s">
        <v>113</v>
      </c>
      <c r="BN108" s="165" t="s">
        <v>114</v>
      </c>
      <c r="BO108" s="165" t="s">
        <v>147</v>
      </c>
      <c r="BP108" s="165" t="s">
        <v>126</v>
      </c>
      <c r="BQ108" s="165" t="s">
        <v>100</v>
      </c>
      <c r="BR108" s="173">
        <v>42125</v>
      </c>
      <c r="BS108" s="174">
        <v>42473</v>
      </c>
      <c r="BT108" s="175" t="s">
        <v>148</v>
      </c>
      <c r="BU108" s="175" t="s">
        <v>149</v>
      </c>
      <c r="BV108" s="175">
        <v>107</v>
      </c>
      <c r="BW108" s="175" t="s">
        <v>119</v>
      </c>
      <c r="BX108" s="174">
        <v>42452</v>
      </c>
      <c r="BY108" s="175">
        <v>100</v>
      </c>
      <c r="BZ108" s="176">
        <v>1.8</v>
      </c>
      <c r="CA108" s="175" t="s">
        <v>120</v>
      </c>
      <c r="CB108" s="175" t="s">
        <v>121</v>
      </c>
      <c r="CC108" s="177">
        <v>26118443.943585999</v>
      </c>
      <c r="CD108" s="177">
        <v>26934927.809372</v>
      </c>
      <c r="CE108" s="177">
        <v>25773683.83529</v>
      </c>
      <c r="CF108" s="177">
        <v>25794463.400479998</v>
      </c>
      <c r="CG108" s="177">
        <v>27329448.904091999</v>
      </c>
      <c r="CH108" s="177">
        <v>27168061.800686002</v>
      </c>
      <c r="CI108" s="177"/>
      <c r="CJ108" s="178">
        <f t="shared" si="3"/>
        <v>159119029.693506</v>
      </c>
      <c r="CK108" s="175" t="s">
        <v>122</v>
      </c>
      <c r="CL108" s="177">
        <v>2000000</v>
      </c>
      <c r="CM108" s="179">
        <v>0.91800000000000004</v>
      </c>
      <c r="CN108" s="179">
        <v>0.23430000000000001</v>
      </c>
      <c r="CO108" s="179">
        <v>8.2000000000000003E-2</v>
      </c>
      <c r="CP108" s="175">
        <v>0.72</v>
      </c>
      <c r="CQ108" s="179">
        <v>0.93879999999999997</v>
      </c>
      <c r="CR108" s="175">
        <v>26.392969999999998</v>
      </c>
      <c r="CS108" s="175">
        <v>25.254670000000001</v>
      </c>
      <c r="CT108" s="175">
        <v>3.6734279999999999</v>
      </c>
      <c r="CU108" s="175">
        <v>3.8796379999999999</v>
      </c>
      <c r="CV108" s="172" t="s">
        <v>703</v>
      </c>
      <c r="CW108" s="172" t="s">
        <v>711</v>
      </c>
    </row>
    <row r="109" spans="1:101" x14ac:dyDescent="0.2">
      <c r="A109" s="67" t="s">
        <v>491</v>
      </c>
      <c r="B109" s="67"/>
      <c r="C109" s="67">
        <v>99</v>
      </c>
      <c r="D109" s="67">
        <v>466.1</v>
      </c>
      <c r="E109" s="67">
        <v>6.9</v>
      </c>
      <c r="F109" s="67">
        <v>9</v>
      </c>
      <c r="G109" s="67">
        <v>11.651999999999999</v>
      </c>
      <c r="H109" s="67">
        <v>5.6180000000000003</v>
      </c>
      <c r="I109" s="67">
        <v>2.0699999999999998</v>
      </c>
      <c r="J109" s="67">
        <v>1</v>
      </c>
      <c r="K109" s="67">
        <v>40</v>
      </c>
      <c r="L109" s="67">
        <v>260</v>
      </c>
      <c r="M109" s="67">
        <v>11.643000000000001</v>
      </c>
      <c r="N109" s="67">
        <v>10.465999999999999</v>
      </c>
      <c r="O109" s="67" t="s">
        <v>94</v>
      </c>
      <c r="P109" s="67" t="s">
        <v>491</v>
      </c>
      <c r="Q109" s="94" t="s">
        <v>95</v>
      </c>
      <c r="R109" s="94" t="s">
        <v>210</v>
      </c>
      <c r="S109" s="94" t="s">
        <v>126</v>
      </c>
      <c r="T109" s="94" t="s">
        <v>211</v>
      </c>
      <c r="U109" s="94" t="s">
        <v>211</v>
      </c>
      <c r="V109" s="94" t="s">
        <v>100</v>
      </c>
      <c r="W109" s="94" t="s">
        <v>101</v>
      </c>
      <c r="X109" s="94"/>
      <c r="Y109" s="94" t="s">
        <v>95</v>
      </c>
      <c r="Z109" s="94" t="s">
        <v>95</v>
      </c>
      <c r="AA109" s="94" t="s">
        <v>95</v>
      </c>
      <c r="AB109" s="94" t="s">
        <v>223</v>
      </c>
      <c r="AC109" s="94">
        <v>82</v>
      </c>
      <c r="AD109" s="94" t="s">
        <v>145</v>
      </c>
      <c r="AE109" s="33">
        <v>12750</v>
      </c>
      <c r="AF109" s="94" t="s">
        <v>145</v>
      </c>
      <c r="AG109" s="94" t="s">
        <v>104</v>
      </c>
      <c r="AH109" s="94" t="s">
        <v>105</v>
      </c>
      <c r="AI109" s="93" t="s">
        <v>106</v>
      </c>
      <c r="AJ109" s="93" t="s">
        <v>104</v>
      </c>
      <c r="AK109" s="93" t="s">
        <v>105</v>
      </c>
      <c r="AL109" s="93" t="s">
        <v>106</v>
      </c>
      <c r="AM109" s="93" t="s">
        <v>106</v>
      </c>
      <c r="AN109" s="94">
        <v>1</v>
      </c>
      <c r="AO109" s="94"/>
      <c r="AP109" s="94" t="s">
        <v>107</v>
      </c>
      <c r="AQ109" s="94">
        <v>1</v>
      </c>
      <c r="AR109" s="94" t="s">
        <v>135</v>
      </c>
      <c r="AS109" s="27">
        <v>2011</v>
      </c>
      <c r="AT109" s="82">
        <v>5</v>
      </c>
      <c r="AU109" s="82">
        <v>47</v>
      </c>
      <c r="AV109" s="83">
        <v>1.9805999999999999</v>
      </c>
      <c r="AW109" s="83">
        <v>2.5512000000000001</v>
      </c>
      <c r="AX109" s="84">
        <v>6.8</v>
      </c>
      <c r="AY109" s="84">
        <v>20</v>
      </c>
      <c r="AZ109" s="84">
        <v>8</v>
      </c>
      <c r="BA109" s="84">
        <v>5.4</v>
      </c>
      <c r="BB109" s="85">
        <v>2.7025999999999999</v>
      </c>
      <c r="BC109" s="85">
        <v>2.4799999999999999E-2</v>
      </c>
      <c r="BD109" s="85">
        <v>0</v>
      </c>
      <c r="BE109" s="85">
        <v>0</v>
      </c>
      <c r="BF109" s="31">
        <v>47</v>
      </c>
      <c r="BG109" t="s">
        <v>109</v>
      </c>
      <c r="BH109" s="33" t="s">
        <v>110</v>
      </c>
      <c r="BI109" s="33" t="s">
        <v>110</v>
      </c>
      <c r="BJ109" t="s">
        <v>492</v>
      </c>
      <c r="BK109" t="s">
        <v>491</v>
      </c>
      <c r="BL109" t="s">
        <v>112</v>
      </c>
      <c r="BM109" t="s">
        <v>113</v>
      </c>
      <c r="BN109" t="s">
        <v>114</v>
      </c>
      <c r="BO109" t="s">
        <v>493</v>
      </c>
      <c r="BP109" t="s">
        <v>126</v>
      </c>
      <c r="BQ109" t="s">
        <v>100</v>
      </c>
      <c r="BR109" s="34">
        <v>42125</v>
      </c>
      <c r="BS109" s="35">
        <v>42474</v>
      </c>
      <c r="BT109" s="36" t="s">
        <v>148</v>
      </c>
      <c r="BU109" s="36" t="s">
        <v>494</v>
      </c>
      <c r="BV109" s="36">
        <v>99</v>
      </c>
      <c r="BW109" s="36" t="s">
        <v>119</v>
      </c>
      <c r="BX109" s="35">
        <v>42452</v>
      </c>
      <c r="BY109" s="36">
        <v>100</v>
      </c>
      <c r="BZ109" s="37">
        <v>6.9</v>
      </c>
      <c r="CA109" s="36" t="s">
        <v>120</v>
      </c>
      <c r="CB109" s="36" t="s">
        <v>121</v>
      </c>
      <c r="CC109" s="38">
        <v>36340444.584908001</v>
      </c>
      <c r="CD109" s="38">
        <v>37566769.773309998</v>
      </c>
      <c r="CE109" s="38">
        <v>35921975.604578003</v>
      </c>
      <c r="CF109" s="38">
        <v>35799796.625816002</v>
      </c>
      <c r="CG109" s="38">
        <v>38250737.225235999</v>
      </c>
      <c r="CH109" s="38">
        <v>37729730.619328</v>
      </c>
      <c r="CI109" s="38"/>
      <c r="CJ109" s="39">
        <f t="shared" si="3"/>
        <v>221609454.43317601</v>
      </c>
      <c r="CK109" s="36" t="s">
        <v>122</v>
      </c>
      <c r="CL109" s="38">
        <v>2000000</v>
      </c>
      <c r="CM109" s="40">
        <v>0.91810000000000003</v>
      </c>
      <c r="CN109" s="40">
        <v>7.5899999999999995E-2</v>
      </c>
      <c r="CO109" s="40">
        <v>8.1900000000000001E-2</v>
      </c>
      <c r="CP109" s="36">
        <v>0.62</v>
      </c>
      <c r="CQ109" s="40">
        <v>0.95509999999999995</v>
      </c>
      <c r="CR109" s="36">
        <v>11.23155</v>
      </c>
      <c r="CS109" s="36">
        <v>10.290839999999999</v>
      </c>
      <c r="CT109" s="36">
        <v>1.574397</v>
      </c>
      <c r="CU109" s="36">
        <v>1.574314</v>
      </c>
    </row>
    <row r="110" spans="1:101" x14ac:dyDescent="0.2">
      <c r="A110" s="67" t="s">
        <v>491</v>
      </c>
      <c r="B110" s="67"/>
      <c r="C110" s="67">
        <v>106</v>
      </c>
      <c r="D110" s="67">
        <v>882.1</v>
      </c>
      <c r="E110" s="67">
        <v>7.7</v>
      </c>
      <c r="F110" s="67">
        <v>10</v>
      </c>
      <c r="G110" s="67">
        <v>22.052</v>
      </c>
      <c r="H110" s="67">
        <v>10.548999999999999</v>
      </c>
      <c r="I110" s="67">
        <v>2.09</v>
      </c>
      <c r="J110" s="67">
        <v>2.08</v>
      </c>
      <c r="K110" s="67">
        <v>40</v>
      </c>
      <c r="L110" s="67">
        <v>260</v>
      </c>
      <c r="M110" s="67">
        <v>22</v>
      </c>
      <c r="N110" s="67">
        <v>-2.4E-2</v>
      </c>
      <c r="O110" s="67" t="s">
        <v>94</v>
      </c>
      <c r="P110" s="67" t="s">
        <v>491</v>
      </c>
      <c r="Q110" s="94" t="s">
        <v>95</v>
      </c>
      <c r="R110" s="94" t="s">
        <v>210</v>
      </c>
      <c r="S110" s="94" t="s">
        <v>97</v>
      </c>
      <c r="T110" s="94" t="s">
        <v>211</v>
      </c>
      <c r="U110" s="94" t="s">
        <v>211</v>
      </c>
      <c r="V110" s="94" t="s">
        <v>100</v>
      </c>
      <c r="W110" s="94" t="s">
        <v>101</v>
      </c>
      <c r="X110" s="94"/>
      <c r="Y110" s="94" t="s">
        <v>95</v>
      </c>
      <c r="Z110" s="94" t="s">
        <v>95</v>
      </c>
      <c r="AA110" s="94" t="s">
        <v>95</v>
      </c>
      <c r="AB110" s="94" t="s">
        <v>223</v>
      </c>
      <c r="AC110" s="94">
        <v>82</v>
      </c>
      <c r="AD110" s="94" t="s">
        <v>145</v>
      </c>
      <c r="AE110" s="33">
        <v>13666</v>
      </c>
      <c r="AF110" s="94" t="s">
        <v>145</v>
      </c>
      <c r="AG110" s="94" t="s">
        <v>104</v>
      </c>
      <c r="AH110" s="94" t="s">
        <v>105</v>
      </c>
      <c r="AI110" s="93" t="s">
        <v>106</v>
      </c>
      <c r="AJ110" s="93" t="s">
        <v>104</v>
      </c>
      <c r="AK110" s="93" t="s">
        <v>105</v>
      </c>
      <c r="AL110" s="93" t="s">
        <v>106</v>
      </c>
      <c r="AM110" s="93" t="s">
        <v>106</v>
      </c>
      <c r="AN110" s="94">
        <v>1</v>
      </c>
      <c r="AO110" s="94"/>
      <c r="AP110" s="94" t="s">
        <v>107</v>
      </c>
      <c r="AQ110" s="94">
        <v>1</v>
      </c>
      <c r="AR110" s="94" t="s">
        <v>135</v>
      </c>
      <c r="AS110" s="27">
        <v>2011</v>
      </c>
      <c r="AT110" s="27">
        <v>5</v>
      </c>
      <c r="AU110" s="27">
        <v>47</v>
      </c>
      <c r="AV110" s="28">
        <v>1.9805999999999999</v>
      </c>
      <c r="AW110" s="28">
        <v>2.5512000000000001</v>
      </c>
      <c r="AX110" s="29">
        <v>6.8</v>
      </c>
      <c r="AY110" s="29">
        <v>20</v>
      </c>
      <c r="AZ110" s="29">
        <v>8</v>
      </c>
      <c r="BA110" s="29">
        <v>5.4</v>
      </c>
      <c r="BB110" s="30">
        <v>2.7025999999999999</v>
      </c>
      <c r="BC110" s="30">
        <v>2.4799999999999999E-2</v>
      </c>
      <c r="BD110" s="30">
        <v>0</v>
      </c>
      <c r="BE110" s="30">
        <v>0</v>
      </c>
      <c r="BF110" s="31">
        <v>47</v>
      </c>
      <c r="BG110" t="s">
        <v>109</v>
      </c>
      <c r="BH110" s="33" t="s">
        <v>110</v>
      </c>
      <c r="BI110" s="33" t="s">
        <v>110</v>
      </c>
      <c r="BJ110" t="s">
        <v>604</v>
      </c>
      <c r="BK110" t="s">
        <v>491</v>
      </c>
      <c r="BL110" t="s">
        <v>112</v>
      </c>
      <c r="BM110" t="s">
        <v>113</v>
      </c>
      <c r="BN110" t="s">
        <v>114</v>
      </c>
      <c r="BO110" t="s">
        <v>605</v>
      </c>
      <c r="BP110" t="s">
        <v>116</v>
      </c>
      <c r="BQ110" t="s">
        <v>100</v>
      </c>
      <c r="BR110" s="34">
        <v>42125</v>
      </c>
      <c r="BS110" s="35">
        <v>42473</v>
      </c>
      <c r="BT110" s="36" t="s">
        <v>148</v>
      </c>
      <c r="BU110" s="36" t="s">
        <v>606</v>
      </c>
      <c r="BV110" s="36">
        <v>106</v>
      </c>
      <c r="BW110" s="36" t="s">
        <v>119</v>
      </c>
      <c r="BX110" s="35">
        <v>42452</v>
      </c>
      <c r="BY110" s="36">
        <v>100</v>
      </c>
      <c r="BZ110" s="37">
        <v>7.7</v>
      </c>
      <c r="CA110" s="36" t="s">
        <v>120</v>
      </c>
      <c r="CB110" s="36" t="s">
        <v>121</v>
      </c>
      <c r="CC110" s="38">
        <v>35584447.747433998</v>
      </c>
      <c r="CD110" s="38">
        <v>36700075.588940002</v>
      </c>
      <c r="CE110" s="38">
        <v>35108148.026617996</v>
      </c>
      <c r="CF110" s="38">
        <v>35034164.681956001</v>
      </c>
      <c r="CG110" s="38">
        <v>37190733.289012</v>
      </c>
      <c r="CH110" s="38">
        <v>37013642.923185997</v>
      </c>
      <c r="CI110" s="38"/>
      <c r="CJ110" s="39">
        <f t="shared" si="3"/>
        <v>216631212.257146</v>
      </c>
      <c r="CK110" s="36" t="s">
        <v>122</v>
      </c>
      <c r="CL110" s="38">
        <v>2000000</v>
      </c>
      <c r="CM110" s="40">
        <v>0.91849999999999998</v>
      </c>
      <c r="CN110" s="40">
        <v>9.9900000000000003E-2</v>
      </c>
      <c r="CO110" s="40">
        <v>8.1500000000000003E-2</v>
      </c>
      <c r="CP110" s="36">
        <v>0.63</v>
      </c>
      <c r="CQ110" s="40">
        <v>0.96499999999999997</v>
      </c>
      <c r="CR110" s="36">
        <v>13.35656</v>
      </c>
      <c r="CS110" s="36">
        <v>12.06161</v>
      </c>
      <c r="CT110" s="36">
        <v>1.7957909999999999</v>
      </c>
      <c r="CU110" s="36">
        <v>1.876282</v>
      </c>
    </row>
    <row r="111" spans="1:101" x14ac:dyDescent="0.2">
      <c r="A111" s="67" t="s">
        <v>245</v>
      </c>
      <c r="B111" s="106"/>
      <c r="C111" s="67">
        <v>109</v>
      </c>
      <c r="D111" s="67">
        <v>1248</v>
      </c>
      <c r="E111" s="67">
        <v>2.8</v>
      </c>
      <c r="F111" s="67">
        <v>10</v>
      </c>
      <c r="G111" s="67">
        <v>31.210999999999999</v>
      </c>
      <c r="H111" s="67">
        <v>14.913</v>
      </c>
      <c r="I111" s="67">
        <v>2.09</v>
      </c>
      <c r="J111" s="67">
        <v>2.1800000000000002</v>
      </c>
      <c r="K111" s="67">
        <v>40</v>
      </c>
      <c r="L111" s="67">
        <v>260</v>
      </c>
      <c r="M111" s="67">
        <v>31.181999999999999</v>
      </c>
      <c r="N111" s="67">
        <v>-2.9000000000000001E-2</v>
      </c>
      <c r="O111" s="67" t="s">
        <v>94</v>
      </c>
      <c r="P111" s="67" t="s">
        <v>245</v>
      </c>
      <c r="Q111" s="94" t="s">
        <v>95</v>
      </c>
      <c r="R111" s="94" t="s">
        <v>96</v>
      </c>
      <c r="S111" s="94" t="s">
        <v>97</v>
      </c>
      <c r="T111" s="94" t="s">
        <v>99</v>
      </c>
      <c r="U111" s="94" t="s">
        <v>99</v>
      </c>
      <c r="V111" s="94" t="s">
        <v>100</v>
      </c>
      <c r="W111" s="94" t="s">
        <v>101</v>
      </c>
      <c r="X111" s="94"/>
      <c r="Y111" s="94" t="s">
        <v>95</v>
      </c>
      <c r="Z111" s="94" t="s">
        <v>95</v>
      </c>
      <c r="AA111" s="94" t="s">
        <v>95</v>
      </c>
      <c r="AB111" s="94" t="s">
        <v>102</v>
      </c>
      <c r="AC111" s="94">
        <v>81</v>
      </c>
      <c r="AD111" s="94" t="s">
        <v>145</v>
      </c>
      <c r="AE111" s="33">
        <v>8521</v>
      </c>
      <c r="AF111" s="94" t="s">
        <v>145</v>
      </c>
      <c r="AG111" s="94" t="s">
        <v>105</v>
      </c>
      <c r="AH111" s="94" t="s">
        <v>105</v>
      </c>
      <c r="AI111" s="93" t="s">
        <v>151</v>
      </c>
      <c r="AJ111" s="93" t="s">
        <v>105</v>
      </c>
      <c r="AK111" s="93" t="s">
        <v>105</v>
      </c>
      <c r="AL111" s="93" t="s">
        <v>151</v>
      </c>
      <c r="AM111" s="93" t="s">
        <v>151</v>
      </c>
      <c r="AN111" s="94">
        <v>2</v>
      </c>
      <c r="AO111" s="94"/>
      <c r="AP111" s="94" t="s">
        <v>185</v>
      </c>
      <c r="AQ111" s="94" t="s">
        <v>185</v>
      </c>
      <c r="AR111" s="94" t="s">
        <v>108</v>
      </c>
      <c r="AS111" s="94"/>
      <c r="AT111" s="94"/>
      <c r="AU111" s="94"/>
      <c r="AV111" s="94"/>
      <c r="AW111" s="94"/>
      <c r="AX111" s="94"/>
      <c r="AY111" s="94"/>
      <c r="AZ111" s="94"/>
      <c r="BA111" s="94"/>
      <c r="BB111" s="61"/>
      <c r="BC111" s="61"/>
      <c r="BD111" s="61"/>
      <c r="BE111" s="61"/>
      <c r="BF111" s="105"/>
      <c r="BG111" s="105"/>
      <c r="BH111" s="33" t="s">
        <v>110</v>
      </c>
      <c r="BI111" s="33" t="s">
        <v>110</v>
      </c>
      <c r="BJ111" t="s">
        <v>246</v>
      </c>
      <c r="BK111" t="s">
        <v>245</v>
      </c>
      <c r="BL111" t="s">
        <v>112</v>
      </c>
      <c r="BM111" t="s">
        <v>113</v>
      </c>
      <c r="BN111" t="s">
        <v>114</v>
      </c>
      <c r="BO111" t="s">
        <v>247</v>
      </c>
      <c r="BP111" t="s">
        <v>116</v>
      </c>
      <c r="BQ111" t="s">
        <v>100</v>
      </c>
      <c r="BR111" s="34">
        <v>42125</v>
      </c>
      <c r="BS111" s="35">
        <v>42473</v>
      </c>
      <c r="BT111" s="36" t="s">
        <v>148</v>
      </c>
      <c r="BU111" s="36" t="s">
        <v>248</v>
      </c>
      <c r="BV111" s="36">
        <v>109</v>
      </c>
      <c r="BW111" s="36" t="s">
        <v>119</v>
      </c>
      <c r="BX111" s="35">
        <v>42452</v>
      </c>
      <c r="BY111" s="36">
        <v>100</v>
      </c>
      <c r="BZ111" s="37">
        <v>2.8</v>
      </c>
      <c r="CA111" s="36" t="s">
        <v>120</v>
      </c>
      <c r="CB111" s="36" t="s">
        <v>121</v>
      </c>
      <c r="CC111" s="38">
        <v>33567916.747422002</v>
      </c>
      <c r="CD111" s="38">
        <v>34517484.6954</v>
      </c>
      <c r="CE111" s="38">
        <v>32964354.537554</v>
      </c>
      <c r="CF111" s="38">
        <v>32980618.072374001</v>
      </c>
      <c r="CG111" s="38">
        <v>34851591.481564</v>
      </c>
      <c r="CH111" s="38">
        <v>34823572.895801999</v>
      </c>
      <c r="CI111" s="38"/>
      <c r="CJ111" s="39">
        <f t="shared" si="3"/>
        <v>203705538.430116</v>
      </c>
      <c r="CK111" s="36" t="s">
        <v>122</v>
      </c>
      <c r="CL111" s="38">
        <v>2000000</v>
      </c>
      <c r="CM111" s="40">
        <v>0.92659999999999998</v>
      </c>
      <c r="CN111" s="40">
        <v>0.25080000000000002</v>
      </c>
      <c r="CO111" s="40">
        <v>7.3400000000000007E-2</v>
      </c>
      <c r="CP111" s="36">
        <v>0.66</v>
      </c>
      <c r="CQ111" s="40">
        <v>0.95389999999999997</v>
      </c>
      <c r="CR111" s="36">
        <v>28.639749999999999</v>
      </c>
      <c r="CS111" s="36">
        <v>27.56202</v>
      </c>
      <c r="CT111" s="36">
        <v>3.755938</v>
      </c>
      <c r="CU111" s="36">
        <v>4.0945939999999998</v>
      </c>
      <c r="CW111" s="105"/>
    </row>
    <row r="112" spans="1:101" x14ac:dyDescent="0.2">
      <c r="A112" s="162" t="s">
        <v>150</v>
      </c>
      <c r="B112" s="162"/>
      <c r="C112" s="162">
        <v>111</v>
      </c>
      <c r="D112" s="162">
        <v>1187</v>
      </c>
      <c r="E112" s="162">
        <v>1.9</v>
      </c>
      <c r="F112" s="162">
        <v>10</v>
      </c>
      <c r="G112" s="162">
        <v>29.666</v>
      </c>
      <c r="H112" s="162">
        <v>14.282999999999999</v>
      </c>
      <c r="I112" s="162">
        <v>2.08</v>
      </c>
      <c r="J112" s="162">
        <v>2.19</v>
      </c>
      <c r="K112" s="162">
        <v>40</v>
      </c>
      <c r="L112" s="162">
        <v>260</v>
      </c>
      <c r="M112" s="162">
        <v>29.57</v>
      </c>
      <c r="N112" s="162">
        <v>-3.0000000000000001E-3</v>
      </c>
      <c r="O112" s="162" t="s">
        <v>94</v>
      </c>
      <c r="P112" s="162" t="s">
        <v>150</v>
      </c>
      <c r="Q112" s="163" t="s">
        <v>95</v>
      </c>
      <c r="R112" s="163" t="s">
        <v>96</v>
      </c>
      <c r="S112" s="163" t="s">
        <v>97</v>
      </c>
      <c r="T112" s="163" t="s">
        <v>99</v>
      </c>
      <c r="U112" s="163" t="s">
        <v>99</v>
      </c>
      <c r="V112" s="163" t="s">
        <v>100</v>
      </c>
      <c r="W112" s="163" t="s">
        <v>101</v>
      </c>
      <c r="X112" s="163"/>
      <c r="Y112" s="163" t="s">
        <v>95</v>
      </c>
      <c r="Z112" s="172" t="s">
        <v>95</v>
      </c>
      <c r="AA112" s="172" t="s">
        <v>95</v>
      </c>
      <c r="AB112" s="163" t="s">
        <v>102</v>
      </c>
      <c r="AC112" s="163">
        <v>76</v>
      </c>
      <c r="AD112" s="163" t="s">
        <v>103</v>
      </c>
      <c r="AE112" s="165">
        <v>1679</v>
      </c>
      <c r="AF112" s="163" t="s">
        <v>103</v>
      </c>
      <c r="AG112" s="163" t="s">
        <v>105</v>
      </c>
      <c r="AH112" s="163" t="s">
        <v>105</v>
      </c>
      <c r="AI112" s="166" t="s">
        <v>151</v>
      </c>
      <c r="AJ112" s="166" t="s">
        <v>105</v>
      </c>
      <c r="AK112" s="166" t="s">
        <v>105</v>
      </c>
      <c r="AL112" s="166" t="s">
        <v>151</v>
      </c>
      <c r="AM112" s="166" t="s">
        <v>151</v>
      </c>
      <c r="AN112" s="163">
        <v>2</v>
      </c>
      <c r="AO112" s="163"/>
      <c r="AP112" s="163" t="s">
        <v>134</v>
      </c>
      <c r="AQ112" s="163">
        <v>2</v>
      </c>
      <c r="AR112" s="163" t="s">
        <v>108</v>
      </c>
      <c r="AS112" s="167">
        <v>2007</v>
      </c>
      <c r="AT112" s="167">
        <v>9</v>
      </c>
      <c r="AU112" s="167">
        <v>67</v>
      </c>
      <c r="AV112" s="168">
        <v>3.5406</v>
      </c>
      <c r="AW112" s="168">
        <v>3.6234000000000002</v>
      </c>
      <c r="AX112" s="169">
        <v>37.799999999999997</v>
      </c>
      <c r="AY112" s="169">
        <v>11.6</v>
      </c>
      <c r="AZ112" s="169">
        <v>15.6</v>
      </c>
      <c r="BA112" s="169">
        <v>10.8</v>
      </c>
      <c r="BB112" s="170">
        <v>47.435600000000001</v>
      </c>
      <c r="BC112" s="170">
        <v>44.483600000000003</v>
      </c>
      <c r="BD112" s="170">
        <v>2.9434</v>
      </c>
      <c r="BE112" s="170">
        <v>0.60019999999999996</v>
      </c>
      <c r="BF112" s="171">
        <v>67</v>
      </c>
      <c r="BG112" s="172" t="s">
        <v>109</v>
      </c>
      <c r="BH112" s="165" t="s">
        <v>110</v>
      </c>
      <c r="BI112" s="165" t="s">
        <v>110</v>
      </c>
      <c r="BJ112" s="165" t="s">
        <v>155</v>
      </c>
      <c r="BK112" s="165" t="s">
        <v>150</v>
      </c>
      <c r="BL112" s="165" t="s">
        <v>112</v>
      </c>
      <c r="BM112" s="165" t="s">
        <v>113</v>
      </c>
      <c r="BN112" s="165" t="s">
        <v>114</v>
      </c>
      <c r="BO112" s="165" t="s">
        <v>156</v>
      </c>
      <c r="BP112" s="165" t="s">
        <v>116</v>
      </c>
      <c r="BQ112" s="165" t="s">
        <v>100</v>
      </c>
      <c r="BR112" s="173">
        <v>42125</v>
      </c>
      <c r="BS112" s="174">
        <v>42473</v>
      </c>
      <c r="BT112" s="175" t="s">
        <v>148</v>
      </c>
      <c r="BU112" s="175" t="s">
        <v>157</v>
      </c>
      <c r="BV112" s="175">
        <v>111</v>
      </c>
      <c r="BW112" s="175" t="s">
        <v>119</v>
      </c>
      <c r="BX112" s="174">
        <v>42452</v>
      </c>
      <c r="BY112" s="175">
        <v>100</v>
      </c>
      <c r="BZ112" s="176">
        <v>1.9</v>
      </c>
      <c r="CA112" s="175" t="s">
        <v>120</v>
      </c>
      <c r="CB112" s="175" t="s">
        <v>121</v>
      </c>
      <c r="CC112" s="177">
        <v>34547795.690494001</v>
      </c>
      <c r="CD112" s="177">
        <v>35553029.054427996</v>
      </c>
      <c r="CE112" s="177">
        <v>33924200.332686</v>
      </c>
      <c r="CF112" s="177">
        <v>33863843.260766</v>
      </c>
      <c r="CG112" s="177">
        <v>35954233.276831999</v>
      </c>
      <c r="CH112" s="177">
        <v>35862326.177313998</v>
      </c>
      <c r="CI112" s="177"/>
      <c r="CJ112" s="178">
        <f t="shared" si="3"/>
        <v>209705427.79251999</v>
      </c>
      <c r="CK112" s="175" t="s">
        <v>122</v>
      </c>
      <c r="CL112" s="177">
        <v>2000000</v>
      </c>
      <c r="CM112" s="179">
        <v>0.92669999999999997</v>
      </c>
      <c r="CN112" s="179">
        <v>0.2356</v>
      </c>
      <c r="CO112" s="179">
        <v>7.3300000000000004E-2</v>
      </c>
      <c r="CP112" s="175">
        <v>0.65</v>
      </c>
      <c r="CQ112" s="179">
        <v>0.94740000000000002</v>
      </c>
      <c r="CR112" s="175">
        <v>30.869810000000001</v>
      </c>
      <c r="CS112" s="175">
        <v>29.69857</v>
      </c>
      <c r="CT112" s="175">
        <v>3.8165360000000002</v>
      </c>
      <c r="CU112" s="175">
        <v>4.2006069999999998</v>
      </c>
      <c r="CV112" s="172" t="s">
        <v>703</v>
      </c>
      <c r="CW112" s="172" t="s">
        <v>711</v>
      </c>
    </row>
    <row r="113" spans="1:101" x14ac:dyDescent="0.2">
      <c r="A113" s="117" t="s">
        <v>650</v>
      </c>
      <c r="B113" s="117"/>
      <c r="C113" s="117">
        <v>113</v>
      </c>
      <c r="D113" s="117">
        <v>754.7</v>
      </c>
      <c r="E113" s="117">
        <v>8.5</v>
      </c>
      <c r="F113" s="117">
        <v>11</v>
      </c>
      <c r="G113" s="117">
        <v>18.867999999999999</v>
      </c>
      <c r="H113" s="117">
        <v>8.9670000000000005</v>
      </c>
      <c r="I113" s="117">
        <v>2.1</v>
      </c>
      <c r="J113" s="117">
        <v>2.15</v>
      </c>
      <c r="K113" s="117">
        <v>40</v>
      </c>
      <c r="L113" s="117">
        <v>260</v>
      </c>
      <c r="M113" s="117">
        <v>18.849</v>
      </c>
      <c r="N113" s="117">
        <v>-4.4999999999999998E-2</v>
      </c>
      <c r="O113" s="117" t="s">
        <v>94</v>
      </c>
      <c r="P113" s="117" t="s">
        <v>650</v>
      </c>
      <c r="Q113" s="118" t="s">
        <v>124</v>
      </c>
      <c r="R113" s="118" t="s">
        <v>390</v>
      </c>
      <c r="S113" s="118" t="s">
        <v>97</v>
      </c>
      <c r="T113" s="118" t="s">
        <v>211</v>
      </c>
      <c r="U113" s="118" t="s">
        <v>211</v>
      </c>
      <c r="V113" s="118" t="s">
        <v>257</v>
      </c>
      <c r="W113" s="118" t="s">
        <v>141</v>
      </c>
      <c r="X113" s="119" t="s">
        <v>142</v>
      </c>
      <c r="Y113" s="119" t="s">
        <v>143</v>
      </c>
      <c r="Z113" s="120" t="s">
        <v>132</v>
      </c>
      <c r="AA113" s="120" t="s">
        <v>132</v>
      </c>
      <c r="AB113" s="118">
        <v>0</v>
      </c>
      <c r="AC113" s="118">
        <v>77</v>
      </c>
      <c r="AD113" s="118" t="s">
        <v>145</v>
      </c>
      <c r="AE113" s="121">
        <v>15445</v>
      </c>
      <c r="AF113" s="118" t="s">
        <v>145</v>
      </c>
      <c r="AG113" s="118" t="s">
        <v>174</v>
      </c>
      <c r="AH113" s="118" t="s">
        <v>174</v>
      </c>
      <c r="AI113" s="122" t="s">
        <v>651</v>
      </c>
      <c r="AJ113" s="122" t="s">
        <v>174</v>
      </c>
      <c r="AK113" s="122" t="s">
        <v>174</v>
      </c>
      <c r="AL113" s="122" t="s">
        <v>651</v>
      </c>
      <c r="AM113" s="122" t="s">
        <v>651</v>
      </c>
      <c r="AN113" s="118">
        <v>0</v>
      </c>
      <c r="AO113" s="118"/>
      <c r="AP113" s="118" t="s">
        <v>159</v>
      </c>
      <c r="AQ113" s="118">
        <v>0</v>
      </c>
      <c r="AR113" s="118" t="s">
        <v>135</v>
      </c>
      <c r="AS113" s="118"/>
      <c r="AT113" s="118"/>
      <c r="AU113" s="118"/>
      <c r="AV113" s="118"/>
      <c r="AW113" s="118"/>
      <c r="AX113" s="118"/>
      <c r="AY113" s="118"/>
      <c r="AZ113" s="118"/>
      <c r="BA113" s="118"/>
      <c r="BB113" s="118"/>
      <c r="BC113" s="118"/>
      <c r="BD113" s="118"/>
      <c r="BE113" s="118"/>
      <c r="BF113" s="189">
        <v>40</v>
      </c>
      <c r="BG113" s="132" t="s">
        <v>109</v>
      </c>
      <c r="BH113" s="121" t="s">
        <v>258</v>
      </c>
      <c r="BI113" s="121" t="s">
        <v>258</v>
      </c>
      <c r="BJ113" s="121" t="s">
        <v>652</v>
      </c>
      <c r="BK113" s="121" t="s">
        <v>650</v>
      </c>
      <c r="BL113" s="121" t="s">
        <v>112</v>
      </c>
      <c r="BM113" s="121" t="s">
        <v>113</v>
      </c>
      <c r="BN113" s="121" t="s">
        <v>114</v>
      </c>
      <c r="BO113" s="121" t="s">
        <v>653</v>
      </c>
      <c r="BP113" s="121" t="s">
        <v>116</v>
      </c>
      <c r="BQ113" s="121" t="s">
        <v>257</v>
      </c>
      <c r="BR113" s="124">
        <v>42125</v>
      </c>
      <c r="BS113" s="125">
        <v>42473</v>
      </c>
      <c r="BT113" s="126" t="s">
        <v>148</v>
      </c>
      <c r="BU113" s="126" t="s">
        <v>654</v>
      </c>
      <c r="BV113" s="126">
        <v>113</v>
      </c>
      <c r="BW113" s="126" t="s">
        <v>119</v>
      </c>
      <c r="BX113" s="125">
        <v>42452</v>
      </c>
      <c r="BY113" s="126">
        <v>100</v>
      </c>
      <c r="BZ113" s="127">
        <v>8.5</v>
      </c>
      <c r="CA113" s="126" t="s">
        <v>120</v>
      </c>
      <c r="CB113" s="126" t="s">
        <v>121</v>
      </c>
      <c r="CC113" s="128">
        <v>34069543.470426001</v>
      </c>
      <c r="CD113" s="128">
        <v>35187876.959211998</v>
      </c>
      <c r="CE113" s="128">
        <v>33443064.564114001</v>
      </c>
      <c r="CF113" s="128">
        <v>33417474.498748001</v>
      </c>
      <c r="CG113" s="128">
        <v>35380825.803900003</v>
      </c>
      <c r="CH113" s="128">
        <v>35527787.925382003</v>
      </c>
      <c r="CI113" s="128"/>
      <c r="CJ113" s="129">
        <f t="shared" si="3"/>
        <v>207026573.22178203</v>
      </c>
      <c r="CK113" s="126" t="s">
        <v>122</v>
      </c>
      <c r="CL113" s="128">
        <v>2000000</v>
      </c>
      <c r="CM113" s="130">
        <v>0.92130000000000001</v>
      </c>
      <c r="CN113" s="130">
        <v>5.9299999999999999E-2</v>
      </c>
      <c r="CO113" s="130">
        <v>7.8700000000000006E-2</v>
      </c>
      <c r="CP113" s="126">
        <v>0.59</v>
      </c>
      <c r="CQ113" s="130">
        <v>0.96950000000000003</v>
      </c>
      <c r="CR113" s="126">
        <v>10.520210000000001</v>
      </c>
      <c r="CS113" s="126">
        <v>9.1519390000000005</v>
      </c>
      <c r="CT113" s="126">
        <v>1.170763</v>
      </c>
      <c r="CU113" s="126">
        <v>1.0821019999999999</v>
      </c>
      <c r="CV113" s="121" t="s">
        <v>714</v>
      </c>
      <c r="CW113" s="132" t="s">
        <v>714</v>
      </c>
    </row>
    <row r="114" spans="1:101" x14ac:dyDescent="0.2">
      <c r="A114" s="67" t="s">
        <v>362</v>
      </c>
      <c r="B114" s="67"/>
      <c r="C114" s="67">
        <v>112</v>
      </c>
      <c r="D114" s="67">
        <v>758.5</v>
      </c>
      <c r="E114" s="67">
        <v>5.2</v>
      </c>
      <c r="F114" s="67">
        <v>12</v>
      </c>
      <c r="G114" s="67">
        <v>18.960999999999999</v>
      </c>
      <c r="H114" s="67">
        <v>8.8940000000000001</v>
      </c>
      <c r="I114" s="67">
        <v>2.13</v>
      </c>
      <c r="J114" s="67">
        <v>2.21</v>
      </c>
      <c r="K114" s="67">
        <v>40</v>
      </c>
      <c r="L114" s="67">
        <v>260</v>
      </c>
      <c r="M114" s="67">
        <v>18.887</v>
      </c>
      <c r="N114" s="67">
        <v>-3.4000000000000002E-2</v>
      </c>
      <c r="O114" s="67" t="s">
        <v>94</v>
      </c>
      <c r="P114" s="67" t="s">
        <v>362</v>
      </c>
      <c r="Q114" s="94" t="s">
        <v>95</v>
      </c>
      <c r="R114" s="94" t="s">
        <v>210</v>
      </c>
      <c r="S114" s="94" t="s">
        <v>126</v>
      </c>
      <c r="T114" s="94" t="s">
        <v>211</v>
      </c>
      <c r="U114" s="94" t="s">
        <v>211</v>
      </c>
      <c r="V114" s="94" t="s">
        <v>100</v>
      </c>
      <c r="W114" s="94" t="s">
        <v>101</v>
      </c>
      <c r="X114" s="94"/>
      <c r="Y114" s="94" t="s">
        <v>95</v>
      </c>
      <c r="Z114" s="94" t="s">
        <v>95</v>
      </c>
      <c r="AA114" s="94" t="s">
        <v>95</v>
      </c>
      <c r="AB114" s="94" t="s">
        <v>197</v>
      </c>
      <c r="AC114" s="94">
        <v>85</v>
      </c>
      <c r="AD114" s="94" t="s">
        <v>103</v>
      </c>
      <c r="AE114" s="33">
        <v>3579</v>
      </c>
      <c r="AF114" s="94" t="s">
        <v>103</v>
      </c>
      <c r="AG114" s="94" t="s">
        <v>174</v>
      </c>
      <c r="AH114" s="94" t="s">
        <v>105</v>
      </c>
      <c r="AI114" s="93" t="s">
        <v>212</v>
      </c>
      <c r="AJ114" s="93" t="s">
        <v>174</v>
      </c>
      <c r="AK114" s="93" t="s">
        <v>105</v>
      </c>
      <c r="AL114" s="93" t="s">
        <v>212</v>
      </c>
      <c r="AM114" s="93" t="s">
        <v>212</v>
      </c>
      <c r="AN114" s="94">
        <v>0</v>
      </c>
      <c r="AO114" s="94"/>
      <c r="AP114" s="94" t="s">
        <v>107</v>
      </c>
      <c r="AQ114" s="94">
        <v>1</v>
      </c>
      <c r="AR114" s="94" t="s">
        <v>108</v>
      </c>
      <c r="AS114" s="94"/>
      <c r="AT114" s="94"/>
      <c r="AU114" s="94"/>
      <c r="AV114" s="94"/>
      <c r="AW114" s="94"/>
      <c r="AX114" s="94"/>
      <c r="AY114" s="94"/>
      <c r="AZ114" s="94"/>
      <c r="BA114" s="94"/>
      <c r="BB114" s="61"/>
      <c r="BC114" s="61"/>
      <c r="BD114" s="61"/>
      <c r="BE114" s="61"/>
      <c r="BF114" s="31">
        <v>45</v>
      </c>
      <c r="BG114">
        <v>50.5</v>
      </c>
      <c r="BH114" s="33" t="s">
        <v>110</v>
      </c>
      <c r="BI114" s="33" t="s">
        <v>110</v>
      </c>
      <c r="BJ114" t="s">
        <v>363</v>
      </c>
      <c r="BK114" t="s">
        <v>362</v>
      </c>
      <c r="BL114" t="s">
        <v>112</v>
      </c>
      <c r="BM114" t="s">
        <v>113</v>
      </c>
      <c r="BN114" t="s">
        <v>114</v>
      </c>
      <c r="BO114" t="s">
        <v>364</v>
      </c>
      <c r="BP114" t="s">
        <v>126</v>
      </c>
      <c r="BQ114" t="s">
        <v>100</v>
      </c>
      <c r="BR114" s="34">
        <v>42125</v>
      </c>
      <c r="BS114" s="35">
        <v>42473</v>
      </c>
      <c r="BT114" s="36" t="s">
        <v>148</v>
      </c>
      <c r="BU114" s="36" t="s">
        <v>365</v>
      </c>
      <c r="BV114" s="36">
        <v>112</v>
      </c>
      <c r="BW114" s="36" t="s">
        <v>119</v>
      </c>
      <c r="BX114" s="35">
        <v>42452</v>
      </c>
      <c r="BY114" s="36">
        <v>100</v>
      </c>
      <c r="BZ114" s="37">
        <v>5.2</v>
      </c>
      <c r="CA114" s="36" t="s">
        <v>120</v>
      </c>
      <c r="CB114" s="36" t="s">
        <v>121</v>
      </c>
      <c r="CC114" s="38">
        <v>38422942.435428001</v>
      </c>
      <c r="CD114" s="38">
        <v>39751507.815474004</v>
      </c>
      <c r="CE114" s="38">
        <v>38038793.276543997</v>
      </c>
      <c r="CF114" s="38">
        <v>37956184.503806002</v>
      </c>
      <c r="CG114" s="38">
        <v>40358625.939272001</v>
      </c>
      <c r="CH114" s="38">
        <v>40063953.329311997</v>
      </c>
      <c r="CI114" s="38"/>
      <c r="CJ114" s="39">
        <f t="shared" si="3"/>
        <v>234592007.29983601</v>
      </c>
      <c r="CK114" s="36" t="s">
        <v>122</v>
      </c>
      <c r="CL114" s="38">
        <v>2000000</v>
      </c>
      <c r="CM114" s="40">
        <v>0.91300000000000003</v>
      </c>
      <c r="CN114" s="40">
        <v>0.1164</v>
      </c>
      <c r="CO114" s="40">
        <v>8.6999999999999994E-2</v>
      </c>
      <c r="CP114" s="36">
        <v>0.62</v>
      </c>
      <c r="CQ114" s="40">
        <v>0.95420000000000005</v>
      </c>
      <c r="CR114" s="36">
        <v>16.445239999999998</v>
      </c>
      <c r="CS114" s="36">
        <v>15.390980000000001</v>
      </c>
      <c r="CT114" s="36">
        <v>2.2378140000000002</v>
      </c>
      <c r="CU114" s="36">
        <v>2.4145020000000001</v>
      </c>
    </row>
    <row r="115" spans="1:101" x14ac:dyDescent="0.2">
      <c r="A115" s="23" t="s">
        <v>182</v>
      </c>
      <c r="B115" s="67"/>
      <c r="C115" s="23">
        <v>114</v>
      </c>
      <c r="D115" s="23">
        <v>1333</v>
      </c>
      <c r="E115" s="23">
        <v>2.8</v>
      </c>
      <c r="F115" s="23">
        <v>11</v>
      </c>
      <c r="G115" s="23">
        <v>33.335999999999999</v>
      </c>
      <c r="H115" s="23">
        <v>15.976000000000001</v>
      </c>
      <c r="I115" s="23">
        <v>2.09</v>
      </c>
      <c r="J115" s="23">
        <v>2.1800000000000002</v>
      </c>
      <c r="K115" s="23">
        <v>40</v>
      </c>
      <c r="L115" s="23">
        <v>260</v>
      </c>
      <c r="M115" s="23">
        <v>33.256999999999998</v>
      </c>
      <c r="N115" s="23">
        <v>-0.02</v>
      </c>
      <c r="O115" s="23" t="s">
        <v>94</v>
      </c>
      <c r="P115" s="67" t="s">
        <v>182</v>
      </c>
      <c r="Q115" s="24" t="s">
        <v>95</v>
      </c>
      <c r="R115" s="24" t="s">
        <v>96</v>
      </c>
      <c r="S115" s="24" t="s">
        <v>126</v>
      </c>
      <c r="T115" s="24" t="s">
        <v>99</v>
      </c>
      <c r="U115" s="24" t="s">
        <v>99</v>
      </c>
      <c r="V115" s="24" t="s">
        <v>100</v>
      </c>
      <c r="W115" s="24" t="s">
        <v>101</v>
      </c>
      <c r="X115" s="94"/>
      <c r="Y115" s="94" t="s">
        <v>95</v>
      </c>
      <c r="Z115" s="94" t="s">
        <v>95</v>
      </c>
      <c r="AA115" s="49" t="s">
        <v>249</v>
      </c>
      <c r="AB115" s="24" t="s">
        <v>102</v>
      </c>
      <c r="AC115" s="24">
        <v>64</v>
      </c>
      <c r="AD115" s="24" t="s">
        <v>145</v>
      </c>
      <c r="AE115" s="25">
        <v>9146</v>
      </c>
      <c r="AF115" s="24" t="s">
        <v>145</v>
      </c>
      <c r="AG115" s="93" t="s">
        <v>104</v>
      </c>
      <c r="AH115" s="93" t="s">
        <v>105</v>
      </c>
      <c r="AI115" s="93" t="s">
        <v>106</v>
      </c>
      <c r="AJ115" s="93" t="s">
        <v>104</v>
      </c>
      <c r="AK115" s="69" t="s">
        <v>184</v>
      </c>
      <c r="AL115" s="69" t="s">
        <v>184</v>
      </c>
      <c r="AM115" s="94" t="s">
        <v>106</v>
      </c>
      <c r="AN115" s="24">
        <v>1</v>
      </c>
      <c r="AO115" s="24"/>
      <c r="AP115" s="24" t="s">
        <v>185</v>
      </c>
      <c r="AQ115" s="24" t="s">
        <v>185</v>
      </c>
      <c r="AR115" s="24" t="s">
        <v>135</v>
      </c>
      <c r="AS115" s="94"/>
      <c r="AT115" s="94"/>
      <c r="AU115" s="94"/>
      <c r="AV115" s="94"/>
      <c r="AW115" s="94"/>
      <c r="AX115" s="94"/>
      <c r="AY115" s="94"/>
      <c r="AZ115" s="94"/>
      <c r="BA115" s="94"/>
      <c r="BB115" s="61"/>
      <c r="BC115" s="61"/>
      <c r="BD115" s="61"/>
      <c r="BE115" s="61"/>
      <c r="BF115" s="31">
        <v>23</v>
      </c>
      <c r="BG115" s="31" t="s">
        <v>109</v>
      </c>
      <c r="BH115" s="33" t="s">
        <v>110</v>
      </c>
      <c r="BI115" s="33" t="s">
        <v>110</v>
      </c>
      <c r="BJ115" t="s">
        <v>250</v>
      </c>
      <c r="BK115" t="s">
        <v>182</v>
      </c>
      <c r="BL115" t="s">
        <v>112</v>
      </c>
      <c r="BM115" t="s">
        <v>113</v>
      </c>
      <c r="BN115" t="s">
        <v>114</v>
      </c>
      <c r="BO115" t="s">
        <v>251</v>
      </c>
      <c r="BP115" t="s">
        <v>126</v>
      </c>
      <c r="BQ115" t="s">
        <v>100</v>
      </c>
      <c r="BR115" s="34">
        <v>42125</v>
      </c>
      <c r="BS115" s="35">
        <v>42473</v>
      </c>
      <c r="BT115" s="36" t="s">
        <v>148</v>
      </c>
      <c r="BU115" s="36" t="s">
        <v>252</v>
      </c>
      <c r="BV115" s="36">
        <v>114</v>
      </c>
      <c r="BW115" s="36" t="s">
        <v>119</v>
      </c>
      <c r="BX115" s="35">
        <v>42452</v>
      </c>
      <c r="BY115" s="36">
        <v>100</v>
      </c>
      <c r="BZ115" s="37">
        <v>2.8</v>
      </c>
      <c r="CA115" s="36" t="s">
        <v>120</v>
      </c>
      <c r="CB115" s="36" t="s">
        <v>121</v>
      </c>
      <c r="CC115" s="38">
        <v>30302328.788196001</v>
      </c>
      <c r="CD115" s="38">
        <v>31419679.834286001</v>
      </c>
      <c r="CE115" s="38">
        <v>30087940.014022</v>
      </c>
      <c r="CF115" s="38">
        <v>29974242.460425999</v>
      </c>
      <c r="CG115" s="38">
        <v>31930198.180907998</v>
      </c>
      <c r="CH115" s="38">
        <v>31683172.848655999</v>
      </c>
      <c r="CI115" s="38"/>
      <c r="CJ115" s="39">
        <f t="shared" si="3"/>
        <v>185397562.12649399</v>
      </c>
      <c r="CK115" s="36" t="s">
        <v>122</v>
      </c>
      <c r="CL115" s="38">
        <v>2000000</v>
      </c>
      <c r="CM115" s="40">
        <v>0.91859999999999997</v>
      </c>
      <c r="CN115" s="40">
        <v>0.2402</v>
      </c>
      <c r="CO115" s="40">
        <v>8.14E-2</v>
      </c>
      <c r="CP115" s="36">
        <v>0.69</v>
      </c>
      <c r="CQ115" s="40">
        <v>0.93300000000000005</v>
      </c>
      <c r="CR115" s="36">
        <v>29.450119999999998</v>
      </c>
      <c r="CS115" s="36">
        <v>28.226939999999999</v>
      </c>
      <c r="CT115" s="36">
        <v>3.9664199999999998</v>
      </c>
      <c r="CU115" s="36">
        <v>5.3659749999999997</v>
      </c>
    </row>
    <row r="116" spans="1:101" x14ac:dyDescent="0.2">
      <c r="A116" s="67" t="s">
        <v>480</v>
      </c>
      <c r="B116" s="67"/>
      <c r="C116" s="67">
        <v>115</v>
      </c>
      <c r="D116" s="67">
        <v>827</v>
      </c>
      <c r="E116" s="67">
        <v>7.8</v>
      </c>
      <c r="F116" s="67">
        <v>11</v>
      </c>
      <c r="G116" s="67">
        <v>20.675999999999998</v>
      </c>
      <c r="H116" s="67">
        <v>10.459</v>
      </c>
      <c r="I116" s="67">
        <v>1.98</v>
      </c>
      <c r="J116" s="67">
        <v>2.2599999999999998</v>
      </c>
      <c r="K116" s="67">
        <v>40</v>
      </c>
      <c r="L116" s="67">
        <v>260</v>
      </c>
      <c r="M116" s="67">
        <v>20.628</v>
      </c>
      <c r="N116" s="67">
        <v>-4.8000000000000001E-2</v>
      </c>
      <c r="O116" s="67" t="s">
        <v>94</v>
      </c>
      <c r="P116" s="67" t="s">
        <v>480</v>
      </c>
      <c r="Q116" s="94" t="s">
        <v>124</v>
      </c>
      <c r="R116" s="94" t="s">
        <v>125</v>
      </c>
      <c r="S116" s="94" t="s">
        <v>97</v>
      </c>
      <c r="T116" s="94" t="s">
        <v>481</v>
      </c>
      <c r="U116" s="94" t="s">
        <v>99</v>
      </c>
      <c r="V116" s="94" t="s">
        <v>100</v>
      </c>
      <c r="W116" s="94" t="s">
        <v>482</v>
      </c>
      <c r="X116" s="94" t="s">
        <v>483</v>
      </c>
      <c r="Y116" s="93" t="s">
        <v>484</v>
      </c>
      <c r="Z116" s="42" t="s">
        <v>131</v>
      </c>
      <c r="AA116" s="42" t="s">
        <v>616</v>
      </c>
      <c r="AB116" s="94" t="s">
        <v>102</v>
      </c>
      <c r="AC116" s="94">
        <v>69</v>
      </c>
      <c r="AD116" s="94" t="s">
        <v>103</v>
      </c>
      <c r="AE116" s="33">
        <v>2642</v>
      </c>
      <c r="AF116" s="94" t="s">
        <v>103</v>
      </c>
      <c r="AG116" s="93" t="s">
        <v>104</v>
      </c>
      <c r="AH116" s="93" t="s">
        <v>105</v>
      </c>
      <c r="AI116" s="93" t="s">
        <v>106</v>
      </c>
      <c r="AJ116" s="93" t="s">
        <v>104</v>
      </c>
      <c r="AK116" s="93" t="s">
        <v>105</v>
      </c>
      <c r="AL116" s="93" t="s">
        <v>106</v>
      </c>
      <c r="AM116" s="93" t="s">
        <v>106</v>
      </c>
      <c r="AN116" s="94">
        <v>1</v>
      </c>
      <c r="AO116" s="94"/>
      <c r="AP116" s="94" t="s">
        <v>107</v>
      </c>
      <c r="AQ116" s="94">
        <v>1</v>
      </c>
      <c r="AR116" s="94" t="s">
        <v>135</v>
      </c>
      <c r="AS116" s="94">
        <v>2007</v>
      </c>
      <c r="AT116" s="27">
        <v>9</v>
      </c>
      <c r="AU116" s="27">
        <v>16</v>
      </c>
      <c r="AV116" s="28">
        <v>2.8759999999999999</v>
      </c>
      <c r="AW116" s="28">
        <v>2.1762000000000001</v>
      </c>
      <c r="AX116" s="29"/>
      <c r="AY116" s="29"/>
      <c r="AZ116" s="29">
        <v>49.8</v>
      </c>
      <c r="BA116" s="29">
        <v>40.4</v>
      </c>
      <c r="BB116" s="30">
        <v>50.469200000000001</v>
      </c>
      <c r="BC116" s="30">
        <v>15.450799999999999</v>
      </c>
      <c r="BD116" s="30">
        <v>4.3342000000000001</v>
      </c>
      <c r="BE116" s="30">
        <v>7.5200000000000003E-2</v>
      </c>
      <c r="BF116" s="31">
        <v>16</v>
      </c>
      <c r="BG116" t="s">
        <v>109</v>
      </c>
      <c r="BH116" s="33" t="s">
        <v>109</v>
      </c>
      <c r="BI116" s="33" t="s">
        <v>132</v>
      </c>
      <c r="BJ116" t="s">
        <v>617</v>
      </c>
      <c r="BK116" t="s">
        <v>480</v>
      </c>
      <c r="BL116" t="s">
        <v>112</v>
      </c>
      <c r="BM116" t="s">
        <v>113</v>
      </c>
      <c r="BN116" t="s">
        <v>114</v>
      </c>
      <c r="BO116" t="s">
        <v>618</v>
      </c>
      <c r="BP116" t="s">
        <v>116</v>
      </c>
      <c r="BQ116" t="s">
        <v>100</v>
      </c>
      <c r="BR116" s="34">
        <v>42125</v>
      </c>
      <c r="BS116" s="35">
        <v>42473</v>
      </c>
      <c r="BT116" s="36" t="s">
        <v>148</v>
      </c>
      <c r="BU116" s="36" t="s">
        <v>619</v>
      </c>
      <c r="BV116" s="36">
        <v>115</v>
      </c>
      <c r="BW116" s="36" t="s">
        <v>119</v>
      </c>
      <c r="BX116" s="35">
        <v>42452</v>
      </c>
      <c r="BY116" s="36">
        <v>100</v>
      </c>
      <c r="BZ116" s="37">
        <v>7.8</v>
      </c>
      <c r="CA116" s="36" t="s">
        <v>120</v>
      </c>
      <c r="CB116" s="36" t="s">
        <v>121</v>
      </c>
      <c r="CC116" s="38">
        <v>34762590.016758002</v>
      </c>
      <c r="CD116" s="38">
        <v>35762292.546329997</v>
      </c>
      <c r="CE116" s="38">
        <v>33937647.330173999</v>
      </c>
      <c r="CF116" s="38">
        <v>33948964.403672002</v>
      </c>
      <c r="CG116" s="38">
        <v>36082075.222092003</v>
      </c>
      <c r="CH116" s="38">
        <v>36236836.214960001</v>
      </c>
      <c r="CI116" s="38"/>
      <c r="CJ116" s="39">
        <f t="shared" si="3"/>
        <v>210730405.73398602</v>
      </c>
      <c r="CK116" s="36" t="s">
        <v>122</v>
      </c>
      <c r="CL116" s="38">
        <v>2000000</v>
      </c>
      <c r="CM116" s="40">
        <v>0.92069999999999996</v>
      </c>
      <c r="CN116" s="40">
        <v>5.8500000000000003E-2</v>
      </c>
      <c r="CO116" s="40">
        <v>7.9299999999999995E-2</v>
      </c>
      <c r="CP116" s="36">
        <v>0.62</v>
      </c>
      <c r="CQ116" s="40">
        <v>0.96540000000000004</v>
      </c>
      <c r="CR116" s="36">
        <v>9.4970999999999997</v>
      </c>
      <c r="CS116" s="36">
        <v>8.5342490000000009</v>
      </c>
      <c r="CT116" s="36">
        <v>1.1128370000000001</v>
      </c>
      <c r="CU116" s="36">
        <v>1.0325059999999999</v>
      </c>
      <c r="CV116" s="105"/>
      <c r="CW116" s="105"/>
    </row>
    <row r="117" spans="1:101" x14ac:dyDescent="0.2">
      <c r="A117" s="67" t="s">
        <v>374</v>
      </c>
      <c r="B117" s="67"/>
      <c r="C117" s="67">
        <v>116</v>
      </c>
      <c r="D117" s="67">
        <v>937</v>
      </c>
      <c r="E117" s="67">
        <v>6.2</v>
      </c>
      <c r="F117" s="67">
        <v>11</v>
      </c>
      <c r="G117" s="67">
        <v>23.425000000000001</v>
      </c>
      <c r="H117" s="67">
        <v>11.054</v>
      </c>
      <c r="I117" s="67">
        <v>2.12</v>
      </c>
      <c r="J117" s="67">
        <v>2.2200000000000002</v>
      </c>
      <c r="K117" s="67">
        <v>40</v>
      </c>
      <c r="L117" s="67">
        <v>260</v>
      </c>
      <c r="M117" s="67">
        <v>23.338000000000001</v>
      </c>
      <c r="N117" s="67">
        <v>-4.3999999999999997E-2</v>
      </c>
      <c r="O117" s="67" t="s">
        <v>94</v>
      </c>
      <c r="P117" s="67" t="s">
        <v>374</v>
      </c>
      <c r="Q117" s="94" t="s">
        <v>95</v>
      </c>
      <c r="R117" s="94" t="s">
        <v>96</v>
      </c>
      <c r="S117" s="94" t="s">
        <v>126</v>
      </c>
      <c r="T117" s="94" t="s">
        <v>99</v>
      </c>
      <c r="U117" s="94" t="s">
        <v>99</v>
      </c>
      <c r="V117" s="94" t="s">
        <v>100</v>
      </c>
      <c r="W117" s="94" t="s">
        <v>101</v>
      </c>
      <c r="X117" s="94"/>
      <c r="Y117" s="94" t="s">
        <v>95</v>
      </c>
      <c r="Z117" s="32" t="s">
        <v>95</v>
      </c>
      <c r="AA117" s="32" t="s">
        <v>95</v>
      </c>
      <c r="AB117" s="94" t="s">
        <v>102</v>
      </c>
      <c r="AC117" s="94">
        <v>66</v>
      </c>
      <c r="AD117" s="94" t="s">
        <v>103</v>
      </c>
      <c r="AE117" s="33">
        <v>3189</v>
      </c>
      <c r="AF117" s="94" t="s">
        <v>103</v>
      </c>
      <c r="AG117" s="93" t="s">
        <v>104</v>
      </c>
      <c r="AH117" s="46" t="s">
        <v>105</v>
      </c>
      <c r="AI117" s="46" t="s">
        <v>106</v>
      </c>
      <c r="AJ117" s="93" t="s">
        <v>104</v>
      </c>
      <c r="AK117" s="93" t="s">
        <v>105</v>
      </c>
      <c r="AL117" s="93" t="s">
        <v>106</v>
      </c>
      <c r="AM117" s="46" t="s">
        <v>106</v>
      </c>
      <c r="AN117" s="94">
        <v>1</v>
      </c>
      <c r="AO117" s="94"/>
      <c r="AP117" s="94" t="s">
        <v>134</v>
      </c>
      <c r="AQ117" s="94">
        <v>2</v>
      </c>
      <c r="AR117" s="94" t="s">
        <v>108</v>
      </c>
      <c r="AS117" s="27">
        <v>2000</v>
      </c>
      <c r="AT117" s="27">
        <v>16</v>
      </c>
      <c r="AU117" s="27">
        <v>36</v>
      </c>
      <c r="AV117" s="28">
        <v>5.7656000000000001</v>
      </c>
      <c r="AW117" s="28">
        <v>3.2764000000000002</v>
      </c>
      <c r="AX117" s="29">
        <v>30</v>
      </c>
      <c r="AY117" s="29">
        <v>4.8</v>
      </c>
      <c r="AZ117" s="29">
        <v>61.4</v>
      </c>
      <c r="BA117" s="29">
        <v>72.400000000000006</v>
      </c>
      <c r="BB117" s="30">
        <v>17.731400000000001</v>
      </c>
      <c r="BC117" s="30">
        <v>4.1585999999999999</v>
      </c>
      <c r="BD117" s="30">
        <v>8.4350000000000005</v>
      </c>
      <c r="BE117" s="30">
        <v>0</v>
      </c>
      <c r="BF117" s="31">
        <v>36</v>
      </c>
      <c r="BG117" t="s">
        <v>109</v>
      </c>
      <c r="BH117" s="33" t="s">
        <v>110</v>
      </c>
      <c r="BI117" s="33" t="s">
        <v>110</v>
      </c>
      <c r="BJ117" t="s">
        <v>432</v>
      </c>
      <c r="BK117" t="s">
        <v>374</v>
      </c>
      <c r="BL117" t="s">
        <v>112</v>
      </c>
      <c r="BM117" t="s">
        <v>113</v>
      </c>
      <c r="BN117" t="s">
        <v>114</v>
      </c>
      <c r="BO117" t="s">
        <v>433</v>
      </c>
      <c r="BP117" t="s">
        <v>126</v>
      </c>
      <c r="BQ117" t="s">
        <v>100</v>
      </c>
      <c r="BR117" s="34">
        <v>42125</v>
      </c>
      <c r="BS117" s="35">
        <v>42478</v>
      </c>
      <c r="BT117" s="36" t="s">
        <v>162</v>
      </c>
      <c r="BU117" s="36" t="s">
        <v>434</v>
      </c>
      <c r="BV117" s="36">
        <v>116</v>
      </c>
      <c r="BW117" s="36" t="s">
        <v>119</v>
      </c>
      <c r="BX117" s="35">
        <v>42452</v>
      </c>
      <c r="BY117" s="36">
        <v>100</v>
      </c>
      <c r="BZ117" s="37">
        <v>6.2</v>
      </c>
      <c r="CA117" s="36" t="s">
        <v>120</v>
      </c>
      <c r="CB117" s="36" t="s">
        <v>121</v>
      </c>
      <c r="CC117" s="38">
        <v>33699631.057852</v>
      </c>
      <c r="CD117" s="38">
        <v>43504229.705526002</v>
      </c>
      <c r="CE117" s="38">
        <v>41377640.225107998</v>
      </c>
      <c r="CF117" s="38">
        <v>39737902.415625997</v>
      </c>
      <c r="CG117" s="38">
        <v>38837986.296913996</v>
      </c>
      <c r="CH117" s="38">
        <v>40375771.744438</v>
      </c>
      <c r="CI117" s="38"/>
      <c r="CJ117" s="39">
        <f t="shared" si="3"/>
        <v>237533161.44546396</v>
      </c>
      <c r="CK117" s="36" t="s">
        <v>122</v>
      </c>
      <c r="CL117" s="38">
        <v>2000000</v>
      </c>
      <c r="CM117" s="40">
        <v>0.9093</v>
      </c>
      <c r="CN117" s="40">
        <v>9.5399999999999999E-2</v>
      </c>
      <c r="CO117" s="40">
        <v>9.0700000000000003E-2</v>
      </c>
      <c r="CP117" s="36">
        <v>0.67</v>
      </c>
      <c r="CQ117" s="40">
        <v>0.9516</v>
      </c>
      <c r="CR117" s="36">
        <v>12.670070000000001</v>
      </c>
      <c r="CS117" s="36">
        <v>11.389200000000001</v>
      </c>
      <c r="CT117" s="36">
        <v>1.738002</v>
      </c>
      <c r="CU117" s="36">
        <v>1.754251</v>
      </c>
      <c r="CV117" s="105"/>
    </row>
    <row r="118" spans="1:101" x14ac:dyDescent="0.2">
      <c r="A118" s="48" t="s">
        <v>389</v>
      </c>
      <c r="B118" s="48"/>
      <c r="C118" s="48">
        <v>117</v>
      </c>
      <c r="D118" s="48">
        <v>1437</v>
      </c>
      <c r="E118" s="48">
        <v>7.3</v>
      </c>
      <c r="F118" s="48">
        <v>11</v>
      </c>
      <c r="G118" s="48">
        <v>35.923000000000002</v>
      </c>
      <c r="H118" s="48">
        <v>16.896000000000001</v>
      </c>
      <c r="I118" s="48">
        <v>2.13</v>
      </c>
      <c r="J118" s="48">
        <v>2.2000000000000002</v>
      </c>
      <c r="K118" s="48">
        <v>40</v>
      </c>
      <c r="L118" s="48">
        <v>260</v>
      </c>
      <c r="M118" s="48">
        <v>35.892000000000003</v>
      </c>
      <c r="N118" s="48">
        <v>-3.4000000000000002E-2</v>
      </c>
      <c r="O118" s="48" t="s">
        <v>94</v>
      </c>
      <c r="P118" s="48" t="s">
        <v>389</v>
      </c>
      <c r="Q118" s="51" t="s">
        <v>124</v>
      </c>
      <c r="R118" s="51" t="s">
        <v>390</v>
      </c>
      <c r="S118" s="51" t="s">
        <v>126</v>
      </c>
      <c r="T118" s="51" t="s">
        <v>391</v>
      </c>
      <c r="U118" s="51" t="s">
        <v>391</v>
      </c>
      <c r="V118" s="51" t="s">
        <v>239</v>
      </c>
      <c r="W118" s="51" t="s">
        <v>392</v>
      </c>
      <c r="X118" s="97" t="s">
        <v>393</v>
      </c>
      <c r="Y118" s="97" t="s">
        <v>394</v>
      </c>
      <c r="Z118" s="133" t="s">
        <v>132</v>
      </c>
      <c r="AA118" s="133" t="s">
        <v>132</v>
      </c>
      <c r="AB118" s="51" t="s">
        <v>395</v>
      </c>
      <c r="AC118" s="51">
        <v>80</v>
      </c>
      <c r="AD118" s="51" t="s">
        <v>103</v>
      </c>
      <c r="AE118" s="53">
        <v>2149</v>
      </c>
      <c r="AF118" s="51" t="s">
        <v>103</v>
      </c>
      <c r="AG118" s="51" t="s">
        <v>174</v>
      </c>
      <c r="AH118" s="51" t="s">
        <v>105</v>
      </c>
      <c r="AI118" s="50" t="s">
        <v>212</v>
      </c>
      <c r="AJ118" s="69" t="s">
        <v>198</v>
      </c>
      <c r="AK118" s="69" t="s">
        <v>198</v>
      </c>
      <c r="AL118" s="69" t="s">
        <v>198</v>
      </c>
      <c r="AM118" s="50" t="s">
        <v>212</v>
      </c>
      <c r="AN118" s="51">
        <v>0</v>
      </c>
      <c r="AO118" s="51"/>
      <c r="AP118" s="51" t="s">
        <v>396</v>
      </c>
      <c r="AQ118" s="51" t="s">
        <v>396</v>
      </c>
      <c r="AR118" s="51" t="s">
        <v>108</v>
      </c>
      <c r="AS118" s="51"/>
      <c r="AT118" s="51"/>
      <c r="AU118" s="51"/>
      <c r="AV118" s="51"/>
      <c r="AW118" s="51"/>
      <c r="AX118" s="51"/>
      <c r="AY118" s="51"/>
      <c r="AZ118" s="51"/>
      <c r="BA118" s="51"/>
      <c r="BB118" s="51"/>
      <c r="BC118" s="51"/>
      <c r="BD118" s="51"/>
      <c r="BE118" s="51"/>
      <c r="BF118" s="102">
        <v>24</v>
      </c>
      <c r="BG118" s="53">
        <v>24</v>
      </c>
      <c r="BH118" s="53" t="s">
        <v>397</v>
      </c>
      <c r="BI118" s="53" t="s">
        <v>131</v>
      </c>
      <c r="BJ118" s="53" t="s">
        <v>556</v>
      </c>
      <c r="BK118" s="53" t="s">
        <v>389</v>
      </c>
      <c r="BL118" s="53" t="s">
        <v>112</v>
      </c>
      <c r="BM118" s="53" t="s">
        <v>113</v>
      </c>
      <c r="BN118" s="53" t="s">
        <v>114</v>
      </c>
      <c r="BO118" s="53" t="s">
        <v>557</v>
      </c>
      <c r="BP118" s="53" t="s">
        <v>126</v>
      </c>
      <c r="BQ118" s="53" t="s">
        <v>239</v>
      </c>
      <c r="BR118" s="54">
        <v>42125</v>
      </c>
      <c r="BS118" s="55">
        <v>42478</v>
      </c>
      <c r="BT118" s="56" t="s">
        <v>162</v>
      </c>
      <c r="BU118" s="56" t="s">
        <v>558</v>
      </c>
      <c r="BV118" s="56">
        <v>117</v>
      </c>
      <c r="BW118" s="56" t="s">
        <v>119</v>
      </c>
      <c r="BX118" s="55">
        <v>42452</v>
      </c>
      <c r="BY118" s="56">
        <v>100</v>
      </c>
      <c r="BZ118" s="57">
        <v>7.3</v>
      </c>
      <c r="CA118" s="56" t="s">
        <v>120</v>
      </c>
      <c r="CB118" s="56" t="s">
        <v>121</v>
      </c>
      <c r="CC118" s="58">
        <v>52051050.390968002</v>
      </c>
      <c r="CD118" s="58">
        <v>37637761.092491999</v>
      </c>
      <c r="CE118" s="58">
        <v>35907814.857014</v>
      </c>
      <c r="CF118" s="58">
        <v>34560554.569523998</v>
      </c>
      <c r="CG118" s="58">
        <v>33455467.718387999</v>
      </c>
      <c r="CH118" s="58">
        <v>35190249.057577997</v>
      </c>
      <c r="CI118" s="58"/>
      <c r="CJ118" s="59">
        <f t="shared" si="3"/>
        <v>228802897.68596399</v>
      </c>
      <c r="CK118" s="56" t="s">
        <v>122</v>
      </c>
      <c r="CL118" s="58">
        <v>2000000</v>
      </c>
      <c r="CM118" s="60">
        <v>0.91039999999999999</v>
      </c>
      <c r="CN118" s="60">
        <v>8.9599999999999999E-2</v>
      </c>
      <c r="CO118" s="60">
        <v>8.9599999999999999E-2</v>
      </c>
      <c r="CP118" s="56">
        <v>0.6</v>
      </c>
      <c r="CQ118" s="60">
        <v>0.96489999999999998</v>
      </c>
      <c r="CR118" s="56">
        <v>14.769830000000001</v>
      </c>
      <c r="CS118" s="56">
        <v>13.23071</v>
      </c>
      <c r="CT118" s="56">
        <v>1.6773199999999999</v>
      </c>
      <c r="CU118" s="56">
        <v>1.699856</v>
      </c>
      <c r="CV118" s="109" t="s">
        <v>709</v>
      </c>
      <c r="CW118" s="53" t="s">
        <v>709</v>
      </c>
    </row>
    <row r="119" spans="1:101" x14ac:dyDescent="0.2">
      <c r="A119" s="67" t="s">
        <v>321</v>
      </c>
      <c r="B119" s="67"/>
      <c r="C119" s="67">
        <v>118</v>
      </c>
      <c r="D119" s="67">
        <v>2828</v>
      </c>
      <c r="E119" s="67">
        <v>5.3</v>
      </c>
      <c r="F119" s="67">
        <v>11</v>
      </c>
      <c r="G119" s="67">
        <v>70.698999999999998</v>
      </c>
      <c r="H119" s="67">
        <v>35.287999999999997</v>
      </c>
      <c r="I119" s="67">
        <v>2</v>
      </c>
      <c r="J119" s="67">
        <v>2.0699999999999998</v>
      </c>
      <c r="K119" s="67">
        <v>40</v>
      </c>
      <c r="L119" s="67">
        <v>260</v>
      </c>
      <c r="M119" s="67">
        <v>70.567999999999998</v>
      </c>
      <c r="N119" s="67">
        <v>2E-3</v>
      </c>
      <c r="O119" s="67" t="s">
        <v>94</v>
      </c>
      <c r="P119" s="67" t="s">
        <v>321</v>
      </c>
      <c r="Q119" s="94" t="s">
        <v>124</v>
      </c>
      <c r="R119" s="94" t="s">
        <v>125</v>
      </c>
      <c r="S119" s="94" t="s">
        <v>97</v>
      </c>
      <c r="T119" s="94" t="s">
        <v>99</v>
      </c>
      <c r="U119" s="94" t="s">
        <v>99</v>
      </c>
      <c r="V119" s="94" t="s">
        <v>239</v>
      </c>
      <c r="W119" s="94" t="s">
        <v>141</v>
      </c>
      <c r="X119" s="41" t="s">
        <v>142</v>
      </c>
      <c r="Y119" s="94" t="s">
        <v>143</v>
      </c>
      <c r="Z119" s="45" t="s">
        <v>132</v>
      </c>
      <c r="AA119" s="45" t="s">
        <v>132</v>
      </c>
      <c r="AB119" s="94" t="s">
        <v>133</v>
      </c>
      <c r="AC119" s="94">
        <v>76</v>
      </c>
      <c r="AD119" s="94" t="s">
        <v>103</v>
      </c>
      <c r="AE119" s="33">
        <v>2468</v>
      </c>
      <c r="AF119" s="94" t="s">
        <v>103</v>
      </c>
      <c r="AG119" s="94" t="s">
        <v>174</v>
      </c>
      <c r="AH119" s="94" t="s">
        <v>105</v>
      </c>
      <c r="AI119" s="93" t="s">
        <v>212</v>
      </c>
      <c r="AJ119" s="93" t="s">
        <v>174</v>
      </c>
      <c r="AK119" s="93" t="s">
        <v>105</v>
      </c>
      <c r="AL119" s="93" t="s">
        <v>212</v>
      </c>
      <c r="AM119" s="93" t="s">
        <v>212</v>
      </c>
      <c r="AN119" s="94">
        <v>0</v>
      </c>
      <c r="AO119" s="94"/>
      <c r="AP119" s="94" t="s">
        <v>134</v>
      </c>
      <c r="AQ119" s="94">
        <v>2</v>
      </c>
      <c r="AR119" s="94" t="s">
        <v>108</v>
      </c>
      <c r="AS119" s="94">
        <v>1990</v>
      </c>
      <c r="AT119" s="27">
        <v>26</v>
      </c>
      <c r="AU119" s="27">
        <v>16</v>
      </c>
      <c r="AV119" s="28">
        <v>5.0039999999999996</v>
      </c>
      <c r="AW119" s="28">
        <v>4.5856000000000003</v>
      </c>
      <c r="AX119" s="29">
        <v>31.4</v>
      </c>
      <c r="AY119" s="29">
        <v>12.6</v>
      </c>
      <c r="AZ119" s="29">
        <v>41.8</v>
      </c>
      <c r="BA119" s="29">
        <v>51.8</v>
      </c>
      <c r="BB119" s="30">
        <v>39.194400000000002</v>
      </c>
      <c r="BC119" s="30">
        <v>2.2016</v>
      </c>
      <c r="BD119" s="30">
        <v>3.0615999999999999</v>
      </c>
      <c r="BE119" s="30">
        <v>9.3600000000000003E-2</v>
      </c>
      <c r="BF119" s="31">
        <v>16</v>
      </c>
      <c r="BG119" s="31">
        <v>16</v>
      </c>
      <c r="BH119" s="33" t="s">
        <v>322</v>
      </c>
      <c r="BI119" s="33" t="s">
        <v>109</v>
      </c>
      <c r="BJ119" t="s">
        <v>371</v>
      </c>
      <c r="BK119" t="s">
        <v>321</v>
      </c>
      <c r="BL119" t="s">
        <v>112</v>
      </c>
      <c r="BM119" t="s">
        <v>113</v>
      </c>
      <c r="BN119" t="s">
        <v>114</v>
      </c>
      <c r="BO119" t="s">
        <v>372</v>
      </c>
      <c r="BP119" t="s">
        <v>116</v>
      </c>
      <c r="BQ119" t="s">
        <v>239</v>
      </c>
      <c r="BR119" s="34">
        <v>42125</v>
      </c>
      <c r="BS119" s="35">
        <v>42478</v>
      </c>
      <c r="BT119" s="36" t="s">
        <v>162</v>
      </c>
      <c r="BU119" s="36" t="s">
        <v>373</v>
      </c>
      <c r="BV119" s="36">
        <v>118</v>
      </c>
      <c r="BW119" s="36" t="s">
        <v>119</v>
      </c>
      <c r="BX119" s="35">
        <v>42452</v>
      </c>
      <c r="BY119" s="36">
        <v>100</v>
      </c>
      <c r="BZ119" s="37">
        <v>5.3</v>
      </c>
      <c r="CA119" s="36" t="s">
        <v>120</v>
      </c>
      <c r="CB119" s="36" t="s">
        <v>121</v>
      </c>
      <c r="CC119" s="38">
        <v>35296189.135296002</v>
      </c>
      <c r="CD119" s="38">
        <v>43586976.225924</v>
      </c>
      <c r="CE119" s="38">
        <v>41694202.561848</v>
      </c>
      <c r="CF119" s="38">
        <v>40108691.464709997</v>
      </c>
      <c r="CG119" s="38">
        <v>38530317.517866001</v>
      </c>
      <c r="CH119" s="38">
        <v>40608896.505337998</v>
      </c>
      <c r="CI119" s="38"/>
      <c r="CJ119" s="39">
        <f t="shared" si="3"/>
        <v>239825273.41098201</v>
      </c>
      <c r="CK119" s="36" t="s">
        <v>122</v>
      </c>
      <c r="CL119" s="38">
        <v>2000000</v>
      </c>
      <c r="CM119" s="40">
        <v>0.91080000000000005</v>
      </c>
      <c r="CN119" s="40">
        <v>0.1163</v>
      </c>
      <c r="CO119" s="40">
        <v>8.9200000000000002E-2</v>
      </c>
      <c r="CP119" s="36">
        <v>0.57999999999999996</v>
      </c>
      <c r="CQ119" s="40">
        <v>0.96970000000000001</v>
      </c>
      <c r="CR119" s="36">
        <v>14.879110000000001</v>
      </c>
      <c r="CS119" s="36">
        <v>13.542490000000001</v>
      </c>
      <c r="CT119" s="36">
        <v>1.9503459999999999</v>
      </c>
      <c r="CU119" s="36">
        <v>2.0504880000000001</v>
      </c>
    </row>
    <row r="120" spans="1:101" x14ac:dyDescent="0.2">
      <c r="A120" s="117" t="s">
        <v>498</v>
      </c>
      <c r="B120" s="117"/>
      <c r="C120" s="117">
        <v>119</v>
      </c>
      <c r="D120" s="117">
        <v>408.3</v>
      </c>
      <c r="E120" s="117">
        <v>6.9</v>
      </c>
      <c r="F120" s="117">
        <v>11</v>
      </c>
      <c r="G120" s="117">
        <v>10.207000000000001</v>
      </c>
      <c r="H120" s="117">
        <v>4.8810000000000002</v>
      </c>
      <c r="I120" s="117">
        <v>2.09</v>
      </c>
      <c r="J120" s="117">
        <v>1.96</v>
      </c>
      <c r="K120" s="117">
        <v>40</v>
      </c>
      <c r="L120" s="117">
        <v>260</v>
      </c>
      <c r="M120" s="117">
        <v>10.188000000000001</v>
      </c>
      <c r="N120" s="117">
        <v>0.34200000000000003</v>
      </c>
      <c r="O120" s="117" t="s">
        <v>94</v>
      </c>
      <c r="P120" s="117" t="s">
        <v>498</v>
      </c>
      <c r="Q120" s="118" t="s">
        <v>124</v>
      </c>
      <c r="R120" s="118" t="s">
        <v>390</v>
      </c>
      <c r="S120" s="118" t="s">
        <v>97</v>
      </c>
      <c r="T120" s="118" t="s">
        <v>211</v>
      </c>
      <c r="U120" s="118" t="s">
        <v>211</v>
      </c>
      <c r="V120" s="118" t="s">
        <v>257</v>
      </c>
      <c r="W120" s="118" t="s">
        <v>141</v>
      </c>
      <c r="X120" s="119" t="s">
        <v>142</v>
      </c>
      <c r="Y120" s="119" t="s">
        <v>143</v>
      </c>
      <c r="Z120" s="120" t="s">
        <v>132</v>
      </c>
      <c r="AA120" s="120" t="s">
        <v>132</v>
      </c>
      <c r="AB120" s="118">
        <v>0</v>
      </c>
      <c r="AC120" s="118">
        <v>82</v>
      </c>
      <c r="AD120" s="118" t="s">
        <v>145</v>
      </c>
      <c r="AE120" s="121">
        <v>17337</v>
      </c>
      <c r="AF120" s="118" t="s">
        <v>145</v>
      </c>
      <c r="AG120" s="122" t="s">
        <v>174</v>
      </c>
      <c r="AH120" s="122" t="s">
        <v>105</v>
      </c>
      <c r="AI120" s="122" t="s">
        <v>212</v>
      </c>
      <c r="AJ120" s="122" t="s">
        <v>174</v>
      </c>
      <c r="AK120" s="122" t="s">
        <v>105</v>
      </c>
      <c r="AL120" s="122" t="s">
        <v>212</v>
      </c>
      <c r="AM120" s="122" t="s">
        <v>212</v>
      </c>
      <c r="AN120" s="118">
        <v>0</v>
      </c>
      <c r="AO120" s="118"/>
      <c r="AP120" s="118" t="s">
        <v>107</v>
      </c>
      <c r="AQ120" s="118">
        <v>1</v>
      </c>
      <c r="AR120" s="118" t="s">
        <v>135</v>
      </c>
      <c r="AS120" s="118"/>
      <c r="AT120" s="118"/>
      <c r="AU120" s="118"/>
      <c r="AV120" s="118"/>
      <c r="AW120" s="118"/>
      <c r="AX120" s="118"/>
      <c r="AY120" s="118"/>
      <c r="AZ120" s="118"/>
      <c r="BA120" s="118"/>
      <c r="BB120" s="118"/>
      <c r="BC120" s="118"/>
      <c r="BD120" s="118"/>
      <c r="BE120" s="118"/>
      <c r="BF120" s="189">
        <v>26</v>
      </c>
      <c r="BG120" s="121" t="s">
        <v>109</v>
      </c>
      <c r="BH120" s="121" t="s">
        <v>258</v>
      </c>
      <c r="BI120" s="121" t="s">
        <v>258</v>
      </c>
      <c r="BJ120" s="121" t="s">
        <v>499</v>
      </c>
      <c r="BK120" s="121" t="s">
        <v>498</v>
      </c>
      <c r="BL120" s="190">
        <v>42144</v>
      </c>
      <c r="BM120" s="121" t="s">
        <v>113</v>
      </c>
      <c r="BN120" s="121" t="s">
        <v>114</v>
      </c>
      <c r="BO120" s="121" t="s">
        <v>500</v>
      </c>
      <c r="BP120" s="121" t="s">
        <v>116</v>
      </c>
      <c r="BQ120" s="121" t="s">
        <v>257</v>
      </c>
      <c r="BR120" s="124">
        <v>42125</v>
      </c>
      <c r="BS120" s="125">
        <v>42478</v>
      </c>
      <c r="BT120" s="126" t="s">
        <v>162</v>
      </c>
      <c r="BU120" s="126" t="s">
        <v>501</v>
      </c>
      <c r="BV120" s="126">
        <v>119</v>
      </c>
      <c r="BW120" s="126" t="s">
        <v>119</v>
      </c>
      <c r="BX120" s="125">
        <v>42452</v>
      </c>
      <c r="BY120" s="126">
        <v>100</v>
      </c>
      <c r="BZ120" s="127">
        <v>6.9</v>
      </c>
      <c r="CA120" s="126" t="s">
        <v>120</v>
      </c>
      <c r="CB120" s="126" t="s">
        <v>121</v>
      </c>
      <c r="CC120" s="128">
        <v>38911908.064764</v>
      </c>
      <c r="CD120" s="128">
        <v>48391192.788783997</v>
      </c>
      <c r="CE120" s="128">
        <v>45941638.117232002</v>
      </c>
      <c r="CF120" s="128">
        <v>44009147.155019999</v>
      </c>
      <c r="CG120" s="128">
        <v>43219974.445845999</v>
      </c>
      <c r="CH120" s="128">
        <v>44826127.848582</v>
      </c>
      <c r="CI120" s="128"/>
      <c r="CJ120" s="129">
        <f t="shared" si="3"/>
        <v>265299988.42022797</v>
      </c>
      <c r="CK120" s="126" t="s">
        <v>122</v>
      </c>
      <c r="CL120" s="128">
        <v>2000000</v>
      </c>
      <c r="CM120" s="130">
        <v>0.91110000000000002</v>
      </c>
      <c r="CN120" s="130">
        <v>7.6499999999999999E-2</v>
      </c>
      <c r="CO120" s="130">
        <v>8.8900000000000007E-2</v>
      </c>
      <c r="CP120" s="126">
        <v>0.56000000000000005</v>
      </c>
      <c r="CQ120" s="130">
        <v>0.96840000000000004</v>
      </c>
      <c r="CR120" s="126">
        <v>13.97179</v>
      </c>
      <c r="CS120" s="126">
        <v>12.40934</v>
      </c>
      <c r="CT120" s="126">
        <v>1.4027700000000001</v>
      </c>
      <c r="CU120" s="126">
        <v>1.3741220000000001</v>
      </c>
      <c r="CV120" s="121" t="s">
        <v>714</v>
      </c>
      <c r="CW120" s="121" t="s">
        <v>714</v>
      </c>
    </row>
    <row r="121" spans="1:101" x14ac:dyDescent="0.2">
      <c r="A121" s="162" t="s">
        <v>158</v>
      </c>
      <c r="B121" s="162"/>
      <c r="C121" s="162">
        <v>120</v>
      </c>
      <c r="D121" s="162">
        <v>615.5</v>
      </c>
      <c r="E121" s="162">
        <v>2.1</v>
      </c>
      <c r="F121" s="162">
        <v>11</v>
      </c>
      <c r="G121" s="162">
        <v>15.385999999999999</v>
      </c>
      <c r="H121" s="162">
        <v>7.2709999999999999</v>
      </c>
      <c r="I121" s="162">
        <v>2.12</v>
      </c>
      <c r="J121" s="162">
        <v>2.14</v>
      </c>
      <c r="K121" s="162">
        <v>40</v>
      </c>
      <c r="L121" s="162">
        <v>260</v>
      </c>
      <c r="M121" s="162">
        <v>15.339</v>
      </c>
      <c r="N121" s="162">
        <v>-6.7000000000000004E-2</v>
      </c>
      <c r="O121" s="162" t="s">
        <v>94</v>
      </c>
      <c r="P121" s="162" t="s">
        <v>158</v>
      </c>
      <c r="Q121" s="163" t="s">
        <v>95</v>
      </c>
      <c r="R121" s="163" t="s">
        <v>96</v>
      </c>
      <c r="S121" s="163" t="s">
        <v>97</v>
      </c>
      <c r="T121" s="163" t="s">
        <v>99</v>
      </c>
      <c r="U121" s="163" t="s">
        <v>99</v>
      </c>
      <c r="V121" s="163" t="s">
        <v>100</v>
      </c>
      <c r="W121" s="163" t="s">
        <v>101</v>
      </c>
      <c r="X121" s="163"/>
      <c r="Y121" s="163" t="s">
        <v>95</v>
      </c>
      <c r="Z121" s="172" t="s">
        <v>95</v>
      </c>
      <c r="AA121" s="172" t="s">
        <v>95</v>
      </c>
      <c r="AB121" s="163" t="s">
        <v>102</v>
      </c>
      <c r="AC121" s="163">
        <v>71</v>
      </c>
      <c r="AD121" s="163" t="s">
        <v>103</v>
      </c>
      <c r="AE121" s="165">
        <v>3340</v>
      </c>
      <c r="AF121" s="163" t="s">
        <v>103</v>
      </c>
      <c r="AG121" s="166" t="s">
        <v>105</v>
      </c>
      <c r="AH121" s="193" t="s">
        <v>105</v>
      </c>
      <c r="AI121" s="193" t="s">
        <v>151</v>
      </c>
      <c r="AJ121" s="166" t="s">
        <v>105</v>
      </c>
      <c r="AK121" s="166" t="s">
        <v>105</v>
      </c>
      <c r="AL121" s="166" t="s">
        <v>151</v>
      </c>
      <c r="AM121" s="166" t="s">
        <v>151</v>
      </c>
      <c r="AN121" s="163">
        <v>2</v>
      </c>
      <c r="AO121" s="163"/>
      <c r="AP121" s="163" t="s">
        <v>159</v>
      </c>
      <c r="AQ121" s="163">
        <v>0</v>
      </c>
      <c r="AR121" s="163" t="s">
        <v>108</v>
      </c>
      <c r="AS121" s="163"/>
      <c r="AT121" s="163"/>
      <c r="AU121" s="163"/>
      <c r="AV121" s="163"/>
      <c r="AW121" s="163"/>
      <c r="AX121" s="163"/>
      <c r="AY121" s="163"/>
      <c r="AZ121" s="163"/>
      <c r="BA121" s="163"/>
      <c r="BB121" s="163"/>
      <c r="BC121" s="163"/>
      <c r="BD121" s="163"/>
      <c r="BE121" s="163"/>
      <c r="BF121" s="172">
        <v>21</v>
      </c>
      <c r="BG121" s="172" t="s">
        <v>109</v>
      </c>
      <c r="BH121" s="165" t="s">
        <v>110</v>
      </c>
      <c r="BI121" s="165" t="s">
        <v>110</v>
      </c>
      <c r="BJ121" s="165" t="s">
        <v>160</v>
      </c>
      <c r="BK121" s="165" t="s">
        <v>158</v>
      </c>
      <c r="BL121" s="181">
        <v>42144</v>
      </c>
      <c r="BM121" s="165" t="s">
        <v>113</v>
      </c>
      <c r="BN121" s="165" t="s">
        <v>114</v>
      </c>
      <c r="BO121" s="165" t="s">
        <v>161</v>
      </c>
      <c r="BP121" s="165" t="s">
        <v>116</v>
      </c>
      <c r="BQ121" s="165" t="s">
        <v>100</v>
      </c>
      <c r="BR121" s="173">
        <v>42125</v>
      </c>
      <c r="BS121" s="174">
        <v>42478</v>
      </c>
      <c r="BT121" s="175" t="s">
        <v>162</v>
      </c>
      <c r="BU121" s="175" t="s">
        <v>163</v>
      </c>
      <c r="BV121" s="175">
        <v>120</v>
      </c>
      <c r="BW121" s="175" t="s">
        <v>119</v>
      </c>
      <c r="BX121" s="174">
        <v>42452</v>
      </c>
      <c r="BY121" s="175">
        <v>100</v>
      </c>
      <c r="BZ121" s="176">
        <v>2.1</v>
      </c>
      <c r="CA121" s="175" t="s">
        <v>120</v>
      </c>
      <c r="CB121" s="175" t="s">
        <v>121</v>
      </c>
      <c r="CC121" s="177">
        <v>33449488.307847999</v>
      </c>
      <c r="CD121" s="177">
        <v>40992913.845771998</v>
      </c>
      <c r="CE121" s="177">
        <v>39030498.638428003</v>
      </c>
      <c r="CF121" s="177">
        <v>37441649.089749999</v>
      </c>
      <c r="CG121" s="177">
        <v>36827166.334841996</v>
      </c>
      <c r="CH121" s="177">
        <v>38143576.755634002</v>
      </c>
      <c r="CI121" s="177"/>
      <c r="CJ121" s="178">
        <f t="shared" si="3"/>
        <v>225885292.97227401</v>
      </c>
      <c r="CK121" s="175" t="s">
        <v>122</v>
      </c>
      <c r="CL121" s="177">
        <v>2000000</v>
      </c>
      <c r="CM121" s="179">
        <v>0.91310000000000002</v>
      </c>
      <c r="CN121" s="179">
        <v>0.1736</v>
      </c>
      <c r="CO121" s="179">
        <v>8.6900000000000005E-2</v>
      </c>
      <c r="CP121" s="175">
        <v>0.66</v>
      </c>
      <c r="CQ121" s="179">
        <v>0.95269999999999999</v>
      </c>
      <c r="CR121" s="175">
        <v>22.2197</v>
      </c>
      <c r="CS121" s="175">
        <v>20.833549999999999</v>
      </c>
      <c r="CT121" s="175">
        <v>2.8323809999999998</v>
      </c>
      <c r="CU121" s="175">
        <v>3.0135109999999998</v>
      </c>
      <c r="CV121" s="165" t="s">
        <v>703</v>
      </c>
      <c r="CW121" s="165" t="s">
        <v>711</v>
      </c>
    </row>
    <row r="122" spans="1:101" x14ac:dyDescent="0.2">
      <c r="A122" s="23" t="s">
        <v>173</v>
      </c>
      <c r="B122" s="67"/>
      <c r="C122" s="23">
        <v>121</v>
      </c>
      <c r="D122" s="23">
        <v>1047</v>
      </c>
      <c r="E122" s="23">
        <v>2.4</v>
      </c>
      <c r="F122" s="23">
        <v>11</v>
      </c>
      <c r="G122" s="23">
        <v>26.181999999999999</v>
      </c>
      <c r="H122" s="23">
        <v>12.432</v>
      </c>
      <c r="I122" s="23">
        <v>2.11</v>
      </c>
      <c r="J122" s="23">
        <v>2.13</v>
      </c>
      <c r="K122" s="23">
        <v>40</v>
      </c>
      <c r="L122" s="23">
        <v>260</v>
      </c>
      <c r="M122" s="23">
        <v>26.09</v>
      </c>
      <c r="N122" s="23">
        <v>-2.5000000000000001E-2</v>
      </c>
      <c r="O122" s="23" t="s">
        <v>94</v>
      </c>
      <c r="P122" s="23" t="s">
        <v>173</v>
      </c>
      <c r="Q122" s="24" t="s">
        <v>124</v>
      </c>
      <c r="R122" s="24" t="s">
        <v>125</v>
      </c>
      <c r="S122" s="24" t="s">
        <v>126</v>
      </c>
      <c r="T122" s="24" t="s">
        <v>127</v>
      </c>
      <c r="U122" s="24" t="s">
        <v>99</v>
      </c>
      <c r="V122" s="24" t="s">
        <v>100</v>
      </c>
      <c r="W122" s="24" t="s">
        <v>141</v>
      </c>
      <c r="X122" s="108" t="s">
        <v>142</v>
      </c>
      <c r="Y122" s="41" t="s">
        <v>143</v>
      </c>
      <c r="Z122" s="42" t="s">
        <v>131</v>
      </c>
      <c r="AA122" s="43" t="s">
        <v>216</v>
      </c>
      <c r="AB122" s="24" t="s">
        <v>102</v>
      </c>
      <c r="AC122" s="24">
        <v>89</v>
      </c>
      <c r="AD122" s="24" t="s">
        <v>145</v>
      </c>
      <c r="AE122" s="25">
        <v>13510</v>
      </c>
      <c r="AF122" s="24" t="s">
        <v>145</v>
      </c>
      <c r="AG122" s="94" t="s">
        <v>174</v>
      </c>
      <c r="AH122" s="94" t="s">
        <v>104</v>
      </c>
      <c r="AI122" s="93" t="s">
        <v>175</v>
      </c>
      <c r="AJ122" s="68" t="s">
        <v>174</v>
      </c>
      <c r="AK122" s="68" t="s">
        <v>104</v>
      </c>
      <c r="AL122" s="68" t="s">
        <v>175</v>
      </c>
      <c r="AM122" s="93" t="s">
        <v>175</v>
      </c>
      <c r="AN122" s="24">
        <v>0</v>
      </c>
      <c r="AO122" s="24"/>
      <c r="AP122" s="24" t="s">
        <v>107</v>
      </c>
      <c r="AQ122" s="24">
        <v>1</v>
      </c>
      <c r="AR122" s="24" t="s">
        <v>108</v>
      </c>
      <c r="AS122" s="94">
        <v>2003</v>
      </c>
      <c r="AT122" s="27">
        <v>13</v>
      </c>
      <c r="AU122" s="27">
        <v>19</v>
      </c>
      <c r="AV122" s="28">
        <v>5.2972000000000001</v>
      </c>
      <c r="AW122" s="28">
        <v>2.8965999999999998</v>
      </c>
      <c r="AX122" s="29">
        <v>92.6</v>
      </c>
      <c r="AY122" s="29">
        <v>52.2</v>
      </c>
      <c r="AZ122" s="29">
        <v>32.799999999999997</v>
      </c>
      <c r="BA122" s="29">
        <v>25.6</v>
      </c>
      <c r="BB122" s="30">
        <v>28.974599999999999</v>
      </c>
      <c r="BC122" s="30">
        <v>16.847200000000001</v>
      </c>
      <c r="BD122" s="30">
        <v>0.80379999999999996</v>
      </c>
      <c r="BE122" s="30">
        <v>0</v>
      </c>
      <c r="BF122" s="31">
        <v>19</v>
      </c>
      <c r="BG122" s="105" t="s">
        <v>109</v>
      </c>
      <c r="BH122" s="33" t="s">
        <v>109</v>
      </c>
      <c r="BI122" s="33" t="s">
        <v>109</v>
      </c>
      <c r="BJ122" t="s">
        <v>217</v>
      </c>
      <c r="BK122" t="s">
        <v>173</v>
      </c>
      <c r="BL122" s="47">
        <v>42144</v>
      </c>
      <c r="BM122" t="s">
        <v>113</v>
      </c>
      <c r="BN122" t="s">
        <v>114</v>
      </c>
      <c r="BO122" t="s">
        <v>218</v>
      </c>
      <c r="BP122" t="s">
        <v>126</v>
      </c>
      <c r="BQ122" t="s">
        <v>100</v>
      </c>
      <c r="BR122" s="34">
        <v>42125</v>
      </c>
      <c r="BS122" s="35">
        <v>42478</v>
      </c>
      <c r="BT122" s="36" t="s">
        <v>162</v>
      </c>
      <c r="BU122" s="36" t="s">
        <v>219</v>
      </c>
      <c r="BV122" s="36">
        <v>121</v>
      </c>
      <c r="BW122" s="36" t="s">
        <v>119</v>
      </c>
      <c r="BX122" s="35">
        <v>42452</v>
      </c>
      <c r="BY122" s="36">
        <v>100</v>
      </c>
      <c r="BZ122" s="37">
        <v>2.4</v>
      </c>
      <c r="CA122" s="36" t="s">
        <v>120</v>
      </c>
      <c r="CB122" s="36" t="s">
        <v>121</v>
      </c>
      <c r="CC122" s="38">
        <v>28770755.533100002</v>
      </c>
      <c r="CD122" s="38">
        <v>32181690.675988</v>
      </c>
      <c r="CE122" s="38">
        <v>30667526.270020001</v>
      </c>
      <c r="CF122" s="38">
        <v>29407198.821258001</v>
      </c>
      <c r="CG122" s="38">
        <v>29098929.201471999</v>
      </c>
      <c r="CH122" s="38">
        <v>29872332.72036</v>
      </c>
      <c r="CI122" s="38"/>
      <c r="CJ122" s="39">
        <f t="shared" si="3"/>
        <v>179998433.22219804</v>
      </c>
      <c r="CK122" s="36" t="s">
        <v>122</v>
      </c>
      <c r="CL122" s="38">
        <v>2000000</v>
      </c>
      <c r="CM122" s="40">
        <v>0.89100000000000001</v>
      </c>
      <c r="CN122" s="40">
        <v>0.1943</v>
      </c>
      <c r="CO122" s="40">
        <v>0.109</v>
      </c>
      <c r="CP122" s="36">
        <v>0.77</v>
      </c>
      <c r="CQ122" s="40">
        <v>0.94469999999999998</v>
      </c>
      <c r="CR122" s="36">
        <v>22.478020000000001</v>
      </c>
      <c r="CS122" s="36">
        <v>21.1417</v>
      </c>
      <c r="CT122" s="36">
        <v>3.0498449999999999</v>
      </c>
      <c r="CU122" s="36">
        <v>3.3609360000000001</v>
      </c>
    </row>
    <row r="123" spans="1:101" x14ac:dyDescent="0.2">
      <c r="A123" s="67" t="s">
        <v>523</v>
      </c>
      <c r="B123" s="94" t="s">
        <v>524</v>
      </c>
      <c r="C123" s="67">
        <v>122</v>
      </c>
      <c r="D123" s="67">
        <v>1192</v>
      </c>
      <c r="E123" s="67">
        <v>7.2</v>
      </c>
      <c r="F123" s="67">
        <v>11</v>
      </c>
      <c r="G123" s="67">
        <v>29.792000000000002</v>
      </c>
      <c r="H123" s="67">
        <v>14.137</v>
      </c>
      <c r="I123" s="67">
        <v>2.11</v>
      </c>
      <c r="J123" s="67">
        <v>2.15</v>
      </c>
      <c r="K123" s="67">
        <v>40</v>
      </c>
      <c r="L123" s="67">
        <v>260</v>
      </c>
      <c r="M123" s="67">
        <v>29.751999999999999</v>
      </c>
      <c r="N123" s="67">
        <v>-1.7000000000000001E-2</v>
      </c>
      <c r="O123" s="67" t="s">
        <v>94</v>
      </c>
      <c r="P123" s="67" t="s">
        <v>523</v>
      </c>
      <c r="Q123" s="94" t="s">
        <v>95</v>
      </c>
      <c r="R123" s="94" t="s">
        <v>210</v>
      </c>
      <c r="S123" s="94" t="s">
        <v>97</v>
      </c>
      <c r="T123" s="94" t="s">
        <v>211</v>
      </c>
      <c r="U123" s="94" t="s">
        <v>211</v>
      </c>
      <c r="V123" s="94" t="s">
        <v>100</v>
      </c>
      <c r="W123" s="94" t="s">
        <v>101</v>
      </c>
      <c r="X123" s="94"/>
      <c r="Y123" s="94" t="s">
        <v>95</v>
      </c>
      <c r="Z123" s="94" t="s">
        <v>95</v>
      </c>
      <c r="AA123" s="94" t="s">
        <v>95</v>
      </c>
      <c r="AB123" s="94" t="s">
        <v>223</v>
      </c>
      <c r="AC123" s="94">
        <v>73</v>
      </c>
      <c r="AD123" s="94" t="s">
        <v>145</v>
      </c>
      <c r="AE123" s="33">
        <v>11212</v>
      </c>
      <c r="AF123" s="94" t="s">
        <v>145</v>
      </c>
      <c r="AG123" s="94" t="s">
        <v>174</v>
      </c>
      <c r="AH123" s="94" t="s">
        <v>105</v>
      </c>
      <c r="AI123" s="93" t="s">
        <v>212</v>
      </c>
      <c r="AJ123" s="93" t="s">
        <v>174</v>
      </c>
      <c r="AK123" s="93" t="s">
        <v>105</v>
      </c>
      <c r="AL123" s="93" t="s">
        <v>212</v>
      </c>
      <c r="AM123" s="93" t="s">
        <v>212</v>
      </c>
      <c r="AN123" s="94">
        <v>0</v>
      </c>
      <c r="AO123" s="94"/>
      <c r="AP123" s="94" t="s">
        <v>134</v>
      </c>
      <c r="AQ123" s="94">
        <v>2</v>
      </c>
      <c r="AR123" s="94" t="s">
        <v>108</v>
      </c>
      <c r="AS123" s="27">
        <v>2011</v>
      </c>
      <c r="AT123" s="27">
        <v>5</v>
      </c>
      <c r="AU123" s="27">
        <v>23</v>
      </c>
      <c r="AV123" s="28">
        <v>2.6793999999999998</v>
      </c>
      <c r="AW123" s="28">
        <v>2.6762000000000001</v>
      </c>
      <c r="AX123" s="29">
        <v>4</v>
      </c>
      <c r="AY123" s="29">
        <v>13.8</v>
      </c>
      <c r="AZ123" s="29">
        <v>6.4</v>
      </c>
      <c r="BA123" s="29">
        <v>8.6</v>
      </c>
      <c r="BB123" s="30">
        <v>0.45079999999999998</v>
      </c>
      <c r="BC123" s="30">
        <v>3.5999999999999997E-2</v>
      </c>
      <c r="BD123" s="30">
        <v>0</v>
      </c>
      <c r="BE123" s="30">
        <v>0</v>
      </c>
      <c r="BF123" s="31">
        <v>23</v>
      </c>
      <c r="BG123" s="31">
        <v>23</v>
      </c>
      <c r="BH123" s="33" t="s">
        <v>110</v>
      </c>
      <c r="BI123" s="33" t="s">
        <v>110</v>
      </c>
      <c r="BJ123" t="s">
        <v>548</v>
      </c>
      <c r="BK123" t="s">
        <v>523</v>
      </c>
      <c r="BL123" s="47">
        <v>42144</v>
      </c>
      <c r="BM123" t="s">
        <v>113</v>
      </c>
      <c r="BN123" t="s">
        <v>114</v>
      </c>
      <c r="BO123" t="s">
        <v>549</v>
      </c>
      <c r="BP123" t="s">
        <v>116</v>
      </c>
      <c r="BQ123" t="s">
        <v>100</v>
      </c>
      <c r="BR123" s="34">
        <v>42125</v>
      </c>
      <c r="BS123" s="35">
        <v>42478</v>
      </c>
      <c r="BT123" s="36" t="s">
        <v>162</v>
      </c>
      <c r="BU123" s="36" t="s">
        <v>550</v>
      </c>
      <c r="BV123" s="36">
        <v>122</v>
      </c>
      <c r="BW123" s="36" t="s">
        <v>119</v>
      </c>
      <c r="BX123" s="35">
        <v>42452</v>
      </c>
      <c r="BY123" s="36">
        <v>100</v>
      </c>
      <c r="BZ123" s="37">
        <v>7.2</v>
      </c>
      <c r="CA123" s="36" t="s">
        <v>120</v>
      </c>
      <c r="CB123" s="36" t="s">
        <v>121</v>
      </c>
      <c r="CC123" s="38">
        <v>36825941.053503998</v>
      </c>
      <c r="CD123" s="38">
        <v>37997317.911990002</v>
      </c>
      <c r="CE123" s="38">
        <v>36113068.112163998</v>
      </c>
      <c r="CF123" s="38">
        <v>34601182.563305996</v>
      </c>
      <c r="CG123" s="38">
        <v>34003434.092615999</v>
      </c>
      <c r="CH123" s="38">
        <v>35269200.186311997</v>
      </c>
      <c r="CI123" s="38"/>
      <c r="CJ123" s="39">
        <f t="shared" si="3"/>
        <v>214810143.91989198</v>
      </c>
      <c r="CK123" s="36" t="s">
        <v>122</v>
      </c>
      <c r="CL123" s="38">
        <v>2000000</v>
      </c>
      <c r="CM123" s="40">
        <v>0.91459999999999997</v>
      </c>
      <c r="CN123" s="40">
        <v>9.5699999999999993E-2</v>
      </c>
      <c r="CO123" s="40">
        <v>8.5400000000000004E-2</v>
      </c>
      <c r="CP123" s="36">
        <v>0.62</v>
      </c>
      <c r="CQ123" s="40">
        <v>0.9637</v>
      </c>
      <c r="CR123" s="36">
        <v>13.658469999999999</v>
      </c>
      <c r="CS123" s="36">
        <v>12.12853</v>
      </c>
      <c r="CT123" s="36">
        <v>1.7142599999999999</v>
      </c>
      <c r="CU123" s="36">
        <v>1.759369</v>
      </c>
    </row>
    <row r="124" spans="1:101" x14ac:dyDescent="0.2">
      <c r="A124" s="23" t="s">
        <v>209</v>
      </c>
      <c r="B124" s="67"/>
      <c r="C124" s="23">
        <v>59</v>
      </c>
      <c r="D124" s="23">
        <v>1080</v>
      </c>
      <c r="E124" s="23">
        <v>7</v>
      </c>
      <c r="F124" s="23">
        <v>6</v>
      </c>
      <c r="G124" s="23">
        <v>26.989000000000001</v>
      </c>
      <c r="H124" s="23">
        <v>13.375999999999999</v>
      </c>
      <c r="I124" s="23">
        <v>2.02</v>
      </c>
      <c r="J124" s="23">
        <v>2.23</v>
      </c>
      <c r="K124" s="23">
        <v>40</v>
      </c>
      <c r="L124" s="23">
        <v>260</v>
      </c>
      <c r="M124" s="23">
        <v>26.901</v>
      </c>
      <c r="N124" s="23">
        <v>-2.1000000000000001E-2</v>
      </c>
      <c r="O124" s="23" t="s">
        <v>94</v>
      </c>
      <c r="P124" s="23" t="s">
        <v>209</v>
      </c>
      <c r="Q124" s="24" t="s">
        <v>95</v>
      </c>
      <c r="R124" s="24" t="s">
        <v>210</v>
      </c>
      <c r="S124" s="24" t="s">
        <v>126</v>
      </c>
      <c r="T124" s="24" t="s">
        <v>211</v>
      </c>
      <c r="U124" s="24" t="s">
        <v>211</v>
      </c>
      <c r="V124" s="24" t="s">
        <v>100</v>
      </c>
      <c r="W124" s="24" t="s">
        <v>101</v>
      </c>
      <c r="X124" s="94"/>
      <c r="Y124" s="94" t="s">
        <v>95</v>
      </c>
      <c r="Z124" s="94" t="s">
        <v>95</v>
      </c>
      <c r="AA124" s="94" t="s">
        <v>95</v>
      </c>
      <c r="AB124" s="24" t="s">
        <v>197</v>
      </c>
      <c r="AC124" s="24">
        <v>90</v>
      </c>
      <c r="AD124" s="24" t="s">
        <v>103</v>
      </c>
      <c r="AE124" s="25">
        <v>3047</v>
      </c>
      <c r="AF124" s="24" t="s">
        <v>103</v>
      </c>
      <c r="AG124" s="94" t="s">
        <v>174</v>
      </c>
      <c r="AH124" s="94" t="s">
        <v>105</v>
      </c>
      <c r="AI124" s="93" t="s">
        <v>212</v>
      </c>
      <c r="AJ124" s="93" t="s">
        <v>174</v>
      </c>
      <c r="AK124" s="93" t="s">
        <v>105</v>
      </c>
      <c r="AL124" s="93" t="s">
        <v>212</v>
      </c>
      <c r="AM124" s="93" t="s">
        <v>212</v>
      </c>
      <c r="AN124" s="24">
        <v>0</v>
      </c>
      <c r="AO124" s="24"/>
      <c r="AP124" s="24" t="s">
        <v>134</v>
      </c>
      <c r="AQ124" s="24">
        <v>2</v>
      </c>
      <c r="AR124" s="24" t="s">
        <v>135</v>
      </c>
      <c r="AS124" s="93"/>
      <c r="AT124" s="93"/>
      <c r="AU124" s="93"/>
      <c r="AV124" s="93"/>
      <c r="AW124" s="93"/>
      <c r="AX124" s="93"/>
      <c r="AY124" s="93"/>
      <c r="AZ124" s="93"/>
      <c r="BA124" s="93"/>
      <c r="BB124" s="111"/>
      <c r="BC124" s="111"/>
      <c r="BD124" s="111"/>
      <c r="BE124" s="111"/>
      <c r="BF124" s="32">
        <v>50</v>
      </c>
      <c r="BG124" t="s">
        <v>109</v>
      </c>
      <c r="BH124" s="33" t="s">
        <v>110</v>
      </c>
      <c r="BI124" s="33" t="s">
        <v>110</v>
      </c>
      <c r="BJ124" t="s">
        <v>511</v>
      </c>
      <c r="BK124" t="s">
        <v>209</v>
      </c>
      <c r="BL124" t="s">
        <v>112</v>
      </c>
      <c r="BM124" t="s">
        <v>113</v>
      </c>
      <c r="BN124" t="s">
        <v>114</v>
      </c>
      <c r="BO124" t="s">
        <v>512</v>
      </c>
      <c r="BP124" t="s">
        <v>126</v>
      </c>
      <c r="BQ124" t="s">
        <v>100</v>
      </c>
      <c r="BR124" s="34">
        <v>42125</v>
      </c>
      <c r="BS124" s="35">
        <v>42468</v>
      </c>
      <c r="BT124" s="36" t="s">
        <v>117</v>
      </c>
      <c r="BU124" s="36" t="s">
        <v>513</v>
      </c>
      <c r="BV124" s="36">
        <v>59</v>
      </c>
      <c r="BW124" s="36" t="s">
        <v>119</v>
      </c>
      <c r="BX124" s="35">
        <v>42452</v>
      </c>
      <c r="BY124" s="36">
        <v>100</v>
      </c>
      <c r="BZ124" s="37">
        <v>7</v>
      </c>
      <c r="CA124" s="36" t="s">
        <v>120</v>
      </c>
      <c r="CB124" s="36" t="s">
        <v>121</v>
      </c>
      <c r="CC124" s="38">
        <v>29515659.340992</v>
      </c>
      <c r="CD124" s="38">
        <v>25194977.721253999</v>
      </c>
      <c r="CE124" s="38">
        <v>31094790.762820002</v>
      </c>
      <c r="CF124" s="38">
        <v>32347208.545026001</v>
      </c>
      <c r="CG124" s="38">
        <v>16155619.869472001</v>
      </c>
      <c r="CH124" s="38">
        <v>40417475.695018001</v>
      </c>
      <c r="CI124" s="38">
        <v>39066156.522216</v>
      </c>
      <c r="CJ124" s="39">
        <f>SUM(CC124:CI124)</f>
        <v>213791888.45679799</v>
      </c>
      <c r="CK124" s="36" t="s">
        <v>122</v>
      </c>
      <c r="CL124" s="38">
        <v>2000000</v>
      </c>
      <c r="CM124" s="40">
        <v>0.91379999999999995</v>
      </c>
      <c r="CN124" s="40">
        <v>8.7400000000000005E-2</v>
      </c>
      <c r="CO124" s="40">
        <v>8.6199999999999999E-2</v>
      </c>
      <c r="CP124" s="36">
        <v>0.59</v>
      </c>
      <c r="CQ124" s="40">
        <v>0.96220000000000006</v>
      </c>
      <c r="CR124" s="36">
        <v>15.541790000000001</v>
      </c>
      <c r="CS124" s="36">
        <v>13.96749</v>
      </c>
      <c r="CT124" s="36">
        <v>2.1147499999999999</v>
      </c>
      <c r="CU124" s="36">
        <v>2.0954709999999999</v>
      </c>
    </row>
    <row r="125" spans="1:101" x14ac:dyDescent="0.2">
      <c r="A125" s="23" t="s">
        <v>330</v>
      </c>
      <c r="B125" s="94" t="s">
        <v>331</v>
      </c>
      <c r="C125" s="23">
        <v>124</v>
      </c>
      <c r="D125" s="23">
        <v>1013</v>
      </c>
      <c r="E125" s="23">
        <v>7</v>
      </c>
      <c r="F125" s="23">
        <v>12</v>
      </c>
      <c r="G125" s="23">
        <v>25.324000000000002</v>
      </c>
      <c r="H125" s="23">
        <v>11.906000000000001</v>
      </c>
      <c r="I125" s="23">
        <v>2.13</v>
      </c>
      <c r="J125" s="23">
        <v>2.1</v>
      </c>
      <c r="K125" s="23">
        <v>40</v>
      </c>
      <c r="L125" s="23">
        <v>260</v>
      </c>
      <c r="M125" s="23">
        <v>25.26</v>
      </c>
      <c r="N125" s="23">
        <v>-5.3999999999999999E-2</v>
      </c>
      <c r="O125" s="23" t="s">
        <v>94</v>
      </c>
      <c r="P125" s="23" t="s">
        <v>330</v>
      </c>
      <c r="Q125" s="24" t="s">
        <v>95</v>
      </c>
      <c r="R125" s="24" t="s">
        <v>96</v>
      </c>
      <c r="S125" s="24" t="s">
        <v>126</v>
      </c>
      <c r="T125" s="24" t="s">
        <v>99</v>
      </c>
      <c r="U125" s="24" t="s">
        <v>99</v>
      </c>
      <c r="V125" s="24" t="s">
        <v>100</v>
      </c>
      <c r="W125" s="24" t="s">
        <v>101</v>
      </c>
      <c r="X125" s="94"/>
      <c r="Y125" s="94" t="s">
        <v>95</v>
      </c>
      <c r="Z125" s="32" t="s">
        <v>95</v>
      </c>
      <c r="AA125" s="32" t="s">
        <v>95</v>
      </c>
      <c r="AB125" s="24" t="s">
        <v>133</v>
      </c>
      <c r="AC125" s="24">
        <v>79</v>
      </c>
      <c r="AD125" s="24" t="s">
        <v>103</v>
      </c>
      <c r="AE125" s="25">
        <v>3143</v>
      </c>
      <c r="AF125" s="24" t="s">
        <v>103</v>
      </c>
      <c r="AG125" s="94" t="s">
        <v>104</v>
      </c>
      <c r="AH125" s="94" t="s">
        <v>105</v>
      </c>
      <c r="AI125" s="93" t="s">
        <v>106</v>
      </c>
      <c r="AJ125" s="93" t="s">
        <v>104</v>
      </c>
      <c r="AK125" s="93" t="s">
        <v>105</v>
      </c>
      <c r="AL125" s="26" t="s">
        <v>106</v>
      </c>
      <c r="AM125" s="93" t="s">
        <v>106</v>
      </c>
      <c r="AN125" s="24">
        <v>1</v>
      </c>
      <c r="AO125" s="24"/>
      <c r="AP125" s="24" t="s">
        <v>107</v>
      </c>
      <c r="AQ125" s="24">
        <v>1</v>
      </c>
      <c r="AR125" s="24" t="s">
        <v>135</v>
      </c>
      <c r="AS125" s="27">
        <v>2010</v>
      </c>
      <c r="AT125" s="27">
        <v>6</v>
      </c>
      <c r="AU125" s="27">
        <v>40</v>
      </c>
      <c r="AV125" s="28">
        <v>1.3854</v>
      </c>
      <c r="AW125" s="28">
        <v>2.4289999999999998</v>
      </c>
      <c r="AX125" s="29">
        <v>75.400000000000006</v>
      </c>
      <c r="AY125" s="29">
        <v>93.4</v>
      </c>
      <c r="AZ125" s="29">
        <v>92.2</v>
      </c>
      <c r="BA125" s="29">
        <v>77.599999999999994</v>
      </c>
      <c r="BB125" s="30">
        <v>26.250800000000002</v>
      </c>
      <c r="BC125" s="30">
        <v>1.8378000000000001</v>
      </c>
      <c r="BD125" s="30">
        <v>7.9340000000000002</v>
      </c>
      <c r="BE125" s="30">
        <v>0.49959999999999999</v>
      </c>
      <c r="BF125" s="31">
        <v>40</v>
      </c>
      <c r="BG125" s="31">
        <v>66</v>
      </c>
      <c r="BH125" s="33" t="s">
        <v>110</v>
      </c>
      <c r="BI125" s="33" t="s">
        <v>110</v>
      </c>
      <c r="BJ125" t="s">
        <v>520</v>
      </c>
      <c r="BK125" t="s">
        <v>330</v>
      </c>
      <c r="BL125" s="47">
        <v>42144</v>
      </c>
      <c r="BM125" t="s">
        <v>113</v>
      </c>
      <c r="BN125" t="s">
        <v>114</v>
      </c>
      <c r="BO125" t="s">
        <v>521</v>
      </c>
      <c r="BP125" t="s">
        <v>126</v>
      </c>
      <c r="BQ125" t="s">
        <v>100</v>
      </c>
      <c r="BR125" s="34">
        <v>42125</v>
      </c>
      <c r="BS125" s="35">
        <v>42478</v>
      </c>
      <c r="BT125" s="36" t="s">
        <v>162</v>
      </c>
      <c r="BU125" s="36" t="s">
        <v>522</v>
      </c>
      <c r="BV125" s="36">
        <v>124</v>
      </c>
      <c r="BW125" s="36" t="s">
        <v>119</v>
      </c>
      <c r="BX125" s="35">
        <v>42452</v>
      </c>
      <c r="BY125" s="36">
        <v>100</v>
      </c>
      <c r="BZ125" s="37">
        <v>7</v>
      </c>
      <c r="CA125" s="36" t="s">
        <v>120</v>
      </c>
      <c r="CB125" s="36" t="s">
        <v>121</v>
      </c>
      <c r="CC125" s="38">
        <v>33265594.453132</v>
      </c>
      <c r="CD125" s="38">
        <v>41793134.439259999</v>
      </c>
      <c r="CE125" s="38">
        <v>39721433.171286002</v>
      </c>
      <c r="CF125" s="38">
        <v>38129759.554566003</v>
      </c>
      <c r="CG125" s="38">
        <v>37310639.821659997</v>
      </c>
      <c r="CH125" s="38">
        <v>38905880.720367998</v>
      </c>
      <c r="CI125" s="38"/>
      <c r="CJ125" s="39">
        <f t="shared" ref="CJ125:CJ134" si="4">SUM(CC125:CH125)</f>
        <v>229126442.16027197</v>
      </c>
      <c r="CK125" s="36" t="s">
        <v>122</v>
      </c>
      <c r="CL125" s="38">
        <v>2000000</v>
      </c>
      <c r="CM125" s="40">
        <v>0.91090000000000004</v>
      </c>
      <c r="CN125" s="40">
        <v>6.8000000000000005E-2</v>
      </c>
      <c r="CO125" s="40">
        <v>8.9099999999999999E-2</v>
      </c>
      <c r="CP125" s="36">
        <v>0.61</v>
      </c>
      <c r="CQ125" s="40">
        <v>0.96260000000000001</v>
      </c>
      <c r="CR125" s="36">
        <v>10.242050000000001</v>
      </c>
      <c r="CS125" s="36">
        <v>8.880566</v>
      </c>
      <c r="CT125" s="36">
        <v>1.3063309999999999</v>
      </c>
      <c r="CU125" s="36">
        <v>1.3232790000000001</v>
      </c>
    </row>
    <row r="126" spans="1:101" x14ac:dyDescent="0.2">
      <c r="A126" s="67" t="s">
        <v>140</v>
      </c>
      <c r="B126" s="67"/>
      <c r="C126" s="67">
        <v>125</v>
      </c>
      <c r="D126" s="67">
        <v>847.7</v>
      </c>
      <c r="E126" s="67">
        <v>2.2000000000000002</v>
      </c>
      <c r="F126" s="67">
        <v>12</v>
      </c>
      <c r="G126" s="67">
        <v>21.193000000000001</v>
      </c>
      <c r="H126" s="67">
        <v>10.34</v>
      </c>
      <c r="I126" s="67">
        <v>2.0499999999999998</v>
      </c>
      <c r="J126" s="67">
        <v>1.94</v>
      </c>
      <c r="K126" s="67">
        <v>40</v>
      </c>
      <c r="L126" s="67">
        <v>260</v>
      </c>
      <c r="M126" s="67">
        <v>21.167999999999999</v>
      </c>
      <c r="N126" s="67">
        <v>1.6E-2</v>
      </c>
      <c r="O126" s="67" t="s">
        <v>94</v>
      </c>
      <c r="P126" s="67" t="s">
        <v>140</v>
      </c>
      <c r="Q126" s="94" t="s">
        <v>124</v>
      </c>
      <c r="R126" s="94" t="s">
        <v>125</v>
      </c>
      <c r="S126" s="94" t="s">
        <v>97</v>
      </c>
      <c r="T126" s="94" t="s">
        <v>99</v>
      </c>
      <c r="U126" s="94" t="s">
        <v>99</v>
      </c>
      <c r="V126" s="94" t="s">
        <v>100</v>
      </c>
      <c r="W126" s="94" t="s">
        <v>141</v>
      </c>
      <c r="X126" s="108" t="s">
        <v>142</v>
      </c>
      <c r="Y126" s="41" t="s">
        <v>143</v>
      </c>
      <c r="Z126" s="71" t="s">
        <v>132</v>
      </c>
      <c r="AA126" s="71" t="s">
        <v>132</v>
      </c>
      <c r="AB126" s="94" t="s">
        <v>102</v>
      </c>
      <c r="AC126" s="94">
        <v>43</v>
      </c>
      <c r="AD126" s="94" t="s">
        <v>145</v>
      </c>
      <c r="AE126" s="33">
        <v>5912</v>
      </c>
      <c r="AF126" s="94" t="s">
        <v>145</v>
      </c>
      <c r="AG126" s="93" t="s">
        <v>104</v>
      </c>
      <c r="AH126" s="46" t="s">
        <v>105</v>
      </c>
      <c r="AI126" s="46" t="s">
        <v>106</v>
      </c>
      <c r="AJ126" s="93" t="s">
        <v>104</v>
      </c>
      <c r="AK126" s="93" t="s">
        <v>105</v>
      </c>
      <c r="AL126" s="93" t="s">
        <v>106</v>
      </c>
      <c r="AM126" s="46" t="s">
        <v>106</v>
      </c>
      <c r="AN126" s="94">
        <v>1</v>
      </c>
      <c r="AO126" s="94"/>
      <c r="AP126" s="94" t="s">
        <v>134</v>
      </c>
      <c r="AQ126" s="94">
        <v>2</v>
      </c>
      <c r="AR126" s="94" t="s">
        <v>135</v>
      </c>
      <c r="AS126" s="32">
        <v>2004</v>
      </c>
      <c r="AT126" s="95">
        <v>12</v>
      </c>
      <c r="AU126" s="95">
        <v>28</v>
      </c>
      <c r="AV126" s="28">
        <v>2.3712</v>
      </c>
      <c r="AW126" s="28">
        <v>1.1516</v>
      </c>
      <c r="AX126" s="29">
        <v>6.2</v>
      </c>
      <c r="AY126" s="29">
        <v>2</v>
      </c>
      <c r="AZ126" s="29">
        <v>0.6</v>
      </c>
      <c r="BA126" s="29">
        <v>0.2</v>
      </c>
      <c r="BB126" s="31">
        <v>35.563200000000002</v>
      </c>
      <c r="BC126" s="31">
        <v>17.3538</v>
      </c>
      <c r="BD126" s="31">
        <v>17.960999999999999</v>
      </c>
      <c r="BE126" s="31">
        <v>6.3475999999999999</v>
      </c>
      <c r="BF126" s="31">
        <v>28</v>
      </c>
      <c r="BG126" t="s">
        <v>109</v>
      </c>
      <c r="BH126" s="33" t="s">
        <v>109</v>
      </c>
      <c r="BI126" s="33" t="s">
        <v>132</v>
      </c>
      <c r="BJ126" t="s">
        <v>179</v>
      </c>
      <c r="BK126" t="s">
        <v>140</v>
      </c>
      <c r="BL126" s="47">
        <v>42144</v>
      </c>
      <c r="BM126" t="s">
        <v>113</v>
      </c>
      <c r="BN126" t="s">
        <v>114</v>
      </c>
      <c r="BO126" t="s">
        <v>180</v>
      </c>
      <c r="BP126" t="s">
        <v>116</v>
      </c>
      <c r="BQ126" t="s">
        <v>100</v>
      </c>
      <c r="BR126" s="34">
        <v>42125</v>
      </c>
      <c r="BS126" s="35">
        <v>42478</v>
      </c>
      <c r="BT126" s="36" t="s">
        <v>162</v>
      </c>
      <c r="BU126" s="36" t="s">
        <v>181</v>
      </c>
      <c r="BV126" s="36">
        <v>125</v>
      </c>
      <c r="BW126" s="36" t="s">
        <v>119</v>
      </c>
      <c r="BX126" s="35">
        <v>42452</v>
      </c>
      <c r="BY126" s="36">
        <v>100</v>
      </c>
      <c r="BZ126" s="37">
        <v>2.2000000000000002</v>
      </c>
      <c r="CA126" s="36" t="s">
        <v>120</v>
      </c>
      <c r="CB126" s="36" t="s">
        <v>121</v>
      </c>
      <c r="CC126" s="38">
        <v>32638624.188143998</v>
      </c>
      <c r="CD126" s="38">
        <v>43596177.936333999</v>
      </c>
      <c r="CE126" s="38">
        <v>41521880.298954003</v>
      </c>
      <c r="CF126" s="38">
        <v>39893357.589447998</v>
      </c>
      <c r="CG126" s="38">
        <v>39088943.555745997</v>
      </c>
      <c r="CH126" s="38">
        <v>40545095.980456002</v>
      </c>
      <c r="CI126" s="38"/>
      <c r="CJ126" s="39">
        <f t="shared" si="4"/>
        <v>237284079.54908198</v>
      </c>
      <c r="CK126" s="36" t="s">
        <v>122</v>
      </c>
      <c r="CL126" s="38">
        <v>2000000</v>
      </c>
      <c r="CM126" s="40">
        <v>0.93120000000000003</v>
      </c>
      <c r="CN126" s="40">
        <v>0.39340000000000003</v>
      </c>
      <c r="CO126" s="40">
        <v>6.88E-2</v>
      </c>
      <c r="CP126" s="36">
        <v>0.71</v>
      </c>
      <c r="CQ126" s="40">
        <v>0.94910000000000005</v>
      </c>
      <c r="CR126" s="36">
        <v>44.111260000000001</v>
      </c>
      <c r="CS126" s="36">
        <v>41.910640000000001</v>
      </c>
      <c r="CT126" s="36">
        <v>3.4274559999999998</v>
      </c>
      <c r="CU126" s="36">
        <v>4.0719479999999999</v>
      </c>
      <c r="CV126" s="116" t="s">
        <v>703</v>
      </c>
    </row>
    <row r="127" spans="1:101" x14ac:dyDescent="0.2">
      <c r="A127" s="67" t="s">
        <v>256</v>
      </c>
      <c r="B127" s="67"/>
      <c r="C127" s="67">
        <v>126</v>
      </c>
      <c r="D127" s="67">
        <v>684.7</v>
      </c>
      <c r="E127" s="67">
        <v>4.5999999999999996</v>
      </c>
      <c r="F127" s="67">
        <v>12</v>
      </c>
      <c r="G127" s="67">
        <v>17.117999999999999</v>
      </c>
      <c r="H127" s="67">
        <v>8.8729999999999993</v>
      </c>
      <c r="I127" s="67">
        <v>1.93</v>
      </c>
      <c r="J127" s="67">
        <v>2.15</v>
      </c>
      <c r="K127" s="67">
        <v>40</v>
      </c>
      <c r="L127" s="67">
        <v>260</v>
      </c>
      <c r="M127" s="67">
        <v>17.088999999999999</v>
      </c>
      <c r="N127" s="67">
        <v>7.2999999999999995E-2</v>
      </c>
      <c r="O127" s="67" t="s">
        <v>94</v>
      </c>
      <c r="P127" s="67" t="s">
        <v>256</v>
      </c>
      <c r="Q127" s="94" t="s">
        <v>124</v>
      </c>
      <c r="R127" s="94" t="s">
        <v>125</v>
      </c>
      <c r="S127" s="94" t="s">
        <v>97</v>
      </c>
      <c r="T127" s="94" t="s">
        <v>99</v>
      </c>
      <c r="U127" s="94" t="s">
        <v>99</v>
      </c>
      <c r="V127" s="94" t="s">
        <v>257</v>
      </c>
      <c r="W127" s="94" t="s">
        <v>141</v>
      </c>
      <c r="X127" s="108" t="s">
        <v>142</v>
      </c>
      <c r="Y127" s="94" t="s">
        <v>143</v>
      </c>
      <c r="Z127" s="71" t="s">
        <v>132</v>
      </c>
      <c r="AA127" s="71" t="s">
        <v>132</v>
      </c>
      <c r="AB127" s="94" t="s">
        <v>102</v>
      </c>
      <c r="AC127" s="94">
        <v>66</v>
      </c>
      <c r="AD127" s="94" t="s">
        <v>103</v>
      </c>
      <c r="AE127" s="33">
        <v>2476</v>
      </c>
      <c r="AF127" s="94" t="s">
        <v>103</v>
      </c>
      <c r="AG127" s="93" t="s">
        <v>105</v>
      </c>
      <c r="AH127" s="46" t="s">
        <v>105</v>
      </c>
      <c r="AI127" s="46" t="s">
        <v>151</v>
      </c>
      <c r="AJ127" s="68" t="s">
        <v>105</v>
      </c>
      <c r="AK127" s="68" t="s">
        <v>105</v>
      </c>
      <c r="AL127" s="68" t="s">
        <v>151</v>
      </c>
      <c r="AM127" s="46" t="s">
        <v>151</v>
      </c>
      <c r="AN127" s="94">
        <v>2</v>
      </c>
      <c r="AO127" s="94"/>
      <c r="AP127" s="94" t="s">
        <v>134</v>
      </c>
      <c r="AQ127" s="94">
        <v>2</v>
      </c>
      <c r="AR127" s="94" t="s">
        <v>135</v>
      </c>
      <c r="AS127" s="32"/>
      <c r="AT127" s="32"/>
      <c r="AU127" s="32"/>
      <c r="AV127" s="94"/>
      <c r="AW127" s="94"/>
      <c r="AX127" s="94"/>
      <c r="AY127" s="94"/>
      <c r="AZ127" s="94"/>
      <c r="BA127" s="94"/>
      <c r="BB127" s="105"/>
      <c r="BC127" s="105"/>
      <c r="BD127" s="105"/>
      <c r="BE127" s="105"/>
      <c r="BF127" s="31">
        <v>51</v>
      </c>
      <c r="BG127" t="s">
        <v>109</v>
      </c>
      <c r="BH127" s="33" t="s">
        <v>258</v>
      </c>
      <c r="BI127" s="33" t="s">
        <v>258</v>
      </c>
      <c r="BJ127" t="s">
        <v>318</v>
      </c>
      <c r="BK127" t="s">
        <v>256</v>
      </c>
      <c r="BL127" s="47">
        <v>42144</v>
      </c>
      <c r="BM127" t="s">
        <v>113</v>
      </c>
      <c r="BN127" t="s">
        <v>114</v>
      </c>
      <c r="BO127" t="s">
        <v>319</v>
      </c>
      <c r="BP127" t="s">
        <v>116</v>
      </c>
      <c r="BQ127" t="s">
        <v>257</v>
      </c>
      <c r="BR127" s="34">
        <v>42125</v>
      </c>
      <c r="BS127" s="35">
        <v>42478</v>
      </c>
      <c r="BT127" s="36" t="s">
        <v>162</v>
      </c>
      <c r="BU127" s="36" t="s">
        <v>320</v>
      </c>
      <c r="BV127" s="36">
        <v>126</v>
      </c>
      <c r="BW127" s="36" t="s">
        <v>119</v>
      </c>
      <c r="BX127" s="35">
        <v>42452</v>
      </c>
      <c r="BY127" s="36">
        <v>100</v>
      </c>
      <c r="BZ127" s="37">
        <v>4.5999999999999996</v>
      </c>
      <c r="CA127" s="36" t="s">
        <v>120</v>
      </c>
      <c r="CB127" s="36" t="s">
        <v>121</v>
      </c>
      <c r="CC127" s="38">
        <v>33991159.994148001</v>
      </c>
      <c r="CD127" s="38">
        <v>32653949.622706</v>
      </c>
      <c r="CE127" s="38">
        <v>31169811.762316</v>
      </c>
      <c r="CF127" s="38">
        <v>29976400.241092</v>
      </c>
      <c r="CG127" s="38">
        <v>29241060.624219999</v>
      </c>
      <c r="CH127" s="38">
        <v>30375216.61998</v>
      </c>
      <c r="CI127" s="38"/>
      <c r="CJ127" s="39">
        <f t="shared" si="4"/>
        <v>187407598.86446199</v>
      </c>
      <c r="CK127" s="36" t="s">
        <v>122</v>
      </c>
      <c r="CL127" s="38">
        <v>2000000</v>
      </c>
      <c r="CM127" s="40">
        <v>0.91249999999999998</v>
      </c>
      <c r="CN127" s="40">
        <v>0.11210000000000001</v>
      </c>
      <c r="CO127" s="40">
        <v>8.7499999999999994E-2</v>
      </c>
      <c r="CP127" s="36">
        <v>0.64</v>
      </c>
      <c r="CQ127" s="40">
        <v>0.95420000000000005</v>
      </c>
      <c r="CR127" s="36">
        <v>16.768830000000001</v>
      </c>
      <c r="CS127" s="36">
        <v>15.233930000000001</v>
      </c>
      <c r="CT127" s="36">
        <v>2.1096020000000002</v>
      </c>
      <c r="CU127" s="36">
        <v>2.188806</v>
      </c>
    </row>
    <row r="128" spans="1:101" ht="17" x14ac:dyDescent="0.2">
      <c r="A128" s="23" t="s">
        <v>195</v>
      </c>
      <c r="B128" s="91" t="s">
        <v>196</v>
      </c>
      <c r="C128" s="23">
        <v>127</v>
      </c>
      <c r="D128" s="23">
        <v>1216</v>
      </c>
      <c r="E128" s="23">
        <v>2.5</v>
      </c>
      <c r="F128" s="23">
        <v>12</v>
      </c>
      <c r="G128" s="23">
        <v>30.405000000000001</v>
      </c>
      <c r="H128" s="23">
        <v>14.573</v>
      </c>
      <c r="I128" s="23">
        <v>2.09</v>
      </c>
      <c r="J128" s="23">
        <v>2.12</v>
      </c>
      <c r="K128" s="23">
        <v>40</v>
      </c>
      <c r="L128" s="23">
        <v>260</v>
      </c>
      <c r="M128" s="23">
        <v>30.327000000000002</v>
      </c>
      <c r="N128" s="23">
        <v>-1.4999999999999999E-2</v>
      </c>
      <c r="O128" s="23" t="s">
        <v>94</v>
      </c>
      <c r="P128" s="23" t="s">
        <v>195</v>
      </c>
      <c r="Q128" s="24" t="s">
        <v>95</v>
      </c>
      <c r="R128" s="24" t="s">
        <v>96</v>
      </c>
      <c r="S128" s="24" t="s">
        <v>126</v>
      </c>
      <c r="T128" s="24" t="s">
        <v>99</v>
      </c>
      <c r="U128" s="24" t="s">
        <v>99</v>
      </c>
      <c r="V128" s="24" t="s">
        <v>100</v>
      </c>
      <c r="W128" s="24" t="s">
        <v>101</v>
      </c>
      <c r="X128" s="94"/>
      <c r="Y128" s="94" t="s">
        <v>95</v>
      </c>
      <c r="Z128" s="94" t="s">
        <v>95</v>
      </c>
      <c r="AA128" s="94" t="s">
        <v>95</v>
      </c>
      <c r="AB128" s="24" t="s">
        <v>197</v>
      </c>
      <c r="AC128" s="24">
        <v>87</v>
      </c>
      <c r="AD128" s="24" t="s">
        <v>103</v>
      </c>
      <c r="AE128" s="25">
        <v>3125</v>
      </c>
      <c r="AF128" s="24" t="s">
        <v>103</v>
      </c>
      <c r="AG128" s="93" t="s">
        <v>104</v>
      </c>
      <c r="AH128" s="46" t="s">
        <v>105</v>
      </c>
      <c r="AI128" s="46" t="s">
        <v>106</v>
      </c>
      <c r="AJ128" s="69" t="s">
        <v>198</v>
      </c>
      <c r="AK128" s="69" t="s">
        <v>198</v>
      </c>
      <c r="AL128" s="69" t="s">
        <v>198</v>
      </c>
      <c r="AM128" s="94" t="s">
        <v>106</v>
      </c>
      <c r="AN128" s="24">
        <v>1</v>
      </c>
      <c r="AO128" s="24"/>
      <c r="AP128" s="24" t="s">
        <v>107</v>
      </c>
      <c r="AQ128" s="24">
        <v>1</v>
      </c>
      <c r="AR128" s="24" t="s">
        <v>108</v>
      </c>
      <c r="AS128" s="94"/>
      <c r="AT128" s="94"/>
      <c r="AU128" s="94"/>
      <c r="AV128" s="94"/>
      <c r="AW128" s="94"/>
      <c r="AX128" s="94"/>
      <c r="AY128" s="94"/>
      <c r="AZ128" s="94"/>
      <c r="BA128" s="94"/>
      <c r="BB128" s="61"/>
      <c r="BC128" s="61"/>
      <c r="BD128" s="61"/>
      <c r="BE128" s="61"/>
      <c r="BF128" s="70">
        <v>48</v>
      </c>
      <c r="BG128" s="70">
        <v>78</v>
      </c>
      <c r="BH128" s="33" t="s">
        <v>110</v>
      </c>
      <c r="BI128" s="33" t="s">
        <v>110</v>
      </c>
      <c r="BJ128" t="s">
        <v>227</v>
      </c>
      <c r="BK128" t="s">
        <v>195</v>
      </c>
      <c r="BL128" s="47">
        <v>42144</v>
      </c>
      <c r="BM128" t="s">
        <v>113</v>
      </c>
      <c r="BN128" t="s">
        <v>114</v>
      </c>
      <c r="BO128" t="s">
        <v>228</v>
      </c>
      <c r="BP128" t="s">
        <v>126</v>
      </c>
      <c r="BQ128" t="s">
        <v>100</v>
      </c>
      <c r="BR128" s="34">
        <v>42125</v>
      </c>
      <c r="BS128" s="35">
        <v>42478</v>
      </c>
      <c r="BT128" s="36" t="s">
        <v>162</v>
      </c>
      <c r="BU128" s="36" t="s">
        <v>229</v>
      </c>
      <c r="BV128" s="36">
        <v>127</v>
      </c>
      <c r="BW128" s="36" t="s">
        <v>119</v>
      </c>
      <c r="BX128" s="35">
        <v>42452</v>
      </c>
      <c r="BY128" s="36">
        <v>100</v>
      </c>
      <c r="BZ128" s="37">
        <v>2.5</v>
      </c>
      <c r="CA128" s="36" t="s">
        <v>120</v>
      </c>
      <c r="CB128" s="36" t="s">
        <v>121</v>
      </c>
      <c r="CC128" s="38">
        <v>29610000.248860002</v>
      </c>
      <c r="CD128" s="38">
        <v>41087911.861118004</v>
      </c>
      <c r="CE128" s="38">
        <v>39122650.307743996</v>
      </c>
      <c r="CF128" s="38">
        <v>37570673.199790001</v>
      </c>
      <c r="CG128" s="38">
        <v>36719487.078025997</v>
      </c>
      <c r="CH128" s="38">
        <v>38276253.853753999</v>
      </c>
      <c r="CI128" s="38"/>
      <c r="CJ128" s="39">
        <f t="shared" si="4"/>
        <v>222386976.54929197</v>
      </c>
      <c r="CK128" s="36" t="s">
        <v>122</v>
      </c>
      <c r="CL128" s="38">
        <v>2000000</v>
      </c>
      <c r="CM128" s="40">
        <v>0.93130000000000002</v>
      </c>
      <c r="CN128" s="40">
        <v>0.2868</v>
      </c>
      <c r="CO128" s="40">
        <v>6.8699999999999997E-2</v>
      </c>
      <c r="CP128" s="36">
        <v>0.61</v>
      </c>
      <c r="CQ128" s="40">
        <v>0.95050000000000001</v>
      </c>
      <c r="CR128" s="36">
        <v>36.431319999999999</v>
      </c>
      <c r="CS128" s="36">
        <v>34.253219999999999</v>
      </c>
      <c r="CT128" s="36">
        <v>5.9399110000000004</v>
      </c>
      <c r="CU128" s="36">
        <v>5.1324189999999996</v>
      </c>
    </row>
    <row r="129" spans="1:101" x14ac:dyDescent="0.2">
      <c r="A129" s="67" t="s">
        <v>362</v>
      </c>
      <c r="B129" s="107"/>
      <c r="C129" s="67">
        <v>128</v>
      </c>
      <c r="D129" s="67">
        <v>700.6</v>
      </c>
      <c r="E129" s="67">
        <v>7.5</v>
      </c>
      <c r="F129" s="67">
        <v>12</v>
      </c>
      <c r="G129" s="67">
        <v>17.513999999999999</v>
      </c>
      <c r="H129" s="67">
        <v>8.3119999999999994</v>
      </c>
      <c r="I129" s="67">
        <v>2.11</v>
      </c>
      <c r="J129" s="67">
        <v>1.87</v>
      </c>
      <c r="K129" s="67">
        <v>40</v>
      </c>
      <c r="L129" s="67">
        <v>260</v>
      </c>
      <c r="M129" s="67">
        <v>17.446999999999999</v>
      </c>
      <c r="N129" s="67">
        <v>-7.2999999999999995E-2</v>
      </c>
      <c r="O129" s="67" t="s">
        <v>94</v>
      </c>
      <c r="P129" s="67" t="s">
        <v>362</v>
      </c>
      <c r="Q129" s="94" t="s">
        <v>95</v>
      </c>
      <c r="R129" s="94" t="s">
        <v>210</v>
      </c>
      <c r="S129" s="94" t="s">
        <v>97</v>
      </c>
      <c r="T129" s="94" t="s">
        <v>211</v>
      </c>
      <c r="U129" s="94" t="s">
        <v>211</v>
      </c>
      <c r="V129" s="94" t="s">
        <v>100</v>
      </c>
      <c r="W129" s="94" t="s">
        <v>101</v>
      </c>
      <c r="X129" s="94"/>
      <c r="Y129" s="94" t="s">
        <v>95</v>
      </c>
      <c r="Z129" s="94" t="s">
        <v>95</v>
      </c>
      <c r="AA129" s="94" t="s">
        <v>95</v>
      </c>
      <c r="AB129" s="94" t="s">
        <v>197</v>
      </c>
      <c r="AC129" s="94">
        <v>85</v>
      </c>
      <c r="AD129" s="94" t="s">
        <v>103</v>
      </c>
      <c r="AE129" s="33">
        <v>2703</v>
      </c>
      <c r="AF129" s="94" t="s">
        <v>103</v>
      </c>
      <c r="AG129" s="93" t="s">
        <v>174</v>
      </c>
      <c r="AH129" s="46" t="s">
        <v>105</v>
      </c>
      <c r="AI129" s="46" t="s">
        <v>212</v>
      </c>
      <c r="AJ129" s="93" t="s">
        <v>174</v>
      </c>
      <c r="AK129" s="93" t="s">
        <v>105</v>
      </c>
      <c r="AL129" s="93" t="s">
        <v>212</v>
      </c>
      <c r="AM129" s="93" t="s">
        <v>212</v>
      </c>
      <c r="AN129" s="94">
        <v>0</v>
      </c>
      <c r="AO129" s="94"/>
      <c r="AP129" s="94" t="s">
        <v>107</v>
      </c>
      <c r="AQ129" s="94">
        <v>1</v>
      </c>
      <c r="AR129" s="94" t="s">
        <v>108</v>
      </c>
      <c r="AS129" s="94"/>
      <c r="AT129" s="94"/>
      <c r="AU129" s="94"/>
      <c r="AV129" s="94"/>
      <c r="AW129" s="94"/>
      <c r="AX129" s="94"/>
      <c r="AY129" s="94"/>
      <c r="AZ129" s="94"/>
      <c r="BA129" s="94"/>
      <c r="BB129" s="61"/>
      <c r="BC129" s="61"/>
      <c r="BD129" s="61"/>
      <c r="BE129" s="61"/>
      <c r="BF129" s="31">
        <v>45</v>
      </c>
      <c r="BG129">
        <v>50.5</v>
      </c>
      <c r="BH129" s="33" t="s">
        <v>110</v>
      </c>
      <c r="BI129" s="33" t="s">
        <v>110</v>
      </c>
      <c r="BJ129" t="s">
        <v>587</v>
      </c>
      <c r="BK129" t="s">
        <v>362</v>
      </c>
      <c r="BL129" s="47">
        <v>42144</v>
      </c>
      <c r="BM129" t="s">
        <v>113</v>
      </c>
      <c r="BN129" t="s">
        <v>114</v>
      </c>
      <c r="BO129" t="s">
        <v>588</v>
      </c>
      <c r="BP129" t="s">
        <v>116</v>
      </c>
      <c r="BQ129" t="s">
        <v>100</v>
      </c>
      <c r="BR129" s="34">
        <v>42125</v>
      </c>
      <c r="BS129" s="35">
        <v>42478</v>
      </c>
      <c r="BT129" s="36" t="s">
        <v>162</v>
      </c>
      <c r="BU129" s="36" t="s">
        <v>589</v>
      </c>
      <c r="BV129" s="36">
        <v>128</v>
      </c>
      <c r="BW129" s="36" t="s">
        <v>119</v>
      </c>
      <c r="BX129" s="35">
        <v>42452</v>
      </c>
      <c r="BY129" s="36">
        <v>100</v>
      </c>
      <c r="BZ129" s="37">
        <v>7.5</v>
      </c>
      <c r="CA129" s="36" t="s">
        <v>120</v>
      </c>
      <c r="CB129" s="36" t="s">
        <v>121</v>
      </c>
      <c r="CC129" s="38">
        <v>30106484.766819999</v>
      </c>
      <c r="CD129" s="38">
        <v>37059262.859747998</v>
      </c>
      <c r="CE129" s="38">
        <v>35213070.611850001</v>
      </c>
      <c r="CF129" s="38">
        <v>33783179.747864</v>
      </c>
      <c r="CG129" s="38">
        <v>33062648.396315999</v>
      </c>
      <c r="CH129" s="38">
        <v>34372735.420015998</v>
      </c>
      <c r="CI129" s="38"/>
      <c r="CJ129" s="39">
        <f t="shared" si="4"/>
        <v>203597381.80261397</v>
      </c>
      <c r="CK129" s="36" t="s">
        <v>122</v>
      </c>
      <c r="CL129" s="38">
        <v>2000000</v>
      </c>
      <c r="CM129" s="40">
        <v>0.91069999999999995</v>
      </c>
      <c r="CN129" s="40">
        <v>7.2300000000000003E-2</v>
      </c>
      <c r="CO129" s="40">
        <v>8.9300000000000004E-2</v>
      </c>
      <c r="CP129" s="36">
        <v>0.59</v>
      </c>
      <c r="CQ129" s="40">
        <v>0.96599999999999997</v>
      </c>
      <c r="CR129" s="36">
        <v>12.20115</v>
      </c>
      <c r="CS129" s="36">
        <v>10.76315</v>
      </c>
      <c r="CT129" s="36">
        <v>1.4666049999999999</v>
      </c>
      <c r="CU129" s="36">
        <v>1.425119</v>
      </c>
    </row>
    <row r="130" spans="1:101" x14ac:dyDescent="0.2">
      <c r="A130" s="136" t="s">
        <v>655</v>
      </c>
      <c r="B130" s="182"/>
      <c r="C130" s="136">
        <v>129</v>
      </c>
      <c r="D130" s="136">
        <v>1388</v>
      </c>
      <c r="E130" s="136">
        <v>8.6</v>
      </c>
      <c r="F130" s="136">
        <v>13</v>
      </c>
      <c r="G130" s="136">
        <v>34.701000000000001</v>
      </c>
      <c r="H130" s="136">
        <v>16.09</v>
      </c>
      <c r="I130" s="136">
        <v>2.16</v>
      </c>
      <c r="J130" s="136">
        <v>2.84</v>
      </c>
      <c r="K130" s="136">
        <v>40</v>
      </c>
      <c r="L130" s="136">
        <v>260</v>
      </c>
      <c r="M130" s="136">
        <v>34.701000000000001</v>
      </c>
      <c r="N130" s="136">
        <v>-0.04</v>
      </c>
      <c r="O130" s="136" t="s">
        <v>94</v>
      </c>
      <c r="P130" s="136" t="s">
        <v>655</v>
      </c>
      <c r="Q130" s="137" t="s">
        <v>124</v>
      </c>
      <c r="R130" s="137" t="s">
        <v>125</v>
      </c>
      <c r="S130" s="137" t="s">
        <v>656</v>
      </c>
      <c r="T130" s="137" t="s">
        <v>99</v>
      </c>
      <c r="U130" s="137" t="s">
        <v>99</v>
      </c>
      <c r="V130" s="137" t="s">
        <v>640</v>
      </c>
      <c r="W130" s="137" t="s">
        <v>281</v>
      </c>
      <c r="X130" s="137" t="s">
        <v>282</v>
      </c>
      <c r="Y130" s="137" t="s">
        <v>283</v>
      </c>
      <c r="Z130" s="159" t="s">
        <v>131</v>
      </c>
      <c r="AA130" s="160" t="s">
        <v>132</v>
      </c>
      <c r="AB130" s="137" t="s">
        <v>102</v>
      </c>
      <c r="AC130" s="137">
        <v>91</v>
      </c>
      <c r="AD130" s="137" t="s">
        <v>103</v>
      </c>
      <c r="AE130" s="140">
        <v>3547</v>
      </c>
      <c r="AF130" s="137" t="s">
        <v>103</v>
      </c>
      <c r="AG130" s="137" t="s">
        <v>104</v>
      </c>
      <c r="AH130" s="137" t="s">
        <v>105</v>
      </c>
      <c r="AI130" s="141" t="s">
        <v>106</v>
      </c>
      <c r="AJ130" s="157" t="s">
        <v>198</v>
      </c>
      <c r="AK130" s="157" t="s">
        <v>198</v>
      </c>
      <c r="AL130" s="141" t="s">
        <v>106</v>
      </c>
      <c r="AM130" s="141" t="s">
        <v>106</v>
      </c>
      <c r="AN130" s="137">
        <v>1</v>
      </c>
      <c r="AO130" s="137"/>
      <c r="AP130" s="137" t="s">
        <v>107</v>
      </c>
      <c r="AQ130" s="137">
        <v>1</v>
      </c>
      <c r="AR130" s="137" t="s">
        <v>135</v>
      </c>
      <c r="AS130" s="142">
        <v>1996</v>
      </c>
      <c r="AT130" s="142">
        <v>20</v>
      </c>
      <c r="AU130" s="142">
        <v>5</v>
      </c>
      <c r="AV130" s="143">
        <v>13.284800000000001</v>
      </c>
      <c r="AW130" s="143"/>
      <c r="AX130" s="144">
        <v>72.2</v>
      </c>
      <c r="AY130" s="144">
        <v>88.4</v>
      </c>
      <c r="AZ130" s="144">
        <v>46.8</v>
      </c>
      <c r="BA130" s="144">
        <v>49</v>
      </c>
      <c r="BB130" s="145">
        <v>15.6526</v>
      </c>
      <c r="BC130" s="145">
        <v>18.202200000000001</v>
      </c>
      <c r="BD130" s="145">
        <v>3.9647999999999999</v>
      </c>
      <c r="BE130" s="145">
        <v>6.0469999999999997</v>
      </c>
      <c r="BF130" s="185">
        <v>5</v>
      </c>
      <c r="BG130" s="207" t="s">
        <v>109</v>
      </c>
      <c r="BH130" s="140" t="s">
        <v>110</v>
      </c>
      <c r="BI130" s="140" t="s">
        <v>110</v>
      </c>
      <c r="BJ130" s="140" t="s">
        <v>657</v>
      </c>
      <c r="BK130" s="140" t="s">
        <v>655</v>
      </c>
      <c r="BL130" s="158">
        <v>42200</v>
      </c>
      <c r="BM130" s="140" t="s">
        <v>113</v>
      </c>
      <c r="BN130" s="140" t="s">
        <v>114</v>
      </c>
      <c r="BO130" s="140" t="s">
        <v>658</v>
      </c>
      <c r="BP130" s="140" t="s">
        <v>656</v>
      </c>
      <c r="BQ130" s="140" t="s">
        <v>640</v>
      </c>
      <c r="BR130" s="147">
        <v>42186</v>
      </c>
      <c r="BS130" s="148">
        <v>42478</v>
      </c>
      <c r="BT130" s="149" t="s">
        <v>162</v>
      </c>
      <c r="BU130" s="149" t="s">
        <v>659</v>
      </c>
      <c r="BV130" s="149">
        <v>129</v>
      </c>
      <c r="BW130" s="149" t="s">
        <v>119</v>
      </c>
      <c r="BX130" s="148">
        <v>42452</v>
      </c>
      <c r="BY130" s="149">
        <v>100</v>
      </c>
      <c r="BZ130" s="150">
        <v>8.6</v>
      </c>
      <c r="CA130" s="149" t="s">
        <v>120</v>
      </c>
      <c r="CB130" s="149" t="s">
        <v>121</v>
      </c>
      <c r="CC130" s="151">
        <v>31606234.301832002</v>
      </c>
      <c r="CD130" s="151">
        <v>41588315.551968001</v>
      </c>
      <c r="CE130" s="151">
        <v>39607408.830303997</v>
      </c>
      <c r="CF130" s="151">
        <v>38184328.753990002</v>
      </c>
      <c r="CG130" s="151">
        <v>37118029.881384</v>
      </c>
      <c r="CH130" s="151">
        <v>38790033.203192003</v>
      </c>
      <c r="CI130" s="151"/>
      <c r="CJ130" s="152">
        <f t="shared" si="4"/>
        <v>226894350.52266997</v>
      </c>
      <c r="CK130" s="149" t="s">
        <v>122</v>
      </c>
      <c r="CL130" s="151">
        <v>2000000</v>
      </c>
      <c r="CM130" s="153">
        <v>0.91069999999999995</v>
      </c>
      <c r="CN130" s="153">
        <v>6.0699999999999997E-2</v>
      </c>
      <c r="CO130" s="153">
        <v>8.9300000000000004E-2</v>
      </c>
      <c r="CP130" s="149">
        <v>0.61</v>
      </c>
      <c r="CQ130" s="153">
        <v>0.96419999999999995</v>
      </c>
      <c r="CR130" s="149">
        <v>10.32343</v>
      </c>
      <c r="CS130" s="149">
        <v>9.0660299999999996</v>
      </c>
      <c r="CT130" s="149">
        <v>1.2665139999999999</v>
      </c>
      <c r="CU130" s="149">
        <v>1.193713</v>
      </c>
      <c r="CV130" s="154" t="s">
        <v>710</v>
      </c>
      <c r="CW130" s="140" t="s">
        <v>708</v>
      </c>
    </row>
    <row r="131" spans="1:101" x14ac:dyDescent="0.2">
      <c r="A131" s="136" t="s">
        <v>637</v>
      </c>
      <c r="B131" s="136" t="s">
        <v>638</v>
      </c>
      <c r="C131" s="136">
        <v>130</v>
      </c>
      <c r="D131" s="136">
        <v>1617</v>
      </c>
      <c r="E131" s="136">
        <v>8.1</v>
      </c>
      <c r="F131" s="136">
        <v>13</v>
      </c>
      <c r="G131" s="136">
        <v>40.433999999999997</v>
      </c>
      <c r="H131" s="136">
        <v>19.434999999999999</v>
      </c>
      <c r="I131" s="136">
        <v>2.08</v>
      </c>
      <c r="J131" s="136">
        <v>2.5</v>
      </c>
      <c r="K131" s="136">
        <v>40</v>
      </c>
      <c r="L131" s="136">
        <v>260</v>
      </c>
      <c r="M131" s="136">
        <v>40.433999999999997</v>
      </c>
      <c r="N131" s="136">
        <v>7.0000000000000007E-2</v>
      </c>
      <c r="O131" s="136" t="s">
        <v>94</v>
      </c>
      <c r="P131" s="136" t="s">
        <v>637</v>
      </c>
      <c r="Q131" s="137" t="s">
        <v>124</v>
      </c>
      <c r="R131" s="137" t="s">
        <v>125</v>
      </c>
      <c r="S131" s="137" t="s">
        <v>639</v>
      </c>
      <c r="T131" s="137" t="s">
        <v>99</v>
      </c>
      <c r="U131" s="137" t="s">
        <v>99</v>
      </c>
      <c r="V131" s="137" t="s">
        <v>640</v>
      </c>
      <c r="W131" s="137" t="s">
        <v>281</v>
      </c>
      <c r="X131" s="137" t="s">
        <v>282</v>
      </c>
      <c r="Y131" s="137" t="s">
        <v>283</v>
      </c>
      <c r="Z131" s="156" t="s">
        <v>131</v>
      </c>
      <c r="AA131" s="197" t="s">
        <v>132</v>
      </c>
      <c r="AB131" s="137" t="s">
        <v>592</v>
      </c>
      <c r="AC131" s="137">
        <v>86</v>
      </c>
      <c r="AD131" s="137" t="s">
        <v>103</v>
      </c>
      <c r="AE131" s="140">
        <v>3241</v>
      </c>
      <c r="AF131" s="137" t="s">
        <v>103</v>
      </c>
      <c r="AG131" s="137" t="s">
        <v>105</v>
      </c>
      <c r="AH131" s="198" t="s">
        <v>105</v>
      </c>
      <c r="AI131" s="161" t="s">
        <v>151</v>
      </c>
      <c r="AJ131" s="157" t="s">
        <v>198</v>
      </c>
      <c r="AK131" s="157" t="s">
        <v>198</v>
      </c>
      <c r="AL131" s="141" t="s">
        <v>151</v>
      </c>
      <c r="AM131" s="141" t="s">
        <v>151</v>
      </c>
      <c r="AN131" s="137">
        <v>2</v>
      </c>
      <c r="AO131" s="137"/>
      <c r="AP131" s="137" t="s">
        <v>134</v>
      </c>
      <c r="AQ131" s="137">
        <v>2</v>
      </c>
      <c r="AR131" s="137" t="s">
        <v>108</v>
      </c>
      <c r="AS131" s="154"/>
      <c r="AT131" s="154"/>
      <c r="AU131" s="154"/>
      <c r="AV131" s="137"/>
      <c r="AW131" s="137"/>
      <c r="AX131" s="137"/>
      <c r="AY131" s="137"/>
      <c r="AZ131" s="137"/>
      <c r="BA131" s="137"/>
      <c r="BB131" s="154"/>
      <c r="BC131" s="154"/>
      <c r="BD131" s="154"/>
      <c r="BE131" s="154"/>
      <c r="BF131" s="146">
        <v>5</v>
      </c>
      <c r="BG131" s="154" t="s">
        <v>109</v>
      </c>
      <c r="BH131" s="140" t="s">
        <v>110</v>
      </c>
      <c r="BI131" s="140" t="s">
        <v>110</v>
      </c>
      <c r="BJ131" s="140" t="s">
        <v>641</v>
      </c>
      <c r="BK131" s="140" t="s">
        <v>637</v>
      </c>
      <c r="BL131" s="158">
        <v>42200</v>
      </c>
      <c r="BM131" s="140" t="s">
        <v>113</v>
      </c>
      <c r="BN131" s="140" t="s">
        <v>114</v>
      </c>
      <c r="BO131" s="140" t="s">
        <v>642</v>
      </c>
      <c r="BP131" s="140" t="s">
        <v>639</v>
      </c>
      <c r="BQ131" s="140" t="s">
        <v>640</v>
      </c>
      <c r="BR131" s="147">
        <v>42186</v>
      </c>
      <c r="BS131" s="148">
        <v>42478</v>
      </c>
      <c r="BT131" s="149" t="s">
        <v>162</v>
      </c>
      <c r="BU131" s="149" t="s">
        <v>643</v>
      </c>
      <c r="BV131" s="149">
        <v>130</v>
      </c>
      <c r="BW131" s="149" t="s">
        <v>119</v>
      </c>
      <c r="BX131" s="148">
        <v>42452</v>
      </c>
      <c r="BY131" s="149">
        <v>100</v>
      </c>
      <c r="BZ131" s="150">
        <v>8.1</v>
      </c>
      <c r="CA131" s="149" t="s">
        <v>120</v>
      </c>
      <c r="CB131" s="149" t="s">
        <v>121</v>
      </c>
      <c r="CC131" s="151">
        <v>39207791.673731998</v>
      </c>
      <c r="CD131" s="151">
        <v>53060843.404266</v>
      </c>
      <c r="CE131" s="151">
        <v>50512290.956802003</v>
      </c>
      <c r="CF131" s="151">
        <v>48560540.211718</v>
      </c>
      <c r="CG131" s="151">
        <v>47384167.215708002</v>
      </c>
      <c r="CH131" s="151">
        <v>49354307.298478</v>
      </c>
      <c r="CI131" s="151"/>
      <c r="CJ131" s="152">
        <f t="shared" si="4"/>
        <v>288079940.76070398</v>
      </c>
      <c r="CK131" s="149" t="s">
        <v>122</v>
      </c>
      <c r="CL131" s="151">
        <v>2000000</v>
      </c>
      <c r="CM131" s="153">
        <v>0.91510000000000002</v>
      </c>
      <c r="CN131" s="153">
        <v>5.9400000000000001E-2</v>
      </c>
      <c r="CO131" s="153">
        <v>8.4900000000000003E-2</v>
      </c>
      <c r="CP131" s="149">
        <v>0.6</v>
      </c>
      <c r="CQ131" s="153">
        <v>0.96279999999999999</v>
      </c>
      <c r="CR131" s="149">
        <v>10.233639999999999</v>
      </c>
      <c r="CS131" s="149">
        <v>8.9428040000000006</v>
      </c>
      <c r="CT131" s="149">
        <v>1.183649</v>
      </c>
      <c r="CU131" s="149">
        <v>1.159151</v>
      </c>
      <c r="CV131" s="140" t="s">
        <v>710</v>
      </c>
      <c r="CW131" s="154" t="s">
        <v>708</v>
      </c>
    </row>
    <row r="132" spans="1:101" x14ac:dyDescent="0.2">
      <c r="A132" s="136" t="s">
        <v>680</v>
      </c>
      <c r="B132" s="136" t="s">
        <v>681</v>
      </c>
      <c r="C132" s="136">
        <v>131</v>
      </c>
      <c r="D132" s="136">
        <v>1112</v>
      </c>
      <c r="E132" s="136">
        <v>8.9</v>
      </c>
      <c r="F132" s="136">
        <v>14</v>
      </c>
      <c r="G132" s="136">
        <v>27.802</v>
      </c>
      <c r="H132" s="136">
        <v>9.9250000000000007</v>
      </c>
      <c r="I132" s="136">
        <v>2.8</v>
      </c>
      <c r="J132" s="136">
        <v>2.0099999999999998</v>
      </c>
      <c r="K132" s="136">
        <v>40</v>
      </c>
      <c r="L132" s="136">
        <v>260</v>
      </c>
      <c r="M132" s="136">
        <v>27.802</v>
      </c>
      <c r="N132" s="136">
        <v>0.11</v>
      </c>
      <c r="O132" s="136" t="s">
        <v>94</v>
      </c>
      <c r="P132" s="136" t="s">
        <v>680</v>
      </c>
      <c r="Q132" s="137" t="s">
        <v>124</v>
      </c>
      <c r="R132" s="137" t="s">
        <v>125</v>
      </c>
      <c r="S132" s="137" t="s">
        <v>639</v>
      </c>
      <c r="T132" s="137" t="s">
        <v>99</v>
      </c>
      <c r="U132" s="137" t="s">
        <v>99</v>
      </c>
      <c r="V132" s="137" t="s">
        <v>640</v>
      </c>
      <c r="W132" s="137" t="s">
        <v>682</v>
      </c>
      <c r="X132" s="137" t="s">
        <v>683</v>
      </c>
      <c r="Y132" s="137" t="s">
        <v>684</v>
      </c>
      <c r="Z132" s="156" t="s">
        <v>131</v>
      </c>
      <c r="AA132" s="184" t="s">
        <v>132</v>
      </c>
      <c r="AB132" s="137" t="s">
        <v>102</v>
      </c>
      <c r="AC132" s="137">
        <v>74</v>
      </c>
      <c r="AD132" s="137" t="s">
        <v>145</v>
      </c>
      <c r="AE132" s="140">
        <v>12478</v>
      </c>
      <c r="AF132" s="137" t="s">
        <v>145</v>
      </c>
      <c r="AG132" s="141" t="s">
        <v>174</v>
      </c>
      <c r="AH132" s="161" t="s">
        <v>105</v>
      </c>
      <c r="AI132" s="161" t="s">
        <v>212</v>
      </c>
      <c r="AJ132" s="157" t="s">
        <v>198</v>
      </c>
      <c r="AK132" s="157" t="s">
        <v>198</v>
      </c>
      <c r="AL132" s="141" t="s">
        <v>212</v>
      </c>
      <c r="AM132" s="141" t="s">
        <v>212</v>
      </c>
      <c r="AN132" s="137">
        <v>0</v>
      </c>
      <c r="AO132" s="137"/>
      <c r="AP132" s="137" t="s">
        <v>134</v>
      </c>
      <c r="AQ132" s="137">
        <v>2</v>
      </c>
      <c r="AR132" s="137" t="s">
        <v>135</v>
      </c>
      <c r="AS132" s="142">
        <v>2005</v>
      </c>
      <c r="AT132" s="142">
        <v>11</v>
      </c>
      <c r="AU132" s="142">
        <v>8</v>
      </c>
      <c r="AV132" s="143">
        <v>1.5052000000000001</v>
      </c>
      <c r="AW132" s="143">
        <v>1.2771999999999999</v>
      </c>
      <c r="AX132" s="144">
        <v>75.8</v>
      </c>
      <c r="AY132" s="144">
        <v>91.2</v>
      </c>
      <c r="AZ132" s="144">
        <v>24.6</v>
      </c>
      <c r="BA132" s="144">
        <v>7.2</v>
      </c>
      <c r="BB132" s="145">
        <v>21.062799999999999</v>
      </c>
      <c r="BC132" s="145">
        <v>5.1070000000000002</v>
      </c>
      <c r="BD132" s="145">
        <v>1.6516</v>
      </c>
      <c r="BE132" s="145">
        <v>0</v>
      </c>
      <c r="BF132" s="146">
        <v>8</v>
      </c>
      <c r="BG132" s="140" t="s">
        <v>109</v>
      </c>
      <c r="BH132" s="140" t="s">
        <v>110</v>
      </c>
      <c r="BI132" s="140" t="s">
        <v>110</v>
      </c>
      <c r="BJ132" s="140" t="s">
        <v>685</v>
      </c>
      <c r="BK132" s="140" t="s">
        <v>680</v>
      </c>
      <c r="BL132" s="158">
        <v>42200</v>
      </c>
      <c r="BM132" s="140" t="s">
        <v>113</v>
      </c>
      <c r="BN132" s="140" t="s">
        <v>114</v>
      </c>
      <c r="BO132" s="140" t="s">
        <v>686</v>
      </c>
      <c r="BP132" s="140" t="s">
        <v>639</v>
      </c>
      <c r="BQ132" s="140" t="s">
        <v>640</v>
      </c>
      <c r="BR132" s="147">
        <v>42186</v>
      </c>
      <c r="BS132" s="148">
        <v>42478</v>
      </c>
      <c r="BT132" s="149" t="s">
        <v>162</v>
      </c>
      <c r="BU132" s="149" t="s">
        <v>687</v>
      </c>
      <c r="BV132" s="149">
        <v>131</v>
      </c>
      <c r="BW132" s="149" t="s">
        <v>119</v>
      </c>
      <c r="BX132" s="148">
        <v>42452</v>
      </c>
      <c r="BY132" s="149">
        <v>100</v>
      </c>
      <c r="BZ132" s="150">
        <v>8.9</v>
      </c>
      <c r="CA132" s="149" t="s">
        <v>120</v>
      </c>
      <c r="CB132" s="149" t="s">
        <v>121</v>
      </c>
      <c r="CC132" s="151">
        <v>32580307.672575999</v>
      </c>
      <c r="CD132" s="151">
        <v>43815064.105425999</v>
      </c>
      <c r="CE132" s="151">
        <v>41684993.181036003</v>
      </c>
      <c r="CF132" s="151">
        <v>40027454.290342003</v>
      </c>
      <c r="CG132" s="151">
        <v>38973702.269253999</v>
      </c>
      <c r="CH132" s="151">
        <v>40733178.839584</v>
      </c>
      <c r="CI132" s="151"/>
      <c r="CJ132" s="152">
        <f t="shared" si="4"/>
        <v>237814700.35821798</v>
      </c>
      <c r="CK132" s="149" t="s">
        <v>122</v>
      </c>
      <c r="CL132" s="151">
        <v>2000000</v>
      </c>
      <c r="CM132" s="153">
        <v>0.91459999999999997</v>
      </c>
      <c r="CN132" s="153">
        <v>6.0499999999999998E-2</v>
      </c>
      <c r="CO132" s="153">
        <v>8.5400000000000004E-2</v>
      </c>
      <c r="CP132" s="149">
        <v>0.61</v>
      </c>
      <c r="CQ132" s="153">
        <v>0.96450000000000002</v>
      </c>
      <c r="CR132" s="149">
        <v>10.31235</v>
      </c>
      <c r="CS132" s="149">
        <v>8.9378790000000006</v>
      </c>
      <c r="CT132" s="149">
        <v>1.2297689999999999</v>
      </c>
      <c r="CU132" s="149">
        <v>1.167737</v>
      </c>
      <c r="CV132" s="140" t="s">
        <v>710</v>
      </c>
      <c r="CW132" s="140" t="s">
        <v>708</v>
      </c>
    </row>
    <row r="133" spans="1:101" x14ac:dyDescent="0.2">
      <c r="A133" s="136" t="s">
        <v>655</v>
      </c>
      <c r="B133" s="136"/>
      <c r="C133" s="136">
        <v>132</v>
      </c>
      <c r="D133" s="136">
        <v>926.7</v>
      </c>
      <c r="E133" s="136">
        <v>9.4</v>
      </c>
      <c r="F133" s="136">
        <v>13</v>
      </c>
      <c r="G133" s="136">
        <v>23.167000000000002</v>
      </c>
      <c r="H133" s="136">
        <v>10.914</v>
      </c>
      <c r="I133" s="136">
        <v>2.12</v>
      </c>
      <c r="J133" s="136">
        <v>2.33</v>
      </c>
      <c r="K133" s="136">
        <v>40</v>
      </c>
      <c r="L133" s="136">
        <v>260</v>
      </c>
      <c r="M133" s="136">
        <v>23.167000000000002</v>
      </c>
      <c r="N133" s="136">
        <v>-7.2999999999999995E-2</v>
      </c>
      <c r="O133" s="136" t="s">
        <v>94</v>
      </c>
      <c r="P133" s="136" t="s">
        <v>655</v>
      </c>
      <c r="Q133" s="137" t="s">
        <v>124</v>
      </c>
      <c r="R133" s="137" t="s">
        <v>125</v>
      </c>
      <c r="S133" s="137" t="s">
        <v>691</v>
      </c>
      <c r="T133" s="137" t="s">
        <v>99</v>
      </c>
      <c r="U133" s="137" t="s">
        <v>99</v>
      </c>
      <c r="V133" s="137" t="s">
        <v>640</v>
      </c>
      <c r="W133" s="137" t="s">
        <v>281</v>
      </c>
      <c r="X133" s="137" t="s">
        <v>282</v>
      </c>
      <c r="Y133" s="137" t="s">
        <v>283</v>
      </c>
      <c r="Z133" s="156" t="s">
        <v>131</v>
      </c>
      <c r="AA133" s="184" t="s">
        <v>132</v>
      </c>
      <c r="AB133" s="137" t="s">
        <v>102</v>
      </c>
      <c r="AC133" s="137">
        <v>91</v>
      </c>
      <c r="AD133" s="137" t="s">
        <v>103</v>
      </c>
      <c r="AE133" s="140">
        <v>2911</v>
      </c>
      <c r="AF133" s="137" t="s">
        <v>103</v>
      </c>
      <c r="AG133" s="141" t="s">
        <v>104</v>
      </c>
      <c r="AH133" s="161" t="s">
        <v>105</v>
      </c>
      <c r="AI133" s="161" t="s">
        <v>106</v>
      </c>
      <c r="AJ133" s="157" t="s">
        <v>198</v>
      </c>
      <c r="AK133" s="157" t="s">
        <v>198</v>
      </c>
      <c r="AL133" s="141" t="s">
        <v>106</v>
      </c>
      <c r="AM133" s="161" t="s">
        <v>106</v>
      </c>
      <c r="AN133" s="137">
        <v>1</v>
      </c>
      <c r="AO133" s="137"/>
      <c r="AP133" s="137" t="s">
        <v>107</v>
      </c>
      <c r="AQ133" s="137">
        <v>1</v>
      </c>
      <c r="AR133" s="137" t="s">
        <v>135</v>
      </c>
      <c r="AS133" s="201">
        <v>1996</v>
      </c>
      <c r="AT133" s="201">
        <v>20</v>
      </c>
      <c r="AU133" s="201">
        <v>5</v>
      </c>
      <c r="AV133" s="143">
        <v>13.284800000000001</v>
      </c>
      <c r="AW133" s="143"/>
      <c r="AX133" s="144">
        <v>72.2</v>
      </c>
      <c r="AY133" s="144">
        <v>88.4</v>
      </c>
      <c r="AZ133" s="144">
        <v>46.8</v>
      </c>
      <c r="BA133" s="144">
        <v>49</v>
      </c>
      <c r="BB133" s="146">
        <v>15.6526</v>
      </c>
      <c r="BC133" s="146">
        <v>18.202200000000001</v>
      </c>
      <c r="BD133" s="146">
        <v>3.9647999999999999</v>
      </c>
      <c r="BE133" s="146">
        <v>6.0469999999999997</v>
      </c>
      <c r="BF133" s="146">
        <v>5</v>
      </c>
      <c r="BG133" s="140" t="s">
        <v>109</v>
      </c>
      <c r="BH133" s="140" t="s">
        <v>110</v>
      </c>
      <c r="BI133" s="140" t="s">
        <v>110</v>
      </c>
      <c r="BJ133" s="140" t="s">
        <v>692</v>
      </c>
      <c r="BK133" s="140" t="s">
        <v>655</v>
      </c>
      <c r="BL133" s="158">
        <v>42200</v>
      </c>
      <c r="BM133" s="140" t="s">
        <v>113</v>
      </c>
      <c r="BN133" s="140" t="s">
        <v>114</v>
      </c>
      <c r="BO133" s="140" t="s">
        <v>693</v>
      </c>
      <c r="BP133" s="140" t="s">
        <v>691</v>
      </c>
      <c r="BQ133" s="140" t="s">
        <v>640</v>
      </c>
      <c r="BR133" s="147">
        <v>42186</v>
      </c>
      <c r="BS133" s="148">
        <v>42478</v>
      </c>
      <c r="BT133" s="149" t="s">
        <v>162</v>
      </c>
      <c r="BU133" s="149" t="s">
        <v>694</v>
      </c>
      <c r="BV133" s="149">
        <v>132</v>
      </c>
      <c r="BW133" s="149" t="s">
        <v>119</v>
      </c>
      <c r="BX133" s="148">
        <v>42452</v>
      </c>
      <c r="BY133" s="149">
        <v>100</v>
      </c>
      <c r="BZ133" s="150">
        <v>9.4</v>
      </c>
      <c r="CA133" s="149" t="s">
        <v>120</v>
      </c>
      <c r="CB133" s="149" t="s">
        <v>121</v>
      </c>
      <c r="CC133" s="151">
        <v>35381880.820912004</v>
      </c>
      <c r="CD133" s="151">
        <v>48576564.325960003</v>
      </c>
      <c r="CE133" s="151">
        <v>46146953.712272003</v>
      </c>
      <c r="CF133" s="151">
        <v>44307523.717037998</v>
      </c>
      <c r="CG133" s="151">
        <v>43388274.121936001</v>
      </c>
      <c r="CH133" s="151">
        <v>45132568.624998003</v>
      </c>
      <c r="CI133" s="151"/>
      <c r="CJ133" s="152">
        <f t="shared" si="4"/>
        <v>262933765.323116</v>
      </c>
      <c r="CK133" s="149" t="s">
        <v>122</v>
      </c>
      <c r="CL133" s="151">
        <v>2000000</v>
      </c>
      <c r="CM133" s="153">
        <v>0.91320000000000001</v>
      </c>
      <c r="CN133" s="153">
        <v>4.48E-2</v>
      </c>
      <c r="CO133" s="153">
        <v>8.6800000000000002E-2</v>
      </c>
      <c r="CP133" s="149">
        <v>0.59</v>
      </c>
      <c r="CQ133" s="153">
        <v>0.97109999999999996</v>
      </c>
      <c r="CR133" s="149">
        <v>11.39847</v>
      </c>
      <c r="CS133" s="149">
        <v>9.9746550000000003</v>
      </c>
      <c r="CT133" s="149">
        <v>1.2940499999999999</v>
      </c>
      <c r="CU133" s="149">
        <v>1.145481</v>
      </c>
      <c r="CV133" s="140" t="s">
        <v>710</v>
      </c>
      <c r="CW133" s="155" t="s">
        <v>707</v>
      </c>
    </row>
    <row r="134" spans="1:101" x14ac:dyDescent="0.2">
      <c r="A134" s="136" t="s">
        <v>660</v>
      </c>
      <c r="B134" s="136" t="s">
        <v>661</v>
      </c>
      <c r="C134" s="136">
        <v>133</v>
      </c>
      <c r="D134" s="136">
        <v>1399</v>
      </c>
      <c r="E134" s="136">
        <v>8.6</v>
      </c>
      <c r="F134" s="136">
        <v>13</v>
      </c>
      <c r="G134" s="136">
        <v>34.973999999999997</v>
      </c>
      <c r="H134" s="136">
        <v>16.523</v>
      </c>
      <c r="I134" s="136">
        <v>2.12</v>
      </c>
      <c r="J134" s="136">
        <v>2.83</v>
      </c>
      <c r="K134" s="136">
        <v>40</v>
      </c>
      <c r="L134" s="136">
        <v>260</v>
      </c>
      <c r="M134" s="136">
        <v>34.973999999999997</v>
      </c>
      <c r="N134" s="136">
        <v>-0.21</v>
      </c>
      <c r="O134" s="136" t="s">
        <v>94</v>
      </c>
      <c r="P134" s="136" t="s">
        <v>660</v>
      </c>
      <c r="Q134" s="137" t="s">
        <v>124</v>
      </c>
      <c r="R134" s="137" t="s">
        <v>125</v>
      </c>
      <c r="S134" s="137" t="s">
        <v>656</v>
      </c>
      <c r="T134" s="137" t="s">
        <v>99</v>
      </c>
      <c r="U134" s="137" t="s">
        <v>99</v>
      </c>
      <c r="V134" s="137" t="s">
        <v>640</v>
      </c>
      <c r="W134" s="137" t="s">
        <v>662</v>
      </c>
      <c r="X134" s="137" t="s">
        <v>663</v>
      </c>
      <c r="Y134" s="137" t="s">
        <v>662</v>
      </c>
      <c r="Z134" s="159" t="s">
        <v>131</v>
      </c>
      <c r="AA134" s="160" t="s">
        <v>132</v>
      </c>
      <c r="AB134" s="137" t="s">
        <v>102</v>
      </c>
      <c r="AC134" s="137">
        <v>72</v>
      </c>
      <c r="AD134" s="137" t="s">
        <v>103</v>
      </c>
      <c r="AE134" s="140">
        <v>2732</v>
      </c>
      <c r="AF134" s="137" t="s">
        <v>103</v>
      </c>
      <c r="AG134" s="137" t="s">
        <v>104</v>
      </c>
      <c r="AH134" s="137" t="s">
        <v>105</v>
      </c>
      <c r="AI134" s="141" t="s">
        <v>106</v>
      </c>
      <c r="AJ134" s="157" t="s">
        <v>198</v>
      </c>
      <c r="AK134" s="157" t="s">
        <v>198</v>
      </c>
      <c r="AL134" s="141" t="s">
        <v>106</v>
      </c>
      <c r="AM134" s="141" t="s">
        <v>106</v>
      </c>
      <c r="AN134" s="137">
        <v>1</v>
      </c>
      <c r="AO134" s="137"/>
      <c r="AP134" s="137" t="s">
        <v>396</v>
      </c>
      <c r="AQ134" s="137" t="s">
        <v>396</v>
      </c>
      <c r="AR134" s="137" t="s">
        <v>205</v>
      </c>
      <c r="AS134" s="142">
        <v>2000</v>
      </c>
      <c r="AT134" s="142">
        <v>16</v>
      </c>
      <c r="AU134" s="142">
        <v>4</v>
      </c>
      <c r="AV134" s="143">
        <v>1.5576000000000001</v>
      </c>
      <c r="AW134" s="143">
        <v>1.4610000000000001</v>
      </c>
      <c r="AX134" s="144">
        <v>91.8</v>
      </c>
      <c r="AY134" s="144">
        <v>86.4</v>
      </c>
      <c r="AZ134" s="144">
        <v>56.6</v>
      </c>
      <c r="BA134" s="144">
        <v>40.6</v>
      </c>
      <c r="BB134" s="145">
        <v>34.251199999999997</v>
      </c>
      <c r="BC134" s="145">
        <v>17.5944</v>
      </c>
      <c r="BD134" s="145">
        <v>2.7067999999999999</v>
      </c>
      <c r="BE134" s="145">
        <v>1.7558</v>
      </c>
      <c r="BF134" s="146">
        <v>4</v>
      </c>
      <c r="BG134" s="154" t="s">
        <v>109</v>
      </c>
      <c r="BH134" s="140" t="s">
        <v>110</v>
      </c>
      <c r="BI134" s="140" t="s">
        <v>110</v>
      </c>
      <c r="BJ134" s="140" t="s">
        <v>664</v>
      </c>
      <c r="BK134" s="140" t="s">
        <v>660</v>
      </c>
      <c r="BL134" s="158">
        <v>42200</v>
      </c>
      <c r="BM134" s="140" t="s">
        <v>113</v>
      </c>
      <c r="BN134" s="140" t="s">
        <v>114</v>
      </c>
      <c r="BO134" s="140" t="s">
        <v>665</v>
      </c>
      <c r="BP134" s="140" t="s">
        <v>656</v>
      </c>
      <c r="BQ134" s="140" t="s">
        <v>640</v>
      </c>
      <c r="BR134" s="147">
        <v>42186</v>
      </c>
      <c r="BS134" s="148">
        <v>42478</v>
      </c>
      <c r="BT134" s="149" t="s">
        <v>162</v>
      </c>
      <c r="BU134" s="149" t="s">
        <v>666</v>
      </c>
      <c r="BV134" s="149">
        <v>133</v>
      </c>
      <c r="BW134" s="149" t="s">
        <v>119</v>
      </c>
      <c r="BX134" s="148">
        <v>42452</v>
      </c>
      <c r="BY134" s="149">
        <v>100</v>
      </c>
      <c r="BZ134" s="150">
        <v>8.6</v>
      </c>
      <c r="CA134" s="149" t="s">
        <v>120</v>
      </c>
      <c r="CB134" s="149" t="s">
        <v>121</v>
      </c>
      <c r="CC134" s="151">
        <v>33043230.289563999</v>
      </c>
      <c r="CD134" s="151">
        <v>47249802.829811998</v>
      </c>
      <c r="CE134" s="151">
        <v>44899951.790656</v>
      </c>
      <c r="CF134" s="151">
        <v>43066602.595625997</v>
      </c>
      <c r="CG134" s="151">
        <v>42020192.335447997</v>
      </c>
      <c r="CH134" s="151">
        <v>43876325.558412001</v>
      </c>
      <c r="CI134" s="151"/>
      <c r="CJ134" s="152">
        <f t="shared" si="4"/>
        <v>254156105.39951801</v>
      </c>
      <c r="CK134" s="149" t="s">
        <v>122</v>
      </c>
      <c r="CL134" s="151">
        <v>2000000</v>
      </c>
      <c r="CM134" s="153">
        <v>0.91610000000000003</v>
      </c>
      <c r="CN134" s="153">
        <v>5.1999999999999998E-2</v>
      </c>
      <c r="CO134" s="153">
        <v>8.3900000000000002E-2</v>
      </c>
      <c r="CP134" s="149">
        <v>0.62</v>
      </c>
      <c r="CQ134" s="153">
        <v>0.96340000000000003</v>
      </c>
      <c r="CR134" s="149">
        <v>10.39194</v>
      </c>
      <c r="CS134" s="149">
        <v>8.8733930000000001</v>
      </c>
      <c r="CT134" s="149">
        <v>1.096079</v>
      </c>
      <c r="CU134" s="149">
        <v>1.067412</v>
      </c>
      <c r="CV134" s="140" t="s">
        <v>710</v>
      </c>
      <c r="CW134" s="154" t="s">
        <v>708</v>
      </c>
    </row>
  </sheetData>
  <autoFilter ref="A1:CW134" xr:uid="{ECD50193-1F63-A942-A21B-CE5104C00C1F}"/>
  <conditionalFormatting sqref="CJ2:CJ134">
    <cfRule type="cellIs" dxfId="0" priority="2" operator="greaterThan">
      <formula>200000000</formula>
    </cfRule>
  </conditionalFormatting>
  <pageMargins left="0.7" right="0.7" top="0.75" bottom="0.7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56AF-515E-2847-803E-871A07A41D6D}">
  <dimension ref="A1:V134"/>
  <sheetViews>
    <sheetView topLeftCell="J1" workbookViewId="0">
      <selection activeCell="W20" sqref="W20"/>
    </sheetView>
  </sheetViews>
  <sheetFormatPr baseColWidth="10" defaultRowHeight="16" x14ac:dyDescent="0.2"/>
  <cols>
    <col min="8" max="8" width="10.5" customWidth="1"/>
    <col min="14" max="14" width="10.5" customWidth="1"/>
  </cols>
  <sheetData>
    <row r="1" spans="1:22" ht="87" thickTop="1" thickBot="1" x14ac:dyDescent="0.25">
      <c r="A1" s="2" t="s">
        <v>4</v>
      </c>
      <c r="C1" t="s">
        <v>717</v>
      </c>
      <c r="D1" t="s">
        <v>716</v>
      </c>
      <c r="F1" s="6" t="s">
        <v>26</v>
      </c>
      <c r="G1" s="6" t="s">
        <v>27</v>
      </c>
      <c r="H1" s="6" t="s">
        <v>28</v>
      </c>
      <c r="J1" t="s">
        <v>717</v>
      </c>
      <c r="L1" t="s">
        <v>145</v>
      </c>
      <c r="M1" t="s">
        <v>103</v>
      </c>
      <c r="N1" s="6" t="s">
        <v>45</v>
      </c>
      <c r="P1" t="s">
        <v>717</v>
      </c>
      <c r="S1" s="4" t="s">
        <v>17</v>
      </c>
    </row>
    <row r="2" spans="1:22" ht="17" thickTop="1" x14ac:dyDescent="0.2">
      <c r="A2" s="48">
        <v>1.2</v>
      </c>
      <c r="C2">
        <v>0.2</v>
      </c>
      <c r="D2">
        <f>PERCENTILE(A:A,C2)</f>
        <v>3.24</v>
      </c>
      <c r="F2" s="118" t="s">
        <v>337</v>
      </c>
      <c r="G2" s="118">
        <v>33</v>
      </c>
      <c r="H2" s="118" t="s">
        <v>103</v>
      </c>
      <c r="J2">
        <v>0.2</v>
      </c>
      <c r="K2">
        <f>PERCENTILE(G:G,J2)</f>
        <v>66</v>
      </c>
      <c r="L2">
        <f>COUNTIF(H2:H29,"MALE")</f>
        <v>10</v>
      </c>
      <c r="M2">
        <f>COUNTIF(H2:H29,"FEMALE")</f>
        <v>18</v>
      </c>
      <c r="N2" s="61"/>
      <c r="P2">
        <v>0.2</v>
      </c>
      <c r="Q2">
        <f>PERCENTILE(N:N,P2)</f>
        <v>15.399999999999999</v>
      </c>
      <c r="S2" s="94" t="s">
        <v>97</v>
      </c>
    </row>
    <row r="3" spans="1:22" x14ac:dyDescent="0.2">
      <c r="A3" s="162">
        <v>1.3</v>
      </c>
      <c r="C3">
        <v>0.4</v>
      </c>
      <c r="D3">
        <f t="shared" ref="D3:D6" si="0">PERCENTILE(A:A,C3)</f>
        <v>5.58</v>
      </c>
      <c r="F3" s="118" t="s">
        <v>337</v>
      </c>
      <c r="G3" s="118">
        <v>33</v>
      </c>
      <c r="H3" s="118" t="s">
        <v>103</v>
      </c>
      <c r="J3">
        <v>0.4</v>
      </c>
      <c r="K3">
        <f t="shared" ref="K3:K6" si="1">PERCENTILE(G:G,J3)</f>
        <v>73.800000000000011</v>
      </c>
      <c r="L3">
        <f>COUNTIF(H30:H56,"MALE")</f>
        <v>13</v>
      </c>
      <c r="M3">
        <f>COUNTIF(H30:H56,"FEMALE")</f>
        <v>14</v>
      </c>
      <c r="N3" s="27">
        <v>65</v>
      </c>
      <c r="P3">
        <v>0.4</v>
      </c>
      <c r="Q3">
        <f t="shared" ref="Q3:Q6" si="2">PERCENTILE(N:N,P3)</f>
        <v>23.8</v>
      </c>
      <c r="S3" s="94" t="s">
        <v>97</v>
      </c>
    </row>
    <row r="4" spans="1:22" x14ac:dyDescent="0.2">
      <c r="A4" s="162">
        <v>1.8</v>
      </c>
      <c r="C4">
        <v>0.6</v>
      </c>
      <c r="D4">
        <f t="shared" si="0"/>
        <v>6.9</v>
      </c>
      <c r="F4" s="137" t="s">
        <v>102</v>
      </c>
      <c r="G4" s="137">
        <v>41</v>
      </c>
      <c r="H4" s="137" t="s">
        <v>103</v>
      </c>
      <c r="J4">
        <v>0.6</v>
      </c>
      <c r="K4">
        <f t="shared" si="1"/>
        <v>78</v>
      </c>
      <c r="L4">
        <f>COUNTIF(H57:H82,"MALE")</f>
        <v>15</v>
      </c>
      <c r="M4">
        <f>COUNTIF(H57:H82,"FEMALE")</f>
        <v>11</v>
      </c>
      <c r="N4" s="27">
        <v>8</v>
      </c>
      <c r="P4">
        <v>0.6</v>
      </c>
      <c r="Q4">
        <f t="shared" si="2"/>
        <v>36.599999999999987</v>
      </c>
      <c r="S4" s="94" t="s">
        <v>126</v>
      </c>
      <c r="U4" s="94" t="s">
        <v>126</v>
      </c>
      <c r="V4">
        <f>COUNTIF(S:S,U4)</f>
        <v>65</v>
      </c>
    </row>
    <row r="5" spans="1:22" x14ac:dyDescent="0.2">
      <c r="A5" s="162">
        <v>1.9</v>
      </c>
      <c r="C5">
        <v>0.8</v>
      </c>
      <c r="D5">
        <f t="shared" si="0"/>
        <v>7.5</v>
      </c>
      <c r="F5" s="137" t="s">
        <v>102</v>
      </c>
      <c r="G5" s="137">
        <v>41</v>
      </c>
      <c r="H5" s="137" t="s">
        <v>103</v>
      </c>
      <c r="J5">
        <v>0.8</v>
      </c>
      <c r="K5">
        <f t="shared" si="1"/>
        <v>81</v>
      </c>
      <c r="L5">
        <f>COUNTIF(H83:H108,"MALE")</f>
        <v>11</v>
      </c>
      <c r="M5">
        <f>COUNTIF(H83:H108,"FEMALE")</f>
        <v>15</v>
      </c>
      <c r="N5" s="27">
        <v>25</v>
      </c>
      <c r="P5">
        <v>0.8</v>
      </c>
      <c r="Q5">
        <f t="shared" si="2"/>
        <v>47.6</v>
      </c>
      <c r="S5" s="94" t="s">
        <v>97</v>
      </c>
      <c r="U5" s="94" t="s">
        <v>97</v>
      </c>
      <c r="V5">
        <f>COUNTIF(S:S,U5)</f>
        <v>63</v>
      </c>
    </row>
    <row r="6" spans="1:22" x14ac:dyDescent="0.2">
      <c r="A6" s="162">
        <v>1.9</v>
      </c>
      <c r="C6">
        <v>1</v>
      </c>
      <c r="D6">
        <f t="shared" si="0"/>
        <v>9.5</v>
      </c>
      <c r="F6" s="94">
        <v>0</v>
      </c>
      <c r="G6" s="94">
        <v>43</v>
      </c>
      <c r="H6" s="94" t="s">
        <v>103</v>
      </c>
      <c r="J6">
        <v>1</v>
      </c>
      <c r="K6">
        <f t="shared" si="1"/>
        <v>96</v>
      </c>
      <c r="L6">
        <f>COUNTIF(H109:H134,"MALE")</f>
        <v>9</v>
      </c>
      <c r="M6">
        <f>COUNTIF(H109:H134,"FEMALE")</f>
        <v>17</v>
      </c>
      <c r="N6" s="27">
        <v>36</v>
      </c>
      <c r="P6">
        <v>1</v>
      </c>
      <c r="Q6">
        <f t="shared" si="2"/>
        <v>76</v>
      </c>
      <c r="S6" s="94" t="s">
        <v>97</v>
      </c>
      <c r="U6" s="137" t="s">
        <v>691</v>
      </c>
      <c r="V6">
        <f>COUNTIF(S:S,U6)</f>
        <v>1</v>
      </c>
    </row>
    <row r="7" spans="1:22" x14ac:dyDescent="0.2">
      <c r="A7" s="162">
        <v>2.1</v>
      </c>
      <c r="F7" s="51">
        <v>0</v>
      </c>
      <c r="G7" s="51">
        <v>43</v>
      </c>
      <c r="H7" s="51" t="s">
        <v>103</v>
      </c>
      <c r="N7" s="94"/>
      <c r="S7" s="94" t="s">
        <v>97</v>
      </c>
      <c r="U7" s="137" t="s">
        <v>656</v>
      </c>
      <c r="V7">
        <f>COUNTIF(S:S,U7)</f>
        <v>2</v>
      </c>
    </row>
    <row r="8" spans="1:22" x14ac:dyDescent="0.2">
      <c r="A8" s="67">
        <v>2.2000000000000002</v>
      </c>
      <c r="F8" s="163" t="s">
        <v>102</v>
      </c>
      <c r="G8" s="163">
        <v>43</v>
      </c>
      <c r="H8" s="163" t="s">
        <v>145</v>
      </c>
      <c r="N8" s="94"/>
      <c r="S8" s="94" t="s">
        <v>97</v>
      </c>
      <c r="U8" s="137" t="s">
        <v>639</v>
      </c>
      <c r="V8">
        <f>COUNTIF(S:S,U8)</f>
        <v>2</v>
      </c>
    </row>
    <row r="9" spans="1:22" x14ac:dyDescent="0.2">
      <c r="A9" s="48">
        <v>2.2000000000000002</v>
      </c>
      <c r="F9" s="94" t="s">
        <v>102</v>
      </c>
      <c r="G9" s="94">
        <v>43</v>
      </c>
      <c r="H9" s="94" t="s">
        <v>145</v>
      </c>
      <c r="N9" s="118"/>
      <c r="S9" s="118" t="s">
        <v>97</v>
      </c>
    </row>
    <row r="10" spans="1:22" x14ac:dyDescent="0.2">
      <c r="A10" s="67">
        <v>2.2000000000000002</v>
      </c>
      <c r="F10" s="51" t="s">
        <v>102</v>
      </c>
      <c r="G10" s="51">
        <v>44</v>
      </c>
      <c r="H10" s="51" t="s">
        <v>103</v>
      </c>
      <c r="N10" s="118"/>
      <c r="S10" s="118" t="s">
        <v>126</v>
      </c>
    </row>
    <row r="11" spans="1:22" x14ac:dyDescent="0.2">
      <c r="A11" s="67">
        <v>2.2000000000000002</v>
      </c>
      <c r="F11" s="51" t="s">
        <v>102</v>
      </c>
      <c r="G11" s="51">
        <v>44</v>
      </c>
      <c r="H11" s="51" t="s">
        <v>103</v>
      </c>
      <c r="N11" s="51"/>
      <c r="S11" s="51" t="s">
        <v>97</v>
      </c>
    </row>
    <row r="12" spans="1:22" x14ac:dyDescent="0.2">
      <c r="A12" s="48">
        <v>2.2999999999999998</v>
      </c>
      <c r="F12" s="94">
        <v>0</v>
      </c>
      <c r="G12" s="94">
        <v>51</v>
      </c>
      <c r="H12" s="94" t="s">
        <v>103</v>
      </c>
      <c r="N12" s="27">
        <v>43</v>
      </c>
      <c r="S12" s="94" t="s">
        <v>97</v>
      </c>
    </row>
    <row r="13" spans="1:22" x14ac:dyDescent="0.2">
      <c r="A13" s="67">
        <v>2.2999999999999998</v>
      </c>
      <c r="F13" s="94">
        <v>0</v>
      </c>
      <c r="G13" s="94">
        <v>51</v>
      </c>
      <c r="H13" s="94" t="s">
        <v>103</v>
      </c>
      <c r="N13" s="94"/>
      <c r="S13" s="94" t="s">
        <v>126</v>
      </c>
    </row>
    <row r="14" spans="1:22" x14ac:dyDescent="0.2">
      <c r="A14" s="48">
        <v>2.2999999999999998</v>
      </c>
      <c r="F14" s="94" t="s">
        <v>223</v>
      </c>
      <c r="G14" s="94">
        <v>52</v>
      </c>
      <c r="H14" s="94" t="s">
        <v>103</v>
      </c>
      <c r="N14" s="27">
        <v>16</v>
      </c>
      <c r="S14" s="94" t="s">
        <v>126</v>
      </c>
    </row>
    <row r="15" spans="1:22" x14ac:dyDescent="0.2">
      <c r="A15" s="67">
        <v>2.4</v>
      </c>
      <c r="F15" s="94" t="s">
        <v>223</v>
      </c>
      <c r="G15" s="94">
        <v>52</v>
      </c>
      <c r="H15" s="94" t="s">
        <v>103</v>
      </c>
      <c r="N15" s="98">
        <v>43</v>
      </c>
      <c r="S15" s="51" t="s">
        <v>126</v>
      </c>
    </row>
    <row r="16" spans="1:22" x14ac:dyDescent="0.2">
      <c r="A16" s="67">
        <v>2.4</v>
      </c>
      <c r="F16" s="94" t="s">
        <v>133</v>
      </c>
      <c r="G16" s="94">
        <v>53</v>
      </c>
      <c r="H16" s="94" t="s">
        <v>145</v>
      </c>
      <c r="J16">
        <f>133/5</f>
        <v>26.6</v>
      </c>
      <c r="K16">
        <f>2+J16</f>
        <v>28.6</v>
      </c>
      <c r="L16" t="s">
        <v>718</v>
      </c>
      <c r="N16" s="27">
        <v>33</v>
      </c>
      <c r="S16" s="94" t="s">
        <v>97</v>
      </c>
    </row>
    <row r="17" spans="1:19" x14ac:dyDescent="0.2">
      <c r="A17" s="48">
        <v>2.4</v>
      </c>
      <c r="F17" s="94" t="s">
        <v>133</v>
      </c>
      <c r="G17" s="94">
        <v>53</v>
      </c>
      <c r="H17" s="94" t="s">
        <v>145</v>
      </c>
      <c r="K17">
        <f>K16+J16</f>
        <v>55.2</v>
      </c>
      <c r="L17" t="s">
        <v>719</v>
      </c>
      <c r="N17" s="94"/>
      <c r="S17" s="94" t="s">
        <v>126</v>
      </c>
    </row>
    <row r="18" spans="1:19" x14ac:dyDescent="0.2">
      <c r="A18" s="67">
        <v>2.4</v>
      </c>
      <c r="F18" s="94" t="s">
        <v>223</v>
      </c>
      <c r="G18" s="94">
        <v>55</v>
      </c>
      <c r="H18" s="94" t="s">
        <v>103</v>
      </c>
      <c r="K18">
        <f>K17+J16</f>
        <v>81.800000000000011</v>
      </c>
      <c r="L18" t="s">
        <v>720</v>
      </c>
      <c r="N18" s="94"/>
      <c r="S18" s="94" t="s">
        <v>126</v>
      </c>
    </row>
    <row r="19" spans="1:19" x14ac:dyDescent="0.2">
      <c r="A19" s="67">
        <v>2.4</v>
      </c>
      <c r="F19" s="94" t="s">
        <v>223</v>
      </c>
      <c r="G19" s="94">
        <v>55</v>
      </c>
      <c r="H19" s="94" t="s">
        <v>103</v>
      </c>
      <c r="K19">
        <f>K18+J16</f>
        <v>108.4</v>
      </c>
      <c r="L19" t="s">
        <v>721</v>
      </c>
      <c r="N19" s="51"/>
      <c r="S19" s="51" t="s">
        <v>97</v>
      </c>
    </row>
    <row r="20" spans="1:19" x14ac:dyDescent="0.2">
      <c r="A20" s="67">
        <v>2.5</v>
      </c>
      <c r="F20" s="118" t="s">
        <v>337</v>
      </c>
      <c r="G20" s="118">
        <v>55</v>
      </c>
      <c r="H20" s="118" t="s">
        <v>103</v>
      </c>
      <c r="K20">
        <f>K19+J16</f>
        <v>135</v>
      </c>
      <c r="L20" t="s">
        <v>722</v>
      </c>
      <c r="N20" s="27">
        <v>33</v>
      </c>
      <c r="S20" s="94" t="s">
        <v>126</v>
      </c>
    </row>
    <row r="21" spans="1:19" x14ac:dyDescent="0.2">
      <c r="A21" s="67">
        <v>2.5</v>
      </c>
      <c r="F21" s="51" t="s">
        <v>102</v>
      </c>
      <c r="G21" s="51">
        <v>64</v>
      </c>
      <c r="H21" s="51" t="s">
        <v>145</v>
      </c>
      <c r="N21" s="51"/>
      <c r="S21" s="51" t="s">
        <v>126</v>
      </c>
    </row>
    <row r="22" spans="1:19" x14ac:dyDescent="0.2">
      <c r="A22" s="67">
        <v>2.6</v>
      </c>
      <c r="F22" s="94" t="s">
        <v>102</v>
      </c>
      <c r="G22" s="94">
        <v>64</v>
      </c>
      <c r="H22" s="94" t="s">
        <v>145</v>
      </c>
      <c r="N22" s="94"/>
      <c r="S22" s="94" t="s">
        <v>97</v>
      </c>
    </row>
    <row r="23" spans="1:19" x14ac:dyDescent="0.2">
      <c r="A23" s="67">
        <v>2.8</v>
      </c>
      <c r="F23" s="94" t="s">
        <v>102</v>
      </c>
      <c r="G23" s="94">
        <v>64</v>
      </c>
      <c r="H23" s="94" t="s">
        <v>145</v>
      </c>
      <c r="N23" s="27">
        <v>44</v>
      </c>
      <c r="S23" s="94" t="s">
        <v>97</v>
      </c>
    </row>
    <row r="24" spans="1:19" x14ac:dyDescent="0.2">
      <c r="A24" s="67">
        <v>2.8</v>
      </c>
      <c r="F24" s="94" t="s">
        <v>102</v>
      </c>
      <c r="G24" s="94">
        <v>64</v>
      </c>
      <c r="H24" s="94" t="s">
        <v>145</v>
      </c>
      <c r="N24" s="27">
        <v>41</v>
      </c>
      <c r="S24" s="94" t="s">
        <v>126</v>
      </c>
    </row>
    <row r="25" spans="1:19" x14ac:dyDescent="0.2">
      <c r="A25" s="67">
        <v>2.8</v>
      </c>
      <c r="F25" s="94" t="s">
        <v>102</v>
      </c>
      <c r="G25" s="94">
        <v>66</v>
      </c>
      <c r="H25" s="94" t="s">
        <v>103</v>
      </c>
      <c r="N25" s="27">
        <v>44</v>
      </c>
      <c r="S25" s="94" t="s">
        <v>126</v>
      </c>
    </row>
    <row r="26" spans="1:19" x14ac:dyDescent="0.2">
      <c r="A26" s="67">
        <v>2.8</v>
      </c>
      <c r="F26" s="94" t="s">
        <v>223</v>
      </c>
      <c r="G26" s="94">
        <v>66</v>
      </c>
      <c r="H26" s="94" t="s">
        <v>145</v>
      </c>
      <c r="N26" s="27">
        <v>12</v>
      </c>
      <c r="S26" s="94" t="s">
        <v>97</v>
      </c>
    </row>
    <row r="27" spans="1:19" x14ac:dyDescent="0.2">
      <c r="A27" s="67">
        <v>3</v>
      </c>
      <c r="F27" s="94" t="s">
        <v>223</v>
      </c>
      <c r="G27" s="94">
        <v>66</v>
      </c>
      <c r="H27" s="94" t="s">
        <v>145</v>
      </c>
      <c r="N27" s="142">
        <v>64</v>
      </c>
      <c r="S27" s="137" t="s">
        <v>126</v>
      </c>
    </row>
    <row r="28" spans="1:19" x14ac:dyDescent="0.2">
      <c r="A28" s="67">
        <v>3.2</v>
      </c>
      <c r="F28" s="94" t="s">
        <v>102</v>
      </c>
      <c r="G28" s="94">
        <v>66</v>
      </c>
      <c r="H28" s="94" t="s">
        <v>103</v>
      </c>
      <c r="N28" s="27">
        <v>12</v>
      </c>
      <c r="S28" s="94" t="s">
        <v>126</v>
      </c>
    </row>
    <row r="29" spans="1:19" x14ac:dyDescent="0.2">
      <c r="A29" s="67">
        <v>3.3</v>
      </c>
      <c r="F29" s="94" t="s">
        <v>102</v>
      </c>
      <c r="G29" s="94">
        <v>66</v>
      </c>
      <c r="H29" s="94" t="s">
        <v>103</v>
      </c>
      <c r="N29" s="27">
        <v>8</v>
      </c>
      <c r="S29" s="94" t="s">
        <v>97</v>
      </c>
    </row>
    <row r="30" spans="1:19" x14ac:dyDescent="0.2">
      <c r="A30" s="67">
        <v>3.5</v>
      </c>
      <c r="F30" s="94" t="s">
        <v>102</v>
      </c>
      <c r="G30" s="94">
        <v>66</v>
      </c>
      <c r="H30" s="94" t="s">
        <v>103</v>
      </c>
      <c r="N30" s="118"/>
      <c r="S30" s="118" t="s">
        <v>126</v>
      </c>
    </row>
    <row r="31" spans="1:19" x14ac:dyDescent="0.2">
      <c r="A31" s="67">
        <v>3.5</v>
      </c>
      <c r="F31" s="94" t="s">
        <v>223</v>
      </c>
      <c r="G31" s="94">
        <v>67</v>
      </c>
      <c r="H31" s="94" t="s">
        <v>145</v>
      </c>
      <c r="N31" s="27">
        <v>52</v>
      </c>
      <c r="S31" s="94" t="s">
        <v>97</v>
      </c>
    </row>
    <row r="32" spans="1:19" x14ac:dyDescent="0.2">
      <c r="A32" s="67">
        <v>3.6</v>
      </c>
      <c r="F32" s="94" t="s">
        <v>223</v>
      </c>
      <c r="G32" s="94">
        <v>67</v>
      </c>
      <c r="H32" s="94" t="s">
        <v>145</v>
      </c>
      <c r="N32" s="94"/>
      <c r="S32" s="94" t="s">
        <v>97</v>
      </c>
    </row>
    <row r="33" spans="1:19" x14ac:dyDescent="0.2">
      <c r="A33" s="67">
        <v>3.7</v>
      </c>
      <c r="F33" s="94">
        <v>0</v>
      </c>
      <c r="G33" s="94">
        <v>67</v>
      </c>
      <c r="H33" s="94" t="s">
        <v>145</v>
      </c>
      <c r="N33" s="94"/>
      <c r="S33" s="94" t="s">
        <v>126</v>
      </c>
    </row>
    <row r="34" spans="1:19" x14ac:dyDescent="0.2">
      <c r="A34" s="48">
        <v>4</v>
      </c>
      <c r="F34" s="94" t="s">
        <v>102</v>
      </c>
      <c r="G34" s="94">
        <v>69</v>
      </c>
      <c r="H34" s="94" t="s">
        <v>103</v>
      </c>
      <c r="N34" s="27">
        <v>52</v>
      </c>
      <c r="S34" s="94" t="s">
        <v>126</v>
      </c>
    </row>
    <row r="35" spans="1:19" x14ac:dyDescent="0.2">
      <c r="A35" s="136">
        <v>4.0999999999999996</v>
      </c>
      <c r="F35" s="94" t="s">
        <v>102</v>
      </c>
      <c r="G35" s="94">
        <v>69</v>
      </c>
      <c r="H35" s="94" t="s">
        <v>103</v>
      </c>
      <c r="N35" s="94"/>
      <c r="S35" s="94" t="s">
        <v>126</v>
      </c>
    </row>
    <row r="36" spans="1:19" x14ac:dyDescent="0.2">
      <c r="A36" s="67">
        <v>4.0999999999999996</v>
      </c>
      <c r="F36" s="94" t="s">
        <v>102</v>
      </c>
      <c r="G36" s="94">
        <v>69</v>
      </c>
      <c r="H36" s="94" t="s">
        <v>103</v>
      </c>
      <c r="N36" s="27">
        <v>24</v>
      </c>
      <c r="S36" s="94" t="s">
        <v>126</v>
      </c>
    </row>
    <row r="37" spans="1:19" x14ac:dyDescent="0.2">
      <c r="A37" s="67">
        <v>4.2</v>
      </c>
      <c r="F37" s="94" t="s">
        <v>102</v>
      </c>
      <c r="G37" s="94">
        <v>69</v>
      </c>
      <c r="H37" s="94" t="s">
        <v>103</v>
      </c>
      <c r="N37" s="98">
        <v>48</v>
      </c>
      <c r="S37" s="51" t="s">
        <v>126</v>
      </c>
    </row>
    <row r="38" spans="1:19" x14ac:dyDescent="0.2">
      <c r="A38" s="77">
        <v>4.2</v>
      </c>
      <c r="F38" s="93" t="s">
        <v>102</v>
      </c>
      <c r="G38" s="93">
        <v>71</v>
      </c>
      <c r="H38" s="93" t="s">
        <v>145</v>
      </c>
      <c r="N38" s="78">
        <v>16</v>
      </c>
      <c r="S38" s="93" t="s">
        <v>126</v>
      </c>
    </row>
    <row r="39" spans="1:19" x14ac:dyDescent="0.2">
      <c r="A39" s="67">
        <v>4.4000000000000004</v>
      </c>
      <c r="F39" s="94" t="s">
        <v>102</v>
      </c>
      <c r="G39" s="94">
        <v>71</v>
      </c>
      <c r="H39" s="94" t="s">
        <v>103</v>
      </c>
      <c r="N39" s="51"/>
      <c r="S39" s="51" t="s">
        <v>97</v>
      </c>
    </row>
    <row r="40" spans="1:19" x14ac:dyDescent="0.2">
      <c r="A40" s="67">
        <v>4.5999999999999996</v>
      </c>
      <c r="F40" s="94" t="s">
        <v>102</v>
      </c>
      <c r="G40" s="94">
        <v>71</v>
      </c>
      <c r="H40" s="94" t="s">
        <v>145</v>
      </c>
      <c r="N40" s="94"/>
      <c r="S40" s="94" t="s">
        <v>126</v>
      </c>
    </row>
    <row r="41" spans="1:19" x14ac:dyDescent="0.2">
      <c r="A41" s="67">
        <v>4.5999999999999996</v>
      </c>
      <c r="F41" s="94" t="s">
        <v>102</v>
      </c>
      <c r="G41" s="94">
        <v>71</v>
      </c>
      <c r="H41" s="94" t="s">
        <v>145</v>
      </c>
      <c r="N41" s="27">
        <v>25</v>
      </c>
      <c r="S41" s="94" t="s">
        <v>97</v>
      </c>
    </row>
    <row r="42" spans="1:19" x14ac:dyDescent="0.2">
      <c r="A42" s="67">
        <v>4.7</v>
      </c>
      <c r="F42" s="94" t="s">
        <v>102</v>
      </c>
      <c r="G42" s="94">
        <v>71</v>
      </c>
      <c r="H42" s="94" t="s">
        <v>145</v>
      </c>
      <c r="N42" s="27">
        <v>76</v>
      </c>
      <c r="S42" s="94" t="s">
        <v>126</v>
      </c>
    </row>
    <row r="43" spans="1:19" x14ac:dyDescent="0.2">
      <c r="A43" s="67">
        <v>4.7</v>
      </c>
      <c r="F43" s="94" t="s">
        <v>592</v>
      </c>
      <c r="G43" s="94">
        <v>71</v>
      </c>
      <c r="H43" s="94" t="s">
        <v>103</v>
      </c>
      <c r="N43" s="27">
        <v>25</v>
      </c>
      <c r="S43" s="94" t="s">
        <v>126</v>
      </c>
    </row>
    <row r="44" spans="1:19" x14ac:dyDescent="0.2">
      <c r="A44" s="67">
        <v>4.7</v>
      </c>
      <c r="F44" s="94" t="s">
        <v>592</v>
      </c>
      <c r="G44" s="94">
        <v>71</v>
      </c>
      <c r="H44" s="94" t="s">
        <v>103</v>
      </c>
      <c r="N44" s="203">
        <v>46</v>
      </c>
      <c r="S44" s="163" t="s">
        <v>126</v>
      </c>
    </row>
    <row r="45" spans="1:19" x14ac:dyDescent="0.2">
      <c r="A45" s="67">
        <v>4.8</v>
      </c>
      <c r="F45" s="163" t="s">
        <v>102</v>
      </c>
      <c r="G45" s="163">
        <v>71</v>
      </c>
      <c r="H45" s="163" t="s">
        <v>103</v>
      </c>
      <c r="N45" s="27">
        <v>41</v>
      </c>
      <c r="S45" s="94" t="s">
        <v>126</v>
      </c>
    </row>
    <row r="46" spans="1:19" x14ac:dyDescent="0.2">
      <c r="A46" s="67">
        <v>4.8</v>
      </c>
      <c r="F46" s="94" t="s">
        <v>102</v>
      </c>
      <c r="G46" s="94">
        <v>72</v>
      </c>
      <c r="H46" s="94" t="s">
        <v>145</v>
      </c>
      <c r="N46" s="63">
        <v>46</v>
      </c>
      <c r="S46" s="94" t="s">
        <v>97</v>
      </c>
    </row>
    <row r="47" spans="1:19" x14ac:dyDescent="0.2">
      <c r="A47" s="67">
        <v>5</v>
      </c>
      <c r="F47" s="163" t="s">
        <v>133</v>
      </c>
      <c r="G47" s="163">
        <v>72</v>
      </c>
      <c r="H47" s="163" t="s">
        <v>103</v>
      </c>
      <c r="N47" s="94"/>
      <c r="S47" s="94" t="s">
        <v>97</v>
      </c>
    </row>
    <row r="48" spans="1:19" x14ac:dyDescent="0.2">
      <c r="A48" s="67">
        <v>5</v>
      </c>
      <c r="F48" s="94" t="s">
        <v>133</v>
      </c>
      <c r="G48" s="94">
        <v>72</v>
      </c>
      <c r="H48" s="94" t="s">
        <v>103</v>
      </c>
      <c r="N48" s="82">
        <v>23</v>
      </c>
      <c r="S48" s="94" t="s">
        <v>126</v>
      </c>
    </row>
    <row r="49" spans="1:19" x14ac:dyDescent="0.2">
      <c r="A49" s="67">
        <v>5.0999999999999996</v>
      </c>
      <c r="F49" s="94" t="s">
        <v>133</v>
      </c>
      <c r="G49" s="94">
        <v>72</v>
      </c>
      <c r="H49" s="94" t="s">
        <v>103</v>
      </c>
      <c r="N49" s="27">
        <v>64</v>
      </c>
      <c r="S49" s="94" t="s">
        <v>97</v>
      </c>
    </row>
    <row r="50" spans="1:19" x14ac:dyDescent="0.2">
      <c r="A50" s="67">
        <v>5.2</v>
      </c>
      <c r="F50" s="94" t="s">
        <v>102</v>
      </c>
      <c r="G50" s="94">
        <v>72</v>
      </c>
      <c r="H50" s="94" t="s">
        <v>145</v>
      </c>
      <c r="N50" s="27">
        <v>23</v>
      </c>
      <c r="S50" s="94" t="s">
        <v>97</v>
      </c>
    </row>
    <row r="51" spans="1:19" x14ac:dyDescent="0.2">
      <c r="A51" s="67">
        <v>5.2</v>
      </c>
      <c r="F51" s="94" t="s">
        <v>133</v>
      </c>
      <c r="G51" s="94">
        <v>72</v>
      </c>
      <c r="H51" s="94" t="s">
        <v>103</v>
      </c>
      <c r="N51" s="94"/>
      <c r="S51" s="94" t="s">
        <v>126</v>
      </c>
    </row>
    <row r="52" spans="1:19" x14ac:dyDescent="0.2">
      <c r="A52" s="67">
        <v>5.3</v>
      </c>
      <c r="F52" s="137" t="s">
        <v>102</v>
      </c>
      <c r="G52" s="137">
        <v>72</v>
      </c>
      <c r="H52" s="137" t="s">
        <v>103</v>
      </c>
      <c r="N52" s="27">
        <v>23</v>
      </c>
      <c r="S52" s="94" t="s">
        <v>97</v>
      </c>
    </row>
    <row r="53" spans="1:19" x14ac:dyDescent="0.2">
      <c r="A53" s="67">
        <v>5.3</v>
      </c>
      <c r="F53" s="94" t="s">
        <v>223</v>
      </c>
      <c r="G53" s="94">
        <v>73</v>
      </c>
      <c r="H53" s="94" t="s">
        <v>145</v>
      </c>
      <c r="N53" s="98">
        <v>15</v>
      </c>
      <c r="S53" s="51" t="s">
        <v>126</v>
      </c>
    </row>
    <row r="54" spans="1:19" x14ac:dyDescent="0.2">
      <c r="A54" s="67">
        <v>5.5</v>
      </c>
      <c r="F54" s="94" t="s">
        <v>223</v>
      </c>
      <c r="G54" s="94">
        <v>73</v>
      </c>
      <c r="H54" s="94" t="s">
        <v>145</v>
      </c>
      <c r="N54" s="27">
        <v>23</v>
      </c>
      <c r="S54" s="94" t="s">
        <v>126</v>
      </c>
    </row>
    <row r="55" spans="1:19" x14ac:dyDescent="0.2">
      <c r="A55" s="67">
        <v>5.6</v>
      </c>
      <c r="F55" s="94" t="s">
        <v>223</v>
      </c>
      <c r="G55" s="94">
        <v>74</v>
      </c>
      <c r="H55" s="94" t="s">
        <v>145</v>
      </c>
      <c r="N55" s="63">
        <v>53</v>
      </c>
      <c r="S55" s="94" t="s">
        <v>97</v>
      </c>
    </row>
    <row r="56" spans="1:19" x14ac:dyDescent="0.2">
      <c r="A56" s="67">
        <v>5.7</v>
      </c>
      <c r="F56" s="94" t="s">
        <v>223</v>
      </c>
      <c r="G56" s="94">
        <v>74</v>
      </c>
      <c r="H56" s="94" t="s">
        <v>145</v>
      </c>
      <c r="N56" s="118"/>
      <c r="S56" s="118" t="s">
        <v>126</v>
      </c>
    </row>
    <row r="57" spans="1:19" x14ac:dyDescent="0.2">
      <c r="A57" s="67">
        <v>5.8</v>
      </c>
      <c r="F57" s="137" t="s">
        <v>102</v>
      </c>
      <c r="G57" s="137">
        <v>74</v>
      </c>
      <c r="H57" s="137" t="s">
        <v>145</v>
      </c>
      <c r="N57" s="94"/>
      <c r="S57" s="94" t="s">
        <v>97</v>
      </c>
    </row>
    <row r="58" spans="1:19" x14ac:dyDescent="0.2">
      <c r="A58" s="48">
        <v>5.8</v>
      </c>
      <c r="F58" s="51" t="s">
        <v>102</v>
      </c>
      <c r="G58" s="51">
        <v>75</v>
      </c>
      <c r="H58" s="51" t="s">
        <v>145</v>
      </c>
      <c r="N58" s="93"/>
      <c r="S58" s="94" t="s">
        <v>126</v>
      </c>
    </row>
    <row r="59" spans="1:19" x14ac:dyDescent="0.2">
      <c r="A59" s="67">
        <v>5.9</v>
      </c>
      <c r="F59" s="51" t="s">
        <v>102</v>
      </c>
      <c r="G59" s="51">
        <v>75</v>
      </c>
      <c r="H59" s="51" t="s">
        <v>145</v>
      </c>
      <c r="N59" s="27">
        <v>11</v>
      </c>
      <c r="S59" s="94" t="s">
        <v>97</v>
      </c>
    </row>
    <row r="60" spans="1:19" x14ac:dyDescent="0.2">
      <c r="A60" s="67">
        <v>5.9</v>
      </c>
      <c r="F60" s="94" t="s">
        <v>102</v>
      </c>
      <c r="G60" s="94">
        <v>76</v>
      </c>
      <c r="H60" s="94" t="s">
        <v>145</v>
      </c>
      <c r="N60" s="27">
        <v>11</v>
      </c>
      <c r="S60" s="94" t="s">
        <v>126</v>
      </c>
    </row>
    <row r="61" spans="1:19" x14ac:dyDescent="0.2">
      <c r="A61" s="67">
        <v>5.9</v>
      </c>
      <c r="F61" s="94" t="s">
        <v>133</v>
      </c>
      <c r="G61" s="94">
        <v>76</v>
      </c>
      <c r="H61" s="94" t="s">
        <v>103</v>
      </c>
      <c r="N61" s="27">
        <v>39</v>
      </c>
      <c r="S61" s="94" t="s">
        <v>126</v>
      </c>
    </row>
    <row r="62" spans="1:19" x14ac:dyDescent="0.2">
      <c r="A62" s="67">
        <v>6.1</v>
      </c>
      <c r="F62" s="94" t="s">
        <v>102</v>
      </c>
      <c r="G62" s="94">
        <v>76</v>
      </c>
      <c r="H62" s="94" t="s">
        <v>145</v>
      </c>
      <c r="N62" s="167">
        <v>67</v>
      </c>
      <c r="S62" s="163" t="s">
        <v>126</v>
      </c>
    </row>
    <row r="63" spans="1:19" x14ac:dyDescent="0.2">
      <c r="A63" s="67">
        <v>6.1</v>
      </c>
      <c r="F63" s="94" t="s">
        <v>133</v>
      </c>
      <c r="G63" s="94">
        <v>76</v>
      </c>
      <c r="H63" s="94" t="s">
        <v>145</v>
      </c>
      <c r="N63" s="27">
        <v>36</v>
      </c>
      <c r="S63" s="94" t="s">
        <v>97</v>
      </c>
    </row>
    <row r="64" spans="1:19" x14ac:dyDescent="0.2">
      <c r="A64" s="117">
        <v>6.2</v>
      </c>
      <c r="F64" s="163" t="s">
        <v>102</v>
      </c>
      <c r="G64" s="163">
        <v>76</v>
      </c>
      <c r="H64" s="163" t="s">
        <v>103</v>
      </c>
      <c r="N64" s="118"/>
      <c r="S64" s="118" t="s">
        <v>97</v>
      </c>
    </row>
    <row r="65" spans="1:19" x14ac:dyDescent="0.2">
      <c r="A65" s="67">
        <v>6.2</v>
      </c>
      <c r="F65" s="94" t="s">
        <v>516</v>
      </c>
      <c r="G65" s="94">
        <v>76</v>
      </c>
      <c r="H65" s="94" t="s">
        <v>103</v>
      </c>
      <c r="N65" s="27">
        <v>24</v>
      </c>
      <c r="S65" s="94" t="s">
        <v>97</v>
      </c>
    </row>
    <row r="66" spans="1:19" x14ac:dyDescent="0.2">
      <c r="A66" s="67">
        <v>6.2</v>
      </c>
      <c r="F66" s="94" t="s">
        <v>516</v>
      </c>
      <c r="G66" s="94">
        <v>76</v>
      </c>
      <c r="H66" s="94" t="s">
        <v>103</v>
      </c>
      <c r="N66" s="27">
        <v>65</v>
      </c>
      <c r="S66" s="94" t="s">
        <v>126</v>
      </c>
    </row>
    <row r="67" spans="1:19" x14ac:dyDescent="0.2">
      <c r="A67" s="67">
        <v>6.2</v>
      </c>
      <c r="F67" s="94" t="s">
        <v>133</v>
      </c>
      <c r="G67" s="94">
        <v>76</v>
      </c>
      <c r="H67" s="94" t="s">
        <v>145</v>
      </c>
      <c r="N67" s="27">
        <v>36</v>
      </c>
      <c r="S67" s="94" t="s">
        <v>126</v>
      </c>
    </row>
    <row r="68" spans="1:19" ht="17" thickBot="1" x14ac:dyDescent="0.25">
      <c r="A68" s="67">
        <v>6.3</v>
      </c>
      <c r="F68" s="163" t="s">
        <v>102</v>
      </c>
      <c r="G68" s="163">
        <v>76</v>
      </c>
      <c r="H68" s="163" t="s">
        <v>103</v>
      </c>
      <c r="N68" s="200">
        <v>15</v>
      </c>
      <c r="S68" s="51" t="s">
        <v>97</v>
      </c>
    </row>
    <row r="69" spans="1:19" ht="17" thickTop="1" x14ac:dyDescent="0.2">
      <c r="A69" s="136">
        <v>6.4</v>
      </c>
      <c r="F69" s="94" t="s">
        <v>133</v>
      </c>
      <c r="G69" s="94">
        <v>76</v>
      </c>
      <c r="H69" s="94" t="s">
        <v>103</v>
      </c>
      <c r="N69" s="27">
        <v>10</v>
      </c>
      <c r="S69" s="94" t="s">
        <v>126</v>
      </c>
    </row>
    <row r="70" spans="1:19" x14ac:dyDescent="0.2">
      <c r="A70" s="67">
        <v>6.4</v>
      </c>
      <c r="F70" s="118">
        <v>0</v>
      </c>
      <c r="G70" s="118">
        <v>77</v>
      </c>
      <c r="H70" s="118" t="s">
        <v>145</v>
      </c>
      <c r="N70" s="27">
        <v>41</v>
      </c>
      <c r="S70" s="94" t="s">
        <v>97</v>
      </c>
    </row>
    <row r="71" spans="1:19" x14ac:dyDescent="0.2">
      <c r="A71" s="67">
        <v>6.5</v>
      </c>
      <c r="F71" s="94" t="s">
        <v>223</v>
      </c>
      <c r="G71" s="94">
        <v>77</v>
      </c>
      <c r="H71" s="94" t="s">
        <v>145</v>
      </c>
      <c r="N71" s="27">
        <v>10</v>
      </c>
      <c r="S71" s="94" t="s">
        <v>97</v>
      </c>
    </row>
    <row r="72" spans="1:19" x14ac:dyDescent="0.2">
      <c r="A72" s="67">
        <v>6.6</v>
      </c>
      <c r="F72" s="94" t="s">
        <v>223</v>
      </c>
      <c r="G72" s="94">
        <v>77</v>
      </c>
      <c r="H72" s="94" t="s">
        <v>145</v>
      </c>
      <c r="N72" s="27">
        <v>24</v>
      </c>
      <c r="S72" s="94" t="s">
        <v>126</v>
      </c>
    </row>
    <row r="73" spans="1:19" x14ac:dyDescent="0.2">
      <c r="A73" s="67">
        <v>6.6</v>
      </c>
      <c r="F73" s="118">
        <v>0</v>
      </c>
      <c r="G73" s="118">
        <v>77</v>
      </c>
      <c r="H73" s="118" t="s">
        <v>145</v>
      </c>
      <c r="N73" s="27">
        <v>64</v>
      </c>
      <c r="S73" s="94" t="s">
        <v>126</v>
      </c>
    </row>
    <row r="74" spans="1:19" x14ac:dyDescent="0.2">
      <c r="A74" s="67">
        <v>6.6</v>
      </c>
      <c r="F74" s="94" t="s">
        <v>133</v>
      </c>
      <c r="G74" s="94">
        <v>78</v>
      </c>
      <c r="H74" s="94" t="s">
        <v>103</v>
      </c>
      <c r="N74" s="94"/>
      <c r="S74" s="94" t="s">
        <v>97</v>
      </c>
    </row>
    <row r="75" spans="1:19" x14ac:dyDescent="0.2">
      <c r="A75" s="48">
        <v>6.7</v>
      </c>
      <c r="F75" s="51" t="s">
        <v>102</v>
      </c>
      <c r="G75" s="51">
        <v>78</v>
      </c>
      <c r="H75" s="51" t="s">
        <v>103</v>
      </c>
      <c r="N75" s="94"/>
      <c r="S75" s="94" t="s">
        <v>126</v>
      </c>
    </row>
    <row r="76" spans="1:19" x14ac:dyDescent="0.2">
      <c r="A76" s="67">
        <v>6.8</v>
      </c>
      <c r="F76" s="94" t="s">
        <v>133</v>
      </c>
      <c r="G76" s="94">
        <v>78</v>
      </c>
      <c r="H76" s="94" t="s">
        <v>103</v>
      </c>
      <c r="N76" s="94"/>
      <c r="S76" s="94" t="s">
        <v>97</v>
      </c>
    </row>
    <row r="77" spans="1:19" x14ac:dyDescent="0.2">
      <c r="A77" s="67">
        <v>6.8</v>
      </c>
      <c r="F77" s="94" t="s">
        <v>223</v>
      </c>
      <c r="G77" s="94">
        <v>78</v>
      </c>
      <c r="H77" s="94" t="s">
        <v>145</v>
      </c>
      <c r="N77" s="142">
        <v>64</v>
      </c>
      <c r="S77" s="137" t="s">
        <v>97</v>
      </c>
    </row>
    <row r="78" spans="1:19" x14ac:dyDescent="0.2">
      <c r="A78" s="67">
        <v>6.9</v>
      </c>
      <c r="F78" s="94">
        <v>0</v>
      </c>
      <c r="G78" s="94">
        <v>78</v>
      </c>
      <c r="H78" s="94" t="s">
        <v>145</v>
      </c>
      <c r="N78" s="63">
        <v>3</v>
      </c>
      <c r="S78" s="94" t="s">
        <v>97</v>
      </c>
    </row>
    <row r="79" spans="1:19" x14ac:dyDescent="0.2">
      <c r="A79" s="67">
        <v>6.9</v>
      </c>
      <c r="F79" s="94">
        <v>0</v>
      </c>
      <c r="G79" s="94">
        <v>78</v>
      </c>
      <c r="H79" s="94" t="s">
        <v>145</v>
      </c>
      <c r="N79" s="27">
        <v>76</v>
      </c>
      <c r="S79" s="94" t="s">
        <v>97</v>
      </c>
    </row>
    <row r="80" spans="1:19" x14ac:dyDescent="0.2">
      <c r="A80" s="67">
        <v>6.9</v>
      </c>
      <c r="F80" s="94" t="s">
        <v>223</v>
      </c>
      <c r="G80" s="94">
        <v>78</v>
      </c>
      <c r="H80" s="94" t="s">
        <v>145</v>
      </c>
      <c r="N80" s="94"/>
      <c r="S80" s="94" t="s">
        <v>126</v>
      </c>
    </row>
    <row r="81" spans="1:19" x14ac:dyDescent="0.2">
      <c r="A81" s="67">
        <v>6.9</v>
      </c>
      <c r="F81" s="94" t="s">
        <v>133</v>
      </c>
      <c r="G81" s="94">
        <v>78</v>
      </c>
      <c r="H81" s="94" t="s">
        <v>103</v>
      </c>
      <c r="N81" s="94"/>
      <c r="S81" s="94" t="s">
        <v>97</v>
      </c>
    </row>
    <row r="82" spans="1:19" x14ac:dyDescent="0.2">
      <c r="A82" s="67">
        <v>6.9</v>
      </c>
      <c r="F82" s="94" t="s">
        <v>133</v>
      </c>
      <c r="G82" s="94">
        <v>78</v>
      </c>
      <c r="H82" s="94" t="s">
        <v>103</v>
      </c>
      <c r="N82" s="94"/>
      <c r="S82" s="94" t="s">
        <v>126</v>
      </c>
    </row>
    <row r="83" spans="1:19" x14ac:dyDescent="0.2">
      <c r="A83" s="67">
        <v>6.9</v>
      </c>
      <c r="F83" s="51" t="s">
        <v>102</v>
      </c>
      <c r="G83" s="51">
        <v>78</v>
      </c>
      <c r="H83" s="51" t="s">
        <v>103</v>
      </c>
      <c r="N83" s="94"/>
      <c r="S83" s="94" t="s">
        <v>97</v>
      </c>
    </row>
    <row r="84" spans="1:19" x14ac:dyDescent="0.2">
      <c r="A84" s="67">
        <v>6.9</v>
      </c>
      <c r="F84" s="94" t="s">
        <v>507</v>
      </c>
      <c r="G84" s="94">
        <v>79</v>
      </c>
      <c r="H84" s="94" t="s">
        <v>145</v>
      </c>
      <c r="N84" s="94"/>
      <c r="S84" s="94" t="s">
        <v>126</v>
      </c>
    </row>
    <row r="85" spans="1:19" x14ac:dyDescent="0.2">
      <c r="A85" s="117">
        <v>6.9</v>
      </c>
      <c r="F85" s="94" t="s">
        <v>507</v>
      </c>
      <c r="G85" s="94">
        <v>79</v>
      </c>
      <c r="H85" s="94" t="s">
        <v>145</v>
      </c>
      <c r="N85" s="94"/>
      <c r="S85" s="94" t="s">
        <v>97</v>
      </c>
    </row>
    <row r="86" spans="1:19" x14ac:dyDescent="0.2">
      <c r="A86" s="67">
        <v>7</v>
      </c>
      <c r="F86" s="94" t="s">
        <v>133</v>
      </c>
      <c r="G86" s="94">
        <v>79</v>
      </c>
      <c r="H86" s="94" t="s">
        <v>103</v>
      </c>
      <c r="N86" s="94"/>
      <c r="S86" s="94" t="s">
        <v>97</v>
      </c>
    </row>
    <row r="87" spans="1:19" x14ac:dyDescent="0.2">
      <c r="A87" s="67">
        <v>7</v>
      </c>
      <c r="F87" s="94" t="s">
        <v>133</v>
      </c>
      <c r="G87" s="94">
        <v>79</v>
      </c>
      <c r="H87" s="94" t="s">
        <v>103</v>
      </c>
      <c r="N87" s="27">
        <v>3</v>
      </c>
      <c r="S87" s="94" t="s">
        <v>126</v>
      </c>
    </row>
    <row r="88" spans="1:19" x14ac:dyDescent="0.2">
      <c r="A88" s="67">
        <v>7</v>
      </c>
      <c r="F88" s="94" t="s">
        <v>102</v>
      </c>
      <c r="G88" s="94">
        <v>80</v>
      </c>
      <c r="H88" s="94" t="s">
        <v>145</v>
      </c>
      <c r="N88" s="94"/>
      <c r="S88" s="94" t="s">
        <v>126</v>
      </c>
    </row>
    <row r="89" spans="1:19" x14ac:dyDescent="0.2">
      <c r="A89" s="67">
        <v>7</v>
      </c>
      <c r="F89" s="51" t="s">
        <v>395</v>
      </c>
      <c r="G89" s="51">
        <v>80</v>
      </c>
      <c r="H89" s="51" t="s">
        <v>103</v>
      </c>
      <c r="N89" s="27">
        <v>24</v>
      </c>
      <c r="S89" s="94" t="s">
        <v>97</v>
      </c>
    </row>
    <row r="90" spans="1:19" x14ac:dyDescent="0.2">
      <c r="A90" s="67">
        <v>7</v>
      </c>
      <c r="F90" s="94" t="s">
        <v>354</v>
      </c>
      <c r="G90" s="94">
        <v>80</v>
      </c>
      <c r="H90" s="94" t="s">
        <v>103</v>
      </c>
      <c r="N90" s="27">
        <v>53</v>
      </c>
      <c r="S90" s="94" t="s">
        <v>126</v>
      </c>
    </row>
    <row r="91" spans="1:19" x14ac:dyDescent="0.2">
      <c r="A91" s="67">
        <v>7.1</v>
      </c>
      <c r="F91" s="94" t="s">
        <v>102</v>
      </c>
      <c r="G91" s="94">
        <v>80</v>
      </c>
      <c r="H91" s="94" t="s">
        <v>145</v>
      </c>
      <c r="N91" s="94"/>
      <c r="S91" s="94" t="s">
        <v>126</v>
      </c>
    </row>
    <row r="92" spans="1:19" x14ac:dyDescent="0.2">
      <c r="A92" s="67">
        <v>7.1</v>
      </c>
      <c r="F92" s="94" t="s">
        <v>565</v>
      </c>
      <c r="G92" s="94">
        <v>80</v>
      </c>
      <c r="H92" s="94" t="s">
        <v>145</v>
      </c>
      <c r="N92" s="27">
        <v>19</v>
      </c>
      <c r="S92" s="94" t="s">
        <v>97</v>
      </c>
    </row>
    <row r="93" spans="1:19" x14ac:dyDescent="0.2">
      <c r="A93" s="67">
        <v>7.2</v>
      </c>
      <c r="F93" s="94" t="s">
        <v>223</v>
      </c>
      <c r="G93" s="94">
        <v>80</v>
      </c>
      <c r="H93" s="94" t="s">
        <v>103</v>
      </c>
      <c r="N93" s="94"/>
      <c r="S93" s="94" t="s">
        <v>97</v>
      </c>
    </row>
    <row r="94" spans="1:19" x14ac:dyDescent="0.2">
      <c r="A94" s="117">
        <v>7.2</v>
      </c>
      <c r="F94" s="94" t="s">
        <v>565</v>
      </c>
      <c r="G94" s="94">
        <v>80</v>
      </c>
      <c r="H94" s="94" t="s">
        <v>145</v>
      </c>
      <c r="N94" s="27">
        <v>40</v>
      </c>
      <c r="S94" s="94" t="s">
        <v>97</v>
      </c>
    </row>
    <row r="95" spans="1:19" ht="17" thickBot="1" x14ac:dyDescent="0.25">
      <c r="A95" s="67">
        <v>7.2</v>
      </c>
      <c r="F95" s="94" t="s">
        <v>197</v>
      </c>
      <c r="G95" s="94">
        <v>80</v>
      </c>
      <c r="H95" s="94" t="s">
        <v>103</v>
      </c>
      <c r="N95" s="202"/>
      <c r="S95" s="118" t="s">
        <v>97</v>
      </c>
    </row>
    <row r="96" spans="1:19" ht="17" thickTop="1" x14ac:dyDescent="0.2">
      <c r="A96" s="67">
        <v>7.2</v>
      </c>
      <c r="F96" s="94" t="s">
        <v>223</v>
      </c>
      <c r="G96" s="94">
        <v>80</v>
      </c>
      <c r="H96" s="94" t="s">
        <v>103</v>
      </c>
      <c r="N96" s="27">
        <v>25</v>
      </c>
      <c r="S96" s="94" t="s">
        <v>126</v>
      </c>
    </row>
    <row r="97" spans="1:19" x14ac:dyDescent="0.2">
      <c r="A97" s="67">
        <v>7.2</v>
      </c>
      <c r="F97" s="94" t="s">
        <v>197</v>
      </c>
      <c r="G97" s="94">
        <v>80</v>
      </c>
      <c r="H97" s="94" t="s">
        <v>103</v>
      </c>
      <c r="N97" s="27">
        <v>18</v>
      </c>
      <c r="S97" s="94" t="s">
        <v>97</v>
      </c>
    </row>
    <row r="98" spans="1:19" x14ac:dyDescent="0.2">
      <c r="A98" s="67">
        <v>7.2</v>
      </c>
      <c r="F98" s="94" t="s">
        <v>565</v>
      </c>
      <c r="G98" s="94">
        <v>80</v>
      </c>
      <c r="H98" s="94" t="s">
        <v>145</v>
      </c>
      <c r="N98" s="27">
        <v>17</v>
      </c>
      <c r="S98" s="94" t="s">
        <v>126</v>
      </c>
    </row>
    <row r="99" spans="1:19" x14ac:dyDescent="0.2">
      <c r="A99" s="67">
        <v>7.3</v>
      </c>
      <c r="F99" s="51" t="s">
        <v>395</v>
      </c>
      <c r="G99" s="51">
        <v>80</v>
      </c>
      <c r="H99" s="51" t="s">
        <v>103</v>
      </c>
      <c r="N99" s="27">
        <v>18</v>
      </c>
      <c r="S99" s="94" t="s">
        <v>126</v>
      </c>
    </row>
    <row r="100" spans="1:19" x14ac:dyDescent="0.2">
      <c r="A100" s="48">
        <v>7.3</v>
      </c>
      <c r="F100" s="94" t="s">
        <v>102</v>
      </c>
      <c r="G100" s="94">
        <v>81</v>
      </c>
      <c r="H100" s="94" t="s">
        <v>103</v>
      </c>
      <c r="N100" s="132"/>
      <c r="S100" s="118" t="s">
        <v>126</v>
      </c>
    </row>
    <row r="101" spans="1:19" x14ac:dyDescent="0.2">
      <c r="A101" s="67">
        <v>7.4</v>
      </c>
      <c r="F101" s="94" t="s">
        <v>102</v>
      </c>
      <c r="G101" s="94">
        <v>81</v>
      </c>
      <c r="H101" s="94" t="s">
        <v>145</v>
      </c>
      <c r="N101" s="27">
        <v>18</v>
      </c>
      <c r="S101" s="94" t="s">
        <v>97</v>
      </c>
    </row>
    <row r="102" spans="1:19" x14ac:dyDescent="0.2">
      <c r="A102" s="67">
        <v>7.4</v>
      </c>
      <c r="F102" s="118" t="s">
        <v>337</v>
      </c>
      <c r="G102" s="118">
        <v>81</v>
      </c>
      <c r="H102" s="118" t="s">
        <v>103</v>
      </c>
      <c r="N102" s="98">
        <v>48</v>
      </c>
      <c r="S102" s="51" t="s">
        <v>97</v>
      </c>
    </row>
    <row r="103" spans="1:19" x14ac:dyDescent="0.2">
      <c r="A103" s="67">
        <v>7.4</v>
      </c>
      <c r="F103" s="94" t="s">
        <v>223</v>
      </c>
      <c r="G103" s="94">
        <v>81</v>
      </c>
      <c r="H103" s="94" t="s">
        <v>145</v>
      </c>
      <c r="N103" s="94"/>
      <c r="S103" s="94" t="s">
        <v>126</v>
      </c>
    </row>
    <row r="104" spans="1:19" x14ac:dyDescent="0.2">
      <c r="A104" s="67">
        <v>7.4</v>
      </c>
      <c r="F104" s="94" t="s">
        <v>223</v>
      </c>
      <c r="G104" s="94">
        <v>81</v>
      </c>
      <c r="H104" s="94" t="s">
        <v>103</v>
      </c>
      <c r="N104" s="78">
        <v>18</v>
      </c>
      <c r="S104" s="94" t="s">
        <v>126</v>
      </c>
    </row>
    <row r="105" spans="1:19" x14ac:dyDescent="0.2">
      <c r="A105" s="67">
        <v>7.5</v>
      </c>
      <c r="F105" s="94" t="s">
        <v>223</v>
      </c>
      <c r="G105" s="94">
        <v>81</v>
      </c>
      <c r="H105" s="94" t="s">
        <v>145</v>
      </c>
      <c r="N105" s="27">
        <v>39</v>
      </c>
      <c r="S105" s="94" t="s">
        <v>97</v>
      </c>
    </row>
    <row r="106" spans="1:19" x14ac:dyDescent="0.2">
      <c r="A106" s="67">
        <v>7.5</v>
      </c>
      <c r="F106" s="118" t="s">
        <v>337</v>
      </c>
      <c r="G106" s="118">
        <v>81</v>
      </c>
      <c r="H106" s="118" t="s">
        <v>103</v>
      </c>
      <c r="N106" s="94"/>
      <c r="S106" s="94" t="s">
        <v>126</v>
      </c>
    </row>
    <row r="107" spans="1:19" x14ac:dyDescent="0.2">
      <c r="A107" s="67">
        <v>7.5</v>
      </c>
      <c r="F107" s="94" t="s">
        <v>102</v>
      </c>
      <c r="G107" s="94">
        <v>81</v>
      </c>
      <c r="H107" s="94" t="s">
        <v>103</v>
      </c>
      <c r="N107" s="118"/>
      <c r="S107" s="118" t="s">
        <v>126</v>
      </c>
    </row>
    <row r="108" spans="1:19" x14ac:dyDescent="0.2">
      <c r="A108" s="67">
        <v>7.5</v>
      </c>
      <c r="F108" s="94" t="s">
        <v>102</v>
      </c>
      <c r="G108" s="94">
        <v>81</v>
      </c>
      <c r="H108" s="94" t="s">
        <v>145</v>
      </c>
      <c r="N108" s="167">
        <v>28</v>
      </c>
      <c r="S108" s="163" t="s">
        <v>126</v>
      </c>
    </row>
    <row r="109" spans="1:19" x14ac:dyDescent="0.2">
      <c r="A109" s="67">
        <v>7.6</v>
      </c>
      <c r="F109" s="118">
        <v>0</v>
      </c>
      <c r="G109" s="118">
        <v>82</v>
      </c>
      <c r="H109" s="118" t="s">
        <v>145</v>
      </c>
      <c r="N109" s="82">
        <v>47</v>
      </c>
      <c r="S109" s="94" t="s">
        <v>126</v>
      </c>
    </row>
    <row r="110" spans="1:19" x14ac:dyDescent="0.2">
      <c r="A110" s="67">
        <v>7.6</v>
      </c>
      <c r="F110" s="94" t="s">
        <v>223</v>
      </c>
      <c r="G110" s="94">
        <v>82</v>
      </c>
      <c r="H110" s="94" t="s">
        <v>145</v>
      </c>
      <c r="N110" s="94"/>
      <c r="S110" s="94" t="s">
        <v>97</v>
      </c>
    </row>
    <row r="111" spans="1:19" x14ac:dyDescent="0.2">
      <c r="A111" s="117">
        <v>7.7</v>
      </c>
      <c r="F111" s="94" t="s">
        <v>223</v>
      </c>
      <c r="G111" s="94">
        <v>82</v>
      </c>
      <c r="H111" s="94" t="s">
        <v>145</v>
      </c>
      <c r="N111" s="27">
        <v>47</v>
      </c>
      <c r="S111" s="94" t="s">
        <v>97</v>
      </c>
    </row>
    <row r="112" spans="1:19" x14ac:dyDescent="0.2">
      <c r="A112" s="67">
        <v>7.7</v>
      </c>
      <c r="F112" s="118">
        <v>0</v>
      </c>
      <c r="G112" s="118">
        <v>82</v>
      </c>
      <c r="H112" s="118" t="s">
        <v>145</v>
      </c>
      <c r="N112" s="167">
        <v>67</v>
      </c>
      <c r="S112" s="163" t="s">
        <v>97</v>
      </c>
    </row>
    <row r="113" spans="1:19" x14ac:dyDescent="0.2">
      <c r="A113" s="67">
        <v>7.8</v>
      </c>
      <c r="F113" s="94" t="s">
        <v>197</v>
      </c>
      <c r="G113" s="94">
        <v>85</v>
      </c>
      <c r="H113" s="94" t="s">
        <v>103</v>
      </c>
      <c r="N113" s="118"/>
      <c r="S113" s="118" t="s">
        <v>97</v>
      </c>
    </row>
    <row r="114" spans="1:19" x14ac:dyDescent="0.2">
      <c r="A114" s="67">
        <v>7.8</v>
      </c>
      <c r="F114" s="94" t="s">
        <v>197</v>
      </c>
      <c r="G114" s="94">
        <v>85</v>
      </c>
      <c r="H114" s="94" t="s">
        <v>103</v>
      </c>
      <c r="N114" s="94"/>
      <c r="S114" s="94" t="s">
        <v>126</v>
      </c>
    </row>
    <row r="115" spans="1:19" x14ac:dyDescent="0.2">
      <c r="A115" s="67">
        <v>7.8</v>
      </c>
      <c r="F115" s="94" t="s">
        <v>337</v>
      </c>
      <c r="G115" s="94">
        <v>86</v>
      </c>
      <c r="H115" s="94" t="s">
        <v>145</v>
      </c>
      <c r="N115" s="94"/>
      <c r="S115" s="94" t="s">
        <v>126</v>
      </c>
    </row>
    <row r="116" spans="1:19" x14ac:dyDescent="0.2">
      <c r="A116" s="67">
        <v>7.8</v>
      </c>
      <c r="F116" s="137" t="s">
        <v>592</v>
      </c>
      <c r="G116" s="137">
        <v>86</v>
      </c>
      <c r="H116" s="137" t="s">
        <v>103</v>
      </c>
      <c r="N116" s="27">
        <v>16</v>
      </c>
      <c r="S116" s="94" t="s">
        <v>97</v>
      </c>
    </row>
    <row r="117" spans="1:19" x14ac:dyDescent="0.2">
      <c r="A117" s="67">
        <v>8</v>
      </c>
      <c r="F117" s="94" t="s">
        <v>197</v>
      </c>
      <c r="G117" s="94">
        <v>87</v>
      </c>
      <c r="H117" s="94" t="s">
        <v>103</v>
      </c>
      <c r="N117" s="27">
        <v>36</v>
      </c>
      <c r="S117" s="94" t="s">
        <v>126</v>
      </c>
    </row>
    <row r="118" spans="1:19" x14ac:dyDescent="0.2">
      <c r="A118" s="117">
        <v>8</v>
      </c>
      <c r="F118" s="94" t="s">
        <v>197</v>
      </c>
      <c r="G118" s="94">
        <v>87</v>
      </c>
      <c r="H118" s="94" t="s">
        <v>103</v>
      </c>
      <c r="N118" s="51"/>
      <c r="S118" s="51" t="s">
        <v>126</v>
      </c>
    </row>
    <row r="119" spans="1:19" x14ac:dyDescent="0.2">
      <c r="A119" s="67">
        <v>8.1</v>
      </c>
      <c r="F119" s="94" t="s">
        <v>102</v>
      </c>
      <c r="G119" s="94">
        <v>89</v>
      </c>
      <c r="H119" s="94" t="s">
        <v>145</v>
      </c>
      <c r="N119" s="27">
        <v>16</v>
      </c>
      <c r="S119" s="94" t="s">
        <v>97</v>
      </c>
    </row>
    <row r="120" spans="1:19" x14ac:dyDescent="0.2">
      <c r="A120" s="67">
        <v>8.1</v>
      </c>
      <c r="F120" s="94" t="s">
        <v>102</v>
      </c>
      <c r="G120" s="94">
        <v>89</v>
      </c>
      <c r="H120" s="94" t="s">
        <v>145</v>
      </c>
      <c r="N120" s="94"/>
      <c r="S120" s="94" t="s">
        <v>97</v>
      </c>
    </row>
    <row r="121" spans="1:19" x14ac:dyDescent="0.2">
      <c r="A121" s="67">
        <v>8.1</v>
      </c>
      <c r="F121" s="94" t="s">
        <v>102</v>
      </c>
      <c r="G121" s="94">
        <v>89</v>
      </c>
      <c r="H121" s="94" t="s">
        <v>145</v>
      </c>
      <c r="N121" s="163"/>
      <c r="S121" s="163" t="s">
        <v>97</v>
      </c>
    </row>
    <row r="122" spans="1:19" x14ac:dyDescent="0.2">
      <c r="A122" s="136">
        <v>8.1</v>
      </c>
      <c r="F122" s="94" t="s">
        <v>102</v>
      </c>
      <c r="G122" s="94">
        <v>89</v>
      </c>
      <c r="H122" s="94" t="s">
        <v>145</v>
      </c>
      <c r="N122" s="27">
        <v>19</v>
      </c>
      <c r="S122" s="94" t="s">
        <v>126</v>
      </c>
    </row>
    <row r="123" spans="1:19" x14ac:dyDescent="0.2">
      <c r="A123" s="67">
        <v>8.1999999999999993</v>
      </c>
      <c r="F123" s="94" t="s">
        <v>197</v>
      </c>
      <c r="G123" s="94">
        <v>90</v>
      </c>
      <c r="H123" s="94" t="s">
        <v>103</v>
      </c>
      <c r="N123" s="94"/>
      <c r="S123" s="94" t="s">
        <v>97</v>
      </c>
    </row>
    <row r="124" spans="1:19" x14ac:dyDescent="0.2">
      <c r="A124" s="117">
        <v>8.5</v>
      </c>
      <c r="F124" s="94" t="s">
        <v>197</v>
      </c>
      <c r="G124" s="94">
        <v>90</v>
      </c>
      <c r="H124" s="94" t="s">
        <v>103</v>
      </c>
      <c r="N124" s="93"/>
      <c r="S124" s="94" t="s">
        <v>126</v>
      </c>
    </row>
    <row r="125" spans="1:19" x14ac:dyDescent="0.2">
      <c r="A125" s="67">
        <v>8.5</v>
      </c>
      <c r="F125" s="94" t="s">
        <v>337</v>
      </c>
      <c r="G125" s="94">
        <v>91</v>
      </c>
      <c r="H125" s="94" t="s">
        <v>103</v>
      </c>
      <c r="N125" s="27">
        <v>40</v>
      </c>
      <c r="S125" s="94" t="s">
        <v>126</v>
      </c>
    </row>
    <row r="126" spans="1:19" x14ac:dyDescent="0.2">
      <c r="A126" s="136">
        <v>8.6</v>
      </c>
      <c r="F126" s="94" t="s">
        <v>337</v>
      </c>
      <c r="G126" s="94">
        <v>91</v>
      </c>
      <c r="H126" s="94" t="s">
        <v>103</v>
      </c>
      <c r="N126" s="95">
        <v>28</v>
      </c>
      <c r="S126" s="94" t="s">
        <v>97</v>
      </c>
    </row>
    <row r="127" spans="1:19" x14ac:dyDescent="0.2">
      <c r="A127" s="136">
        <v>8.6</v>
      </c>
      <c r="F127" s="137" t="s">
        <v>102</v>
      </c>
      <c r="G127" s="137">
        <v>91</v>
      </c>
      <c r="H127" s="137" t="s">
        <v>103</v>
      </c>
      <c r="N127" s="32"/>
      <c r="S127" s="94" t="s">
        <v>97</v>
      </c>
    </row>
    <row r="128" spans="1:19" x14ac:dyDescent="0.2">
      <c r="A128" s="117">
        <v>8.9</v>
      </c>
      <c r="F128" s="137" t="s">
        <v>102</v>
      </c>
      <c r="G128" s="137">
        <v>91</v>
      </c>
      <c r="H128" s="137" t="s">
        <v>103</v>
      </c>
      <c r="N128" s="94"/>
      <c r="S128" s="94" t="s">
        <v>126</v>
      </c>
    </row>
    <row r="129" spans="1:19" x14ac:dyDescent="0.2">
      <c r="A129" s="67">
        <v>8.9</v>
      </c>
      <c r="F129" s="94" t="s">
        <v>102</v>
      </c>
      <c r="G129" s="94">
        <v>92</v>
      </c>
      <c r="H129" s="94" t="s">
        <v>103</v>
      </c>
      <c r="N129" s="94"/>
      <c r="S129" s="94" t="s">
        <v>97</v>
      </c>
    </row>
    <row r="130" spans="1:19" x14ac:dyDescent="0.2">
      <c r="A130" s="48">
        <v>8.9</v>
      </c>
      <c r="F130" s="94" t="s">
        <v>102</v>
      </c>
      <c r="G130" s="94">
        <v>92</v>
      </c>
      <c r="H130" s="94" t="s">
        <v>103</v>
      </c>
      <c r="N130" s="142">
        <v>5</v>
      </c>
      <c r="S130" s="137" t="s">
        <v>656</v>
      </c>
    </row>
    <row r="131" spans="1:19" x14ac:dyDescent="0.2">
      <c r="A131" s="136">
        <v>8.9</v>
      </c>
      <c r="F131" s="94" t="s">
        <v>102</v>
      </c>
      <c r="G131" s="94">
        <v>93</v>
      </c>
      <c r="H131" s="94" t="s">
        <v>103</v>
      </c>
      <c r="N131" s="154"/>
      <c r="S131" s="137" t="s">
        <v>639</v>
      </c>
    </row>
    <row r="132" spans="1:19" x14ac:dyDescent="0.2">
      <c r="A132" s="117">
        <v>9</v>
      </c>
      <c r="F132" s="94" t="s">
        <v>102</v>
      </c>
      <c r="G132" s="94">
        <v>93</v>
      </c>
      <c r="H132" s="94" t="s">
        <v>103</v>
      </c>
      <c r="N132" s="142">
        <v>8</v>
      </c>
      <c r="S132" s="137" t="s">
        <v>639</v>
      </c>
    </row>
    <row r="133" spans="1:19" x14ac:dyDescent="0.2">
      <c r="A133" s="136">
        <v>9.4</v>
      </c>
      <c r="F133" s="94" t="s">
        <v>354</v>
      </c>
      <c r="G133" s="94">
        <v>96</v>
      </c>
      <c r="H133" s="94" t="s">
        <v>103</v>
      </c>
      <c r="N133" s="201">
        <v>5</v>
      </c>
      <c r="S133" s="137" t="s">
        <v>691</v>
      </c>
    </row>
    <row r="134" spans="1:19" x14ac:dyDescent="0.2">
      <c r="A134" s="117">
        <v>9.5</v>
      </c>
      <c r="F134" s="94" t="s">
        <v>354</v>
      </c>
      <c r="G134" s="94">
        <v>96</v>
      </c>
      <c r="H134" s="94" t="s">
        <v>103</v>
      </c>
      <c r="N134" s="142">
        <v>4</v>
      </c>
      <c r="S134" s="137" t="s">
        <v>656</v>
      </c>
    </row>
  </sheetData>
  <sortState xmlns:xlrd2="http://schemas.microsoft.com/office/spreadsheetml/2017/richdata2" ref="F2:H136">
    <sortCondition ref="G1:G13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E66E-F44D-244F-A98D-2D2CE6978420}">
  <dimension ref="A1:R16"/>
  <sheetViews>
    <sheetView tabSelected="1" workbookViewId="0">
      <selection activeCell="J10" sqref="J10:P15"/>
    </sheetView>
  </sheetViews>
  <sheetFormatPr baseColWidth="10" defaultRowHeight="16" x14ac:dyDescent="0.2"/>
  <cols>
    <col min="3" max="3" width="15.6640625" customWidth="1"/>
    <col min="6" max="6" width="15.33203125" customWidth="1"/>
    <col min="15" max="15" width="15.1640625" customWidth="1"/>
  </cols>
  <sheetData>
    <row r="1" spans="1:18" ht="53" thickTop="1" thickBot="1" x14ac:dyDescent="0.25">
      <c r="A1" s="18" t="s">
        <v>2</v>
      </c>
      <c r="B1" s="2" t="s">
        <v>4</v>
      </c>
      <c r="C1" s="214" t="s">
        <v>17</v>
      </c>
      <c r="D1" s="214" t="s">
        <v>19</v>
      </c>
      <c r="E1" s="215" t="s">
        <v>28</v>
      </c>
      <c r="F1" s="215" t="s">
        <v>26</v>
      </c>
      <c r="G1" s="215" t="s">
        <v>27</v>
      </c>
      <c r="H1" s="220" t="s">
        <v>38</v>
      </c>
      <c r="J1" s="18" t="s">
        <v>2</v>
      </c>
      <c r="K1" s="2" t="s">
        <v>4</v>
      </c>
      <c r="L1" s="214" t="s">
        <v>17</v>
      </c>
      <c r="M1" s="214" t="s">
        <v>19</v>
      </c>
      <c r="N1" s="215" t="s">
        <v>28</v>
      </c>
      <c r="O1" s="215" t="s">
        <v>26</v>
      </c>
      <c r="P1" s="215" t="s">
        <v>27</v>
      </c>
      <c r="Q1" s="216" t="s">
        <v>89</v>
      </c>
      <c r="R1" s="216" t="s">
        <v>90</v>
      </c>
    </row>
    <row r="2" spans="1:18" ht="17" thickTop="1" x14ac:dyDescent="0.2">
      <c r="A2" s="56" t="s">
        <v>188</v>
      </c>
      <c r="B2" s="48">
        <v>2.2999999999999998</v>
      </c>
      <c r="C2" s="51" t="s">
        <v>97</v>
      </c>
      <c r="D2" s="51" t="s">
        <v>99</v>
      </c>
      <c r="E2" s="51" t="s">
        <v>145</v>
      </c>
      <c r="F2" s="51" t="s">
        <v>102</v>
      </c>
      <c r="G2" s="51">
        <v>64</v>
      </c>
      <c r="H2" s="51">
        <v>1</v>
      </c>
      <c r="J2" s="56" t="s">
        <v>172</v>
      </c>
      <c r="K2" s="48">
        <v>2.2000000000000002</v>
      </c>
      <c r="L2" s="51" t="s">
        <v>126</v>
      </c>
      <c r="M2" s="51" t="s">
        <v>99</v>
      </c>
      <c r="N2" s="51" t="s">
        <v>103</v>
      </c>
      <c r="O2" s="51" t="s">
        <v>102</v>
      </c>
      <c r="P2" s="51">
        <v>78</v>
      </c>
      <c r="Q2" s="56">
        <v>65.906750000000002</v>
      </c>
      <c r="R2" s="56">
        <v>62.318060000000003</v>
      </c>
    </row>
    <row r="3" spans="1:18" x14ac:dyDescent="0.2">
      <c r="A3" s="56" t="s">
        <v>118</v>
      </c>
      <c r="B3" s="48">
        <v>1.2</v>
      </c>
      <c r="C3" s="51" t="s">
        <v>97</v>
      </c>
      <c r="D3" s="51" t="s">
        <v>99</v>
      </c>
      <c r="E3" s="51" t="s">
        <v>103</v>
      </c>
      <c r="F3" s="51" t="s">
        <v>102</v>
      </c>
      <c r="G3" s="51">
        <v>44</v>
      </c>
      <c r="H3" s="51">
        <v>1</v>
      </c>
      <c r="J3" s="217" t="s">
        <v>139</v>
      </c>
      <c r="K3" s="218">
        <v>1.3</v>
      </c>
      <c r="L3" s="219" t="s">
        <v>126</v>
      </c>
      <c r="M3" s="219" t="s">
        <v>99</v>
      </c>
      <c r="N3" s="219" t="s">
        <v>103</v>
      </c>
      <c r="O3" s="219" t="s">
        <v>133</v>
      </c>
      <c r="P3" s="219">
        <v>72</v>
      </c>
      <c r="Q3" s="217">
        <v>55.378039999999999</v>
      </c>
      <c r="R3" s="217">
        <v>52.339030000000001</v>
      </c>
    </row>
    <row r="4" spans="1:18" x14ac:dyDescent="0.2">
      <c r="A4" s="56" t="s">
        <v>194</v>
      </c>
      <c r="B4" s="48">
        <v>2.2999999999999998</v>
      </c>
      <c r="C4" s="51" t="s">
        <v>97</v>
      </c>
      <c r="D4" s="51" t="s">
        <v>99</v>
      </c>
      <c r="E4" s="51" t="s">
        <v>103</v>
      </c>
      <c r="F4" s="51" t="s">
        <v>102</v>
      </c>
      <c r="G4" s="51">
        <v>78</v>
      </c>
      <c r="H4" s="51">
        <v>1</v>
      </c>
      <c r="J4" s="56" t="s">
        <v>208</v>
      </c>
      <c r="K4" s="48">
        <v>2.4</v>
      </c>
      <c r="L4" s="51" t="s">
        <v>126</v>
      </c>
      <c r="M4" s="51" t="s">
        <v>99</v>
      </c>
      <c r="N4" s="51" t="s">
        <v>103</v>
      </c>
      <c r="O4" s="51" t="s">
        <v>102</v>
      </c>
      <c r="P4" s="51">
        <v>44</v>
      </c>
      <c r="Q4" s="56">
        <v>77.175449999999998</v>
      </c>
      <c r="R4" s="56">
        <v>74.198949999999996</v>
      </c>
    </row>
    <row r="5" spans="1:18" x14ac:dyDescent="0.2">
      <c r="J5" s="56" t="s">
        <v>677</v>
      </c>
      <c r="K5" s="48">
        <v>8.9</v>
      </c>
      <c r="L5" s="51" t="s">
        <v>126</v>
      </c>
      <c r="M5" s="51" t="s">
        <v>99</v>
      </c>
      <c r="N5" s="51" t="s">
        <v>103</v>
      </c>
      <c r="O5" s="51">
        <v>0</v>
      </c>
      <c r="P5" s="51">
        <v>43</v>
      </c>
      <c r="Q5" s="56">
        <v>12.4209</v>
      </c>
      <c r="R5" s="56">
        <v>10.77261</v>
      </c>
    </row>
    <row r="9" spans="1:18" ht="17" thickBot="1" x14ac:dyDescent="0.25"/>
    <row r="10" spans="1:18" ht="53" thickTop="1" thickBot="1" x14ac:dyDescent="0.25">
      <c r="A10" s="18" t="s">
        <v>2</v>
      </c>
      <c r="B10" s="2" t="s">
        <v>4</v>
      </c>
      <c r="C10" s="214" t="s">
        <v>17</v>
      </c>
      <c r="D10" s="214" t="s">
        <v>19</v>
      </c>
      <c r="E10" s="215" t="s">
        <v>28</v>
      </c>
      <c r="F10" s="215" t="s">
        <v>26</v>
      </c>
      <c r="G10" s="215" t="s">
        <v>27</v>
      </c>
      <c r="H10" s="220" t="s">
        <v>38</v>
      </c>
      <c r="J10" s="18" t="s">
        <v>2</v>
      </c>
      <c r="K10" s="2" t="s">
        <v>4</v>
      </c>
      <c r="L10" s="214" t="s">
        <v>17</v>
      </c>
      <c r="M10" s="214" t="s">
        <v>19</v>
      </c>
      <c r="N10" s="215" t="s">
        <v>28</v>
      </c>
      <c r="O10" s="215" t="s">
        <v>26</v>
      </c>
      <c r="P10" s="215" t="s">
        <v>27</v>
      </c>
    </row>
    <row r="11" spans="1:18" ht="17" thickTop="1" x14ac:dyDescent="0.2">
      <c r="A11" s="217" t="s">
        <v>421</v>
      </c>
      <c r="B11" s="218">
        <v>6.2</v>
      </c>
      <c r="C11" s="219" t="s">
        <v>97</v>
      </c>
      <c r="D11" s="219" t="s">
        <v>211</v>
      </c>
      <c r="E11" s="219" t="s">
        <v>103</v>
      </c>
      <c r="F11" s="219" t="s">
        <v>197</v>
      </c>
      <c r="G11" s="219">
        <v>80</v>
      </c>
      <c r="H11" s="219">
        <v>1</v>
      </c>
      <c r="J11" s="211" t="s">
        <v>139</v>
      </c>
      <c r="K11" s="212">
        <v>1.3</v>
      </c>
      <c r="L11" s="213" t="s">
        <v>126</v>
      </c>
      <c r="M11" s="213" t="s">
        <v>99</v>
      </c>
      <c r="N11" s="213" t="s">
        <v>103</v>
      </c>
      <c r="O11" s="213" t="s">
        <v>133</v>
      </c>
      <c r="P11" s="213">
        <v>72</v>
      </c>
    </row>
    <row r="12" spans="1:18" x14ac:dyDescent="0.2">
      <c r="A12" s="217" t="s">
        <v>603</v>
      </c>
      <c r="B12" s="218">
        <v>7.7</v>
      </c>
      <c r="C12" s="219" t="s">
        <v>97</v>
      </c>
      <c r="D12" s="219" t="s">
        <v>211</v>
      </c>
      <c r="E12" s="219" t="s">
        <v>103</v>
      </c>
      <c r="F12" s="219" t="s">
        <v>337</v>
      </c>
      <c r="G12" s="219">
        <v>81</v>
      </c>
      <c r="H12" s="219">
        <v>1</v>
      </c>
      <c r="J12" s="36" t="s">
        <v>261</v>
      </c>
      <c r="K12" s="67">
        <v>3.2</v>
      </c>
      <c r="L12" s="94" t="s">
        <v>126</v>
      </c>
      <c r="M12" s="94" t="s">
        <v>99</v>
      </c>
      <c r="N12" s="94" t="s">
        <v>103</v>
      </c>
      <c r="O12" s="94" t="s">
        <v>102</v>
      </c>
      <c r="P12" s="94">
        <v>66</v>
      </c>
    </row>
    <row r="13" spans="1:18" x14ac:dyDescent="0.2">
      <c r="A13" s="217" t="s">
        <v>670</v>
      </c>
      <c r="B13" s="218">
        <v>8.9</v>
      </c>
      <c r="C13" s="219" t="s">
        <v>97</v>
      </c>
      <c r="D13" s="219" t="s">
        <v>211</v>
      </c>
      <c r="E13" s="219" t="s">
        <v>103</v>
      </c>
      <c r="F13" s="219">
        <v>0</v>
      </c>
      <c r="G13" s="219">
        <v>43</v>
      </c>
      <c r="H13" s="219">
        <v>2</v>
      </c>
      <c r="J13" s="36" t="s">
        <v>252</v>
      </c>
      <c r="K13" s="67">
        <v>2.8</v>
      </c>
      <c r="L13" s="94" t="s">
        <v>126</v>
      </c>
      <c r="M13" s="94" t="s">
        <v>99</v>
      </c>
      <c r="N13" s="94" t="s">
        <v>145</v>
      </c>
      <c r="O13" s="94" t="s">
        <v>102</v>
      </c>
      <c r="P13" s="94">
        <v>64</v>
      </c>
    </row>
    <row r="14" spans="1:18" x14ac:dyDescent="0.2">
      <c r="A14" s="217" t="s">
        <v>444</v>
      </c>
      <c r="B14" s="218">
        <v>6.4</v>
      </c>
      <c r="C14" s="219" t="s">
        <v>97</v>
      </c>
      <c r="D14" s="219" t="s">
        <v>99</v>
      </c>
      <c r="E14" s="219" t="s">
        <v>103</v>
      </c>
      <c r="F14" s="219" t="s">
        <v>102</v>
      </c>
      <c r="G14" s="219">
        <v>41</v>
      </c>
      <c r="H14" s="219">
        <v>0</v>
      </c>
      <c r="J14" s="36" t="s">
        <v>522</v>
      </c>
      <c r="K14" s="67">
        <v>7</v>
      </c>
      <c r="L14" s="94" t="s">
        <v>126</v>
      </c>
      <c r="M14" s="94" t="s">
        <v>99</v>
      </c>
      <c r="N14" s="94" t="s">
        <v>103</v>
      </c>
      <c r="O14" s="94" t="s">
        <v>133</v>
      </c>
      <c r="P14" s="94">
        <v>79</v>
      </c>
    </row>
    <row r="15" spans="1:18" x14ac:dyDescent="0.2">
      <c r="A15" s="217" t="s">
        <v>157</v>
      </c>
      <c r="B15" s="218">
        <v>1.9</v>
      </c>
      <c r="C15" s="219" t="s">
        <v>97</v>
      </c>
      <c r="D15" s="219" t="s">
        <v>99</v>
      </c>
      <c r="E15" s="219" t="s">
        <v>103</v>
      </c>
      <c r="F15" s="219" t="s">
        <v>102</v>
      </c>
      <c r="G15" s="219">
        <v>76</v>
      </c>
      <c r="H15" s="219">
        <v>2</v>
      </c>
      <c r="J15" s="36" t="s">
        <v>229</v>
      </c>
      <c r="K15" s="67">
        <v>2.5</v>
      </c>
      <c r="L15" s="94" t="s">
        <v>126</v>
      </c>
      <c r="M15" s="94" t="s">
        <v>99</v>
      </c>
      <c r="N15" s="94" t="s">
        <v>103</v>
      </c>
      <c r="O15" s="94" t="s">
        <v>197</v>
      </c>
      <c r="P15" s="94">
        <v>87</v>
      </c>
    </row>
    <row r="16" spans="1:18" x14ac:dyDescent="0.2">
      <c r="A16" s="217" t="s">
        <v>181</v>
      </c>
      <c r="B16" s="218">
        <v>2.2000000000000002</v>
      </c>
      <c r="C16" s="219" t="s">
        <v>97</v>
      </c>
      <c r="D16" s="219" t="s">
        <v>99</v>
      </c>
      <c r="E16" s="219" t="s">
        <v>145</v>
      </c>
      <c r="F16" s="219" t="s">
        <v>102</v>
      </c>
      <c r="G16" s="219">
        <v>43</v>
      </c>
      <c r="H16" s="219">
        <v>1</v>
      </c>
    </row>
  </sheetData>
  <phoneticPr fontId="3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HCEC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Guillermo Carbajosa</dc:creator>
  <dc:description/>
  <cp:lastModifiedBy>Microsoft Office User</cp:lastModifiedBy>
  <cp:revision>1</cp:revision>
  <dcterms:created xsi:type="dcterms:W3CDTF">2017-11-22T22:15:41Z</dcterms:created>
  <dcterms:modified xsi:type="dcterms:W3CDTF">2021-08-14T01:51:38Z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