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地区" sheetId="2" r:id="rId1"/>
    <sheet name="公司" sheetId="1" r:id="rId2"/>
    <sheet name="岗位类别" sheetId="3" r:id="rId3"/>
  </sheets>
  <calcPr calcId="144525"/>
</workbook>
</file>

<file path=xl/sharedStrings.xml><?xml version="1.0" encoding="utf-8"?>
<sst xmlns="http://schemas.openxmlformats.org/spreadsheetml/2006/main" count="324" uniqueCount="173">
  <si>
    <t>地区</t>
  </si>
  <si>
    <t>数量</t>
  </si>
  <si>
    <t>占比</t>
  </si>
  <si>
    <t>省份</t>
  </si>
  <si>
    <t>北京</t>
  </si>
  <si>
    <t>上海</t>
  </si>
  <si>
    <t>广东省</t>
  </si>
  <si>
    <t>深圳</t>
  </si>
  <si>
    <t>广州</t>
  </si>
  <si>
    <t>江苏省</t>
  </si>
  <si>
    <t>杭州</t>
  </si>
  <si>
    <t>浙江省</t>
  </si>
  <si>
    <t>南京</t>
  </si>
  <si>
    <t>福建省</t>
  </si>
  <si>
    <t>成都</t>
  </si>
  <si>
    <t>四川省</t>
  </si>
  <si>
    <t>武汉</t>
  </si>
  <si>
    <t>湖北省</t>
  </si>
  <si>
    <t>厦门</t>
  </si>
  <si>
    <t>济南</t>
  </si>
  <si>
    <t>山东省</t>
  </si>
  <si>
    <t>天津</t>
  </si>
  <si>
    <t>福州</t>
  </si>
  <si>
    <t>辽宁省</t>
  </si>
  <si>
    <t>湖南省</t>
  </si>
  <si>
    <t>安徽省</t>
  </si>
  <si>
    <t>长沙</t>
  </si>
  <si>
    <t>陕西省</t>
  </si>
  <si>
    <t>苏州</t>
  </si>
  <si>
    <t>河南省</t>
  </si>
  <si>
    <t>合肥</t>
  </si>
  <si>
    <t>西安</t>
  </si>
  <si>
    <t>重庆</t>
  </si>
  <si>
    <t>沈阳</t>
  </si>
  <si>
    <t>郑州</t>
  </si>
  <si>
    <t>河北省</t>
  </si>
  <si>
    <t>珠海</t>
  </si>
  <si>
    <t>江西省</t>
  </si>
  <si>
    <t>黑龙江省</t>
  </si>
  <si>
    <t>大连</t>
  </si>
  <si>
    <t>吉林省</t>
  </si>
  <si>
    <t>无锡</t>
  </si>
  <si>
    <t>山西省</t>
  </si>
  <si>
    <t>青岛</t>
  </si>
  <si>
    <t>广西壮族自治区</t>
  </si>
  <si>
    <t>内蒙古自治区</t>
  </si>
  <si>
    <t>东莞</t>
  </si>
  <si>
    <t>贵州省</t>
  </si>
  <si>
    <t>石家庄</t>
  </si>
  <si>
    <t>云南省</t>
  </si>
  <si>
    <t>南昌</t>
  </si>
  <si>
    <t>广东</t>
  </si>
  <si>
    <t>新疆维吾尔自治区</t>
  </si>
  <si>
    <t>哈尔滨</t>
  </si>
  <si>
    <t>香港</t>
  </si>
  <si>
    <t>佛山</t>
  </si>
  <si>
    <t>太原</t>
  </si>
  <si>
    <t>甘肃省</t>
  </si>
  <si>
    <t>海南省</t>
  </si>
  <si>
    <t>昆明</t>
  </si>
  <si>
    <t>长春</t>
  </si>
  <si>
    <t>宁夏回族自治区</t>
  </si>
  <si>
    <t>宁波</t>
  </si>
  <si>
    <t>呼和浩特</t>
  </si>
  <si>
    <t>贵阳</t>
  </si>
  <si>
    <t>中山</t>
  </si>
  <si>
    <t>南宁</t>
  </si>
  <si>
    <t>温州</t>
  </si>
  <si>
    <t>扬州</t>
  </si>
  <si>
    <t>常州</t>
  </si>
  <si>
    <t>安徽</t>
  </si>
  <si>
    <t>江阴</t>
  </si>
  <si>
    <t>昆山</t>
  </si>
  <si>
    <t>惠州</t>
  </si>
  <si>
    <t>海南</t>
  </si>
  <si>
    <t>张家港</t>
  </si>
  <si>
    <t>河北</t>
  </si>
  <si>
    <t>乌鲁木齐</t>
  </si>
  <si>
    <t>江苏</t>
  </si>
  <si>
    <t>揭阳</t>
  </si>
  <si>
    <t>临沂</t>
  </si>
  <si>
    <t>廊坊</t>
  </si>
  <si>
    <t>烟台</t>
  </si>
  <si>
    <t>泉州</t>
  </si>
  <si>
    <t>内蒙古</t>
  </si>
  <si>
    <t>台州</t>
  </si>
  <si>
    <t>山东</t>
  </si>
  <si>
    <t>镇江</t>
  </si>
  <si>
    <t>山西</t>
  </si>
  <si>
    <t>金华</t>
  </si>
  <si>
    <t>陕西</t>
  </si>
  <si>
    <t>绵阳</t>
  </si>
  <si>
    <t>四川</t>
  </si>
  <si>
    <t>莆田</t>
  </si>
  <si>
    <t>潍坊</t>
  </si>
  <si>
    <t>漳州</t>
  </si>
  <si>
    <t>常熟</t>
  </si>
  <si>
    <t>宿迁</t>
  </si>
  <si>
    <t>岳阳</t>
  </si>
  <si>
    <t>肇庆</t>
  </si>
  <si>
    <t>海口</t>
  </si>
  <si>
    <t>浙江</t>
  </si>
  <si>
    <t>包头</t>
  </si>
  <si>
    <t>绍兴</t>
  </si>
  <si>
    <t>福建</t>
  </si>
  <si>
    <t>兰州</t>
  </si>
  <si>
    <t>甘肃</t>
  </si>
  <si>
    <t>洛阳</t>
  </si>
  <si>
    <t>广西</t>
  </si>
  <si>
    <t>阳泉</t>
  </si>
  <si>
    <t>贵州</t>
  </si>
  <si>
    <t>咸阳</t>
  </si>
  <si>
    <t>河南</t>
  </si>
  <si>
    <t>聊城</t>
  </si>
  <si>
    <t>黑龙江</t>
  </si>
  <si>
    <t>柳州</t>
  </si>
  <si>
    <t>湖北</t>
  </si>
  <si>
    <t>赣州</t>
  </si>
  <si>
    <t>湖南</t>
  </si>
  <si>
    <t>嘉兴</t>
  </si>
  <si>
    <t>吉林</t>
  </si>
  <si>
    <t>徐州</t>
  </si>
  <si>
    <t>江西</t>
  </si>
  <si>
    <t>南通</t>
  </si>
  <si>
    <t>汕头</t>
  </si>
  <si>
    <t>辽宁</t>
  </si>
  <si>
    <t>鞍山</t>
  </si>
  <si>
    <t>银川</t>
  </si>
  <si>
    <t>内江</t>
  </si>
  <si>
    <t>玉溪</t>
  </si>
  <si>
    <t>宁夏</t>
  </si>
  <si>
    <t>平顶山</t>
  </si>
  <si>
    <t>秦皇岛</t>
  </si>
  <si>
    <t>青海</t>
  </si>
  <si>
    <t>衢州</t>
  </si>
  <si>
    <t>城市</t>
  </si>
  <si>
    <t>2015年11月~2016年4月</t>
  </si>
  <si>
    <t>2019年10~2019年11月</t>
  </si>
  <si>
    <t>芜湖</t>
  </si>
  <si>
    <t>第1名</t>
  </si>
  <si>
    <t>西藏</t>
  </si>
  <si>
    <t>第2名</t>
  </si>
  <si>
    <t>新疆</t>
  </si>
  <si>
    <t>第3名</t>
  </si>
  <si>
    <t>第4名</t>
  </si>
  <si>
    <t>盐城</t>
  </si>
  <si>
    <t>第5名</t>
  </si>
  <si>
    <t>第6名</t>
  </si>
  <si>
    <t>云南</t>
  </si>
  <si>
    <t>第7名</t>
  </si>
  <si>
    <t>第8名</t>
  </si>
  <si>
    <t>第9名</t>
  </si>
  <si>
    <t>第10名</t>
  </si>
  <si>
    <t>2019年10月~2019年11月</t>
  </si>
  <si>
    <t>2019年</t>
  </si>
  <si>
    <t>公司性质</t>
  </si>
  <si>
    <t>上市公司</t>
  </si>
  <si>
    <t>非上市公司</t>
  </si>
  <si>
    <t>公司规模</t>
  </si>
  <si>
    <t>150-500人</t>
  </si>
  <si>
    <t>500-2000人</t>
  </si>
  <si>
    <t>少于15人</t>
  </si>
  <si>
    <t>2000人以上</t>
  </si>
  <si>
    <t>15-50人</t>
  </si>
  <si>
    <t>50-150人</t>
  </si>
  <si>
    <t>2019年10月~11月</t>
  </si>
  <si>
    <t>技术类</t>
  </si>
  <si>
    <t>市场与销售类</t>
  </si>
  <si>
    <t>运营类</t>
  </si>
  <si>
    <t>职能类</t>
  </si>
  <si>
    <t>设计类</t>
  </si>
  <si>
    <t>产品类</t>
  </si>
  <si>
    <t>金融类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</si>
</sst>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0" fontId="0" fillId="0" borderId="0" xfId="11" applyNumberFormat="1">
      <alignment vertical="center"/>
    </xf>
    <xf numFmtId="10" fontId="0" fillId="0" borderId="0" xfId="11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/>
              <a:t>两时间段岗位数量排名前</a:t>
            </a:r>
            <a:r>
              <a:rPr lang="en-US" altLang="zh-CN"/>
              <a:t>5</a:t>
            </a:r>
            <a:r>
              <a:rPr altLang="en-US"/>
              <a:t>的</a:t>
            </a:r>
            <a:r>
              <a:rPr lang="zh-CN" altLang="en-US"/>
              <a:t>省份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34691968461847"/>
          <c:y val="0.181757359500446"/>
          <c:w val="0.861606307630629"/>
          <c:h val="0.595093666369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地区!$B$98</c:f>
              <c:strCache>
                <c:ptCount val="1"/>
                <c:pt idx="0">
                  <c:v>2015年11月~2016年4月</c:v>
                </c:pt>
              </c:strCache>
            </c:strRef>
          </c:tx>
          <c:spPr>
            <a:gradFill rotWithShape="1">
              <a:gsLst>
                <a:gs pos="100000">
                  <a:srgbClr val="589EDC"/>
                </a:gs>
                <a:gs pos="0">
                  <a:srgbClr val="ABCFEF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728933812809797"/>
                  <c:y val="0.01555555555555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583147050247837"/>
                  <c:y val="0.008888888888888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地区!$A$99:$A$103</c:f>
              <c:strCache>
                <c:ptCount val="5"/>
                <c:pt idx="0">
                  <c:v>第1名</c:v>
                </c:pt>
                <c:pt idx="1">
                  <c:v>第2名</c:v>
                </c:pt>
                <c:pt idx="2">
                  <c:v>第3名</c:v>
                </c:pt>
                <c:pt idx="3">
                  <c:v>第4名</c:v>
                </c:pt>
                <c:pt idx="4">
                  <c:v>第5名</c:v>
                </c:pt>
              </c:strCache>
            </c:strRef>
          </c:cat>
          <c:val>
            <c:numRef>
              <c:f>地区!$B$99:$B$103</c:f>
              <c:numCache>
                <c:formatCode>0.00%</c:formatCode>
                <c:ptCount val="5"/>
                <c:pt idx="0">
                  <c:v>0.32129225736096</c:v>
                </c:pt>
                <c:pt idx="1">
                  <c:v>0.206515812431843</c:v>
                </c:pt>
                <c:pt idx="2">
                  <c:v>0.157851690294438</c:v>
                </c:pt>
                <c:pt idx="3">
                  <c:v>0.102917121046892</c:v>
                </c:pt>
                <c:pt idx="4">
                  <c:v>0.0321701199563795</c:v>
                </c:pt>
              </c:numCache>
            </c:numRef>
          </c:val>
        </c:ser>
        <c:ser>
          <c:idx val="1"/>
          <c:order val="1"/>
          <c:tx>
            <c:strRef>
              <c:f>地区!$C$98</c:f>
              <c:strCache>
                <c:ptCount val="1"/>
                <c:pt idx="0">
                  <c:v>2019年10月~2019年11月</c:v>
                </c:pt>
              </c:strCache>
            </c:strRef>
          </c:tx>
          <c:spPr>
            <a:gradFill rotWithShape="1">
              <a:gsLst>
                <a:gs pos="0">
                  <a:srgbClr val="F8C4C7"/>
                </a:gs>
                <a:gs pos="100000">
                  <a:srgbClr val="FB97A5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102050733793372"/>
                  <c:y val="0.01333333333333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83147050247837"/>
                  <c:y val="0.017777777777777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102050733793372"/>
                  <c:y val="0.008888888888888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地区!$A$99:$A$103</c:f>
              <c:strCache>
                <c:ptCount val="5"/>
                <c:pt idx="0">
                  <c:v>第1名</c:v>
                </c:pt>
                <c:pt idx="1">
                  <c:v>第2名</c:v>
                </c:pt>
                <c:pt idx="2">
                  <c:v>第3名</c:v>
                </c:pt>
                <c:pt idx="3">
                  <c:v>第4名</c:v>
                </c:pt>
                <c:pt idx="4">
                  <c:v>第5名</c:v>
                </c:pt>
              </c:strCache>
            </c:strRef>
          </c:cat>
          <c:val>
            <c:numRef>
              <c:f>地区!$C$99:$C$103</c:f>
              <c:numCache>
                <c:formatCode>0.00%</c:formatCode>
                <c:ptCount val="5"/>
                <c:pt idx="0">
                  <c:v>0.320084311954231</c:v>
                </c:pt>
                <c:pt idx="1">
                  <c:v>0.185185185185185</c:v>
                </c:pt>
                <c:pt idx="2">
                  <c:v>0.166817223727793</c:v>
                </c:pt>
                <c:pt idx="3">
                  <c:v>0.0779885576633544</c:v>
                </c:pt>
                <c:pt idx="4">
                  <c:v>0.0358325805480277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12"/>
        <c:axId val="308699399"/>
        <c:axId val="107107263"/>
      </c:barChart>
      <c:catAx>
        <c:axId val="30869939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07107263"/>
        <c:crosses val="autoZero"/>
        <c:auto val="1"/>
        <c:lblAlgn val="ctr"/>
        <c:lblOffset val="100"/>
        <c:noMultiLvlLbl val="0"/>
      </c:catAx>
      <c:valAx>
        <c:axId val="1071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08699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/>
              <a:t>两时间段岗位数量排名前5的城市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34691968461847"/>
          <c:y val="0.181757359500446"/>
          <c:w val="0.861606307630629"/>
          <c:h val="0.595093666369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地区!$Q$83</c:f>
              <c:strCache>
                <c:ptCount val="1"/>
                <c:pt idx="0">
                  <c:v>2015年11月~2016年4月</c:v>
                </c:pt>
              </c:strCache>
            </c:strRef>
          </c:tx>
          <c:spPr>
            <a:gradFill rotWithShape="1">
              <a:gsLst>
                <a:gs pos="100000">
                  <a:srgbClr val="589EDC"/>
                </a:gs>
                <a:gs pos="0">
                  <a:srgbClr val="ABCFEF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728933812809797"/>
                  <c:y val="0.01555555555555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461339730577597"/>
                  <c:y val="0.013513513513513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583147050247837"/>
                  <c:y val="0.008888888888888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地区!$P$84:$P$88</c:f>
              <c:strCache>
                <c:ptCount val="5"/>
                <c:pt idx="0">
                  <c:v>第1名</c:v>
                </c:pt>
                <c:pt idx="1">
                  <c:v>第2名</c:v>
                </c:pt>
                <c:pt idx="2">
                  <c:v>第3名</c:v>
                </c:pt>
                <c:pt idx="3">
                  <c:v>第4名</c:v>
                </c:pt>
                <c:pt idx="4">
                  <c:v>第5名</c:v>
                </c:pt>
              </c:strCache>
            </c:strRef>
          </c:cat>
          <c:val>
            <c:numRef>
              <c:f>地区!$Q$84:$Q$88</c:f>
              <c:numCache>
                <c:formatCode>0.00%</c:formatCode>
                <c:ptCount val="5"/>
                <c:pt idx="0">
                  <c:v>0.32129225736096</c:v>
                </c:pt>
                <c:pt idx="1">
                  <c:v>0.157851690294438</c:v>
                </c:pt>
                <c:pt idx="2">
                  <c:v>0.108233369683751</c:v>
                </c:pt>
                <c:pt idx="3">
                  <c:v>0.0984187568157034</c:v>
                </c:pt>
                <c:pt idx="4">
                  <c:v>0.0838331515812432</c:v>
                </c:pt>
              </c:numCache>
            </c:numRef>
          </c:val>
        </c:ser>
        <c:ser>
          <c:idx val="1"/>
          <c:order val="1"/>
          <c:tx>
            <c:strRef>
              <c:f>地区!$R$83</c:f>
              <c:strCache>
                <c:ptCount val="1"/>
                <c:pt idx="0">
                  <c:v>2019年10~2019年11月</c:v>
                </c:pt>
              </c:strCache>
            </c:strRef>
          </c:tx>
          <c:spPr>
            <a:gradFill rotWithShape="1">
              <a:gsLst>
                <a:gs pos="0">
                  <a:srgbClr val="F8C4C7"/>
                </a:gs>
                <a:gs pos="100000">
                  <a:srgbClr val="FB97A5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102050733793372"/>
                  <c:y val="0.01333333333333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83147050247837"/>
                  <c:y val="0.017777777777777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102050733793372"/>
                  <c:y val="0.008888888888888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369071784462078"/>
                  <c:y val="0.0067567567567567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738143568924156"/>
                  <c:y val="0.01126126126126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地区!$P$84:$P$88</c:f>
              <c:strCache>
                <c:ptCount val="5"/>
                <c:pt idx="0">
                  <c:v>第1名</c:v>
                </c:pt>
                <c:pt idx="1">
                  <c:v>第2名</c:v>
                </c:pt>
                <c:pt idx="2">
                  <c:v>第3名</c:v>
                </c:pt>
                <c:pt idx="3">
                  <c:v>第4名</c:v>
                </c:pt>
                <c:pt idx="4">
                  <c:v>第5名</c:v>
                </c:pt>
              </c:strCache>
            </c:strRef>
          </c:cat>
          <c:val>
            <c:numRef>
              <c:f>地区!$R$84:$R$88</c:f>
              <c:numCache>
                <c:formatCode>0.00%</c:formatCode>
                <c:ptCount val="5"/>
                <c:pt idx="0">
                  <c:v>0.320084311954231</c:v>
                </c:pt>
                <c:pt idx="1">
                  <c:v>0.185185185185185</c:v>
                </c:pt>
                <c:pt idx="2">
                  <c:v>0.0897320084311954</c:v>
                </c:pt>
                <c:pt idx="3">
                  <c:v>0.0701595904847937</c:v>
                </c:pt>
                <c:pt idx="4">
                  <c:v>0.0584161397169527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12"/>
        <c:axId val="308699399"/>
        <c:axId val="107107263"/>
      </c:barChart>
      <c:catAx>
        <c:axId val="30869939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07107263"/>
        <c:crosses val="autoZero"/>
        <c:auto val="1"/>
        <c:lblAlgn val="ctr"/>
        <c:lblOffset val="100"/>
        <c:noMultiLvlLbl val="0"/>
      </c:catAx>
      <c:valAx>
        <c:axId val="1071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08699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两个时间段公司规模占比</a:t>
            </a:r>
            <a:endParaRPr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30101302460203"/>
          <c:y val="0.02839254513686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48964789661084"/>
          <c:y val="0.2249386023666"/>
          <c:w val="0.877146248186733"/>
          <c:h val="0.6380665327081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公司!$I$4</c:f>
              <c:strCache>
                <c:ptCount val="1"/>
                <c:pt idx="0">
                  <c:v>2015年11月~2016年4月</c:v>
                </c:pt>
              </c:strCache>
            </c:strRef>
          </c:tx>
          <c:spPr>
            <a:gradFill>
              <a:gsLst>
                <a:gs pos="100000">
                  <a:srgbClr val="589EDC"/>
                </a:gs>
                <a:gs pos="0">
                  <a:srgbClr val="ABCFEF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.00578871201157742"/>
                  <c:y val="-0.004368083867210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公司!$H$5:$H$10</c:f>
              <c:strCache>
                <c:ptCount val="6"/>
                <c:pt idx="0">
                  <c:v>少于15人</c:v>
                </c:pt>
                <c:pt idx="1">
                  <c:v>15-50人</c:v>
                </c:pt>
                <c:pt idx="2">
                  <c:v>50-150人</c:v>
                </c:pt>
                <c:pt idx="3">
                  <c:v>150-500人</c:v>
                </c:pt>
                <c:pt idx="4">
                  <c:v>500-2000人</c:v>
                </c:pt>
                <c:pt idx="5">
                  <c:v>2000人以上</c:v>
                </c:pt>
              </c:strCache>
            </c:strRef>
          </c:cat>
          <c:val>
            <c:numRef>
              <c:f>公司!$I$5:$I$10</c:f>
              <c:numCache>
                <c:formatCode>0.00%</c:formatCode>
                <c:ptCount val="6"/>
                <c:pt idx="0">
                  <c:v>0.0755719</c:v>
                </c:pt>
                <c:pt idx="1">
                  <c:v>0.362745098039216</c:v>
                </c:pt>
                <c:pt idx="2">
                  <c:v>0.263480392156863</c:v>
                </c:pt>
                <c:pt idx="3">
                  <c:v>0.179330065359477</c:v>
                </c:pt>
                <c:pt idx="4">
                  <c:v>0.07189542</c:v>
                </c:pt>
                <c:pt idx="5">
                  <c:v>0.0469771241830065</c:v>
                </c:pt>
              </c:numCache>
            </c:numRef>
          </c:val>
        </c:ser>
        <c:ser>
          <c:idx val="1"/>
          <c:order val="1"/>
          <c:tx>
            <c:strRef>
              <c:f>公司!$J$4</c:f>
              <c:strCache>
                <c:ptCount val="1"/>
                <c:pt idx="0">
                  <c:v>2019年10月~2019年11月</c:v>
                </c:pt>
              </c:strCache>
            </c:strRef>
          </c:tx>
          <c:spPr>
            <a:gradFill>
              <a:gsLst>
                <a:gs pos="0">
                  <a:srgbClr val="F8C4C7"/>
                </a:gs>
                <a:gs pos="100000">
                  <a:srgbClr val="FB97A5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4"/>
              <c:layout>
                <c:manualLayout>
                  <c:x val="0.00723589001447178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0578871201157742"/>
                  <c:y val="-0.004368083867210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公司!$H$5:$H$10</c:f>
              <c:strCache>
                <c:ptCount val="6"/>
                <c:pt idx="0">
                  <c:v>少于15人</c:v>
                </c:pt>
                <c:pt idx="1">
                  <c:v>15-50人</c:v>
                </c:pt>
                <c:pt idx="2">
                  <c:v>50-150人</c:v>
                </c:pt>
                <c:pt idx="3">
                  <c:v>150-500人</c:v>
                </c:pt>
                <c:pt idx="4">
                  <c:v>500-2000人</c:v>
                </c:pt>
                <c:pt idx="5">
                  <c:v>2000人以上</c:v>
                </c:pt>
              </c:strCache>
            </c:strRef>
          </c:cat>
          <c:val>
            <c:numRef>
              <c:f>公司!$J$5:$J$10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c:formatCode="0.00%">
                  <c:v>0.0196078431372549</c:v>
                </c:pt>
                <c:pt idx="4" c:formatCode="0.00%">
                  <c:v>0.352941176470588</c:v>
                </c:pt>
                <c:pt idx="5" c:formatCode="0.00%">
                  <c:v>0.627450980392157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5"/>
        <c:overlap val="100"/>
        <c:axId val="778278585"/>
        <c:axId val="137308592"/>
      </c:barChart>
      <c:catAx>
        <c:axId val="778278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37308592"/>
        <c:crosses val="autoZero"/>
        <c:auto val="1"/>
        <c:lblAlgn val="ctr"/>
        <c:lblOffset val="100"/>
        <c:noMultiLvlLbl val="0"/>
      </c:catAx>
      <c:valAx>
        <c:axId val="1373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782785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" lastClr="FFFFFF">
          <a:lumMod val="75000"/>
        </a:sys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岗位类型占比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44069078532712"/>
          <c:y val="0.263705308775731"/>
          <c:w val="0.887860834488844"/>
          <c:h val="0.605287107258938"/>
        </c:manualLayout>
      </c:layout>
      <c:lineChart>
        <c:grouping val="standard"/>
        <c:varyColors val="0"/>
        <c:ser>
          <c:idx val="0"/>
          <c:order val="0"/>
          <c:tx>
            <c:strRef>
              <c:f>岗位类别!$H$12</c:f>
              <c:strCache>
                <c:ptCount val="1"/>
                <c:pt idx="0">
                  <c:v>2015年11月~2016年4月</c:v>
                </c:pt>
              </c:strCache>
            </c:strRef>
          </c:tx>
          <c:spPr>
            <a:ln w="28575" cap="rnd">
              <a:solidFill>
                <a:srgbClr val="5E7D8B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5E7D8B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0.0167863471043551"/>
                  <c:y val="0.0904141551623566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69943112934813"/>
                  <c:y val="0.09624732646315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09829338804439"/>
                  <c:y val="0.07291464125996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208703402002175"/>
                  <c:y val="0.073325441148287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岗位类别!$G$13:$G$19</c:f>
              <c:strCache>
                <c:ptCount val="7"/>
                <c:pt idx="0">
                  <c:v>技术类</c:v>
                </c:pt>
                <c:pt idx="1">
                  <c:v>运营类</c:v>
                </c:pt>
                <c:pt idx="2">
                  <c:v>市场与销售类</c:v>
                </c:pt>
                <c:pt idx="3">
                  <c:v>职能类</c:v>
                </c:pt>
                <c:pt idx="4">
                  <c:v>设计类</c:v>
                </c:pt>
                <c:pt idx="5">
                  <c:v>产品类</c:v>
                </c:pt>
                <c:pt idx="6">
                  <c:v>金融类</c:v>
                </c:pt>
              </c:strCache>
            </c:strRef>
          </c:cat>
          <c:val>
            <c:numRef>
              <c:f>岗位类别!$H$13:$H$19</c:f>
              <c:numCache>
                <c:formatCode>0.00%</c:formatCode>
                <c:ptCount val="7"/>
                <c:pt idx="0">
                  <c:v>0.305479825517993</c:v>
                </c:pt>
                <c:pt idx="1">
                  <c:v>0.215648854961832</c:v>
                </c:pt>
                <c:pt idx="2">
                  <c:v>0.307933478735005</c:v>
                </c:pt>
                <c:pt idx="3">
                  <c:v>0.0620229007633588</c:v>
                </c:pt>
                <c:pt idx="4">
                  <c:v>0.064340239912759</c:v>
                </c:pt>
                <c:pt idx="5">
                  <c:v>0.0343511450381679</c:v>
                </c:pt>
                <c:pt idx="6">
                  <c:v>0.0102235550708833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岗位类别!$I$12</c:f>
              <c:strCache>
                <c:ptCount val="1"/>
                <c:pt idx="0">
                  <c:v>2019年10月~2019年11月</c:v>
                </c:pt>
              </c:strCache>
            </c:strRef>
          </c:tx>
          <c:spPr>
            <a:ln w="28575" cap="rnd">
              <a:solidFill>
                <a:srgbClr val="E95D2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E95D2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.00419658677608878"/>
                  <c:y val="0.09624732646315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53874848456589"/>
                  <c:y val="0.008749756951195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419658677608878"/>
                  <c:y val="0.011666342601594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0419658677608878"/>
                  <c:y val="0.0174995139023916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39886225869626"/>
                  <c:y val="0.01458292825199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岗位类别!$G$13:$G$19</c:f>
              <c:strCache>
                <c:ptCount val="7"/>
                <c:pt idx="0">
                  <c:v>技术类</c:v>
                </c:pt>
                <c:pt idx="1">
                  <c:v>运营类</c:v>
                </c:pt>
                <c:pt idx="2">
                  <c:v>市场与销售类</c:v>
                </c:pt>
                <c:pt idx="3">
                  <c:v>职能类</c:v>
                </c:pt>
                <c:pt idx="4">
                  <c:v>设计类</c:v>
                </c:pt>
                <c:pt idx="5">
                  <c:v>产品类</c:v>
                </c:pt>
                <c:pt idx="6">
                  <c:v>金融类</c:v>
                </c:pt>
              </c:strCache>
            </c:strRef>
          </c:cat>
          <c:val>
            <c:numRef>
              <c:f>岗位类别!$I$13:$I$19</c:f>
              <c:numCache>
                <c:formatCode>0.00%</c:formatCode>
                <c:ptCount val="7"/>
                <c:pt idx="0">
                  <c:v>0.493061979648474</c:v>
                </c:pt>
                <c:pt idx="1">
                  <c:v>0.137372802960222</c:v>
                </c:pt>
                <c:pt idx="2">
                  <c:v>0.104532839962997</c:v>
                </c:pt>
                <c:pt idx="3">
                  <c:v>0.0957446808510638</c:v>
                </c:pt>
                <c:pt idx="4">
                  <c:v>0.0827937095282146</c:v>
                </c:pt>
                <c:pt idx="5">
                  <c:v>0.0684551341350601</c:v>
                </c:pt>
                <c:pt idx="6">
                  <c:v>0.0180388529139685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6881863"/>
        <c:axId val="100943136"/>
      </c:lineChart>
      <c:catAx>
        <c:axId val="316881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5E7D8B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943136"/>
        <c:crosses val="autoZero"/>
        <c:auto val="1"/>
        <c:lblAlgn val="ctr"/>
        <c:lblOffset val="100"/>
        <c:noMultiLvlLbl val="0"/>
      </c:catAx>
      <c:valAx>
        <c:axId val="10094313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9050">
            <a:solidFill>
              <a:srgbClr val="5E7D8B"/>
            </a:solidFill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881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两个时间段岗位类型占比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岗位类别!$H$12</c:f>
              <c:strCache>
                <c:ptCount val="1"/>
                <c:pt idx="0">
                  <c:v>2015年11月~2016年4月</c:v>
                </c:pt>
              </c:strCache>
            </c:strRef>
          </c:tx>
          <c:spPr>
            <a:gradFill>
              <a:gsLst>
                <a:gs pos="100000">
                  <a:srgbClr val="589EDC"/>
                </a:gs>
                <a:gs pos="0">
                  <a:srgbClr val="ABCFEF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143898695318496"/>
                  <c:y val="0.005077860528097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143898695318496"/>
                  <c:y val="0.010155721056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431696085955487"/>
                  <c:y val="0.012694651320243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0.015233581584292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"/>
                  <c:y val="0.010155721056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岗位类别!$G$13:$G$19</c:f>
              <c:strCache>
                <c:ptCount val="7"/>
                <c:pt idx="0">
                  <c:v>技术类</c:v>
                </c:pt>
                <c:pt idx="1">
                  <c:v>运营类</c:v>
                </c:pt>
                <c:pt idx="2">
                  <c:v>市场与销售类</c:v>
                </c:pt>
                <c:pt idx="3">
                  <c:v>职能类</c:v>
                </c:pt>
                <c:pt idx="4">
                  <c:v>设计类</c:v>
                </c:pt>
                <c:pt idx="5">
                  <c:v>产品类</c:v>
                </c:pt>
                <c:pt idx="6">
                  <c:v>金融类</c:v>
                </c:pt>
              </c:strCache>
            </c:strRef>
          </c:cat>
          <c:val>
            <c:numRef>
              <c:f>岗位类别!$H$13:$H$19</c:f>
              <c:numCache>
                <c:formatCode>0.00%</c:formatCode>
                <c:ptCount val="7"/>
                <c:pt idx="0">
                  <c:v>0.305479825517993</c:v>
                </c:pt>
                <c:pt idx="1">
                  <c:v>0.215648854961832</c:v>
                </c:pt>
                <c:pt idx="2">
                  <c:v>0.307933478735005</c:v>
                </c:pt>
                <c:pt idx="3">
                  <c:v>0.0620229007633588</c:v>
                </c:pt>
                <c:pt idx="4">
                  <c:v>0.064340239912759</c:v>
                </c:pt>
                <c:pt idx="5">
                  <c:v>0.0343511450381679</c:v>
                </c:pt>
                <c:pt idx="6">
                  <c:v>0.0102235550708833</c:v>
                </c:pt>
              </c:numCache>
            </c:numRef>
          </c:val>
        </c:ser>
        <c:ser>
          <c:idx val="1"/>
          <c:order val="1"/>
          <c:tx>
            <c:strRef>
              <c:f>岗位类别!$I$12</c:f>
              <c:strCache>
                <c:ptCount val="1"/>
                <c:pt idx="0">
                  <c:v>2019年10月~2019年11月</c:v>
                </c:pt>
              </c:strCache>
            </c:strRef>
          </c:tx>
          <c:spPr>
            <a:gradFill>
              <a:gsLst>
                <a:gs pos="0">
                  <a:srgbClr val="FD96A5"/>
                </a:gs>
                <a:gs pos="100000">
                  <a:srgbClr val="FE6479"/>
                </a:gs>
              </a:gsLst>
              <a:lin scaled="1"/>
            </a:gra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.0100729086722947"/>
                  <c:y val="0.002538930264048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575594781273983"/>
                  <c:y val="0.005077860528097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719493476592479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575594781273983"/>
                  <c:y val="0.002538930264048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00729086722947"/>
                  <c:y val="0.002538930264048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岗位类别!$G$13:$G$19</c:f>
              <c:strCache>
                <c:ptCount val="7"/>
                <c:pt idx="0">
                  <c:v>技术类</c:v>
                </c:pt>
                <c:pt idx="1">
                  <c:v>运营类</c:v>
                </c:pt>
                <c:pt idx="2">
                  <c:v>市场与销售类</c:v>
                </c:pt>
                <c:pt idx="3">
                  <c:v>职能类</c:v>
                </c:pt>
                <c:pt idx="4">
                  <c:v>设计类</c:v>
                </c:pt>
                <c:pt idx="5">
                  <c:v>产品类</c:v>
                </c:pt>
                <c:pt idx="6">
                  <c:v>金融类</c:v>
                </c:pt>
              </c:strCache>
            </c:strRef>
          </c:cat>
          <c:val>
            <c:numRef>
              <c:f>岗位类别!$I$13:$I$19</c:f>
              <c:numCache>
                <c:formatCode>0.00%</c:formatCode>
                <c:ptCount val="7"/>
                <c:pt idx="0">
                  <c:v>0.493061979648474</c:v>
                </c:pt>
                <c:pt idx="1">
                  <c:v>0.137372802960222</c:v>
                </c:pt>
                <c:pt idx="2">
                  <c:v>0.104532839962997</c:v>
                </c:pt>
                <c:pt idx="3">
                  <c:v>0.0957446808510638</c:v>
                </c:pt>
                <c:pt idx="4">
                  <c:v>0.0827937095282146</c:v>
                </c:pt>
                <c:pt idx="5">
                  <c:v>0.0684551341350601</c:v>
                </c:pt>
                <c:pt idx="6">
                  <c:v>0.0180388529139685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559188"/>
        <c:axId val="589032025"/>
      </c:barChart>
      <c:catAx>
        <c:axId val="1725591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9032025"/>
        <c:crosses val="autoZero"/>
        <c:auto val="1"/>
        <c:lblAlgn val="ctr"/>
        <c:lblOffset val="100"/>
        <c:noMultiLvlLbl val="0"/>
      </c:catAx>
      <c:valAx>
        <c:axId val="5890320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25591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219075</xdr:colOff>
      <xdr:row>103</xdr:row>
      <xdr:rowOff>149225</xdr:rowOff>
    </xdr:from>
    <xdr:to>
      <xdr:col>9</xdr:col>
      <xdr:colOff>27940</xdr:colOff>
      <xdr:row>128</xdr:row>
      <xdr:rowOff>149225</xdr:rowOff>
    </xdr:to>
    <xdr:graphicFrame>
      <xdr:nvGraphicFramePr>
        <xdr:cNvPr id="10" name="图表 9"/>
        <xdr:cNvGraphicFramePr/>
      </xdr:nvGraphicFramePr>
      <xdr:xfrm>
        <a:off x="219075" y="17808575"/>
        <a:ext cx="6533515" cy="4286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79375</xdr:colOff>
      <xdr:row>95</xdr:row>
      <xdr:rowOff>95250</xdr:rowOff>
    </xdr:from>
    <xdr:to>
      <xdr:col>22</xdr:col>
      <xdr:colOff>211455</xdr:colOff>
      <xdr:row>121</xdr:row>
      <xdr:rowOff>66675</xdr:rowOff>
    </xdr:to>
    <xdr:graphicFrame>
      <xdr:nvGraphicFramePr>
        <xdr:cNvPr id="11" name="图表 10"/>
        <xdr:cNvGraphicFramePr/>
      </xdr:nvGraphicFramePr>
      <xdr:xfrm>
        <a:off x="8861425" y="16383000"/>
        <a:ext cx="7266305" cy="4429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60325</xdr:colOff>
      <xdr:row>13</xdr:row>
      <xdr:rowOff>120650</xdr:rowOff>
    </xdr:from>
    <xdr:to>
      <xdr:col>14</xdr:col>
      <xdr:colOff>88900</xdr:colOff>
      <xdr:row>39</xdr:row>
      <xdr:rowOff>24130</xdr:rowOff>
    </xdr:to>
    <xdr:graphicFrame>
      <xdr:nvGraphicFramePr>
        <xdr:cNvPr id="7" name="图表 6"/>
        <xdr:cNvGraphicFramePr/>
      </xdr:nvGraphicFramePr>
      <xdr:xfrm>
        <a:off x="5365750" y="2349500"/>
        <a:ext cx="6581775" cy="4361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555625</xdr:colOff>
      <xdr:row>22</xdr:row>
      <xdr:rowOff>26035</xdr:rowOff>
    </xdr:from>
    <xdr:to>
      <xdr:col>13</xdr:col>
      <xdr:colOff>95885</xdr:colOff>
      <xdr:row>43</xdr:row>
      <xdr:rowOff>71755</xdr:rowOff>
    </xdr:to>
    <xdr:graphicFrame>
      <xdr:nvGraphicFramePr>
        <xdr:cNvPr id="12" name="图表 11"/>
        <xdr:cNvGraphicFramePr/>
      </xdr:nvGraphicFramePr>
      <xdr:xfrm>
        <a:off x="2879725" y="3797935"/>
        <a:ext cx="8379460" cy="3646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371475</xdr:colOff>
      <xdr:row>4</xdr:row>
      <xdr:rowOff>115570</xdr:rowOff>
    </xdr:from>
    <xdr:to>
      <xdr:col>20</xdr:col>
      <xdr:colOff>132715</xdr:colOff>
      <xdr:row>26</xdr:row>
      <xdr:rowOff>95250</xdr:rowOff>
    </xdr:to>
    <xdr:graphicFrame>
      <xdr:nvGraphicFramePr>
        <xdr:cNvPr id="3" name="图表 2"/>
        <xdr:cNvGraphicFramePr/>
      </xdr:nvGraphicFramePr>
      <xdr:xfrm>
        <a:off x="9477375" y="801370"/>
        <a:ext cx="6619240" cy="3751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自定义 6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DAE49"/>
    </a:accent1>
    <a:accent2>
      <a:srgbClr val="F37F60"/>
    </a:accent2>
    <a:accent3>
      <a:srgbClr val="54BDCB"/>
    </a:accent3>
    <a:accent4>
      <a:srgbClr val="B87C7A"/>
    </a:accent4>
    <a:accent5>
      <a:srgbClr val="D26F8E"/>
    </a:accent5>
    <a:accent6>
      <a:srgbClr val="576F85"/>
    </a:accent6>
    <a:hlink>
      <a:srgbClr val="A8C254"/>
    </a:hlink>
    <a:folHlink>
      <a:srgbClr val="559DC9"/>
    </a:folHlink>
  </a:clrScheme>
  <a:fontScheme name="自定义 2">
    <a:majorFont>
      <a:latin typeface="Calibri Light"/>
      <a:ea typeface="微软雅黑"/>
      <a:cs typeface=""/>
    </a:majorFont>
    <a:minorFont>
      <a:latin typeface="Calibri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"/>
  <sheetViews>
    <sheetView tabSelected="1" workbookViewId="0">
      <selection activeCell="K100" sqref="K100"/>
    </sheetView>
  </sheetViews>
  <sheetFormatPr defaultColWidth="9" defaultRowHeight="13.5"/>
  <cols>
    <col min="3" max="3" width="12.625"/>
    <col min="6" max="6" width="12.625"/>
    <col min="13" max="13" width="12.625"/>
  </cols>
  <sheetData>
    <row r="1" spans="1:13">
      <c r="A1" s="1">
        <v>2019</v>
      </c>
      <c r="B1" s="1"/>
      <c r="C1" s="1"/>
      <c r="K1" s="1">
        <v>2015</v>
      </c>
      <c r="L1" s="1"/>
      <c r="M1" s="1"/>
    </row>
    <row r="2" spans="1:17">
      <c r="A2" s="5" t="s">
        <v>0</v>
      </c>
      <c r="B2" s="5" t="s">
        <v>1</v>
      </c>
      <c r="C2" s="7" t="s">
        <v>2</v>
      </c>
      <c r="D2" s="7" t="s">
        <v>3</v>
      </c>
      <c r="E2" s="7" t="s">
        <v>1</v>
      </c>
      <c r="F2" s="7" t="s">
        <v>2</v>
      </c>
      <c r="K2" s="5" t="s">
        <v>0</v>
      </c>
      <c r="L2" s="5" t="s">
        <v>1</v>
      </c>
      <c r="M2" s="7" t="s">
        <v>2</v>
      </c>
      <c r="O2" s="7" t="s">
        <v>3</v>
      </c>
      <c r="P2" s="7" t="s">
        <v>1</v>
      </c>
      <c r="Q2" s="7" t="s">
        <v>2</v>
      </c>
    </row>
    <row r="3" spans="1:17">
      <c r="A3" s="8" t="s">
        <v>4</v>
      </c>
      <c r="B3" s="8">
        <v>1063</v>
      </c>
      <c r="C3" s="3">
        <f>B3/3321</f>
        <v>0.320084311954231</v>
      </c>
      <c r="D3" s="9" t="s">
        <v>4</v>
      </c>
      <c r="E3" s="9">
        <v>1063</v>
      </c>
      <c r="F3" s="3">
        <f>E3/3321</f>
        <v>0.320084311954231</v>
      </c>
      <c r="K3" s="8" t="s">
        <v>4</v>
      </c>
      <c r="L3" s="8">
        <v>2357</v>
      </c>
      <c r="M3" s="3">
        <f>L3/7336</f>
        <v>0.32129225736096</v>
      </c>
      <c r="O3" s="8" t="s">
        <v>4</v>
      </c>
      <c r="P3" s="8">
        <v>2357</v>
      </c>
      <c r="Q3" s="3">
        <f t="shared" ref="Q3:Q31" si="0">P3/7336</f>
        <v>0.32129225736096</v>
      </c>
    </row>
    <row r="4" spans="1:17">
      <c r="A4" s="8" t="s">
        <v>5</v>
      </c>
      <c r="B4" s="8">
        <v>615</v>
      </c>
      <c r="C4" s="3">
        <f t="shared" ref="C4:C35" si="1">B4/3321</f>
        <v>0.185185185185185</v>
      </c>
      <c r="D4" s="9" t="s">
        <v>5</v>
      </c>
      <c r="E4" s="9">
        <v>615</v>
      </c>
      <c r="F4" s="3">
        <f t="shared" ref="F4:F31" si="2">E4/3321</f>
        <v>0.185185185185185</v>
      </c>
      <c r="K4" s="8" t="s">
        <v>5</v>
      </c>
      <c r="L4" s="8">
        <v>1158</v>
      </c>
      <c r="M4" s="3">
        <f t="shared" ref="M4:M35" si="3">L4/7336</f>
        <v>0.157851690294438</v>
      </c>
      <c r="O4" s="8" t="s">
        <v>6</v>
      </c>
      <c r="P4" s="8">
        <v>1515</v>
      </c>
      <c r="Q4" s="3">
        <f t="shared" si="0"/>
        <v>0.206515812431843</v>
      </c>
    </row>
    <row r="5" spans="1:17">
      <c r="A5" s="8" t="s">
        <v>7</v>
      </c>
      <c r="B5" s="8">
        <v>298</v>
      </c>
      <c r="C5" s="3">
        <f t="shared" si="1"/>
        <v>0.0897320084311954</v>
      </c>
      <c r="D5" s="9" t="s">
        <v>6</v>
      </c>
      <c r="E5" s="9">
        <v>554</v>
      </c>
      <c r="F5" s="3">
        <f t="shared" si="2"/>
        <v>0.166817223727793</v>
      </c>
      <c r="K5" s="8" t="s">
        <v>8</v>
      </c>
      <c r="L5" s="8">
        <v>794</v>
      </c>
      <c r="M5" s="3">
        <f t="shared" si="3"/>
        <v>0.108233369683751</v>
      </c>
      <c r="O5" s="8" t="s">
        <v>5</v>
      </c>
      <c r="P5" s="8">
        <v>1158</v>
      </c>
      <c r="Q5" s="3">
        <f t="shared" si="0"/>
        <v>0.157851690294438</v>
      </c>
    </row>
    <row r="6" spans="1:17">
      <c r="A6" s="8" t="s">
        <v>8</v>
      </c>
      <c r="B6" s="8">
        <v>233</v>
      </c>
      <c r="C6" s="3">
        <f t="shared" si="1"/>
        <v>0.0701595904847937</v>
      </c>
      <c r="D6" s="9" t="s">
        <v>9</v>
      </c>
      <c r="E6" s="9">
        <v>259</v>
      </c>
      <c r="F6" s="3">
        <f t="shared" si="2"/>
        <v>0.0779885576633544</v>
      </c>
      <c r="K6" s="8" t="s">
        <v>10</v>
      </c>
      <c r="L6" s="8">
        <v>722</v>
      </c>
      <c r="M6" s="3">
        <f t="shared" si="3"/>
        <v>0.0984187568157034</v>
      </c>
      <c r="O6" s="8" t="s">
        <v>11</v>
      </c>
      <c r="P6" s="8">
        <v>755</v>
      </c>
      <c r="Q6" s="3">
        <f t="shared" si="0"/>
        <v>0.102917121046892</v>
      </c>
    </row>
    <row r="7" spans="1:17">
      <c r="A7" s="8" t="s">
        <v>12</v>
      </c>
      <c r="B7" s="8">
        <v>194</v>
      </c>
      <c r="C7" s="3">
        <f t="shared" si="1"/>
        <v>0.0584161397169527</v>
      </c>
      <c r="D7" s="9" t="s">
        <v>13</v>
      </c>
      <c r="E7" s="9">
        <v>119</v>
      </c>
      <c r="F7" s="3">
        <f t="shared" si="2"/>
        <v>0.0358325805480277</v>
      </c>
      <c r="K7" s="8" t="s">
        <v>7</v>
      </c>
      <c r="L7" s="8">
        <v>615</v>
      </c>
      <c r="M7" s="3">
        <f t="shared" si="3"/>
        <v>0.0838331515812432</v>
      </c>
      <c r="O7" s="8" t="s">
        <v>9</v>
      </c>
      <c r="P7" s="8">
        <v>236</v>
      </c>
      <c r="Q7" s="3">
        <f t="shared" si="0"/>
        <v>0.0321701199563795</v>
      </c>
    </row>
    <row r="8" spans="1:17">
      <c r="A8" s="8" t="s">
        <v>14</v>
      </c>
      <c r="B8" s="8">
        <v>110</v>
      </c>
      <c r="C8" s="3">
        <f t="shared" si="1"/>
        <v>0.0331225534477567</v>
      </c>
      <c r="D8" s="9" t="s">
        <v>15</v>
      </c>
      <c r="E8" s="9">
        <v>111</v>
      </c>
      <c r="F8" s="3">
        <f t="shared" si="2"/>
        <v>0.033423667570009</v>
      </c>
      <c r="K8" s="8" t="s">
        <v>14</v>
      </c>
      <c r="L8" s="8">
        <v>225</v>
      </c>
      <c r="M8" s="3">
        <f t="shared" si="3"/>
        <v>0.0306706652126499</v>
      </c>
      <c r="O8" s="8" t="s">
        <v>15</v>
      </c>
      <c r="P8" s="8">
        <v>227</v>
      </c>
      <c r="Q8" s="3">
        <f t="shared" si="0"/>
        <v>0.0309432933478735</v>
      </c>
    </row>
    <row r="9" spans="1:17">
      <c r="A9" s="8" t="s">
        <v>16</v>
      </c>
      <c r="B9" s="8">
        <v>107</v>
      </c>
      <c r="C9" s="3">
        <f t="shared" si="1"/>
        <v>0.0322192110809997</v>
      </c>
      <c r="D9" s="9" t="s">
        <v>17</v>
      </c>
      <c r="E9" s="9">
        <v>107</v>
      </c>
      <c r="F9" s="3">
        <f t="shared" si="2"/>
        <v>0.0322192110809997</v>
      </c>
      <c r="K9" s="8" t="s">
        <v>16</v>
      </c>
      <c r="L9" s="8">
        <v>177</v>
      </c>
      <c r="M9" s="3">
        <f t="shared" si="3"/>
        <v>0.0241275899672846</v>
      </c>
      <c r="O9" s="8" t="s">
        <v>13</v>
      </c>
      <c r="P9" s="8">
        <v>222</v>
      </c>
      <c r="Q9" s="3">
        <f t="shared" si="0"/>
        <v>0.0302617230098146</v>
      </c>
    </row>
    <row r="10" spans="1:17">
      <c r="A10" s="8" t="s">
        <v>10</v>
      </c>
      <c r="B10" s="8">
        <v>98</v>
      </c>
      <c r="C10" s="3">
        <f t="shared" si="1"/>
        <v>0.0295091839807287</v>
      </c>
      <c r="D10" s="9" t="s">
        <v>11</v>
      </c>
      <c r="E10" s="9">
        <v>103</v>
      </c>
      <c r="F10" s="3">
        <f t="shared" si="2"/>
        <v>0.0310147545919904</v>
      </c>
      <c r="K10" s="8" t="s">
        <v>18</v>
      </c>
      <c r="L10" s="8">
        <v>172</v>
      </c>
      <c r="M10" s="3">
        <f t="shared" si="3"/>
        <v>0.0234460196292257</v>
      </c>
      <c r="O10" s="8" t="s">
        <v>17</v>
      </c>
      <c r="P10" s="8">
        <v>177</v>
      </c>
      <c r="Q10" s="3">
        <f t="shared" si="0"/>
        <v>0.0241275899672846</v>
      </c>
    </row>
    <row r="11" spans="1:17">
      <c r="A11" s="8" t="s">
        <v>19</v>
      </c>
      <c r="B11" s="8">
        <v>80</v>
      </c>
      <c r="C11" s="3">
        <f t="shared" si="1"/>
        <v>0.0240891297801867</v>
      </c>
      <c r="D11" s="9" t="s">
        <v>20</v>
      </c>
      <c r="E11" s="9">
        <v>92</v>
      </c>
      <c r="F11" s="3">
        <f t="shared" si="2"/>
        <v>0.0277024992472147</v>
      </c>
      <c r="K11" s="8" t="s">
        <v>21</v>
      </c>
      <c r="L11" s="8">
        <v>94</v>
      </c>
      <c r="M11" s="3">
        <f t="shared" si="3"/>
        <v>0.0128135223555071</v>
      </c>
      <c r="O11" s="8" t="s">
        <v>21</v>
      </c>
      <c r="P11" s="8">
        <v>94</v>
      </c>
      <c r="Q11" s="3">
        <f t="shared" si="0"/>
        <v>0.0128135223555071</v>
      </c>
    </row>
    <row r="12" spans="1:17">
      <c r="A12" s="8" t="s">
        <v>22</v>
      </c>
      <c r="B12" s="8">
        <v>59</v>
      </c>
      <c r="C12" s="3">
        <f t="shared" si="1"/>
        <v>0.0177657332128877</v>
      </c>
      <c r="D12" s="9" t="s">
        <v>23</v>
      </c>
      <c r="E12" s="9">
        <v>51</v>
      </c>
      <c r="F12" s="3">
        <f t="shared" si="2"/>
        <v>0.015356820234869</v>
      </c>
      <c r="K12" s="8" t="s">
        <v>12</v>
      </c>
      <c r="L12" s="8">
        <v>93</v>
      </c>
      <c r="M12" s="3">
        <f t="shared" si="3"/>
        <v>0.0126772082878953</v>
      </c>
      <c r="O12" s="8" t="s">
        <v>24</v>
      </c>
      <c r="P12" s="8">
        <v>92</v>
      </c>
      <c r="Q12" s="3">
        <f t="shared" si="0"/>
        <v>0.0125408942202835</v>
      </c>
    </row>
    <row r="13" spans="1:17">
      <c r="A13" s="8" t="s">
        <v>18</v>
      </c>
      <c r="B13" s="8">
        <v>59</v>
      </c>
      <c r="C13" s="3">
        <f t="shared" si="1"/>
        <v>0.0177657332128877</v>
      </c>
      <c r="D13" s="9" t="s">
        <v>25</v>
      </c>
      <c r="E13" s="9">
        <v>34</v>
      </c>
      <c r="F13" s="3">
        <f t="shared" si="2"/>
        <v>0.0102378801565793</v>
      </c>
      <c r="K13" s="8" t="s">
        <v>26</v>
      </c>
      <c r="L13" s="8">
        <v>90</v>
      </c>
      <c r="M13" s="3">
        <f t="shared" si="3"/>
        <v>0.01226826608506</v>
      </c>
      <c r="O13" s="8" t="s">
        <v>27</v>
      </c>
      <c r="P13" s="8">
        <v>82</v>
      </c>
      <c r="Q13" s="3">
        <f t="shared" si="0"/>
        <v>0.0111777535441658</v>
      </c>
    </row>
    <row r="14" spans="1:17">
      <c r="A14" s="8" t="s">
        <v>28</v>
      </c>
      <c r="B14" s="8">
        <v>40</v>
      </c>
      <c r="C14" s="3">
        <f t="shared" si="1"/>
        <v>0.0120445648900933</v>
      </c>
      <c r="D14" s="9" t="s">
        <v>29</v>
      </c>
      <c r="E14" s="9">
        <v>28</v>
      </c>
      <c r="F14" s="3">
        <f t="shared" si="2"/>
        <v>0.00843119542306534</v>
      </c>
      <c r="K14" s="8" t="s">
        <v>28</v>
      </c>
      <c r="L14" s="8">
        <v>85</v>
      </c>
      <c r="M14" s="3">
        <f t="shared" si="3"/>
        <v>0.0115866957470011</v>
      </c>
      <c r="O14" s="8" t="s">
        <v>29</v>
      </c>
      <c r="P14" s="8">
        <v>77</v>
      </c>
      <c r="Q14" s="3">
        <f t="shared" si="0"/>
        <v>0.0104961832061069</v>
      </c>
    </row>
    <row r="15" spans="1:17">
      <c r="A15" s="8" t="s">
        <v>30</v>
      </c>
      <c r="B15" s="8">
        <v>33</v>
      </c>
      <c r="C15" s="3">
        <f t="shared" si="1"/>
        <v>0.00993676603432701</v>
      </c>
      <c r="D15" s="9" t="s">
        <v>21</v>
      </c>
      <c r="E15" s="9">
        <v>24</v>
      </c>
      <c r="F15" s="3">
        <f t="shared" si="2"/>
        <v>0.00722673893405601</v>
      </c>
      <c r="K15" s="8" t="s">
        <v>31</v>
      </c>
      <c r="L15" s="8">
        <v>81</v>
      </c>
      <c r="M15" s="3">
        <f t="shared" si="3"/>
        <v>0.011041439476554</v>
      </c>
      <c r="O15" s="8" t="s">
        <v>32</v>
      </c>
      <c r="P15" s="8">
        <v>75</v>
      </c>
      <c r="Q15" s="3">
        <f t="shared" si="0"/>
        <v>0.0102235550708833</v>
      </c>
    </row>
    <row r="16" spans="1:17">
      <c r="A16" s="8" t="s">
        <v>33</v>
      </c>
      <c r="B16" s="8">
        <v>32</v>
      </c>
      <c r="C16" s="3">
        <f t="shared" si="1"/>
        <v>0.00963565191207468</v>
      </c>
      <c r="D16" s="9" t="s">
        <v>27</v>
      </c>
      <c r="E16" s="9">
        <v>24</v>
      </c>
      <c r="F16" s="3">
        <f t="shared" si="2"/>
        <v>0.00722673893405601</v>
      </c>
      <c r="K16" s="8" t="s">
        <v>34</v>
      </c>
      <c r="L16" s="8">
        <v>75</v>
      </c>
      <c r="M16" s="3">
        <f t="shared" si="3"/>
        <v>0.0102235550708833</v>
      </c>
      <c r="O16" s="8" t="s">
        <v>20</v>
      </c>
      <c r="P16" s="8">
        <v>74</v>
      </c>
      <c r="Q16" s="3">
        <f t="shared" si="0"/>
        <v>0.0100872410032715</v>
      </c>
    </row>
    <row r="17" spans="1:17">
      <c r="A17" s="8" t="s">
        <v>34</v>
      </c>
      <c r="B17" s="8">
        <v>26</v>
      </c>
      <c r="C17" s="3">
        <f t="shared" si="1"/>
        <v>0.00782896717856067</v>
      </c>
      <c r="D17" s="9" t="s">
        <v>24</v>
      </c>
      <c r="E17" s="9">
        <v>24</v>
      </c>
      <c r="F17" s="3">
        <f t="shared" si="2"/>
        <v>0.00722673893405601</v>
      </c>
      <c r="K17" s="8" t="s">
        <v>32</v>
      </c>
      <c r="L17" s="8">
        <v>75</v>
      </c>
      <c r="M17" s="3">
        <f t="shared" si="3"/>
        <v>0.0102235550708833</v>
      </c>
      <c r="O17" s="8" t="s">
        <v>25</v>
      </c>
      <c r="P17" s="8">
        <v>52</v>
      </c>
      <c r="Q17" s="3">
        <f t="shared" si="0"/>
        <v>0.00708833151581243</v>
      </c>
    </row>
    <row r="18" spans="1:17">
      <c r="A18" s="8" t="s">
        <v>21</v>
      </c>
      <c r="B18" s="8">
        <v>24</v>
      </c>
      <c r="C18" s="3">
        <f t="shared" si="1"/>
        <v>0.00722673893405601</v>
      </c>
      <c r="D18" s="9" t="s">
        <v>35</v>
      </c>
      <c r="E18" s="9">
        <v>15</v>
      </c>
      <c r="F18" s="3">
        <f t="shared" si="2"/>
        <v>0.004516711833785</v>
      </c>
      <c r="K18" s="8" t="s">
        <v>30</v>
      </c>
      <c r="L18" s="8">
        <v>52</v>
      </c>
      <c r="M18" s="3">
        <f t="shared" si="3"/>
        <v>0.00708833151581243</v>
      </c>
      <c r="O18" s="8" t="s">
        <v>23</v>
      </c>
      <c r="P18" s="8">
        <v>39</v>
      </c>
      <c r="Q18" s="3">
        <f t="shared" si="0"/>
        <v>0.00531624863685932</v>
      </c>
    </row>
    <row r="19" spans="1:17">
      <c r="A19" s="8" t="s">
        <v>31</v>
      </c>
      <c r="B19" s="8">
        <v>24</v>
      </c>
      <c r="C19" s="3">
        <f t="shared" si="1"/>
        <v>0.00722673893405601</v>
      </c>
      <c r="D19" s="9" t="s">
        <v>32</v>
      </c>
      <c r="E19" s="9">
        <v>13</v>
      </c>
      <c r="F19" s="3">
        <f t="shared" si="2"/>
        <v>0.00391448358928034</v>
      </c>
      <c r="K19" s="2" t="s">
        <v>36</v>
      </c>
      <c r="L19" s="2">
        <v>46</v>
      </c>
      <c r="M19" s="3">
        <f t="shared" si="3"/>
        <v>0.00627044711014177</v>
      </c>
      <c r="O19" s="8" t="s">
        <v>37</v>
      </c>
      <c r="P19" s="8">
        <v>24</v>
      </c>
      <c r="Q19" s="3">
        <f t="shared" si="0"/>
        <v>0.00327153762268266</v>
      </c>
    </row>
    <row r="20" spans="1:17">
      <c r="A20" s="8" t="s">
        <v>26</v>
      </c>
      <c r="B20" s="8">
        <v>24</v>
      </c>
      <c r="C20" s="3">
        <f t="shared" si="1"/>
        <v>0.00722673893405601</v>
      </c>
      <c r="D20" s="9" t="s">
        <v>37</v>
      </c>
      <c r="E20" s="9">
        <v>7</v>
      </c>
      <c r="F20" s="3">
        <f t="shared" si="2"/>
        <v>0.00210779885576634</v>
      </c>
      <c r="K20" s="8" t="s">
        <v>22</v>
      </c>
      <c r="L20" s="8">
        <v>42</v>
      </c>
      <c r="M20" s="3">
        <f t="shared" si="3"/>
        <v>0.00572519083969466</v>
      </c>
      <c r="O20" s="8" t="s">
        <v>38</v>
      </c>
      <c r="P20" s="8">
        <v>17</v>
      </c>
      <c r="Q20" s="3">
        <f t="shared" si="0"/>
        <v>0.00231733914940022</v>
      </c>
    </row>
    <row r="21" spans="1:17">
      <c r="A21" s="8" t="s">
        <v>39</v>
      </c>
      <c r="B21" s="8">
        <v>19</v>
      </c>
      <c r="C21" s="3">
        <f t="shared" si="1"/>
        <v>0.00572116832279434</v>
      </c>
      <c r="D21" s="9" t="s">
        <v>40</v>
      </c>
      <c r="E21" s="9">
        <v>6</v>
      </c>
      <c r="F21" s="3">
        <f t="shared" si="2"/>
        <v>0.001806684733514</v>
      </c>
      <c r="K21" s="8" t="s">
        <v>19</v>
      </c>
      <c r="L21" s="8">
        <v>36</v>
      </c>
      <c r="M21" s="3">
        <f t="shared" si="3"/>
        <v>0.00490730643402399</v>
      </c>
      <c r="O21" s="8" t="s">
        <v>35</v>
      </c>
      <c r="P21" s="8">
        <v>15</v>
      </c>
      <c r="Q21" s="3">
        <f t="shared" si="0"/>
        <v>0.00204471101417666</v>
      </c>
    </row>
    <row r="22" spans="1:17">
      <c r="A22" s="8" t="s">
        <v>41</v>
      </c>
      <c r="B22" s="8">
        <v>17</v>
      </c>
      <c r="C22" s="3">
        <f t="shared" si="1"/>
        <v>0.00511894007828967</v>
      </c>
      <c r="D22" t="s">
        <v>42</v>
      </c>
      <c r="E22">
        <v>6</v>
      </c>
      <c r="F22" s="3">
        <f t="shared" si="2"/>
        <v>0.001806684733514</v>
      </c>
      <c r="K22" s="8" t="s">
        <v>43</v>
      </c>
      <c r="L22" s="8">
        <v>29</v>
      </c>
      <c r="M22" s="3">
        <f t="shared" si="3"/>
        <v>0.00395310796074155</v>
      </c>
      <c r="O22" s="8" t="s">
        <v>44</v>
      </c>
      <c r="P22" s="8">
        <v>11</v>
      </c>
      <c r="Q22" s="3">
        <f t="shared" si="0"/>
        <v>0.00149945474372955</v>
      </c>
    </row>
    <row r="23" spans="1:17">
      <c r="A23" s="8" t="s">
        <v>32</v>
      </c>
      <c r="B23" s="8">
        <v>13</v>
      </c>
      <c r="C23" s="3">
        <f t="shared" si="1"/>
        <v>0.00391448358928034</v>
      </c>
      <c r="D23" s="9" t="s">
        <v>45</v>
      </c>
      <c r="E23" s="9">
        <v>5</v>
      </c>
      <c r="F23" s="3">
        <f t="shared" si="2"/>
        <v>0.00150557061126167</v>
      </c>
      <c r="K23" s="8" t="s">
        <v>46</v>
      </c>
      <c r="L23" s="8">
        <v>29</v>
      </c>
      <c r="M23" s="3">
        <f t="shared" si="3"/>
        <v>0.00395310796074155</v>
      </c>
      <c r="O23" s="2" t="s">
        <v>47</v>
      </c>
      <c r="P23" s="2">
        <v>10</v>
      </c>
      <c r="Q23" s="3">
        <f t="shared" si="0"/>
        <v>0.00136314067611778</v>
      </c>
    </row>
    <row r="24" spans="1:17">
      <c r="A24" s="8" t="s">
        <v>48</v>
      </c>
      <c r="B24" s="8">
        <v>12</v>
      </c>
      <c r="C24" s="3">
        <f t="shared" si="1"/>
        <v>0.003613369467028</v>
      </c>
      <c r="D24" s="9" t="s">
        <v>49</v>
      </c>
      <c r="E24" s="9">
        <v>5</v>
      </c>
      <c r="F24" s="3">
        <f t="shared" si="2"/>
        <v>0.00150557061126167</v>
      </c>
      <c r="K24" s="8" t="s">
        <v>50</v>
      </c>
      <c r="L24" s="8">
        <v>23</v>
      </c>
      <c r="M24" s="3">
        <f t="shared" si="3"/>
        <v>0.00313522355507088</v>
      </c>
      <c r="O24" s="8" t="s">
        <v>40</v>
      </c>
      <c r="P24" s="8">
        <v>5</v>
      </c>
      <c r="Q24" s="3">
        <f t="shared" si="0"/>
        <v>0.000681570338058888</v>
      </c>
    </row>
    <row r="25" spans="1:17">
      <c r="A25" s="8" t="s">
        <v>51</v>
      </c>
      <c r="B25" s="8">
        <v>10</v>
      </c>
      <c r="C25" s="3">
        <f t="shared" si="1"/>
        <v>0.00301114122252334</v>
      </c>
      <c r="D25" s="9" t="s">
        <v>47</v>
      </c>
      <c r="E25" s="9">
        <v>2</v>
      </c>
      <c r="F25" s="3">
        <f t="shared" si="2"/>
        <v>0.000602228244504667</v>
      </c>
      <c r="K25" s="8" t="s">
        <v>39</v>
      </c>
      <c r="L25" s="8">
        <v>23</v>
      </c>
      <c r="M25" s="3">
        <f t="shared" si="3"/>
        <v>0.00313522355507088</v>
      </c>
      <c r="O25" s="8" t="s">
        <v>49</v>
      </c>
      <c r="P25" s="8">
        <v>5</v>
      </c>
      <c r="Q25" s="3">
        <f t="shared" si="0"/>
        <v>0.000681570338058888</v>
      </c>
    </row>
    <row r="26" spans="1:17">
      <c r="A26" s="8" t="s">
        <v>43</v>
      </c>
      <c r="B26" s="8">
        <v>10</v>
      </c>
      <c r="C26" s="3">
        <f t="shared" si="1"/>
        <v>0.00301114122252334</v>
      </c>
      <c r="D26" s="9" t="s">
        <v>38</v>
      </c>
      <c r="E26" s="9">
        <v>2</v>
      </c>
      <c r="F26" s="3">
        <f t="shared" si="2"/>
        <v>0.000602228244504667</v>
      </c>
      <c r="K26" s="8" t="s">
        <v>41</v>
      </c>
      <c r="L26" s="8">
        <v>20</v>
      </c>
      <c r="M26" s="3">
        <f t="shared" si="3"/>
        <v>0.00272628135223555</v>
      </c>
      <c r="O26" s="8" t="s">
        <v>52</v>
      </c>
      <c r="P26" s="8">
        <v>5</v>
      </c>
      <c r="Q26" s="3">
        <f t="shared" si="0"/>
        <v>0.000681570338058888</v>
      </c>
    </row>
    <row r="27" spans="1:17">
      <c r="A27" s="8" t="s">
        <v>50</v>
      </c>
      <c r="B27" s="8">
        <v>7</v>
      </c>
      <c r="C27" s="3">
        <f t="shared" si="1"/>
        <v>0.00210779885576634</v>
      </c>
      <c r="D27" s="9" t="s">
        <v>44</v>
      </c>
      <c r="E27" s="9">
        <v>2</v>
      </c>
      <c r="F27" s="3">
        <f t="shared" si="2"/>
        <v>0.000602228244504667</v>
      </c>
      <c r="K27" s="8" t="s">
        <v>53</v>
      </c>
      <c r="L27" s="8">
        <v>17</v>
      </c>
      <c r="M27" s="3">
        <f t="shared" si="3"/>
        <v>0.00231733914940022</v>
      </c>
      <c r="O27" s="8" t="s">
        <v>42</v>
      </c>
      <c r="P27" s="8">
        <v>4</v>
      </c>
      <c r="Q27" s="3">
        <f t="shared" si="0"/>
        <v>0.00054525627044711</v>
      </c>
    </row>
    <row r="28" spans="1:17">
      <c r="A28" s="8" t="s">
        <v>36</v>
      </c>
      <c r="B28" s="8">
        <v>7</v>
      </c>
      <c r="C28" s="3">
        <f t="shared" si="1"/>
        <v>0.00210779885576634</v>
      </c>
      <c r="D28" s="9" t="s">
        <v>54</v>
      </c>
      <c r="E28" s="9">
        <v>2</v>
      </c>
      <c r="F28" s="3">
        <f t="shared" si="2"/>
        <v>0.000602228244504667</v>
      </c>
      <c r="K28" s="8" t="s">
        <v>55</v>
      </c>
      <c r="L28" s="8">
        <v>17</v>
      </c>
      <c r="M28" s="3">
        <f t="shared" si="3"/>
        <v>0.00231733914940022</v>
      </c>
      <c r="O28" s="8" t="s">
        <v>54</v>
      </c>
      <c r="P28" s="8">
        <v>3</v>
      </c>
      <c r="Q28" s="3">
        <f t="shared" si="0"/>
        <v>0.000408942202835333</v>
      </c>
    </row>
    <row r="29" spans="1:17">
      <c r="A29" s="8" t="s">
        <v>56</v>
      </c>
      <c r="B29" s="8">
        <v>6</v>
      </c>
      <c r="C29" s="3">
        <f t="shared" si="1"/>
        <v>0.001806684733514</v>
      </c>
      <c r="D29" s="9" t="s">
        <v>57</v>
      </c>
      <c r="E29" s="9">
        <v>1</v>
      </c>
      <c r="F29" s="3">
        <f t="shared" si="2"/>
        <v>0.000301114122252334</v>
      </c>
      <c r="K29" s="8" t="s">
        <v>48</v>
      </c>
      <c r="L29" s="8">
        <v>15</v>
      </c>
      <c r="M29" s="3">
        <f t="shared" si="3"/>
        <v>0.00204471101417666</v>
      </c>
      <c r="O29" s="8" t="s">
        <v>58</v>
      </c>
      <c r="P29" s="8">
        <v>2</v>
      </c>
      <c r="Q29" s="3">
        <f t="shared" si="0"/>
        <v>0.000272628135223555</v>
      </c>
    </row>
    <row r="30" spans="1:17">
      <c r="A30" s="8" t="s">
        <v>59</v>
      </c>
      <c r="B30" s="8">
        <v>5</v>
      </c>
      <c r="C30" s="3">
        <f t="shared" si="1"/>
        <v>0.00150557061126167</v>
      </c>
      <c r="D30" s="9" t="s">
        <v>52</v>
      </c>
      <c r="E30" s="9">
        <v>1</v>
      </c>
      <c r="F30" s="3">
        <f t="shared" si="2"/>
        <v>0.000301114122252334</v>
      </c>
      <c r="K30" s="8" t="s">
        <v>33</v>
      </c>
      <c r="L30" s="8">
        <v>15</v>
      </c>
      <c r="M30" s="3">
        <f t="shared" si="3"/>
        <v>0.00204471101417666</v>
      </c>
      <c r="O30" s="8" t="s">
        <v>57</v>
      </c>
      <c r="P30" s="8">
        <v>2</v>
      </c>
      <c r="Q30" s="3">
        <f t="shared" si="0"/>
        <v>0.000272628135223555</v>
      </c>
    </row>
    <row r="31" spans="1:17">
      <c r="A31" s="8" t="s">
        <v>60</v>
      </c>
      <c r="B31" s="8">
        <v>5</v>
      </c>
      <c r="C31" s="3">
        <f t="shared" si="1"/>
        <v>0.00150557061126167</v>
      </c>
      <c r="D31" s="9" t="s">
        <v>61</v>
      </c>
      <c r="E31" s="9">
        <v>1</v>
      </c>
      <c r="F31" s="3">
        <f t="shared" si="2"/>
        <v>0.000301114122252334</v>
      </c>
      <c r="K31" s="8" t="s">
        <v>62</v>
      </c>
      <c r="L31" s="8">
        <v>15</v>
      </c>
      <c r="M31" s="3">
        <f t="shared" si="3"/>
        <v>0.00204471101417666</v>
      </c>
      <c r="O31" s="8" t="s">
        <v>61</v>
      </c>
      <c r="P31" s="8">
        <v>1</v>
      </c>
      <c r="Q31" s="3">
        <f t="shared" si="0"/>
        <v>0.000136314067611778</v>
      </c>
    </row>
    <row r="32" spans="1:13">
      <c r="A32" s="8" t="s">
        <v>63</v>
      </c>
      <c r="B32" s="8">
        <v>4</v>
      </c>
      <c r="C32" s="3">
        <f t="shared" si="1"/>
        <v>0.00120445648900933</v>
      </c>
      <c r="K32" s="8" t="s">
        <v>64</v>
      </c>
      <c r="L32" s="8">
        <v>10</v>
      </c>
      <c r="M32" s="3">
        <f t="shared" si="3"/>
        <v>0.00136314067611778</v>
      </c>
    </row>
    <row r="33" spans="1:13">
      <c r="A33" s="8" t="s">
        <v>65</v>
      </c>
      <c r="B33" s="8">
        <v>4</v>
      </c>
      <c r="C33" s="3">
        <f t="shared" si="1"/>
        <v>0.00120445648900933</v>
      </c>
      <c r="K33" s="8" t="s">
        <v>66</v>
      </c>
      <c r="L33" s="8">
        <v>10</v>
      </c>
      <c r="M33" s="3">
        <f t="shared" si="3"/>
        <v>0.00136314067611778</v>
      </c>
    </row>
    <row r="34" spans="1:13">
      <c r="A34" s="8" t="s">
        <v>55</v>
      </c>
      <c r="B34" s="8">
        <v>3</v>
      </c>
      <c r="C34" s="3">
        <f t="shared" si="1"/>
        <v>0.000903342366757001</v>
      </c>
      <c r="K34" s="8" t="s">
        <v>67</v>
      </c>
      <c r="L34" s="8">
        <v>9</v>
      </c>
      <c r="M34" s="3">
        <f t="shared" si="3"/>
        <v>0.001226826608506</v>
      </c>
    </row>
    <row r="35" spans="1:13">
      <c r="A35" s="8" t="s">
        <v>68</v>
      </c>
      <c r="B35" s="8">
        <v>3</v>
      </c>
      <c r="C35" s="3">
        <f t="shared" si="1"/>
        <v>0.000903342366757001</v>
      </c>
      <c r="K35" s="8" t="s">
        <v>69</v>
      </c>
      <c r="L35" s="8">
        <v>9</v>
      </c>
      <c r="M35" s="3">
        <f t="shared" si="3"/>
        <v>0.001226826608506</v>
      </c>
    </row>
    <row r="36" spans="1:13">
      <c r="A36" s="2" t="s">
        <v>70</v>
      </c>
      <c r="B36" s="2">
        <v>2</v>
      </c>
      <c r="C36" s="3">
        <f t="shared" ref="C36:C67" si="4">B36/3321</f>
        <v>0.000602228244504667</v>
      </c>
      <c r="K36" s="8" t="s">
        <v>71</v>
      </c>
      <c r="L36" s="8">
        <v>9</v>
      </c>
      <c r="M36" s="3">
        <f t="shared" ref="M36:M74" si="5">L36/7336</f>
        <v>0.001226826608506</v>
      </c>
    </row>
    <row r="37" spans="1:13">
      <c r="A37" s="2" t="s">
        <v>46</v>
      </c>
      <c r="B37" s="2">
        <v>2</v>
      </c>
      <c r="C37" s="3">
        <f t="shared" si="4"/>
        <v>0.000602228244504667</v>
      </c>
      <c r="K37" s="8" t="s">
        <v>65</v>
      </c>
      <c r="L37" s="8">
        <v>7</v>
      </c>
      <c r="M37" s="3">
        <f t="shared" si="5"/>
        <v>0.000954198473282443</v>
      </c>
    </row>
    <row r="38" spans="1:13">
      <c r="A38" s="2" t="s">
        <v>64</v>
      </c>
      <c r="B38" s="2">
        <v>2</v>
      </c>
      <c r="C38" s="3">
        <f t="shared" si="4"/>
        <v>0.000602228244504667</v>
      </c>
      <c r="K38" s="8" t="s">
        <v>72</v>
      </c>
      <c r="L38" s="8">
        <v>6</v>
      </c>
      <c r="M38" s="3">
        <f t="shared" si="5"/>
        <v>0.000817884405670665</v>
      </c>
    </row>
    <row r="39" spans="1:13">
      <c r="A39" s="2" t="s">
        <v>53</v>
      </c>
      <c r="B39" s="2">
        <v>2</v>
      </c>
      <c r="C39" s="3">
        <f t="shared" si="4"/>
        <v>0.000602228244504667</v>
      </c>
      <c r="K39" s="8" t="s">
        <v>73</v>
      </c>
      <c r="L39" s="8">
        <v>6</v>
      </c>
      <c r="M39" s="3">
        <f t="shared" si="5"/>
        <v>0.000817884405670665</v>
      </c>
    </row>
    <row r="40" spans="1:13">
      <c r="A40" s="2" t="s">
        <v>74</v>
      </c>
      <c r="B40" s="2">
        <v>2</v>
      </c>
      <c r="C40" s="3">
        <f t="shared" si="4"/>
        <v>0.000602228244504667</v>
      </c>
      <c r="K40" s="8" t="s">
        <v>75</v>
      </c>
      <c r="L40" s="8">
        <v>6</v>
      </c>
      <c r="M40" s="3">
        <f t="shared" si="5"/>
        <v>0.000817884405670665</v>
      </c>
    </row>
    <row r="41" spans="1:13">
      <c r="A41" s="2" t="s">
        <v>76</v>
      </c>
      <c r="B41" s="2">
        <v>2</v>
      </c>
      <c r="C41" s="3">
        <f t="shared" si="4"/>
        <v>0.000602228244504667</v>
      </c>
      <c r="K41" s="8" t="s">
        <v>77</v>
      </c>
      <c r="L41" s="8">
        <v>5</v>
      </c>
      <c r="M41" s="3">
        <f t="shared" si="5"/>
        <v>0.000681570338058888</v>
      </c>
    </row>
    <row r="42" spans="1:13">
      <c r="A42" s="2" t="s">
        <v>73</v>
      </c>
      <c r="B42" s="2">
        <v>2</v>
      </c>
      <c r="C42" s="3">
        <f t="shared" si="4"/>
        <v>0.000602228244504667</v>
      </c>
      <c r="K42" s="8" t="s">
        <v>59</v>
      </c>
      <c r="L42" s="8">
        <v>4</v>
      </c>
      <c r="M42" s="3">
        <f t="shared" si="5"/>
        <v>0.00054525627044711</v>
      </c>
    </row>
    <row r="43" spans="1:13">
      <c r="A43" s="2" t="s">
        <v>78</v>
      </c>
      <c r="B43" s="2">
        <v>2</v>
      </c>
      <c r="C43" s="3">
        <f t="shared" si="4"/>
        <v>0.000602228244504667</v>
      </c>
      <c r="K43" s="8" t="s">
        <v>60</v>
      </c>
      <c r="L43" s="8">
        <v>4</v>
      </c>
      <c r="M43" s="3">
        <f t="shared" si="5"/>
        <v>0.00054525627044711</v>
      </c>
    </row>
    <row r="44" spans="1:13">
      <c r="A44" s="2" t="s">
        <v>79</v>
      </c>
      <c r="B44" s="2">
        <v>2</v>
      </c>
      <c r="C44" s="3">
        <f t="shared" si="4"/>
        <v>0.000602228244504667</v>
      </c>
      <c r="K44" s="8" t="s">
        <v>80</v>
      </c>
      <c r="L44" s="8">
        <v>4</v>
      </c>
      <c r="M44" s="3">
        <f t="shared" si="5"/>
        <v>0.00054525627044711</v>
      </c>
    </row>
    <row r="45" spans="1:13">
      <c r="A45" s="2" t="s">
        <v>81</v>
      </c>
      <c r="B45" s="2">
        <v>2</v>
      </c>
      <c r="C45" s="3">
        <f t="shared" si="4"/>
        <v>0.000602228244504667</v>
      </c>
      <c r="K45" s="8" t="s">
        <v>82</v>
      </c>
      <c r="L45" s="8">
        <v>4</v>
      </c>
      <c r="M45" s="3">
        <f t="shared" si="5"/>
        <v>0.00054525627044711</v>
      </c>
    </row>
    <row r="46" spans="1:13">
      <c r="A46" s="2" t="s">
        <v>66</v>
      </c>
      <c r="B46" s="2">
        <v>2</v>
      </c>
      <c r="C46" s="3">
        <f t="shared" si="4"/>
        <v>0.000602228244504667</v>
      </c>
      <c r="K46" s="8" t="s">
        <v>83</v>
      </c>
      <c r="L46" s="8">
        <v>4</v>
      </c>
      <c r="M46" s="3">
        <f t="shared" si="5"/>
        <v>0.00054525627044711</v>
      </c>
    </row>
    <row r="47" spans="1:13">
      <c r="A47" s="2" t="s">
        <v>84</v>
      </c>
      <c r="B47" s="2">
        <v>2</v>
      </c>
      <c r="C47" s="3">
        <f t="shared" si="4"/>
        <v>0.000602228244504667</v>
      </c>
      <c r="K47" s="8" t="s">
        <v>54</v>
      </c>
      <c r="L47" s="8">
        <v>3</v>
      </c>
      <c r="M47" s="3">
        <f t="shared" si="5"/>
        <v>0.000408942202835333</v>
      </c>
    </row>
    <row r="48" spans="1:13">
      <c r="A48" s="2" t="s">
        <v>62</v>
      </c>
      <c r="B48" s="2">
        <v>2</v>
      </c>
      <c r="C48" s="3">
        <f t="shared" si="4"/>
        <v>0.000602228244504667</v>
      </c>
      <c r="K48" s="8" t="s">
        <v>85</v>
      </c>
      <c r="L48" s="8">
        <v>3</v>
      </c>
      <c r="M48" s="3">
        <f t="shared" si="5"/>
        <v>0.000408942202835333</v>
      </c>
    </row>
    <row r="49" spans="1:13">
      <c r="A49" s="2" t="s">
        <v>86</v>
      </c>
      <c r="B49" s="2">
        <v>2</v>
      </c>
      <c r="C49" s="3">
        <f t="shared" si="4"/>
        <v>0.000602228244504667</v>
      </c>
      <c r="K49" s="8" t="s">
        <v>87</v>
      </c>
      <c r="L49" s="8">
        <v>3</v>
      </c>
      <c r="M49" s="3">
        <f t="shared" si="5"/>
        <v>0.000408942202835333</v>
      </c>
    </row>
    <row r="50" spans="1:13">
      <c r="A50" s="2" t="s">
        <v>88</v>
      </c>
      <c r="B50" s="2">
        <v>2</v>
      </c>
      <c r="C50" s="3">
        <f t="shared" si="4"/>
        <v>0.000602228244504667</v>
      </c>
      <c r="K50" s="8" t="s">
        <v>89</v>
      </c>
      <c r="L50" s="8">
        <v>3</v>
      </c>
      <c r="M50" s="3">
        <f t="shared" si="5"/>
        <v>0.000408942202835333</v>
      </c>
    </row>
    <row r="51" spans="1:13">
      <c r="A51" s="2" t="s">
        <v>90</v>
      </c>
      <c r="B51" s="2">
        <v>2</v>
      </c>
      <c r="C51" s="3">
        <f t="shared" si="4"/>
        <v>0.000602228244504667</v>
      </c>
      <c r="K51" s="8" t="s">
        <v>91</v>
      </c>
      <c r="L51" s="8">
        <v>2</v>
      </c>
      <c r="M51" s="3">
        <f t="shared" si="5"/>
        <v>0.000272628135223555</v>
      </c>
    </row>
    <row r="52" spans="1:13">
      <c r="A52" s="2" t="s">
        <v>92</v>
      </c>
      <c r="B52" s="2">
        <v>2</v>
      </c>
      <c r="C52" s="3">
        <f t="shared" si="4"/>
        <v>0.000602228244504667</v>
      </c>
      <c r="K52" s="8" t="s">
        <v>93</v>
      </c>
      <c r="L52" s="8">
        <v>2</v>
      </c>
      <c r="M52" s="3">
        <f t="shared" si="5"/>
        <v>0.000272628135223555</v>
      </c>
    </row>
    <row r="53" spans="1:13">
      <c r="A53" s="2" t="s">
        <v>94</v>
      </c>
      <c r="B53" s="2">
        <v>2</v>
      </c>
      <c r="C53" s="3">
        <f t="shared" si="4"/>
        <v>0.000602228244504667</v>
      </c>
      <c r="K53" s="8" t="s">
        <v>95</v>
      </c>
      <c r="L53" s="8">
        <v>2</v>
      </c>
      <c r="M53" s="3">
        <f t="shared" si="5"/>
        <v>0.000272628135223555</v>
      </c>
    </row>
    <row r="54" spans="1:13">
      <c r="A54" s="2" t="s">
        <v>54</v>
      </c>
      <c r="B54" s="2">
        <v>2</v>
      </c>
      <c r="C54" s="3">
        <f t="shared" si="4"/>
        <v>0.000602228244504667</v>
      </c>
      <c r="K54" s="8" t="s">
        <v>96</v>
      </c>
      <c r="L54" s="8">
        <v>2</v>
      </c>
      <c r="M54" s="3">
        <f t="shared" si="5"/>
        <v>0.000272628135223555</v>
      </c>
    </row>
    <row r="55" spans="1:13">
      <c r="A55" s="2" t="s">
        <v>97</v>
      </c>
      <c r="B55" s="2">
        <v>2</v>
      </c>
      <c r="C55" s="3">
        <f t="shared" si="4"/>
        <v>0.000602228244504667</v>
      </c>
      <c r="K55" s="8" t="s">
        <v>98</v>
      </c>
      <c r="L55" s="8">
        <v>2</v>
      </c>
      <c r="M55" s="3">
        <f t="shared" si="5"/>
        <v>0.000272628135223555</v>
      </c>
    </row>
    <row r="56" spans="1:13">
      <c r="A56" s="2" t="s">
        <v>99</v>
      </c>
      <c r="B56" s="2">
        <v>2</v>
      </c>
      <c r="C56" s="3">
        <f t="shared" si="4"/>
        <v>0.000602228244504667</v>
      </c>
      <c r="K56" s="8" t="s">
        <v>100</v>
      </c>
      <c r="L56" s="8">
        <v>2</v>
      </c>
      <c r="M56" s="3">
        <f t="shared" si="5"/>
        <v>0.000272628135223555</v>
      </c>
    </row>
    <row r="57" spans="1:13">
      <c r="A57" s="2" t="s">
        <v>101</v>
      </c>
      <c r="B57" s="2">
        <v>2</v>
      </c>
      <c r="C57" s="3">
        <f t="shared" si="4"/>
        <v>0.000602228244504667</v>
      </c>
      <c r="K57" s="8" t="s">
        <v>56</v>
      </c>
      <c r="L57" s="8">
        <v>2</v>
      </c>
      <c r="M57" s="3">
        <f t="shared" si="5"/>
        <v>0.000272628135223555</v>
      </c>
    </row>
    <row r="58" spans="1:13">
      <c r="A58" s="8" t="s">
        <v>102</v>
      </c>
      <c r="B58" s="8">
        <v>1</v>
      </c>
      <c r="C58" s="3">
        <f t="shared" si="4"/>
        <v>0.000301114122252334</v>
      </c>
      <c r="K58" s="8" t="s">
        <v>103</v>
      </c>
      <c r="L58" s="8">
        <v>2</v>
      </c>
      <c r="M58" s="3">
        <f t="shared" si="5"/>
        <v>0.000272628135223555</v>
      </c>
    </row>
    <row r="59" spans="1:13">
      <c r="A59" s="8" t="s">
        <v>104</v>
      </c>
      <c r="B59" s="8">
        <v>1</v>
      </c>
      <c r="C59" s="3">
        <f t="shared" si="4"/>
        <v>0.000301114122252334</v>
      </c>
      <c r="K59" s="8" t="s">
        <v>105</v>
      </c>
      <c r="L59" s="8">
        <v>2</v>
      </c>
      <c r="M59" s="3">
        <f t="shared" si="5"/>
        <v>0.000272628135223555</v>
      </c>
    </row>
    <row r="60" spans="1:13">
      <c r="A60" s="8" t="s">
        <v>106</v>
      </c>
      <c r="B60" s="8">
        <v>1</v>
      </c>
      <c r="C60" s="3">
        <f t="shared" si="4"/>
        <v>0.000301114122252334</v>
      </c>
      <c r="K60" s="8" t="s">
        <v>107</v>
      </c>
      <c r="L60" s="8">
        <v>2</v>
      </c>
      <c r="M60" s="3">
        <f t="shared" si="5"/>
        <v>0.000272628135223555</v>
      </c>
    </row>
    <row r="61" spans="1:13">
      <c r="A61" s="8" t="s">
        <v>108</v>
      </c>
      <c r="B61" s="8">
        <v>1</v>
      </c>
      <c r="C61" s="3">
        <f t="shared" si="4"/>
        <v>0.000301114122252334</v>
      </c>
      <c r="K61" s="8" t="s">
        <v>109</v>
      </c>
      <c r="L61" s="8">
        <v>2</v>
      </c>
      <c r="M61" s="3">
        <f t="shared" si="5"/>
        <v>0.000272628135223555</v>
      </c>
    </row>
    <row r="62" spans="1:13">
      <c r="A62" s="8" t="s">
        <v>110</v>
      </c>
      <c r="B62" s="8">
        <v>1</v>
      </c>
      <c r="C62" s="3">
        <f t="shared" si="4"/>
        <v>0.000301114122252334</v>
      </c>
      <c r="K62" s="8" t="s">
        <v>111</v>
      </c>
      <c r="L62" s="8">
        <v>1</v>
      </c>
      <c r="M62" s="3">
        <f t="shared" si="5"/>
        <v>0.000136314067611778</v>
      </c>
    </row>
    <row r="63" spans="1:13">
      <c r="A63" s="8" t="s">
        <v>112</v>
      </c>
      <c r="B63" s="8">
        <v>1</v>
      </c>
      <c r="C63" s="3">
        <f t="shared" si="4"/>
        <v>0.000301114122252334</v>
      </c>
      <c r="K63" s="8" t="s">
        <v>113</v>
      </c>
      <c r="L63" s="8">
        <v>1</v>
      </c>
      <c r="M63" s="3">
        <f t="shared" si="5"/>
        <v>0.000136314067611778</v>
      </c>
    </row>
    <row r="64" spans="1:13">
      <c r="A64" s="8" t="s">
        <v>114</v>
      </c>
      <c r="B64" s="8">
        <v>1</v>
      </c>
      <c r="C64" s="3">
        <f t="shared" si="4"/>
        <v>0.000301114122252334</v>
      </c>
      <c r="K64" s="8" t="s">
        <v>115</v>
      </c>
      <c r="L64" s="8">
        <v>1</v>
      </c>
      <c r="M64" s="3">
        <f t="shared" si="5"/>
        <v>0.000136314067611778</v>
      </c>
    </row>
    <row r="65" spans="1:13">
      <c r="A65" s="8" t="s">
        <v>116</v>
      </c>
      <c r="B65" s="8">
        <v>1</v>
      </c>
      <c r="C65" s="3">
        <f t="shared" si="4"/>
        <v>0.000301114122252334</v>
      </c>
      <c r="K65" s="8" t="s">
        <v>117</v>
      </c>
      <c r="L65" s="8">
        <v>1</v>
      </c>
      <c r="M65" s="3">
        <f t="shared" si="5"/>
        <v>0.000136314067611778</v>
      </c>
    </row>
    <row r="66" spans="1:13">
      <c r="A66" s="8" t="s">
        <v>118</v>
      </c>
      <c r="B66" s="8">
        <v>1</v>
      </c>
      <c r="C66" s="3">
        <f t="shared" si="4"/>
        <v>0.000301114122252334</v>
      </c>
      <c r="K66" s="8" t="s">
        <v>119</v>
      </c>
      <c r="L66" s="8">
        <v>1</v>
      </c>
      <c r="M66" s="3">
        <f t="shared" si="5"/>
        <v>0.000136314067611778</v>
      </c>
    </row>
    <row r="67" spans="1:13">
      <c r="A67" s="8" t="s">
        <v>120</v>
      </c>
      <c r="B67" s="8">
        <v>1</v>
      </c>
      <c r="C67" s="3">
        <f t="shared" si="4"/>
        <v>0.000301114122252334</v>
      </c>
      <c r="K67" s="8" t="s">
        <v>121</v>
      </c>
      <c r="L67" s="8">
        <v>1</v>
      </c>
      <c r="M67" s="3">
        <f t="shared" si="5"/>
        <v>0.000136314067611778</v>
      </c>
    </row>
    <row r="68" spans="1:13">
      <c r="A68" s="8" t="s">
        <v>122</v>
      </c>
      <c r="B68" s="8">
        <v>1</v>
      </c>
      <c r="C68" s="3">
        <f t="shared" ref="C68:C90" si="6">B68/3321</f>
        <v>0.000301114122252334</v>
      </c>
      <c r="K68" s="8" t="s">
        <v>68</v>
      </c>
      <c r="L68" s="8">
        <v>1</v>
      </c>
      <c r="M68" s="3">
        <f t="shared" si="5"/>
        <v>0.000136314067611778</v>
      </c>
    </row>
    <row r="69" spans="1:13">
      <c r="A69" s="8" t="s">
        <v>89</v>
      </c>
      <c r="B69" s="8">
        <v>1</v>
      </c>
      <c r="C69" s="3">
        <f t="shared" si="6"/>
        <v>0.000301114122252334</v>
      </c>
      <c r="K69" s="8" t="s">
        <v>123</v>
      </c>
      <c r="L69" s="8">
        <v>1</v>
      </c>
      <c r="M69" s="3">
        <f t="shared" si="5"/>
        <v>0.000136314067611778</v>
      </c>
    </row>
    <row r="70" spans="1:13">
      <c r="A70" s="8" t="s">
        <v>105</v>
      </c>
      <c r="B70" s="8">
        <v>1</v>
      </c>
      <c r="C70" s="3">
        <f t="shared" si="6"/>
        <v>0.000301114122252334</v>
      </c>
      <c r="K70" s="8" t="s">
        <v>124</v>
      </c>
      <c r="L70" s="8">
        <v>1</v>
      </c>
      <c r="M70" s="3">
        <f t="shared" si="5"/>
        <v>0.000136314067611778</v>
      </c>
    </row>
    <row r="71" spans="1:13">
      <c r="A71" s="8" t="s">
        <v>125</v>
      </c>
      <c r="B71" s="8">
        <v>1</v>
      </c>
      <c r="C71" s="3">
        <f t="shared" si="6"/>
        <v>0.000301114122252334</v>
      </c>
      <c r="K71" s="8" t="s">
        <v>126</v>
      </c>
      <c r="L71" s="8">
        <v>1</v>
      </c>
      <c r="M71" s="3">
        <f t="shared" si="5"/>
        <v>0.000136314067611778</v>
      </c>
    </row>
    <row r="72" spans="1:13">
      <c r="A72" s="8" t="s">
        <v>107</v>
      </c>
      <c r="B72" s="8">
        <v>1</v>
      </c>
      <c r="C72" s="3">
        <f t="shared" si="6"/>
        <v>0.000301114122252334</v>
      </c>
      <c r="K72" s="8" t="s">
        <v>127</v>
      </c>
      <c r="L72" s="8">
        <v>1</v>
      </c>
      <c r="M72" s="3">
        <f t="shared" si="5"/>
        <v>0.000136314067611778</v>
      </c>
    </row>
    <row r="73" spans="1:13">
      <c r="A73" s="8" t="s">
        <v>123</v>
      </c>
      <c r="B73" s="8">
        <v>1</v>
      </c>
      <c r="C73" s="3">
        <f t="shared" si="6"/>
        <v>0.000301114122252334</v>
      </c>
      <c r="K73" s="8" t="s">
        <v>120</v>
      </c>
      <c r="L73" s="8">
        <v>1</v>
      </c>
      <c r="M73" s="3">
        <f t="shared" si="5"/>
        <v>0.000136314067611778</v>
      </c>
    </row>
    <row r="74" spans="1:13">
      <c r="A74" s="8" t="s">
        <v>128</v>
      </c>
      <c r="B74" s="8">
        <v>1</v>
      </c>
      <c r="C74" s="3">
        <f t="shared" si="6"/>
        <v>0.000301114122252334</v>
      </c>
      <c r="K74" s="2" t="s">
        <v>129</v>
      </c>
      <c r="L74" s="2">
        <v>1</v>
      </c>
      <c r="M74" s="3">
        <f t="shared" si="5"/>
        <v>0.000136314067611778</v>
      </c>
    </row>
    <row r="75" spans="1:3">
      <c r="A75" s="8" t="s">
        <v>130</v>
      </c>
      <c r="B75" s="8">
        <v>1</v>
      </c>
      <c r="C75" s="3">
        <f t="shared" si="6"/>
        <v>0.000301114122252334</v>
      </c>
    </row>
    <row r="76" spans="1:3">
      <c r="A76" s="8" t="s">
        <v>131</v>
      </c>
      <c r="B76" s="8">
        <v>1</v>
      </c>
      <c r="C76" s="3">
        <f t="shared" si="6"/>
        <v>0.000301114122252334</v>
      </c>
    </row>
    <row r="77" spans="1:3">
      <c r="A77" s="8" t="s">
        <v>132</v>
      </c>
      <c r="B77" s="8">
        <v>1</v>
      </c>
      <c r="C77" s="3">
        <f t="shared" si="6"/>
        <v>0.000301114122252334</v>
      </c>
    </row>
    <row r="78" spans="1:3">
      <c r="A78" s="8" t="s">
        <v>133</v>
      </c>
      <c r="B78" s="8">
        <v>1</v>
      </c>
      <c r="C78" s="3">
        <f t="shared" si="6"/>
        <v>0.000301114122252334</v>
      </c>
    </row>
    <row r="79" spans="1:3">
      <c r="A79" s="8" t="s">
        <v>134</v>
      </c>
      <c r="B79" s="8">
        <v>1</v>
      </c>
      <c r="C79" s="3">
        <f t="shared" si="6"/>
        <v>0.000301114122252334</v>
      </c>
    </row>
    <row r="80" spans="1:3">
      <c r="A80" s="8" t="s">
        <v>83</v>
      </c>
      <c r="B80" s="8">
        <v>1</v>
      </c>
      <c r="C80" s="3">
        <f t="shared" si="6"/>
        <v>0.000301114122252334</v>
      </c>
    </row>
    <row r="81" spans="1:3">
      <c r="A81" s="8" t="s">
        <v>124</v>
      </c>
      <c r="B81" s="8">
        <v>1</v>
      </c>
      <c r="C81" s="3">
        <f t="shared" si="6"/>
        <v>0.000301114122252334</v>
      </c>
    </row>
    <row r="82" spans="1:17">
      <c r="A82" s="8" t="s">
        <v>67</v>
      </c>
      <c r="B82" s="8">
        <v>1</v>
      </c>
      <c r="C82" s="3">
        <f t="shared" si="6"/>
        <v>0.000301114122252334</v>
      </c>
      <c r="G82" s="1">
        <v>2015</v>
      </c>
      <c r="H82" s="1"/>
      <c r="I82" s="1">
        <v>2019</v>
      </c>
      <c r="J82" s="1"/>
      <c r="K82" s="1"/>
      <c r="L82" s="1"/>
      <c r="Q82" s="7" t="s">
        <v>135</v>
      </c>
    </row>
    <row r="83" spans="1:18">
      <c r="A83" s="8" t="s">
        <v>77</v>
      </c>
      <c r="B83" s="8">
        <v>1</v>
      </c>
      <c r="C83" s="3">
        <f t="shared" si="6"/>
        <v>0.000301114122252334</v>
      </c>
      <c r="G83" s="7" t="s">
        <v>0</v>
      </c>
      <c r="H83" s="7" t="s">
        <v>2</v>
      </c>
      <c r="I83" s="7" t="s">
        <v>0</v>
      </c>
      <c r="J83" s="7" t="s">
        <v>2</v>
      </c>
      <c r="K83" s="7"/>
      <c r="L83" s="7"/>
      <c r="M83" s="7"/>
      <c r="Q83" t="s">
        <v>136</v>
      </c>
      <c r="R83" s="3" t="s">
        <v>137</v>
      </c>
    </row>
    <row r="84" spans="1:18">
      <c r="A84" s="8" t="s">
        <v>138</v>
      </c>
      <c r="B84" s="8">
        <v>1</v>
      </c>
      <c r="C84" s="3">
        <f t="shared" si="6"/>
        <v>0.000301114122252334</v>
      </c>
      <c r="G84" s="8" t="s">
        <v>4</v>
      </c>
      <c r="H84" s="3">
        <v>0.32129225736096</v>
      </c>
      <c r="I84" s="8" t="s">
        <v>4</v>
      </c>
      <c r="J84" s="3">
        <v>0.320084311954231</v>
      </c>
      <c r="K84" s="8"/>
      <c r="P84" s="9" t="s">
        <v>139</v>
      </c>
      <c r="Q84" s="3">
        <v>0.32129225736096</v>
      </c>
      <c r="R84" s="3">
        <v>0.320084311954231</v>
      </c>
    </row>
    <row r="85" spans="1:18">
      <c r="A85" s="8" t="s">
        <v>140</v>
      </c>
      <c r="B85" s="8">
        <v>1</v>
      </c>
      <c r="C85" s="3">
        <f t="shared" si="6"/>
        <v>0.000301114122252334</v>
      </c>
      <c r="G85" s="8" t="s">
        <v>5</v>
      </c>
      <c r="H85" s="3">
        <v>0.157851690294438</v>
      </c>
      <c r="I85" s="8" t="s">
        <v>5</v>
      </c>
      <c r="J85" s="3">
        <v>0.185185185185185</v>
      </c>
      <c r="K85" s="8"/>
      <c r="P85" s="9" t="s">
        <v>141</v>
      </c>
      <c r="Q85" s="3">
        <v>0.157851690294438</v>
      </c>
      <c r="R85" s="3">
        <v>0.185185185185185</v>
      </c>
    </row>
    <row r="86" spans="1:18">
      <c r="A86" s="8" t="s">
        <v>142</v>
      </c>
      <c r="B86" s="8">
        <v>1</v>
      </c>
      <c r="C86" s="3">
        <f t="shared" si="6"/>
        <v>0.000301114122252334</v>
      </c>
      <c r="G86" s="8" t="s">
        <v>8</v>
      </c>
      <c r="H86" s="3">
        <v>0.108233369683751</v>
      </c>
      <c r="I86" s="8" t="s">
        <v>7</v>
      </c>
      <c r="J86" s="3">
        <v>0.0897320084311954</v>
      </c>
      <c r="K86" s="8"/>
      <c r="P86" s="9" t="s">
        <v>143</v>
      </c>
      <c r="Q86" s="3">
        <v>0.108233369683751</v>
      </c>
      <c r="R86" s="3">
        <v>0.0897320084311954</v>
      </c>
    </row>
    <row r="87" spans="1:18">
      <c r="A87" s="8" t="s">
        <v>121</v>
      </c>
      <c r="B87" s="8">
        <v>1</v>
      </c>
      <c r="C87" s="3">
        <f t="shared" si="6"/>
        <v>0.000301114122252334</v>
      </c>
      <c r="G87" s="8" t="s">
        <v>10</v>
      </c>
      <c r="H87" s="3">
        <v>0.0984187568157034</v>
      </c>
      <c r="I87" s="8" t="s">
        <v>8</v>
      </c>
      <c r="J87" s="3">
        <v>0.0701595904847937</v>
      </c>
      <c r="K87" s="8"/>
      <c r="P87" s="9" t="s">
        <v>144</v>
      </c>
      <c r="Q87" s="3">
        <v>0.0984187568157034</v>
      </c>
      <c r="R87" s="3">
        <v>0.0701595904847937</v>
      </c>
    </row>
    <row r="88" spans="1:18">
      <c r="A88" s="8" t="s">
        <v>145</v>
      </c>
      <c r="B88" s="8">
        <v>1</v>
      </c>
      <c r="C88" s="3">
        <f t="shared" si="6"/>
        <v>0.000301114122252334</v>
      </c>
      <c r="G88" s="8" t="s">
        <v>7</v>
      </c>
      <c r="H88" s="3">
        <v>0.0838331515812432</v>
      </c>
      <c r="I88" s="8" t="s">
        <v>12</v>
      </c>
      <c r="J88" s="3">
        <v>0.0584161397169527</v>
      </c>
      <c r="K88" s="8"/>
      <c r="P88" s="9" t="s">
        <v>146</v>
      </c>
      <c r="Q88" s="3">
        <v>0.0838331515812432</v>
      </c>
      <c r="R88" s="3">
        <v>0.0584161397169527</v>
      </c>
    </row>
    <row r="89" spans="1:18">
      <c r="A89" s="8" t="s">
        <v>127</v>
      </c>
      <c r="B89" s="8">
        <v>1</v>
      </c>
      <c r="C89" s="3">
        <f t="shared" si="6"/>
        <v>0.000301114122252334</v>
      </c>
      <c r="G89" s="8" t="s">
        <v>14</v>
      </c>
      <c r="H89" s="3">
        <v>0.0306706652126499</v>
      </c>
      <c r="I89" s="8" t="s">
        <v>14</v>
      </c>
      <c r="J89" s="3">
        <v>0.0331225534477567</v>
      </c>
      <c r="K89" s="8"/>
      <c r="P89" s="9" t="s">
        <v>147</v>
      </c>
      <c r="Q89" s="3">
        <v>0.0306706652126499</v>
      </c>
      <c r="R89" s="3">
        <v>0.0331225534477567</v>
      </c>
    </row>
    <row r="90" spans="1:18">
      <c r="A90" s="8" t="s">
        <v>148</v>
      </c>
      <c r="B90" s="8">
        <v>1</v>
      </c>
      <c r="C90" s="3">
        <f t="shared" si="6"/>
        <v>0.000301114122252334</v>
      </c>
      <c r="G90" s="8" t="s">
        <v>16</v>
      </c>
      <c r="H90" s="3">
        <v>0.0241275899672846</v>
      </c>
      <c r="I90" s="8" t="s">
        <v>16</v>
      </c>
      <c r="J90" s="3">
        <v>0.0322192110809997</v>
      </c>
      <c r="K90" s="8"/>
      <c r="P90" s="9" t="s">
        <v>149</v>
      </c>
      <c r="Q90" s="3">
        <v>0.0241275899672846</v>
      </c>
      <c r="R90" s="3">
        <v>0.0322192110809997</v>
      </c>
    </row>
    <row r="91" spans="1:18">
      <c r="A91" s="8"/>
      <c r="B91" s="10"/>
      <c r="C91" s="3"/>
      <c r="G91" s="8" t="s">
        <v>18</v>
      </c>
      <c r="H91" s="3">
        <v>0.0234460196292257</v>
      </c>
      <c r="I91" s="8" t="s">
        <v>10</v>
      </c>
      <c r="J91" s="3">
        <v>0.0295091839807287</v>
      </c>
      <c r="K91" s="8"/>
      <c r="P91" s="9" t="s">
        <v>150</v>
      </c>
      <c r="Q91" s="3">
        <v>0.0234460196292257</v>
      </c>
      <c r="R91" s="3">
        <v>0.0295091839807287</v>
      </c>
    </row>
    <row r="92" spans="1:18">
      <c r="A92" s="8"/>
      <c r="B92" s="8"/>
      <c r="C92" s="3"/>
      <c r="G92" s="8" t="s">
        <v>21</v>
      </c>
      <c r="H92" s="3">
        <v>0.0128135223555071</v>
      </c>
      <c r="I92" s="8" t="s">
        <v>19</v>
      </c>
      <c r="J92" s="3">
        <v>0.0240891297801867</v>
      </c>
      <c r="K92" s="8"/>
      <c r="P92" s="9" t="s">
        <v>151</v>
      </c>
      <c r="Q92" s="3">
        <v>0.0128135223555071</v>
      </c>
      <c r="R92" s="3">
        <v>0.0240891297801867</v>
      </c>
    </row>
    <row r="93" spans="1:18">
      <c r="A93" s="8"/>
      <c r="B93" s="8"/>
      <c r="C93" s="3"/>
      <c r="G93" s="8" t="s">
        <v>12</v>
      </c>
      <c r="H93" s="3">
        <v>0.0126772082878953</v>
      </c>
      <c r="I93" s="8" t="s">
        <v>22</v>
      </c>
      <c r="J93" s="3">
        <v>0.0177657332128877</v>
      </c>
      <c r="K93" s="8"/>
      <c r="P93" s="9" t="s">
        <v>152</v>
      </c>
      <c r="Q93" s="3">
        <v>0.0126772082878953</v>
      </c>
      <c r="R93" s="3">
        <v>0.0177657332128877</v>
      </c>
    </row>
    <row r="94" spans="3:3">
      <c r="C94" s="3"/>
    </row>
    <row r="95" spans="3:3">
      <c r="C95" s="3"/>
    </row>
    <row r="96" spans="3:3">
      <c r="C96" s="3"/>
    </row>
    <row r="97" spans="2:3">
      <c r="B97" s="7" t="s">
        <v>3</v>
      </c>
      <c r="C97" s="3"/>
    </row>
    <row r="98" spans="2:3">
      <c r="B98" t="s">
        <v>136</v>
      </c>
      <c r="C98" s="3" t="s">
        <v>153</v>
      </c>
    </row>
    <row r="99" spans="1:3">
      <c r="A99" s="9" t="s">
        <v>139</v>
      </c>
      <c r="B99" s="3">
        <v>0.32129225736096</v>
      </c>
      <c r="C99" s="3">
        <v>0.320084311954231</v>
      </c>
    </row>
    <row r="100" spans="1:3">
      <c r="A100" s="9" t="s">
        <v>141</v>
      </c>
      <c r="B100" s="3">
        <v>0.206515812431843</v>
      </c>
      <c r="C100" s="3">
        <v>0.185185185185185</v>
      </c>
    </row>
    <row r="101" spans="1:3">
      <c r="A101" s="9" t="s">
        <v>143</v>
      </c>
      <c r="B101" s="3">
        <v>0.157851690294438</v>
      </c>
      <c r="C101" s="3">
        <v>0.166817223727793</v>
      </c>
    </row>
    <row r="102" spans="1:3">
      <c r="A102" s="9" t="s">
        <v>144</v>
      </c>
      <c r="B102" s="3">
        <v>0.102917121046892</v>
      </c>
      <c r="C102" s="3">
        <v>0.0779885576633544</v>
      </c>
    </row>
    <row r="103" spans="1:3">
      <c r="A103" s="9" t="s">
        <v>146</v>
      </c>
      <c r="B103" s="3">
        <v>0.0321701199563795</v>
      </c>
      <c r="C103" s="3">
        <v>0.0358325805480277</v>
      </c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</sheetData>
  <sortState ref="A3:B90">
    <sortCondition ref="B3:B90" descending="1"/>
  </sortState>
  <mergeCells count="5">
    <mergeCell ref="A1:C1"/>
    <mergeCell ref="K1:M1"/>
    <mergeCell ref="G82:H82"/>
    <mergeCell ref="I82:J82"/>
    <mergeCell ref="K82:L8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P28" sqref="P28"/>
    </sheetView>
  </sheetViews>
  <sheetFormatPr defaultColWidth="9" defaultRowHeight="13.5"/>
  <cols>
    <col min="2" max="2" width="12" customWidth="1"/>
    <col min="4" max="4" width="12.625"/>
    <col min="8" max="8" width="13" customWidth="1"/>
    <col min="9" max="9" width="24.375" customWidth="1"/>
    <col min="11" max="11" width="12.625"/>
  </cols>
  <sheetData>
    <row r="1" spans="3:3">
      <c r="C1" t="s">
        <v>154</v>
      </c>
    </row>
    <row r="2" spans="1:3">
      <c r="A2" s="1" t="s">
        <v>155</v>
      </c>
      <c r="B2" t="s">
        <v>156</v>
      </c>
      <c r="C2">
        <v>36</v>
      </c>
    </row>
    <row r="3" spans="1:3">
      <c r="A3" s="1"/>
      <c r="B3" t="s">
        <v>157</v>
      </c>
      <c r="C3">
        <v>15</v>
      </c>
    </row>
    <row r="4" spans="1:10">
      <c r="A4" s="1" t="s">
        <v>158</v>
      </c>
      <c r="B4" s="2" t="s">
        <v>159</v>
      </c>
      <c r="C4">
        <v>1</v>
      </c>
      <c r="D4" s="3"/>
      <c r="E4" s="3"/>
      <c r="H4" s="5" t="s">
        <v>158</v>
      </c>
      <c r="I4" s="6" t="s">
        <v>136</v>
      </c>
      <c r="J4" s="7" t="s">
        <v>153</v>
      </c>
    </row>
    <row r="5" spans="1:10">
      <c r="A5" s="1"/>
      <c r="B5" s="2" t="s">
        <v>160</v>
      </c>
      <c r="C5">
        <v>18</v>
      </c>
      <c r="D5" s="3"/>
      <c r="E5" s="3"/>
      <c r="H5" s="2" t="s">
        <v>161</v>
      </c>
      <c r="I5" s="3">
        <v>0.0755719</v>
      </c>
      <c r="J5">
        <v>0</v>
      </c>
    </row>
    <row r="6" spans="1:10">
      <c r="A6" s="1"/>
      <c r="B6" s="2" t="s">
        <v>162</v>
      </c>
      <c r="C6">
        <v>32</v>
      </c>
      <c r="D6" s="3"/>
      <c r="E6" s="3"/>
      <c r="H6" s="2" t="s">
        <v>163</v>
      </c>
      <c r="I6" s="3">
        <v>0.362745098039216</v>
      </c>
      <c r="J6">
        <v>0</v>
      </c>
    </row>
    <row r="7" spans="5:10">
      <c r="E7" s="3"/>
      <c r="H7" s="2" t="s">
        <v>164</v>
      </c>
      <c r="I7" s="3">
        <v>0.263480392156863</v>
      </c>
      <c r="J7">
        <v>0</v>
      </c>
    </row>
    <row r="8" spans="8:10">
      <c r="H8" s="2" t="s">
        <v>159</v>
      </c>
      <c r="I8" s="3">
        <v>0.179330065359477</v>
      </c>
      <c r="J8" s="3">
        <f>C4/51</f>
        <v>0.0196078431372549</v>
      </c>
    </row>
    <row r="9" spans="8:10">
      <c r="H9" s="2" t="s">
        <v>160</v>
      </c>
      <c r="I9" s="3">
        <v>0.07189542</v>
      </c>
      <c r="J9" s="3">
        <f>C5/51</f>
        <v>0.352941176470588</v>
      </c>
    </row>
    <row r="10" spans="8:10">
      <c r="H10" s="2" t="s">
        <v>162</v>
      </c>
      <c r="I10" s="3">
        <v>0.0469771241830065</v>
      </c>
      <c r="J10" s="3">
        <f>C6/51</f>
        <v>0.627450980392157</v>
      </c>
    </row>
    <row r="11" spans="9:9">
      <c r="I11">
        <v>2407</v>
      </c>
    </row>
  </sheetData>
  <mergeCells count="2">
    <mergeCell ref="A2:A3"/>
    <mergeCell ref="A4:A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C1" workbookViewId="0">
      <selection activeCell="J18" sqref="G18:J18"/>
    </sheetView>
  </sheetViews>
  <sheetFormatPr defaultColWidth="9" defaultRowHeight="13.5"/>
  <cols>
    <col min="3" max="3" width="12.5" customWidth="1"/>
    <col min="7" max="7" width="14" customWidth="1"/>
    <col min="8" max="8" width="21.625" customWidth="1"/>
    <col min="9" max="9" width="12.625"/>
    <col min="10" max="10" width="13.75"/>
  </cols>
  <sheetData>
    <row r="1" spans="1:9">
      <c r="A1" s="1">
        <v>2019</v>
      </c>
      <c r="B1" s="1"/>
      <c r="C1" s="1">
        <v>2015</v>
      </c>
      <c r="D1" s="1"/>
      <c r="H1" t="s">
        <v>136</v>
      </c>
      <c r="I1" t="s">
        <v>165</v>
      </c>
    </row>
    <row r="2" spans="1:9">
      <c r="A2" s="2" t="s">
        <v>166</v>
      </c>
      <c r="B2" s="2">
        <v>1066</v>
      </c>
      <c r="C2" s="2" t="s">
        <v>167</v>
      </c>
      <c r="D2" s="2">
        <v>2259</v>
      </c>
      <c r="G2" s="2" t="s">
        <v>166</v>
      </c>
      <c r="H2">
        <v>2241</v>
      </c>
      <c r="I2" s="2">
        <v>1066</v>
      </c>
    </row>
    <row r="3" spans="1:9">
      <c r="A3" s="2" t="s">
        <v>168</v>
      </c>
      <c r="B3" s="2">
        <v>297</v>
      </c>
      <c r="C3" s="2" t="s">
        <v>166</v>
      </c>
      <c r="D3" s="2">
        <v>2241</v>
      </c>
      <c r="G3" s="2" t="s">
        <v>168</v>
      </c>
      <c r="H3">
        <v>1582</v>
      </c>
      <c r="I3" s="2">
        <v>297</v>
      </c>
    </row>
    <row r="4" spans="1:9">
      <c r="A4" s="2" t="s">
        <v>167</v>
      </c>
      <c r="B4" s="2">
        <v>226</v>
      </c>
      <c r="C4" s="2" t="s">
        <v>168</v>
      </c>
      <c r="D4" s="2">
        <v>1582</v>
      </c>
      <c r="G4" s="2" t="s">
        <v>167</v>
      </c>
      <c r="H4">
        <v>2259</v>
      </c>
      <c r="I4" s="2">
        <v>226</v>
      </c>
    </row>
    <row r="5" spans="1:9">
      <c r="A5" s="2" t="s">
        <v>169</v>
      </c>
      <c r="B5" s="2">
        <v>207</v>
      </c>
      <c r="C5" s="2" t="s">
        <v>170</v>
      </c>
      <c r="D5" s="2">
        <v>472</v>
      </c>
      <c r="G5" s="2" t="s">
        <v>169</v>
      </c>
      <c r="H5">
        <v>455</v>
      </c>
      <c r="I5" s="2">
        <v>207</v>
      </c>
    </row>
    <row r="6" spans="1:9">
      <c r="A6" s="2" t="s">
        <v>170</v>
      </c>
      <c r="B6" s="2">
        <v>179</v>
      </c>
      <c r="C6" s="2" t="s">
        <v>169</v>
      </c>
      <c r="D6" s="2">
        <v>455</v>
      </c>
      <c r="G6" s="2" t="s">
        <v>170</v>
      </c>
      <c r="H6">
        <v>472</v>
      </c>
      <c r="I6" s="2">
        <v>179</v>
      </c>
    </row>
    <row r="7" spans="1:9">
      <c r="A7" s="2" t="s">
        <v>171</v>
      </c>
      <c r="B7" s="2">
        <v>148</v>
      </c>
      <c r="C7" s="2" t="s">
        <v>171</v>
      </c>
      <c r="D7" s="2">
        <v>252</v>
      </c>
      <c r="G7" s="2" t="s">
        <v>171</v>
      </c>
      <c r="H7">
        <v>252</v>
      </c>
      <c r="I7" s="2">
        <v>148</v>
      </c>
    </row>
    <row r="8" spans="1:9">
      <c r="A8" s="2" t="s">
        <v>172</v>
      </c>
      <c r="B8" s="2">
        <v>39</v>
      </c>
      <c r="C8" s="2" t="s">
        <v>172</v>
      </c>
      <c r="D8" s="2">
        <v>75</v>
      </c>
      <c r="G8" s="2" t="s">
        <v>172</v>
      </c>
      <c r="H8">
        <v>75</v>
      </c>
      <c r="I8" s="2">
        <v>39</v>
      </c>
    </row>
    <row r="9" spans="2:4">
      <c r="B9">
        <f>SUM(B2:B8)</f>
        <v>2162</v>
      </c>
      <c r="D9">
        <f>SUM(D2:D8)</f>
        <v>7336</v>
      </c>
    </row>
    <row r="11" spans="2:2">
      <c r="B11">
        <f>B9+D9</f>
        <v>9498</v>
      </c>
    </row>
    <row r="12" spans="8:9">
      <c r="H12" t="s">
        <v>136</v>
      </c>
      <c r="I12" t="s">
        <v>153</v>
      </c>
    </row>
    <row r="13" spans="7:10">
      <c r="G13" s="2" t="s">
        <v>166</v>
      </c>
      <c r="H13" s="3">
        <f>H2/7336</f>
        <v>0.305479825517993</v>
      </c>
      <c r="I13" s="4">
        <f>I2/2162</f>
        <v>0.493061979648474</v>
      </c>
      <c r="J13" s="3">
        <f>I13-H13</f>
        <v>0.187582154130481</v>
      </c>
    </row>
    <row r="14" spans="7:10">
      <c r="G14" s="2" t="s">
        <v>168</v>
      </c>
      <c r="H14" s="3">
        <f>H3/7336</f>
        <v>0.215648854961832</v>
      </c>
      <c r="I14" s="4">
        <f t="shared" ref="I14:I19" si="0">I3/2162</f>
        <v>0.137372802960222</v>
      </c>
      <c r="J14" s="3">
        <f t="shared" ref="J14:J19" si="1">I14-H14</f>
        <v>-0.07827605200161</v>
      </c>
    </row>
    <row r="15" spans="7:10">
      <c r="G15" s="2" t="s">
        <v>167</v>
      </c>
      <c r="H15" s="3">
        <f t="shared" ref="H14:H19" si="2">H4/7336</f>
        <v>0.307933478735005</v>
      </c>
      <c r="I15" s="4">
        <f t="shared" si="0"/>
        <v>0.104532839962997</v>
      </c>
      <c r="J15" s="3">
        <f t="shared" si="1"/>
        <v>-0.203400638772008</v>
      </c>
    </row>
    <row r="16" spans="7:10">
      <c r="G16" s="2" t="s">
        <v>169</v>
      </c>
      <c r="H16" s="3">
        <f t="shared" si="2"/>
        <v>0.0620229007633588</v>
      </c>
      <c r="I16" s="4">
        <f t="shared" si="0"/>
        <v>0.0957446808510638</v>
      </c>
      <c r="J16" s="3">
        <f t="shared" si="1"/>
        <v>0.033721780087705</v>
      </c>
    </row>
    <row r="17" spans="7:10">
      <c r="G17" s="2" t="s">
        <v>170</v>
      </c>
      <c r="H17" s="3">
        <f t="shared" si="2"/>
        <v>0.064340239912759</v>
      </c>
      <c r="I17" s="4">
        <f t="shared" si="0"/>
        <v>0.0827937095282146</v>
      </c>
      <c r="J17" s="3">
        <f t="shared" si="1"/>
        <v>0.0184534696154556</v>
      </c>
    </row>
    <row r="18" spans="7:10">
      <c r="G18" s="2" t="s">
        <v>171</v>
      </c>
      <c r="H18" s="3">
        <f t="shared" si="2"/>
        <v>0.0343511450381679</v>
      </c>
      <c r="I18" s="4">
        <f t="shared" si="0"/>
        <v>0.0684551341350601</v>
      </c>
      <c r="J18" s="3">
        <f t="shared" si="1"/>
        <v>0.0341039890968922</v>
      </c>
    </row>
    <row r="19" spans="7:10">
      <c r="G19" s="2" t="s">
        <v>172</v>
      </c>
      <c r="H19" s="3">
        <f t="shared" si="2"/>
        <v>0.0102235550708833</v>
      </c>
      <c r="I19" s="4">
        <f t="shared" si="0"/>
        <v>0.0180388529139685</v>
      </c>
      <c r="J19" s="3">
        <f t="shared" si="1"/>
        <v>0.0078152978430852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地区</vt:lpstr>
      <vt:lpstr>公司</vt:lpstr>
      <vt:lpstr>岗位类别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27320</dc:creator>
  <cp:lastModifiedBy>一鼓∮作气</cp:lastModifiedBy>
  <dcterms:created xsi:type="dcterms:W3CDTF">2020-02-27T01:53:00Z</dcterms:created>
  <dcterms:modified xsi:type="dcterms:W3CDTF">2020-06-09T02:44:52Z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