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7"/>
  </bookViews>
  <sheets>
    <sheet name="技术类岗位" sheetId="1" r:id="rId1"/>
    <sheet name="运营类岗位" sheetId="2" r:id="rId2"/>
    <sheet name="市场与销售类岗位" sheetId="7" r:id="rId3"/>
    <sheet name="职能类岗位" sheetId="3" r:id="rId4"/>
    <sheet name="设计类岗位" sheetId="4" r:id="rId5"/>
    <sheet name="产品类岗位" sheetId="6" r:id="rId6"/>
    <sheet name="金融类岗位" sheetId="5" r:id="rId7"/>
    <sheet name="相关性计算" sheetId="8" r:id="rId8"/>
  </sheets>
  <calcPr calcId="144525"/>
</workbook>
</file>

<file path=xl/sharedStrings.xml><?xml version="1.0" encoding="utf-8"?>
<sst xmlns="http://schemas.openxmlformats.org/spreadsheetml/2006/main" count="1066" uniqueCount="148">
  <si>
    <t>主题</t>
  </si>
  <si>
    <t>主题分项</t>
  </si>
  <si>
    <t>主题词</t>
  </si>
  <si>
    <t>词频及占比</t>
  </si>
  <si>
    <t>主题分项主题词总词频及占比</t>
  </si>
  <si>
    <t>主题主题词总词频及占比</t>
  </si>
  <si>
    <t>主题1：业务技能要求</t>
  </si>
  <si>
    <t>市场运营</t>
  </si>
  <si>
    <t>运营</t>
  </si>
  <si>
    <t>推广</t>
  </si>
  <si>
    <t>调研</t>
  </si>
  <si>
    <t>竞品分析</t>
  </si>
  <si>
    <t>数据分析</t>
  </si>
  <si>
    <t>销售与客户管理</t>
  </si>
  <si>
    <t>产品销售</t>
  </si>
  <si>
    <t>客户关系</t>
  </si>
  <si>
    <t>客户资源</t>
  </si>
  <si>
    <t>客户资料</t>
  </si>
  <si>
    <t>主题2：个人素质能力</t>
  </si>
  <si>
    <t>精神素质</t>
  </si>
  <si>
    <t>创新能力</t>
  </si>
  <si>
    <t>学习能力</t>
  </si>
  <si>
    <t>团队合作精神</t>
  </si>
  <si>
    <t>责任感</t>
  </si>
  <si>
    <t>敬业精神</t>
  </si>
  <si>
    <t>进取精神</t>
  </si>
  <si>
    <t>抗压性</t>
  </si>
  <si>
    <t>适应能力</t>
  </si>
  <si>
    <t>求知欲</t>
  </si>
  <si>
    <t>办事能力</t>
  </si>
  <si>
    <t>执行能力</t>
  </si>
  <si>
    <t>沟通能力</t>
  </si>
  <si>
    <t>协调能力</t>
  </si>
  <si>
    <t>解决问题能力</t>
  </si>
  <si>
    <t>应变能力</t>
  </si>
  <si>
    <t>分析能力</t>
  </si>
  <si>
    <t>表达能力</t>
  </si>
  <si>
    <t>条理性</t>
  </si>
  <si>
    <t>思维能力</t>
  </si>
  <si>
    <t>主题3：计算机技术</t>
  </si>
  <si>
    <t>计算机理论基础</t>
  </si>
  <si>
    <t>操作系统</t>
  </si>
  <si>
    <t>数据库</t>
  </si>
  <si>
    <t>自然语言处理</t>
  </si>
  <si>
    <t>机器学习</t>
  </si>
  <si>
    <t>算法</t>
  </si>
  <si>
    <t>开发知识</t>
  </si>
  <si>
    <t>架构设计</t>
  </si>
  <si>
    <t>功能开发</t>
  </si>
  <si>
    <t>系统设计</t>
  </si>
  <si>
    <t>产品开发</t>
  </si>
  <si>
    <t>重构</t>
  </si>
  <si>
    <t>自动化测试</t>
  </si>
  <si>
    <t>网页开发知识</t>
  </si>
  <si>
    <t>javascript</t>
  </si>
  <si>
    <t>css</t>
  </si>
  <si>
    <t>xhtml</t>
  </si>
  <si>
    <t>ajax</t>
  </si>
  <si>
    <t>jquery</t>
  </si>
  <si>
    <t>div</t>
  </si>
  <si>
    <t>dom</t>
  </si>
  <si>
    <t>html</t>
  </si>
  <si>
    <t>编程语言</t>
  </si>
  <si>
    <t>python</t>
  </si>
  <si>
    <t>c++</t>
  </si>
  <si>
    <t>java</t>
  </si>
  <si>
    <t>lua</t>
  </si>
  <si>
    <t>面向系统的开发</t>
  </si>
  <si>
    <t>linux</t>
  </si>
  <si>
    <t>android</t>
  </si>
  <si>
    <t>ios开发</t>
  </si>
  <si>
    <t>windows</t>
  </si>
  <si>
    <t>主题4：项目技能要求</t>
  </si>
  <si>
    <t>美术设计</t>
  </si>
  <si>
    <t>交互设计</t>
  </si>
  <si>
    <t>视觉设计</t>
  </si>
  <si>
    <t>界面设计</t>
  </si>
  <si>
    <t>文档编写</t>
  </si>
  <si>
    <t>技术文档</t>
  </si>
  <si>
    <t>产品文档</t>
  </si>
  <si>
    <t>开发文档</t>
  </si>
  <si>
    <t>测试用例</t>
  </si>
  <si>
    <t>测试报告</t>
  </si>
  <si>
    <t>产品测试</t>
  </si>
  <si>
    <t>单元测试</t>
  </si>
  <si>
    <t>系统测试</t>
  </si>
  <si>
    <t>资料整理</t>
  </si>
  <si>
    <t>归档</t>
  </si>
  <si>
    <t>收集</t>
  </si>
  <si>
    <t>数据统计</t>
  </si>
  <si>
    <t>监测</t>
  </si>
  <si>
    <t>主题5：互联网产品技能要求</t>
  </si>
  <si>
    <t>产品技能要求</t>
  </si>
  <si>
    <t>产品设计</t>
  </si>
  <si>
    <t>用户研究</t>
  </si>
  <si>
    <t>产品策划</t>
  </si>
  <si>
    <t>技术方案</t>
  </si>
  <si>
    <t>业务需求</t>
  </si>
  <si>
    <t>内容创作</t>
  </si>
  <si>
    <t>原创</t>
  </si>
  <si>
    <t>话题</t>
  </si>
  <si>
    <t>编辑</t>
  </si>
  <si>
    <t>新媒体</t>
  </si>
  <si>
    <t>行业经验</t>
  </si>
  <si>
    <t>移动互联网</t>
  </si>
  <si>
    <t>互联网金融</t>
  </si>
  <si>
    <t>广告行业</t>
  </si>
  <si>
    <t>手机游戏</t>
  </si>
  <si>
    <t>o2o</t>
  </si>
  <si>
    <t>电子商务</t>
  </si>
  <si>
    <t>主题6：教育背景</t>
  </si>
  <si>
    <t>学历背景</t>
  </si>
  <si>
    <t>高中</t>
  </si>
  <si>
    <t>专科</t>
  </si>
  <si>
    <t>中专</t>
  </si>
  <si>
    <t>大专</t>
  </si>
  <si>
    <t>本科</t>
  </si>
  <si>
    <t>二本</t>
  </si>
  <si>
    <t>硕士</t>
  </si>
  <si>
    <t>博士</t>
  </si>
  <si>
    <t>院校</t>
  </si>
  <si>
    <t>专业背景</t>
  </si>
  <si>
    <t>计算机专业</t>
  </si>
  <si>
    <t>工商管理</t>
  </si>
  <si>
    <t>心理学</t>
  </si>
  <si>
    <t>数学</t>
  </si>
  <si>
    <t>计算机科学</t>
  </si>
  <si>
    <t>统计学</t>
  </si>
  <si>
    <t>通信</t>
  </si>
  <si>
    <t>软件工程</t>
  </si>
  <si>
    <t>电子信息</t>
  </si>
  <si>
    <t>美术</t>
  </si>
  <si>
    <t>文学</t>
  </si>
  <si>
    <t>软件使用</t>
  </si>
  <si>
    <t>photoshop</t>
  </si>
  <si>
    <t>flash</t>
  </si>
  <si>
    <t>dreamweaver</t>
  </si>
  <si>
    <t>axure</t>
  </si>
  <si>
    <t>illustrator</t>
  </si>
  <si>
    <t>ps</t>
  </si>
  <si>
    <t>ppt</t>
  </si>
  <si>
    <t>技术类</t>
  </si>
  <si>
    <t>运营类</t>
  </si>
  <si>
    <t>市场与销售类</t>
  </si>
  <si>
    <t>职能类</t>
  </si>
  <si>
    <t>设计类</t>
  </si>
  <si>
    <t>产品类</t>
  </si>
  <si>
    <t>金融类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</si>
</sst>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2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" borderId="16" applyNumberFormat="0" applyAlignment="0" applyProtection="0">
      <alignment vertical="center"/>
    </xf>
    <xf numFmtId="0" fontId="14" fillId="3" borderId="18" applyNumberFormat="0" applyAlignment="0" applyProtection="0">
      <alignment vertical="center"/>
    </xf>
    <xf numFmtId="0" fontId="20" fillId="27" borderId="2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0" fontId="0" fillId="0" borderId="0" xfId="11" applyNumberForma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3" fillId="0" borderId="3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selection activeCell="H86" sqref="H2:H86"/>
    </sheetView>
  </sheetViews>
  <sheetFormatPr defaultColWidth="9" defaultRowHeight="13.5"/>
  <cols>
    <col min="1" max="1" width="22.375" customWidth="1"/>
  </cols>
  <sheetData>
    <row r="1" spans="1:9">
      <c r="A1" s="12" t="s">
        <v>0</v>
      </c>
      <c r="B1" s="12" t="s">
        <v>1</v>
      </c>
      <c r="C1" s="12" t="s">
        <v>2</v>
      </c>
      <c r="D1" s="13" t="s">
        <v>3</v>
      </c>
      <c r="E1" s="14"/>
      <c r="F1" s="13" t="s">
        <v>4</v>
      </c>
      <c r="G1" s="14"/>
      <c r="H1" s="13" t="s">
        <v>5</v>
      </c>
      <c r="I1" s="30"/>
    </row>
    <row r="2" spans="1:9">
      <c r="A2" s="12" t="s">
        <v>6</v>
      </c>
      <c r="B2" s="12" t="s">
        <v>7</v>
      </c>
      <c r="C2" s="12" t="s">
        <v>8</v>
      </c>
      <c r="D2" s="2">
        <v>124</v>
      </c>
      <c r="E2" s="15">
        <f t="shared" ref="E2:E65" si="0">D2/6328</f>
        <v>0.0195954487989886</v>
      </c>
      <c r="F2" s="2">
        <f>SUM(D2:D6)</f>
        <v>284</v>
      </c>
      <c r="G2" s="15">
        <f>SUM(E2:E6)</f>
        <v>0.0448798988621998</v>
      </c>
      <c r="H2" s="2">
        <f>SUM(D2:D10)</f>
        <v>284</v>
      </c>
      <c r="I2" s="15">
        <f>SUM(E2:E10)</f>
        <v>0.0448798988621998</v>
      </c>
    </row>
    <row r="3" spans="1:9">
      <c r="A3" s="16"/>
      <c r="B3" s="16"/>
      <c r="C3" s="16" t="s">
        <v>9</v>
      </c>
      <c r="D3" s="2">
        <v>13</v>
      </c>
      <c r="E3" s="15">
        <f t="shared" si="0"/>
        <v>0.0020543615676359</v>
      </c>
      <c r="F3" s="2"/>
      <c r="G3" s="15"/>
      <c r="H3" s="2"/>
      <c r="I3" s="15"/>
    </row>
    <row r="4" spans="1:9">
      <c r="A4" s="16"/>
      <c r="B4" s="16"/>
      <c r="C4" s="16" t="s">
        <v>10</v>
      </c>
      <c r="D4" s="2">
        <v>47</v>
      </c>
      <c r="E4" s="15">
        <f t="shared" si="0"/>
        <v>0.00742730720606827</v>
      </c>
      <c r="F4" s="2"/>
      <c r="G4" s="15"/>
      <c r="H4" s="2"/>
      <c r="I4" s="15"/>
    </row>
    <row r="5" spans="1:9">
      <c r="A5" s="16"/>
      <c r="B5" s="16"/>
      <c r="C5" s="16" t="s">
        <v>11</v>
      </c>
      <c r="D5" s="2">
        <v>4</v>
      </c>
      <c r="E5" s="15">
        <f t="shared" si="0"/>
        <v>0.000632111251580278</v>
      </c>
      <c r="F5" s="2"/>
      <c r="G5" s="15"/>
      <c r="H5" s="2"/>
      <c r="I5" s="15"/>
    </row>
    <row r="6" spans="1:9">
      <c r="A6" s="16"/>
      <c r="B6" s="17"/>
      <c r="C6" s="17" t="s">
        <v>12</v>
      </c>
      <c r="D6" s="2">
        <v>96</v>
      </c>
      <c r="E6" s="15">
        <f t="shared" si="0"/>
        <v>0.0151706700379267</v>
      </c>
      <c r="F6" s="2"/>
      <c r="G6" s="15"/>
      <c r="H6" s="2"/>
      <c r="I6" s="15"/>
    </row>
    <row r="7" spans="1:9">
      <c r="A7" s="16"/>
      <c r="B7" s="12" t="s">
        <v>13</v>
      </c>
      <c r="C7" s="12" t="s">
        <v>14</v>
      </c>
      <c r="D7" s="2">
        <v>0</v>
      </c>
      <c r="E7" s="15">
        <f t="shared" si="0"/>
        <v>0</v>
      </c>
      <c r="F7" s="2">
        <f>SUM(D7:D10)</f>
        <v>0</v>
      </c>
      <c r="G7" s="15">
        <f>SUM(E7:E10)</f>
        <v>0</v>
      </c>
      <c r="H7" s="2"/>
      <c r="I7" s="15"/>
    </row>
    <row r="8" spans="1:9">
      <c r="A8" s="16"/>
      <c r="B8" s="16"/>
      <c r="C8" s="16" t="s">
        <v>15</v>
      </c>
      <c r="D8" s="2">
        <v>0</v>
      </c>
      <c r="E8" s="15">
        <f t="shared" si="0"/>
        <v>0</v>
      </c>
      <c r="F8" s="2"/>
      <c r="G8" s="15"/>
      <c r="H8" s="2"/>
      <c r="I8" s="15"/>
    </row>
    <row r="9" spans="1:9">
      <c r="A9" s="16"/>
      <c r="B9" s="16"/>
      <c r="C9" s="16" t="s">
        <v>16</v>
      </c>
      <c r="D9" s="2">
        <v>0</v>
      </c>
      <c r="E9" s="15">
        <f t="shared" si="0"/>
        <v>0</v>
      </c>
      <c r="F9" s="2"/>
      <c r="G9" s="15"/>
      <c r="H9" s="2"/>
      <c r="I9" s="15"/>
    </row>
    <row r="10" spans="1:9">
      <c r="A10" s="17"/>
      <c r="B10" s="17"/>
      <c r="C10" s="17" t="s">
        <v>17</v>
      </c>
      <c r="D10" s="2">
        <v>0</v>
      </c>
      <c r="E10" s="15">
        <f t="shared" si="0"/>
        <v>0</v>
      </c>
      <c r="F10" s="2"/>
      <c r="G10" s="15"/>
      <c r="H10" s="2"/>
      <c r="I10" s="15"/>
    </row>
    <row r="11" spans="1:9">
      <c r="A11" s="18" t="s">
        <v>18</v>
      </c>
      <c r="B11" s="19" t="s">
        <v>19</v>
      </c>
      <c r="C11" s="19" t="s">
        <v>20</v>
      </c>
      <c r="D11" s="2">
        <v>13</v>
      </c>
      <c r="E11" s="15">
        <f t="shared" si="0"/>
        <v>0.0020543615676359</v>
      </c>
      <c r="F11" s="2">
        <f>SUM(D11:D19)</f>
        <v>812</v>
      </c>
      <c r="G11" s="15">
        <f>SUM(E11:E19)</f>
        <v>0.128318584070796</v>
      </c>
      <c r="H11" s="2">
        <f>SUM(D11:D28)</f>
        <v>1306</v>
      </c>
      <c r="I11" s="15">
        <f>SUM(E11:E28)</f>
        <v>0.206384323640961</v>
      </c>
    </row>
    <row r="12" spans="1:9">
      <c r="A12" s="18"/>
      <c r="B12" s="20"/>
      <c r="C12" s="20" t="s">
        <v>21</v>
      </c>
      <c r="D12" s="2">
        <v>337</v>
      </c>
      <c r="E12" s="15">
        <f t="shared" si="0"/>
        <v>0.0532553729456384</v>
      </c>
      <c r="F12" s="2"/>
      <c r="G12" s="15"/>
      <c r="H12" s="2"/>
      <c r="I12" s="15"/>
    </row>
    <row r="13" ht="27" spans="1:9">
      <c r="A13" s="18"/>
      <c r="B13" s="20"/>
      <c r="C13" s="21" t="s">
        <v>22</v>
      </c>
      <c r="D13" s="2">
        <v>180</v>
      </c>
      <c r="E13" s="15">
        <f t="shared" si="0"/>
        <v>0.0284450063211125</v>
      </c>
      <c r="F13" s="2"/>
      <c r="G13" s="15"/>
      <c r="H13" s="2"/>
      <c r="I13" s="15"/>
    </row>
    <row r="14" spans="1:9">
      <c r="A14" s="18"/>
      <c r="B14" s="20"/>
      <c r="C14" s="20" t="s">
        <v>23</v>
      </c>
      <c r="D14" s="2">
        <v>193</v>
      </c>
      <c r="E14" s="15">
        <f t="shared" si="0"/>
        <v>0.0304993678887484</v>
      </c>
      <c r="F14" s="2"/>
      <c r="G14" s="15"/>
      <c r="H14" s="2"/>
      <c r="I14" s="15"/>
    </row>
    <row r="15" spans="1:9">
      <c r="A15" s="18"/>
      <c r="B15" s="20"/>
      <c r="C15" s="20" t="s">
        <v>24</v>
      </c>
      <c r="D15" s="2">
        <v>13</v>
      </c>
      <c r="E15" s="15">
        <f t="shared" si="0"/>
        <v>0.0020543615676359</v>
      </c>
      <c r="F15" s="2"/>
      <c r="G15" s="15"/>
      <c r="H15" s="2"/>
      <c r="I15" s="15"/>
    </row>
    <row r="16" spans="1:9">
      <c r="A16" s="18"/>
      <c r="B16" s="20"/>
      <c r="C16" s="20" t="s">
        <v>25</v>
      </c>
      <c r="D16" s="2">
        <v>2</v>
      </c>
      <c r="E16" s="15">
        <f t="shared" si="0"/>
        <v>0.000316055625790139</v>
      </c>
      <c r="F16" s="2"/>
      <c r="G16" s="15"/>
      <c r="H16" s="2"/>
      <c r="I16" s="15"/>
    </row>
    <row r="17" spans="1:9">
      <c r="A17" s="18"/>
      <c r="B17" s="20"/>
      <c r="C17" s="20" t="s">
        <v>26</v>
      </c>
      <c r="D17" s="2">
        <v>2</v>
      </c>
      <c r="E17" s="15">
        <f t="shared" si="0"/>
        <v>0.000316055625790139</v>
      </c>
      <c r="F17" s="2"/>
      <c r="G17" s="15"/>
      <c r="H17" s="2"/>
      <c r="I17" s="15"/>
    </row>
    <row r="18" spans="1:9">
      <c r="A18" s="18"/>
      <c r="B18" s="20"/>
      <c r="C18" s="20" t="s">
        <v>27</v>
      </c>
      <c r="D18" s="2">
        <v>9</v>
      </c>
      <c r="E18" s="15">
        <f t="shared" si="0"/>
        <v>0.00142225031605563</v>
      </c>
      <c r="F18" s="2"/>
      <c r="G18" s="15"/>
      <c r="H18" s="2"/>
      <c r="I18" s="15"/>
    </row>
    <row r="19" spans="1:9">
      <c r="A19" s="18"/>
      <c r="B19" s="22"/>
      <c r="C19" s="22" t="s">
        <v>28</v>
      </c>
      <c r="D19" s="2">
        <v>63</v>
      </c>
      <c r="E19" s="15">
        <f t="shared" si="0"/>
        <v>0.00995575221238938</v>
      </c>
      <c r="F19" s="2"/>
      <c r="G19" s="15"/>
      <c r="H19" s="2"/>
      <c r="I19" s="15"/>
    </row>
    <row r="20" spans="1:9">
      <c r="A20" s="18"/>
      <c r="B20" s="19" t="s">
        <v>29</v>
      </c>
      <c r="C20" s="23" t="s">
        <v>30</v>
      </c>
      <c r="D20" s="2">
        <v>28</v>
      </c>
      <c r="E20" s="15">
        <f t="shared" si="0"/>
        <v>0.00442477876106195</v>
      </c>
      <c r="F20" s="2">
        <f>SUM(D20:D28)</f>
        <v>494</v>
      </c>
      <c r="G20" s="15">
        <f>SUM(E20:E28)</f>
        <v>0.0780657395701643</v>
      </c>
      <c r="H20" s="2"/>
      <c r="I20" s="15"/>
    </row>
    <row r="21" spans="1:9">
      <c r="A21" s="18"/>
      <c r="B21" s="20"/>
      <c r="C21" s="24" t="s">
        <v>31</v>
      </c>
      <c r="D21" s="2">
        <v>272</v>
      </c>
      <c r="E21" s="15">
        <f t="shared" si="0"/>
        <v>0.0429835651074589</v>
      </c>
      <c r="F21" s="2"/>
      <c r="G21" s="15"/>
      <c r="H21" s="2"/>
      <c r="I21" s="15"/>
    </row>
    <row r="22" spans="1:9">
      <c r="A22" s="18"/>
      <c r="B22" s="20"/>
      <c r="C22" s="25" t="s">
        <v>32</v>
      </c>
      <c r="D22" s="2">
        <v>46</v>
      </c>
      <c r="E22" s="15">
        <f t="shared" si="0"/>
        <v>0.0072692793931732</v>
      </c>
      <c r="F22" s="2"/>
      <c r="G22" s="15"/>
      <c r="H22" s="2"/>
      <c r="I22" s="15"/>
    </row>
    <row r="23" spans="1:9">
      <c r="A23" s="18"/>
      <c r="B23" s="20"/>
      <c r="C23" s="25" t="s">
        <v>33</v>
      </c>
      <c r="D23" s="2">
        <v>41</v>
      </c>
      <c r="E23" s="15">
        <f t="shared" si="0"/>
        <v>0.00647914032869785</v>
      </c>
      <c r="F23" s="2"/>
      <c r="G23" s="15"/>
      <c r="H23" s="2"/>
      <c r="I23" s="15"/>
    </row>
    <row r="24" spans="1:9">
      <c r="A24" s="18"/>
      <c r="B24" s="20"/>
      <c r="C24" s="25" t="s">
        <v>34</v>
      </c>
      <c r="D24" s="2">
        <v>1</v>
      </c>
      <c r="E24" s="15">
        <f t="shared" si="0"/>
        <v>0.00015802781289507</v>
      </c>
      <c r="F24" s="2"/>
      <c r="G24" s="15"/>
      <c r="H24" s="2"/>
      <c r="I24" s="15"/>
    </row>
    <row r="25" spans="1:9">
      <c r="A25" s="18"/>
      <c r="B25" s="20"/>
      <c r="C25" s="25" t="s">
        <v>35</v>
      </c>
      <c r="D25" s="2">
        <v>43</v>
      </c>
      <c r="E25" s="15">
        <f t="shared" si="0"/>
        <v>0.00679519595448799</v>
      </c>
      <c r="F25" s="2"/>
      <c r="G25" s="15"/>
      <c r="H25" s="2"/>
      <c r="I25" s="15"/>
    </row>
    <row r="26" spans="1:9">
      <c r="A26" s="18"/>
      <c r="B26" s="20"/>
      <c r="C26" s="25" t="s">
        <v>36</v>
      </c>
      <c r="D26" s="2">
        <v>56</v>
      </c>
      <c r="E26" s="15">
        <f t="shared" si="0"/>
        <v>0.00884955752212389</v>
      </c>
      <c r="F26" s="2"/>
      <c r="G26" s="15"/>
      <c r="H26" s="2"/>
      <c r="I26" s="15"/>
    </row>
    <row r="27" spans="1:9">
      <c r="A27" s="18"/>
      <c r="B27" s="20"/>
      <c r="C27" s="25" t="s">
        <v>37</v>
      </c>
      <c r="D27" s="2">
        <v>1</v>
      </c>
      <c r="E27" s="15">
        <f t="shared" si="0"/>
        <v>0.00015802781289507</v>
      </c>
      <c r="F27" s="2"/>
      <c r="G27" s="15"/>
      <c r="H27" s="2"/>
      <c r="I27" s="15"/>
    </row>
    <row r="28" spans="1:9">
      <c r="A28" s="18"/>
      <c r="B28" s="22"/>
      <c r="C28" s="26" t="s">
        <v>38</v>
      </c>
      <c r="D28" s="2">
        <v>6</v>
      </c>
      <c r="E28" s="15">
        <f t="shared" si="0"/>
        <v>0.000948166877370417</v>
      </c>
      <c r="F28" s="2"/>
      <c r="G28" s="15"/>
      <c r="H28" s="2"/>
      <c r="I28" s="15"/>
    </row>
    <row r="29" spans="1:9">
      <c r="A29" s="12" t="s">
        <v>39</v>
      </c>
      <c r="B29" s="27" t="s">
        <v>40</v>
      </c>
      <c r="C29" s="12" t="s">
        <v>41</v>
      </c>
      <c r="D29" s="2">
        <v>108</v>
      </c>
      <c r="E29" s="15">
        <f t="shared" si="0"/>
        <v>0.0170670037926675</v>
      </c>
      <c r="F29" s="2">
        <f>SUM(D29:D33)</f>
        <v>1136</v>
      </c>
      <c r="G29" s="15">
        <f>SUM(E29:E33)</f>
        <v>0.179519595448799</v>
      </c>
      <c r="H29" s="2">
        <f>SUM(D29:D55)</f>
        <v>3168</v>
      </c>
      <c r="I29" s="15">
        <f>SUM(E29:E55)</f>
        <v>0.50063211125158</v>
      </c>
    </row>
    <row r="30" spans="1:9">
      <c r="A30" s="16"/>
      <c r="B30" s="28"/>
      <c r="C30" s="16" t="s">
        <v>42</v>
      </c>
      <c r="D30" s="2">
        <v>157</v>
      </c>
      <c r="E30" s="15">
        <f t="shared" si="0"/>
        <v>0.0248103666245259</v>
      </c>
      <c r="F30" s="2"/>
      <c r="G30" s="15"/>
      <c r="H30" s="2"/>
      <c r="I30" s="15"/>
    </row>
    <row r="31" spans="1:9">
      <c r="A31" s="16"/>
      <c r="B31" s="28"/>
      <c r="C31" s="16" t="s">
        <v>43</v>
      </c>
      <c r="D31" s="2">
        <v>92</v>
      </c>
      <c r="E31" s="15">
        <f t="shared" si="0"/>
        <v>0.0145385587863464</v>
      </c>
      <c r="F31" s="2"/>
      <c r="G31" s="15"/>
      <c r="H31" s="2"/>
      <c r="I31" s="15"/>
    </row>
    <row r="32" spans="1:9">
      <c r="A32" s="16"/>
      <c r="B32" s="28"/>
      <c r="C32" s="16" t="s">
        <v>44</v>
      </c>
      <c r="D32" s="2">
        <v>248</v>
      </c>
      <c r="E32" s="15">
        <f t="shared" si="0"/>
        <v>0.0391908975979772</v>
      </c>
      <c r="F32" s="2"/>
      <c r="G32" s="15"/>
      <c r="H32" s="2"/>
      <c r="I32" s="15"/>
    </row>
    <row r="33" spans="1:9">
      <c r="A33" s="16"/>
      <c r="B33" s="29"/>
      <c r="C33" s="17" t="s">
        <v>45</v>
      </c>
      <c r="D33" s="2">
        <v>531</v>
      </c>
      <c r="E33" s="15">
        <f t="shared" si="0"/>
        <v>0.0839127686472819</v>
      </c>
      <c r="F33" s="2"/>
      <c r="G33" s="15"/>
      <c r="H33" s="2"/>
      <c r="I33" s="15"/>
    </row>
    <row r="34" spans="1:9">
      <c r="A34" s="16"/>
      <c r="B34" s="27" t="s">
        <v>46</v>
      </c>
      <c r="C34" s="12" t="s">
        <v>47</v>
      </c>
      <c r="D34" s="2">
        <v>71</v>
      </c>
      <c r="E34" s="15">
        <f t="shared" si="0"/>
        <v>0.0112199747155499</v>
      </c>
      <c r="F34" s="2">
        <f>SUM(D34:D39)</f>
        <v>222</v>
      </c>
      <c r="G34" s="15">
        <f>SUM(E34:E39)</f>
        <v>0.0350821744627054</v>
      </c>
      <c r="H34" s="2"/>
      <c r="I34" s="15"/>
    </row>
    <row r="35" spans="1:9">
      <c r="A35" s="16"/>
      <c r="B35" s="28"/>
      <c r="C35" s="16" t="s">
        <v>48</v>
      </c>
      <c r="D35" s="2">
        <v>22</v>
      </c>
      <c r="E35" s="15">
        <f t="shared" si="0"/>
        <v>0.00347661188369153</v>
      </c>
      <c r="F35" s="2"/>
      <c r="G35" s="15"/>
      <c r="H35" s="2"/>
      <c r="I35" s="15"/>
    </row>
    <row r="36" spans="1:9">
      <c r="A36" s="16"/>
      <c r="B36" s="28"/>
      <c r="C36" s="16" t="s">
        <v>49</v>
      </c>
      <c r="D36" s="2">
        <v>31</v>
      </c>
      <c r="E36" s="15">
        <f t="shared" si="0"/>
        <v>0.00489886219974716</v>
      </c>
      <c r="F36" s="2"/>
      <c r="G36" s="15"/>
      <c r="H36" s="2"/>
      <c r="I36" s="15"/>
    </row>
    <row r="37" spans="1:9">
      <c r="A37" s="16"/>
      <c r="B37" s="28"/>
      <c r="C37" s="16" t="s">
        <v>50</v>
      </c>
      <c r="D37" s="2">
        <v>40</v>
      </c>
      <c r="E37" s="15">
        <f t="shared" si="0"/>
        <v>0.00632111251580278</v>
      </c>
      <c r="F37" s="2"/>
      <c r="G37" s="15"/>
      <c r="H37" s="2"/>
      <c r="I37" s="15"/>
    </row>
    <row r="38" spans="1:9">
      <c r="A38" s="16"/>
      <c r="B38" s="28"/>
      <c r="C38" s="16" t="s">
        <v>51</v>
      </c>
      <c r="D38" s="2">
        <v>14</v>
      </c>
      <c r="E38" s="15">
        <f t="shared" si="0"/>
        <v>0.00221238938053097</v>
      </c>
      <c r="F38" s="2"/>
      <c r="G38" s="15"/>
      <c r="H38" s="2"/>
      <c r="I38" s="15"/>
    </row>
    <row r="39" spans="1:9">
      <c r="A39" s="16"/>
      <c r="B39" s="29"/>
      <c r="C39" s="17" t="s">
        <v>52</v>
      </c>
      <c r="D39" s="2">
        <v>44</v>
      </c>
      <c r="E39" s="15">
        <f t="shared" si="0"/>
        <v>0.00695322376738306</v>
      </c>
      <c r="F39" s="2"/>
      <c r="G39" s="15"/>
      <c r="H39" s="2"/>
      <c r="I39" s="15"/>
    </row>
    <row r="40" spans="1:9">
      <c r="A40" s="16"/>
      <c r="B40" s="27" t="s">
        <v>53</v>
      </c>
      <c r="C40" s="12" t="s">
        <v>54</v>
      </c>
      <c r="D40" s="2">
        <v>95</v>
      </c>
      <c r="E40" s="15">
        <f t="shared" si="0"/>
        <v>0.0150126422250316</v>
      </c>
      <c r="F40" s="2">
        <f>SUM(D40:D47)</f>
        <v>293</v>
      </c>
      <c r="G40" s="15">
        <f>SUM(E40:E47)</f>
        <v>0.0463021491782554</v>
      </c>
      <c r="H40" s="2"/>
      <c r="I40" s="15"/>
    </row>
    <row r="41" spans="1:9">
      <c r="A41" s="16"/>
      <c r="B41" s="28"/>
      <c r="C41" s="16" t="s">
        <v>55</v>
      </c>
      <c r="D41" s="2">
        <v>65</v>
      </c>
      <c r="E41" s="15">
        <f t="shared" si="0"/>
        <v>0.0102718078381795</v>
      </c>
      <c r="F41" s="2"/>
      <c r="G41" s="15"/>
      <c r="H41" s="2"/>
      <c r="I41" s="15"/>
    </row>
    <row r="42" spans="1:9">
      <c r="A42" s="16"/>
      <c r="B42" s="28"/>
      <c r="C42" s="16" t="s">
        <v>56</v>
      </c>
      <c r="D42" s="2">
        <v>8</v>
      </c>
      <c r="E42" s="15">
        <f t="shared" si="0"/>
        <v>0.00126422250316056</v>
      </c>
      <c r="F42" s="2"/>
      <c r="G42" s="15"/>
      <c r="H42" s="2"/>
      <c r="I42" s="15"/>
    </row>
    <row r="43" spans="1:9">
      <c r="A43" s="16"/>
      <c r="B43" s="28"/>
      <c r="C43" s="16" t="s">
        <v>57</v>
      </c>
      <c r="D43" s="2">
        <v>20</v>
      </c>
      <c r="E43" s="15">
        <f t="shared" si="0"/>
        <v>0.00316055625790139</v>
      </c>
      <c r="F43" s="2"/>
      <c r="G43" s="15"/>
      <c r="H43" s="2"/>
      <c r="I43" s="15"/>
    </row>
    <row r="44" spans="1:9">
      <c r="A44" s="16"/>
      <c r="B44" s="28"/>
      <c r="C44" s="16" t="s">
        <v>58</v>
      </c>
      <c r="D44" s="2">
        <v>22</v>
      </c>
      <c r="E44" s="15">
        <f t="shared" si="0"/>
        <v>0.00347661188369153</v>
      </c>
      <c r="F44" s="2"/>
      <c r="G44" s="15"/>
      <c r="H44" s="2"/>
      <c r="I44" s="15"/>
    </row>
    <row r="45" spans="1:9">
      <c r="A45" s="16"/>
      <c r="B45" s="28"/>
      <c r="C45" s="16" t="s">
        <v>59</v>
      </c>
      <c r="D45" s="2">
        <v>0</v>
      </c>
      <c r="E45" s="15">
        <f t="shared" si="0"/>
        <v>0</v>
      </c>
      <c r="F45" s="2"/>
      <c r="G45" s="15"/>
      <c r="H45" s="2"/>
      <c r="I45" s="15"/>
    </row>
    <row r="46" spans="1:9">
      <c r="A46" s="16"/>
      <c r="B46" s="28"/>
      <c r="C46" s="16" t="s">
        <v>60</v>
      </c>
      <c r="D46" s="2">
        <v>8</v>
      </c>
      <c r="E46" s="15">
        <f t="shared" si="0"/>
        <v>0.00126422250316056</v>
      </c>
      <c r="F46" s="2"/>
      <c r="G46" s="15"/>
      <c r="H46" s="2"/>
      <c r="I46" s="15"/>
    </row>
    <row r="47" spans="1:9">
      <c r="A47" s="16"/>
      <c r="B47" s="29"/>
      <c r="C47" s="17" t="s">
        <v>61</v>
      </c>
      <c r="D47" s="2">
        <v>75</v>
      </c>
      <c r="E47" s="15">
        <f t="shared" si="0"/>
        <v>0.0118520859671302</v>
      </c>
      <c r="F47" s="2"/>
      <c r="G47" s="15"/>
      <c r="H47" s="2"/>
      <c r="I47" s="15"/>
    </row>
    <row r="48" spans="1:9">
      <c r="A48" s="16"/>
      <c r="B48" s="27" t="s">
        <v>62</v>
      </c>
      <c r="C48" s="12" t="s">
        <v>63</v>
      </c>
      <c r="D48" s="2">
        <v>413</v>
      </c>
      <c r="E48" s="15">
        <f t="shared" si="0"/>
        <v>0.0652654867256637</v>
      </c>
      <c r="F48" s="2">
        <f>SUM(D48:D51)</f>
        <v>1177</v>
      </c>
      <c r="G48" s="15">
        <f>SUM(E48:E51)</f>
        <v>0.185998735777497</v>
      </c>
      <c r="H48" s="2"/>
      <c r="I48" s="15"/>
    </row>
    <row r="49" spans="1:9">
      <c r="A49" s="16"/>
      <c r="B49" s="28"/>
      <c r="C49" s="16" t="s">
        <v>64</v>
      </c>
      <c r="D49" s="2">
        <v>402</v>
      </c>
      <c r="E49" s="15">
        <f t="shared" si="0"/>
        <v>0.063527180783818</v>
      </c>
      <c r="F49" s="2"/>
      <c r="G49" s="15"/>
      <c r="H49" s="2"/>
      <c r="I49" s="15"/>
    </row>
    <row r="50" spans="1:9">
      <c r="A50" s="16"/>
      <c r="B50" s="28"/>
      <c r="C50" s="16" t="s">
        <v>65</v>
      </c>
      <c r="D50" s="2">
        <v>343</v>
      </c>
      <c r="E50" s="15">
        <f t="shared" si="0"/>
        <v>0.0542035398230089</v>
      </c>
      <c r="F50" s="2"/>
      <c r="G50" s="15"/>
      <c r="H50" s="2"/>
      <c r="I50" s="15"/>
    </row>
    <row r="51" spans="1:9">
      <c r="A51" s="16"/>
      <c r="B51" s="29"/>
      <c r="C51" s="17" t="s">
        <v>66</v>
      </c>
      <c r="D51" s="2">
        <v>19</v>
      </c>
      <c r="E51" s="15">
        <f t="shared" si="0"/>
        <v>0.00300252844500632</v>
      </c>
      <c r="F51" s="2"/>
      <c r="G51" s="15"/>
      <c r="H51" s="2"/>
      <c r="I51" s="15"/>
    </row>
    <row r="52" spans="1:9">
      <c r="A52" s="16"/>
      <c r="B52" s="27" t="s">
        <v>67</v>
      </c>
      <c r="C52" s="12" t="s">
        <v>68</v>
      </c>
      <c r="D52" s="2">
        <v>191</v>
      </c>
      <c r="E52" s="15">
        <f t="shared" si="0"/>
        <v>0.0301833122629583</v>
      </c>
      <c r="F52" s="2">
        <f>SUM(D52:D55)</f>
        <v>340</v>
      </c>
      <c r="G52" s="15">
        <f>SUM(E52:E55)</f>
        <v>0.0537294563843236</v>
      </c>
      <c r="H52" s="2"/>
      <c r="I52" s="15"/>
    </row>
    <row r="53" spans="1:9">
      <c r="A53" s="16"/>
      <c r="B53" s="28"/>
      <c r="C53" s="16" t="s">
        <v>69</v>
      </c>
      <c r="D53" s="2">
        <v>95</v>
      </c>
      <c r="E53" s="15">
        <f t="shared" si="0"/>
        <v>0.0150126422250316</v>
      </c>
      <c r="F53" s="2"/>
      <c r="G53" s="15"/>
      <c r="H53" s="2"/>
      <c r="I53" s="15"/>
    </row>
    <row r="54" spans="1:9">
      <c r="A54" s="16"/>
      <c r="B54" s="28"/>
      <c r="C54" s="16" t="s">
        <v>70</v>
      </c>
      <c r="D54" s="2">
        <v>13</v>
      </c>
      <c r="E54" s="15">
        <f t="shared" si="0"/>
        <v>0.0020543615676359</v>
      </c>
      <c r="F54" s="2"/>
      <c r="G54" s="15"/>
      <c r="H54" s="2"/>
      <c r="I54" s="15"/>
    </row>
    <row r="55" spans="1:9">
      <c r="A55" s="17"/>
      <c r="B55" s="29"/>
      <c r="C55" s="17" t="s">
        <v>71</v>
      </c>
      <c r="D55" s="2">
        <v>41</v>
      </c>
      <c r="E55" s="15">
        <f t="shared" si="0"/>
        <v>0.00647914032869785</v>
      </c>
      <c r="F55" s="2"/>
      <c r="G55" s="15"/>
      <c r="H55" s="2"/>
      <c r="I55" s="15"/>
    </row>
    <row r="56" spans="1:9">
      <c r="A56" s="12" t="s">
        <v>72</v>
      </c>
      <c r="B56" s="27" t="s">
        <v>73</v>
      </c>
      <c r="C56" s="12" t="s">
        <v>74</v>
      </c>
      <c r="D56" s="2">
        <v>11</v>
      </c>
      <c r="E56" s="15">
        <f t="shared" si="0"/>
        <v>0.00173830594184576</v>
      </c>
      <c r="F56" s="2">
        <f>SUM(D56:D58)</f>
        <v>13</v>
      </c>
      <c r="G56" s="15">
        <f>SUM(E56:E58)</f>
        <v>0.0020543615676359</v>
      </c>
      <c r="H56" s="2">
        <f>SUM(D56:D70)</f>
        <v>208</v>
      </c>
      <c r="I56" s="15">
        <f>SUM(E56:E70)</f>
        <v>0.0328697850821745</v>
      </c>
    </row>
    <row r="57" spans="1:9">
      <c r="A57" s="16"/>
      <c r="B57" s="28"/>
      <c r="C57" s="16" t="s">
        <v>75</v>
      </c>
      <c r="D57" s="2">
        <v>1</v>
      </c>
      <c r="E57" s="15">
        <f t="shared" si="0"/>
        <v>0.00015802781289507</v>
      </c>
      <c r="F57" s="2"/>
      <c r="G57" s="15"/>
      <c r="H57" s="2"/>
      <c r="I57" s="15"/>
    </row>
    <row r="58" spans="1:9">
      <c r="A58" s="16"/>
      <c r="B58" s="29"/>
      <c r="C58" s="17" t="s">
        <v>76</v>
      </c>
      <c r="D58" s="2">
        <v>1</v>
      </c>
      <c r="E58" s="15">
        <f t="shared" si="0"/>
        <v>0.00015802781289507</v>
      </c>
      <c r="F58" s="2"/>
      <c r="G58" s="15"/>
      <c r="H58" s="2"/>
      <c r="I58" s="15"/>
    </row>
    <row r="59" spans="1:9">
      <c r="A59" s="16"/>
      <c r="B59" s="27" t="s">
        <v>77</v>
      </c>
      <c r="C59" s="12" t="s">
        <v>78</v>
      </c>
      <c r="D59" s="2">
        <v>31</v>
      </c>
      <c r="E59" s="15">
        <f t="shared" si="0"/>
        <v>0.00489886219974716</v>
      </c>
      <c r="F59" s="2">
        <f>SUM(D59:D63)</f>
        <v>114</v>
      </c>
      <c r="G59" s="15">
        <f>SUM(E59:E63)</f>
        <v>0.0180151706700379</v>
      </c>
      <c r="H59" s="2"/>
      <c r="I59" s="15"/>
    </row>
    <row r="60" spans="1:9">
      <c r="A60" s="16"/>
      <c r="B60" s="28"/>
      <c r="C60" s="16" t="s">
        <v>79</v>
      </c>
      <c r="D60" s="2">
        <v>0</v>
      </c>
      <c r="E60" s="15">
        <f t="shared" si="0"/>
        <v>0</v>
      </c>
      <c r="F60" s="2"/>
      <c r="G60" s="15"/>
      <c r="H60" s="2"/>
      <c r="I60" s="15"/>
    </row>
    <row r="61" spans="1:9">
      <c r="A61" s="16"/>
      <c r="B61" s="28"/>
      <c r="C61" s="16" t="s">
        <v>80</v>
      </c>
      <c r="D61" s="2">
        <v>10</v>
      </c>
      <c r="E61" s="15">
        <f t="shared" si="0"/>
        <v>0.0015802781289507</v>
      </c>
      <c r="F61" s="2"/>
      <c r="G61" s="15"/>
      <c r="H61" s="2"/>
      <c r="I61" s="15"/>
    </row>
    <row r="62" spans="1:9">
      <c r="A62" s="16"/>
      <c r="B62" s="28"/>
      <c r="C62" s="16" t="s">
        <v>81</v>
      </c>
      <c r="D62" s="2">
        <v>57</v>
      </c>
      <c r="E62" s="15">
        <f t="shared" si="0"/>
        <v>0.00900758533501896</v>
      </c>
      <c r="F62" s="2"/>
      <c r="G62" s="15"/>
      <c r="H62" s="2"/>
      <c r="I62" s="15"/>
    </row>
    <row r="63" spans="1:9">
      <c r="A63" s="16"/>
      <c r="B63" s="29"/>
      <c r="C63" s="17" t="s">
        <v>82</v>
      </c>
      <c r="D63" s="2">
        <v>16</v>
      </c>
      <c r="E63" s="15">
        <f t="shared" si="0"/>
        <v>0.00252844500632111</v>
      </c>
      <c r="F63" s="2"/>
      <c r="G63" s="15"/>
      <c r="H63" s="2"/>
      <c r="I63" s="15"/>
    </row>
    <row r="64" spans="1:9">
      <c r="A64" s="16"/>
      <c r="B64" s="27" t="s">
        <v>83</v>
      </c>
      <c r="C64" s="12" t="s">
        <v>84</v>
      </c>
      <c r="D64" s="2">
        <v>23</v>
      </c>
      <c r="E64" s="15">
        <f t="shared" si="0"/>
        <v>0.0036346396965866</v>
      </c>
      <c r="F64" s="2">
        <f>SUM(D64:D66)</f>
        <v>36</v>
      </c>
      <c r="G64" s="15">
        <f>SUM(E64:E66)</f>
        <v>0.0056890012642225</v>
      </c>
      <c r="H64" s="2"/>
      <c r="I64" s="15"/>
    </row>
    <row r="65" spans="1:9">
      <c r="A65" s="16"/>
      <c r="B65" s="28"/>
      <c r="C65" s="16" t="s">
        <v>83</v>
      </c>
      <c r="D65" s="2">
        <v>6</v>
      </c>
      <c r="E65" s="15">
        <f t="shared" si="0"/>
        <v>0.000948166877370417</v>
      </c>
      <c r="F65" s="2"/>
      <c r="G65" s="15"/>
      <c r="H65" s="2"/>
      <c r="I65" s="15"/>
    </row>
    <row r="66" spans="1:9">
      <c r="A66" s="16"/>
      <c r="B66" s="29"/>
      <c r="C66" s="17" t="s">
        <v>85</v>
      </c>
      <c r="D66" s="2">
        <v>7</v>
      </c>
      <c r="E66" s="15">
        <f t="shared" ref="E66:E112" si="1">D66/6328</f>
        <v>0.00110619469026549</v>
      </c>
      <c r="F66" s="2"/>
      <c r="G66" s="15"/>
      <c r="H66" s="2"/>
      <c r="I66" s="15"/>
    </row>
    <row r="67" spans="1:9">
      <c r="A67" s="16"/>
      <c r="B67" s="27" t="s">
        <v>86</v>
      </c>
      <c r="C67" s="12" t="s">
        <v>87</v>
      </c>
      <c r="D67" s="2">
        <v>13</v>
      </c>
      <c r="E67" s="15">
        <f t="shared" si="1"/>
        <v>0.0020543615676359</v>
      </c>
      <c r="F67" s="2">
        <f>SUM(D67:D70)</f>
        <v>45</v>
      </c>
      <c r="G67" s="15">
        <f>SUM(E67:E70)</f>
        <v>0.00711125158027813</v>
      </c>
      <c r="H67" s="2"/>
      <c r="I67" s="15"/>
    </row>
    <row r="68" spans="1:9">
      <c r="A68" s="16"/>
      <c r="B68" s="28"/>
      <c r="C68" s="16" t="s">
        <v>88</v>
      </c>
      <c r="D68" s="2">
        <v>19</v>
      </c>
      <c r="E68" s="15">
        <f t="shared" si="1"/>
        <v>0.00300252844500632</v>
      </c>
      <c r="F68" s="2"/>
      <c r="G68" s="15"/>
      <c r="H68" s="2"/>
      <c r="I68" s="15"/>
    </row>
    <row r="69" spans="1:9">
      <c r="A69" s="16"/>
      <c r="B69" s="28"/>
      <c r="C69" s="16" t="s">
        <v>89</v>
      </c>
      <c r="D69" s="2">
        <v>5</v>
      </c>
      <c r="E69" s="15">
        <f t="shared" si="1"/>
        <v>0.000790139064475348</v>
      </c>
      <c r="F69" s="2"/>
      <c r="G69" s="15"/>
      <c r="H69" s="2"/>
      <c r="I69" s="15"/>
    </row>
    <row r="70" spans="1:9">
      <c r="A70" s="17"/>
      <c r="B70" s="29"/>
      <c r="C70" s="17" t="s">
        <v>90</v>
      </c>
      <c r="D70" s="2">
        <v>8</v>
      </c>
      <c r="E70" s="15">
        <f t="shared" si="1"/>
        <v>0.00126422250316056</v>
      </c>
      <c r="F70" s="2"/>
      <c r="G70" s="15"/>
      <c r="H70" s="2"/>
      <c r="I70" s="15"/>
    </row>
    <row r="71" spans="1:9">
      <c r="A71" s="12" t="s">
        <v>91</v>
      </c>
      <c r="B71" s="12" t="s">
        <v>92</v>
      </c>
      <c r="C71" s="31" t="s">
        <v>93</v>
      </c>
      <c r="D71" s="2">
        <v>10</v>
      </c>
      <c r="E71" s="15">
        <f t="shared" si="1"/>
        <v>0.0015802781289507</v>
      </c>
      <c r="F71" s="2">
        <f>SUM(D71:D75)</f>
        <v>75</v>
      </c>
      <c r="G71" s="15">
        <f>SUM(E71:E75)</f>
        <v>0.0118520859671302</v>
      </c>
      <c r="H71" s="2">
        <f>SUM(D71:D85)</f>
        <v>117</v>
      </c>
      <c r="I71" s="15">
        <f>SUM(E71:E85)</f>
        <v>0.0184892541087231</v>
      </c>
    </row>
    <row r="72" spans="1:9">
      <c r="A72" s="16"/>
      <c r="B72" s="16"/>
      <c r="C72" s="25" t="s">
        <v>94</v>
      </c>
      <c r="D72" s="2">
        <v>0</v>
      </c>
      <c r="E72" s="15">
        <f t="shared" si="1"/>
        <v>0</v>
      </c>
      <c r="F72" s="2"/>
      <c r="G72" s="15"/>
      <c r="H72" s="2"/>
      <c r="I72" s="15"/>
    </row>
    <row r="73" spans="1:9">
      <c r="A73" s="16"/>
      <c r="B73" s="16"/>
      <c r="C73" s="25" t="s">
        <v>95</v>
      </c>
      <c r="D73" s="2">
        <v>3</v>
      </c>
      <c r="E73" s="15">
        <f t="shared" si="1"/>
        <v>0.000474083438685209</v>
      </c>
      <c r="F73" s="2"/>
      <c r="G73" s="15"/>
      <c r="H73" s="2"/>
      <c r="I73" s="15"/>
    </row>
    <row r="74" spans="1:9">
      <c r="A74" s="16"/>
      <c r="B74" s="16"/>
      <c r="C74" s="25" t="s">
        <v>96</v>
      </c>
      <c r="D74" s="2">
        <v>30</v>
      </c>
      <c r="E74" s="15">
        <f t="shared" si="1"/>
        <v>0.00474083438685209</v>
      </c>
      <c r="F74" s="2"/>
      <c r="G74" s="15"/>
      <c r="H74" s="2"/>
      <c r="I74" s="15"/>
    </row>
    <row r="75" spans="1:9">
      <c r="A75" s="16"/>
      <c r="B75" s="16"/>
      <c r="C75" s="25" t="s">
        <v>97</v>
      </c>
      <c r="D75" s="2">
        <v>32</v>
      </c>
      <c r="E75" s="15">
        <f t="shared" si="1"/>
        <v>0.00505689001264223</v>
      </c>
      <c r="F75" s="2"/>
      <c r="G75" s="15"/>
      <c r="H75" s="2"/>
      <c r="I75" s="15"/>
    </row>
    <row r="76" spans="1:9">
      <c r="A76" s="16"/>
      <c r="B76" s="12" t="s">
        <v>98</v>
      </c>
      <c r="C76" s="31" t="s">
        <v>99</v>
      </c>
      <c r="D76" s="2">
        <v>3</v>
      </c>
      <c r="E76" s="15">
        <f t="shared" si="1"/>
        <v>0.000474083438685209</v>
      </c>
      <c r="F76" s="2">
        <f>SUM(D76:D79)</f>
        <v>9</v>
      </c>
      <c r="G76" s="15">
        <f>SUM(E76:E79)</f>
        <v>0.00142225031605563</v>
      </c>
      <c r="H76" s="2"/>
      <c r="I76" s="15"/>
    </row>
    <row r="77" spans="1:9">
      <c r="A77" s="16"/>
      <c r="B77" s="16"/>
      <c r="C77" s="24" t="s">
        <v>100</v>
      </c>
      <c r="D77" s="2">
        <v>0</v>
      </c>
      <c r="E77" s="15">
        <f t="shared" si="1"/>
        <v>0</v>
      </c>
      <c r="F77" s="2"/>
      <c r="G77" s="15"/>
      <c r="H77" s="2"/>
      <c r="I77" s="15"/>
    </row>
    <row r="78" spans="1:9">
      <c r="A78" s="16"/>
      <c r="B78" s="16"/>
      <c r="C78" s="24" t="s">
        <v>101</v>
      </c>
      <c r="D78" s="2">
        <v>6</v>
      </c>
      <c r="E78" s="15">
        <f t="shared" si="1"/>
        <v>0.000948166877370417</v>
      </c>
      <c r="F78" s="2"/>
      <c r="G78" s="15"/>
      <c r="H78" s="2"/>
      <c r="I78" s="15"/>
    </row>
    <row r="79" spans="1:9">
      <c r="A79" s="16"/>
      <c r="B79" s="17"/>
      <c r="C79" s="26" t="s">
        <v>102</v>
      </c>
      <c r="D79" s="2">
        <v>0</v>
      </c>
      <c r="E79" s="15">
        <f t="shared" si="1"/>
        <v>0</v>
      </c>
      <c r="F79" s="2"/>
      <c r="G79" s="15"/>
      <c r="H79" s="2"/>
      <c r="I79" s="15"/>
    </row>
    <row r="80" spans="1:9">
      <c r="A80" s="16"/>
      <c r="B80" s="12" t="s">
        <v>103</v>
      </c>
      <c r="C80" s="31" t="s">
        <v>104</v>
      </c>
      <c r="D80" s="2">
        <v>15</v>
      </c>
      <c r="E80" s="15">
        <f t="shared" si="1"/>
        <v>0.00237041719342604</v>
      </c>
      <c r="F80" s="2">
        <f>SUM(D80:D85)</f>
        <v>33</v>
      </c>
      <c r="G80" s="15">
        <f>SUM(E80:E85)</f>
        <v>0.0052149178255373</v>
      </c>
      <c r="H80" s="2"/>
      <c r="I80" s="15"/>
    </row>
    <row r="81" spans="1:9">
      <c r="A81" s="16"/>
      <c r="B81" s="16"/>
      <c r="C81" s="24" t="s">
        <v>105</v>
      </c>
      <c r="D81" s="2">
        <v>1</v>
      </c>
      <c r="E81" s="15">
        <f t="shared" si="1"/>
        <v>0.00015802781289507</v>
      </c>
      <c r="F81" s="2"/>
      <c r="G81" s="15"/>
      <c r="H81" s="2"/>
      <c r="I81" s="15"/>
    </row>
    <row r="82" spans="1:9">
      <c r="A82" s="16"/>
      <c r="B82" s="16"/>
      <c r="C82" s="24" t="s">
        <v>106</v>
      </c>
      <c r="D82" s="2">
        <v>1</v>
      </c>
      <c r="E82" s="15">
        <f t="shared" si="1"/>
        <v>0.00015802781289507</v>
      </c>
      <c r="F82" s="2"/>
      <c r="G82" s="15"/>
      <c r="H82" s="2"/>
      <c r="I82" s="15"/>
    </row>
    <row r="83" spans="1:9">
      <c r="A83" s="16"/>
      <c r="B83" s="16"/>
      <c r="C83" s="24" t="s">
        <v>107</v>
      </c>
      <c r="D83" s="2">
        <v>3</v>
      </c>
      <c r="E83" s="15">
        <f t="shared" si="1"/>
        <v>0.000474083438685209</v>
      </c>
      <c r="F83" s="2"/>
      <c r="G83" s="15"/>
      <c r="H83" s="2"/>
      <c r="I83" s="15"/>
    </row>
    <row r="84" spans="1:9">
      <c r="A84" s="16"/>
      <c r="B84" s="16"/>
      <c r="C84" s="24" t="s">
        <v>108</v>
      </c>
      <c r="D84" s="2">
        <v>4</v>
      </c>
      <c r="E84" s="15">
        <f t="shared" si="1"/>
        <v>0.000632111251580278</v>
      </c>
      <c r="F84" s="2"/>
      <c r="G84" s="15"/>
      <c r="H84" s="2"/>
      <c r="I84" s="15"/>
    </row>
    <row r="85" spans="1:9">
      <c r="A85" s="17"/>
      <c r="B85" s="17"/>
      <c r="C85" s="26" t="s">
        <v>109</v>
      </c>
      <c r="D85" s="2">
        <v>9</v>
      </c>
      <c r="E85" s="15">
        <f t="shared" si="1"/>
        <v>0.00142225031605563</v>
      </c>
      <c r="F85" s="2"/>
      <c r="G85" s="15"/>
      <c r="H85" s="2"/>
      <c r="I85" s="15"/>
    </row>
    <row r="86" spans="1:9">
      <c r="A86" s="12" t="s">
        <v>110</v>
      </c>
      <c r="B86" s="19" t="s">
        <v>111</v>
      </c>
      <c r="C86" s="12" t="s">
        <v>112</v>
      </c>
      <c r="D86" s="2">
        <v>0</v>
      </c>
      <c r="E86" s="15">
        <f t="shared" si="1"/>
        <v>0</v>
      </c>
      <c r="F86" s="2">
        <f>SUM(D86:D94)</f>
        <v>627</v>
      </c>
      <c r="G86" s="15">
        <f>SUM(E86:E94)</f>
        <v>0.0990834386852086</v>
      </c>
      <c r="H86" s="2">
        <f>SUM(D86:D112)</f>
        <v>1245</v>
      </c>
      <c r="I86" s="15">
        <f>SUM(E86:E112)</f>
        <v>0.196744627054362</v>
      </c>
    </row>
    <row r="87" spans="1:9">
      <c r="A87" s="16"/>
      <c r="B87" s="20"/>
      <c r="C87" s="16" t="s">
        <v>113</v>
      </c>
      <c r="D87" s="2">
        <v>1</v>
      </c>
      <c r="E87" s="15">
        <f t="shared" si="1"/>
        <v>0.00015802781289507</v>
      </c>
      <c r="F87" s="2"/>
      <c r="G87" s="15"/>
      <c r="H87" s="2"/>
      <c r="I87" s="15"/>
    </row>
    <row r="88" spans="1:9">
      <c r="A88" s="16"/>
      <c r="B88" s="20"/>
      <c r="C88" s="16" t="s">
        <v>114</v>
      </c>
      <c r="D88" s="2">
        <v>0</v>
      </c>
      <c r="E88" s="15">
        <f t="shared" si="1"/>
        <v>0</v>
      </c>
      <c r="F88" s="2"/>
      <c r="G88" s="15"/>
      <c r="H88" s="2"/>
      <c r="I88" s="15"/>
    </row>
    <row r="89" spans="1:9">
      <c r="A89" s="16"/>
      <c r="B89" s="20"/>
      <c r="C89" s="16" t="s">
        <v>115</v>
      </c>
      <c r="D89" s="2">
        <v>1</v>
      </c>
      <c r="E89" s="15">
        <f t="shared" si="1"/>
        <v>0.00015802781289507</v>
      </c>
      <c r="F89" s="2"/>
      <c r="G89" s="15"/>
      <c r="H89" s="2"/>
      <c r="I89" s="15"/>
    </row>
    <row r="90" spans="1:9">
      <c r="A90" s="16"/>
      <c r="B90" s="20"/>
      <c r="C90" s="16" t="s">
        <v>116</v>
      </c>
      <c r="D90" s="2">
        <v>453</v>
      </c>
      <c r="E90" s="15">
        <f t="shared" si="1"/>
        <v>0.0715865992414665</v>
      </c>
      <c r="F90" s="2"/>
      <c r="G90" s="15"/>
      <c r="H90" s="2"/>
      <c r="I90" s="15"/>
    </row>
    <row r="91" spans="1:9">
      <c r="A91" s="16"/>
      <c r="B91" s="20"/>
      <c r="C91" s="16" t="s">
        <v>117</v>
      </c>
      <c r="D91" s="2">
        <v>0</v>
      </c>
      <c r="E91" s="15">
        <f t="shared" si="1"/>
        <v>0</v>
      </c>
      <c r="F91" s="2"/>
      <c r="G91" s="15"/>
      <c r="H91" s="2"/>
      <c r="I91" s="15"/>
    </row>
    <row r="92" spans="1:9">
      <c r="A92" s="16"/>
      <c r="B92" s="20"/>
      <c r="C92" s="16" t="s">
        <v>118</v>
      </c>
      <c r="D92" s="2">
        <v>112</v>
      </c>
      <c r="E92" s="15">
        <f t="shared" si="1"/>
        <v>0.0176991150442478</v>
      </c>
      <c r="F92" s="2"/>
      <c r="G92" s="15"/>
      <c r="H92" s="2"/>
      <c r="I92" s="15"/>
    </row>
    <row r="93" spans="1:9">
      <c r="A93" s="16"/>
      <c r="B93" s="20"/>
      <c r="C93" s="16" t="s">
        <v>119</v>
      </c>
      <c r="D93" s="2">
        <v>41</v>
      </c>
      <c r="E93" s="15">
        <f t="shared" si="1"/>
        <v>0.00647914032869785</v>
      </c>
      <c r="F93" s="2"/>
      <c r="G93" s="15"/>
      <c r="H93" s="2"/>
      <c r="I93" s="15"/>
    </row>
    <row r="94" spans="1:9">
      <c r="A94" s="16"/>
      <c r="B94" s="22"/>
      <c r="C94" s="17" t="s">
        <v>120</v>
      </c>
      <c r="D94" s="2">
        <v>19</v>
      </c>
      <c r="E94" s="15">
        <f t="shared" si="1"/>
        <v>0.00300252844500632</v>
      </c>
      <c r="F94" s="2"/>
      <c r="G94" s="15"/>
      <c r="H94" s="2"/>
      <c r="I94" s="15"/>
    </row>
    <row r="95" spans="1:9">
      <c r="A95" s="16"/>
      <c r="B95" s="19" t="s">
        <v>121</v>
      </c>
      <c r="C95" s="16" t="s">
        <v>122</v>
      </c>
      <c r="D95" s="2">
        <v>73</v>
      </c>
      <c r="E95" s="15">
        <f t="shared" si="1"/>
        <v>0.0115360303413401</v>
      </c>
      <c r="F95" s="2">
        <f>SUM(D95:D105)</f>
        <v>594</v>
      </c>
      <c r="G95" s="15">
        <f>SUM(E95:E105)</f>
        <v>0.0938685208596713</v>
      </c>
      <c r="H95" s="2"/>
      <c r="I95" s="15"/>
    </row>
    <row r="96" spans="1:9">
      <c r="A96" s="16"/>
      <c r="B96" s="20"/>
      <c r="C96" s="16" t="s">
        <v>123</v>
      </c>
      <c r="D96" s="2">
        <v>0</v>
      </c>
      <c r="E96" s="15">
        <f t="shared" si="1"/>
        <v>0</v>
      </c>
      <c r="F96" s="2"/>
      <c r="G96" s="15"/>
      <c r="H96" s="2"/>
      <c r="I96" s="15"/>
    </row>
    <row r="97" spans="1:9">
      <c r="A97" s="16"/>
      <c r="B97" s="20"/>
      <c r="C97" s="16" t="s">
        <v>124</v>
      </c>
      <c r="D97" s="2">
        <v>3</v>
      </c>
      <c r="E97" s="15">
        <f t="shared" si="1"/>
        <v>0.000474083438685209</v>
      </c>
      <c r="F97" s="2"/>
      <c r="G97" s="15"/>
      <c r="H97" s="2"/>
      <c r="I97" s="15"/>
    </row>
    <row r="98" spans="1:9">
      <c r="A98" s="16"/>
      <c r="B98" s="20"/>
      <c r="C98" s="16" t="s">
        <v>125</v>
      </c>
      <c r="D98" s="2">
        <v>169</v>
      </c>
      <c r="E98" s="15">
        <f t="shared" si="1"/>
        <v>0.0267067003792667</v>
      </c>
      <c r="F98" s="2"/>
      <c r="G98" s="15"/>
      <c r="H98" s="2"/>
      <c r="I98" s="15"/>
    </row>
    <row r="99" spans="1:9">
      <c r="A99" s="16"/>
      <c r="B99" s="20"/>
      <c r="C99" s="16" t="s">
        <v>126</v>
      </c>
      <c r="D99" s="2">
        <v>66</v>
      </c>
      <c r="E99" s="15">
        <f t="shared" si="1"/>
        <v>0.0104298356510746</v>
      </c>
      <c r="F99" s="2"/>
      <c r="G99" s="15"/>
      <c r="H99" s="2"/>
      <c r="I99" s="15"/>
    </row>
    <row r="100" spans="1:9">
      <c r="A100" s="16"/>
      <c r="B100" s="20"/>
      <c r="C100" s="16" t="s">
        <v>127</v>
      </c>
      <c r="D100" s="2">
        <v>54</v>
      </c>
      <c r="E100" s="15">
        <f t="shared" si="1"/>
        <v>0.00853350189633375</v>
      </c>
      <c r="F100" s="2"/>
      <c r="G100" s="15"/>
      <c r="H100" s="2"/>
      <c r="I100" s="15"/>
    </row>
    <row r="101" spans="1:9">
      <c r="A101" s="16"/>
      <c r="B101" s="20"/>
      <c r="C101" s="16" t="s">
        <v>128</v>
      </c>
      <c r="D101" s="2">
        <v>111</v>
      </c>
      <c r="E101" s="15">
        <f t="shared" si="1"/>
        <v>0.0175410872313527</v>
      </c>
      <c r="F101" s="2"/>
      <c r="G101" s="15"/>
      <c r="H101" s="2"/>
      <c r="I101" s="15"/>
    </row>
    <row r="102" spans="1:9">
      <c r="A102" s="16"/>
      <c r="B102" s="20"/>
      <c r="C102" s="16" t="s">
        <v>129</v>
      </c>
      <c r="D102" s="2">
        <v>73</v>
      </c>
      <c r="E102" s="15">
        <f t="shared" si="1"/>
        <v>0.0115360303413401</v>
      </c>
      <c r="F102" s="2"/>
      <c r="G102" s="15"/>
      <c r="H102" s="2"/>
      <c r="I102" s="15"/>
    </row>
    <row r="103" spans="1:9">
      <c r="A103" s="16"/>
      <c r="B103" s="20"/>
      <c r="C103" s="16" t="s">
        <v>130</v>
      </c>
      <c r="D103" s="2">
        <v>11</v>
      </c>
      <c r="E103" s="15">
        <f t="shared" si="1"/>
        <v>0.00173830594184576</v>
      </c>
      <c r="F103" s="2"/>
      <c r="G103" s="15"/>
      <c r="H103" s="2"/>
      <c r="I103" s="15"/>
    </row>
    <row r="104" spans="1:9">
      <c r="A104" s="16"/>
      <c r="B104" s="20"/>
      <c r="C104" s="16" t="s">
        <v>131</v>
      </c>
      <c r="D104" s="2">
        <v>34</v>
      </c>
      <c r="E104" s="15">
        <f t="shared" si="1"/>
        <v>0.00537294563843236</v>
      </c>
      <c r="F104" s="2"/>
      <c r="G104" s="15"/>
      <c r="H104" s="2"/>
      <c r="I104" s="15"/>
    </row>
    <row r="105" spans="1:9">
      <c r="A105" s="16"/>
      <c r="B105" s="22"/>
      <c r="C105" s="17" t="s">
        <v>132</v>
      </c>
      <c r="D105" s="2">
        <v>0</v>
      </c>
      <c r="E105" s="15">
        <f t="shared" si="1"/>
        <v>0</v>
      </c>
      <c r="F105" s="2"/>
      <c r="G105" s="15"/>
      <c r="H105" s="2"/>
      <c r="I105" s="15"/>
    </row>
    <row r="106" spans="1:9">
      <c r="A106" s="16"/>
      <c r="B106" s="31" t="s">
        <v>133</v>
      </c>
      <c r="C106" s="12" t="s">
        <v>134</v>
      </c>
      <c r="D106" s="2">
        <v>4</v>
      </c>
      <c r="E106" s="15">
        <f t="shared" si="1"/>
        <v>0.000632111251580278</v>
      </c>
      <c r="F106" s="2">
        <f>SUM(D106:D112)</f>
        <v>24</v>
      </c>
      <c r="G106" s="15">
        <f>SUM(E106:E112)</f>
        <v>0.00379266750948167</v>
      </c>
      <c r="H106" s="2"/>
      <c r="I106" s="15"/>
    </row>
    <row r="107" spans="1:9">
      <c r="A107" s="16"/>
      <c r="B107" s="25"/>
      <c r="C107" s="16" t="s">
        <v>135</v>
      </c>
      <c r="D107" s="2">
        <v>5</v>
      </c>
      <c r="E107" s="15">
        <f t="shared" si="1"/>
        <v>0.000790139064475348</v>
      </c>
      <c r="F107" s="2"/>
      <c r="G107" s="15"/>
      <c r="H107" s="2"/>
      <c r="I107" s="15"/>
    </row>
    <row r="108" spans="1:9">
      <c r="A108" s="16"/>
      <c r="B108" s="25"/>
      <c r="C108" s="16" t="s">
        <v>136</v>
      </c>
      <c r="D108" s="2">
        <v>0</v>
      </c>
      <c r="E108" s="15">
        <f t="shared" si="1"/>
        <v>0</v>
      </c>
      <c r="F108" s="2"/>
      <c r="G108" s="15"/>
      <c r="H108" s="2"/>
      <c r="I108" s="15"/>
    </row>
    <row r="109" spans="1:9">
      <c r="A109" s="16"/>
      <c r="B109" s="25"/>
      <c r="C109" s="16" t="s">
        <v>137</v>
      </c>
      <c r="D109" s="2">
        <v>2</v>
      </c>
      <c r="E109" s="15">
        <f t="shared" si="1"/>
        <v>0.000316055625790139</v>
      </c>
      <c r="F109" s="2"/>
      <c r="G109" s="15"/>
      <c r="H109" s="2"/>
      <c r="I109" s="15"/>
    </row>
    <row r="110" spans="1:9">
      <c r="A110" s="16"/>
      <c r="B110" s="25"/>
      <c r="C110" s="16" t="s">
        <v>138</v>
      </c>
      <c r="D110" s="2">
        <v>0</v>
      </c>
      <c r="E110" s="15">
        <f t="shared" si="1"/>
        <v>0</v>
      </c>
      <c r="F110" s="2"/>
      <c r="G110" s="15"/>
      <c r="H110" s="2"/>
      <c r="I110" s="15"/>
    </row>
    <row r="111" spans="1:9">
      <c r="A111" s="16"/>
      <c r="B111" s="25"/>
      <c r="C111" s="16" t="s">
        <v>139</v>
      </c>
      <c r="D111" s="2">
        <v>3</v>
      </c>
      <c r="E111" s="15">
        <f t="shared" si="1"/>
        <v>0.000474083438685209</v>
      </c>
      <c r="F111" s="2"/>
      <c r="G111" s="15"/>
      <c r="H111" s="2"/>
      <c r="I111" s="15"/>
    </row>
    <row r="112" spans="1:9">
      <c r="A112" s="17"/>
      <c r="B112" s="26"/>
      <c r="C112" s="17" t="s">
        <v>140</v>
      </c>
      <c r="D112" s="2">
        <v>10</v>
      </c>
      <c r="E112" s="15">
        <f t="shared" si="1"/>
        <v>0.0015802781289507</v>
      </c>
      <c r="F112" s="2"/>
      <c r="G112" s="15"/>
      <c r="H112" s="2"/>
      <c r="I112" s="15"/>
    </row>
    <row r="113" spans="1:9">
      <c r="A113" s="2"/>
      <c r="B113" s="2"/>
      <c r="C113" s="2"/>
      <c r="D113" s="2">
        <f>SUM(D2:D112)</f>
        <v>6328</v>
      </c>
      <c r="E113" s="2"/>
      <c r="F113" s="2"/>
      <c r="G113" s="2"/>
      <c r="H113" s="2"/>
      <c r="I113" s="15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selection activeCell="H86" sqref="H2:H86"/>
    </sheetView>
  </sheetViews>
  <sheetFormatPr defaultColWidth="9" defaultRowHeight="13.5"/>
  <cols>
    <col min="1" max="1" width="22.625" customWidth="1"/>
    <col min="2" max="2" width="11.75" customWidth="1"/>
    <col min="3" max="3" width="15.5" customWidth="1"/>
    <col min="5" max="5" width="11.625" customWidth="1"/>
  </cols>
  <sheetData>
    <row r="1" spans="1:9">
      <c r="A1" s="12" t="s">
        <v>0</v>
      </c>
      <c r="B1" s="12" t="s">
        <v>1</v>
      </c>
      <c r="C1" s="12" t="s">
        <v>2</v>
      </c>
      <c r="D1" s="13" t="s">
        <v>3</v>
      </c>
      <c r="E1" s="14"/>
      <c r="F1" s="13" t="s">
        <v>4</v>
      </c>
      <c r="G1" s="14"/>
      <c r="H1" s="13" t="s">
        <v>5</v>
      </c>
      <c r="I1" s="30"/>
    </row>
    <row r="2" spans="1:9">
      <c r="A2" s="12" t="s">
        <v>6</v>
      </c>
      <c r="B2" s="12" t="s">
        <v>7</v>
      </c>
      <c r="C2" s="12" t="s">
        <v>8</v>
      </c>
      <c r="D2" s="2">
        <v>504</v>
      </c>
      <c r="E2" s="15">
        <f>D2/1706</f>
        <v>0.295427901524033</v>
      </c>
      <c r="F2" s="2">
        <f>SUM(D2:D6)</f>
        <v>711</v>
      </c>
      <c r="G2" s="15">
        <f>SUM(E2:E6)</f>
        <v>0.416764361078546</v>
      </c>
      <c r="H2" s="2">
        <f>SUM(D2:D10)</f>
        <v>714</v>
      </c>
      <c r="I2" s="15">
        <f>SUM(E2:E10)</f>
        <v>0.41852286049238</v>
      </c>
    </row>
    <row r="3" spans="1:9">
      <c r="A3" s="16"/>
      <c r="B3" s="16"/>
      <c r="C3" s="16" t="s">
        <v>9</v>
      </c>
      <c r="D3" s="2">
        <v>67</v>
      </c>
      <c r="E3" s="15">
        <f t="shared" ref="E3:E34" si="0">D3/1706</f>
        <v>0.0392731535756155</v>
      </c>
      <c r="F3" s="2"/>
      <c r="G3" s="15"/>
      <c r="H3" s="2"/>
      <c r="I3" s="15"/>
    </row>
    <row r="4" spans="1:9">
      <c r="A4" s="16"/>
      <c r="B4" s="16"/>
      <c r="C4" s="16" t="s">
        <v>10</v>
      </c>
      <c r="D4" s="2">
        <v>23</v>
      </c>
      <c r="E4" s="15">
        <f t="shared" si="0"/>
        <v>0.0134818288393904</v>
      </c>
      <c r="F4" s="2"/>
      <c r="G4" s="15"/>
      <c r="H4" s="2"/>
      <c r="I4" s="15"/>
    </row>
    <row r="5" spans="1:9">
      <c r="A5" s="16"/>
      <c r="B5" s="16"/>
      <c r="C5" s="16" t="s">
        <v>11</v>
      </c>
      <c r="D5" s="2">
        <v>7</v>
      </c>
      <c r="E5" s="15">
        <f t="shared" si="0"/>
        <v>0.0041031652989449</v>
      </c>
      <c r="F5" s="2"/>
      <c r="G5" s="15"/>
      <c r="H5" s="2"/>
      <c r="I5" s="15"/>
    </row>
    <row r="6" spans="1:9">
      <c r="A6" s="16"/>
      <c r="B6" s="17"/>
      <c r="C6" s="17" t="s">
        <v>12</v>
      </c>
      <c r="D6" s="2">
        <v>110</v>
      </c>
      <c r="E6" s="15">
        <f t="shared" si="0"/>
        <v>0.0644783118405627</v>
      </c>
      <c r="F6" s="2"/>
      <c r="G6" s="15"/>
      <c r="H6" s="2"/>
      <c r="I6" s="15"/>
    </row>
    <row r="7" spans="1:9">
      <c r="A7" s="16"/>
      <c r="B7" s="12" t="s">
        <v>13</v>
      </c>
      <c r="C7" s="12" t="s">
        <v>14</v>
      </c>
      <c r="D7" s="2">
        <v>0</v>
      </c>
      <c r="E7" s="15">
        <f t="shared" si="0"/>
        <v>0</v>
      </c>
      <c r="F7" s="2">
        <f>SUM(D7:D10)</f>
        <v>3</v>
      </c>
      <c r="G7" s="15">
        <f>SUM(E7:E10)</f>
        <v>0.00175849941383353</v>
      </c>
      <c r="H7" s="2"/>
      <c r="I7" s="15"/>
    </row>
    <row r="8" spans="1:9">
      <c r="A8" s="16"/>
      <c r="B8" s="16"/>
      <c r="C8" s="16" t="s">
        <v>15</v>
      </c>
      <c r="D8" s="2">
        <v>0</v>
      </c>
      <c r="E8" s="15">
        <f t="shared" si="0"/>
        <v>0</v>
      </c>
      <c r="F8" s="2"/>
      <c r="G8" s="15"/>
      <c r="H8" s="2"/>
      <c r="I8" s="15"/>
    </row>
    <row r="9" spans="1:9">
      <c r="A9" s="16"/>
      <c r="B9" s="16"/>
      <c r="C9" s="16" t="s">
        <v>16</v>
      </c>
      <c r="D9" s="2">
        <v>3</v>
      </c>
      <c r="E9" s="15">
        <f t="shared" si="0"/>
        <v>0.00175849941383353</v>
      </c>
      <c r="F9" s="2"/>
      <c r="G9" s="15"/>
      <c r="H9" s="2"/>
      <c r="I9" s="15"/>
    </row>
    <row r="10" spans="1:9">
      <c r="A10" s="17"/>
      <c r="B10" s="17"/>
      <c r="C10" s="17" t="s">
        <v>17</v>
      </c>
      <c r="D10" s="2">
        <v>0</v>
      </c>
      <c r="E10" s="15">
        <f t="shared" si="0"/>
        <v>0</v>
      </c>
      <c r="F10" s="2"/>
      <c r="G10" s="15"/>
      <c r="H10" s="2"/>
      <c r="I10" s="15"/>
    </row>
    <row r="11" spans="1:9">
      <c r="A11" s="18" t="s">
        <v>18</v>
      </c>
      <c r="B11" s="19" t="s">
        <v>19</v>
      </c>
      <c r="C11" s="19" t="s">
        <v>20</v>
      </c>
      <c r="D11" s="2">
        <v>7</v>
      </c>
      <c r="E11" s="15">
        <f t="shared" si="0"/>
        <v>0.0041031652989449</v>
      </c>
      <c r="F11" s="2">
        <f>SUM(D11:D19)</f>
        <v>196</v>
      </c>
      <c r="G11" s="15">
        <f>SUM(E11:E19)</f>
        <v>0.114888628370457</v>
      </c>
      <c r="H11" s="2">
        <f>SUM(D11:D28)</f>
        <v>457</v>
      </c>
      <c r="I11" s="15">
        <f>SUM(E11:E28)</f>
        <v>0.267878077373974</v>
      </c>
    </row>
    <row r="12" spans="1:9">
      <c r="A12" s="18"/>
      <c r="B12" s="20"/>
      <c r="C12" s="20" t="s">
        <v>21</v>
      </c>
      <c r="D12" s="2">
        <v>74</v>
      </c>
      <c r="E12" s="15">
        <f t="shared" si="0"/>
        <v>0.0433763188745604</v>
      </c>
      <c r="F12" s="2"/>
      <c r="G12" s="15"/>
      <c r="H12" s="2"/>
      <c r="I12" s="15"/>
    </row>
    <row r="13" spans="1:9">
      <c r="A13" s="18"/>
      <c r="B13" s="20"/>
      <c r="C13" s="21" t="s">
        <v>22</v>
      </c>
      <c r="D13" s="2">
        <v>29</v>
      </c>
      <c r="E13" s="15">
        <f t="shared" si="0"/>
        <v>0.0169988276670574</v>
      </c>
      <c r="F13" s="2"/>
      <c r="G13" s="15"/>
      <c r="H13" s="2"/>
      <c r="I13" s="15"/>
    </row>
    <row r="14" spans="1:9">
      <c r="A14" s="18"/>
      <c r="B14" s="20"/>
      <c r="C14" s="20" t="s">
        <v>23</v>
      </c>
      <c r="D14" s="2">
        <v>76</v>
      </c>
      <c r="E14" s="15">
        <f t="shared" si="0"/>
        <v>0.0445486518171161</v>
      </c>
      <c r="F14" s="2"/>
      <c r="G14" s="15"/>
      <c r="H14" s="2"/>
      <c r="I14" s="15"/>
    </row>
    <row r="15" spans="1:9">
      <c r="A15" s="18"/>
      <c r="B15" s="20"/>
      <c r="C15" s="20" t="s">
        <v>24</v>
      </c>
      <c r="D15" s="2">
        <v>1</v>
      </c>
      <c r="E15" s="15">
        <f t="shared" si="0"/>
        <v>0.000586166471277843</v>
      </c>
      <c r="F15" s="2"/>
      <c r="G15" s="15"/>
      <c r="H15" s="2"/>
      <c r="I15" s="15"/>
    </row>
    <row r="16" spans="1:9">
      <c r="A16" s="18"/>
      <c r="B16" s="20"/>
      <c r="C16" s="20" t="s">
        <v>25</v>
      </c>
      <c r="D16" s="2">
        <v>2</v>
      </c>
      <c r="E16" s="15">
        <f t="shared" si="0"/>
        <v>0.00117233294255569</v>
      </c>
      <c r="F16" s="2"/>
      <c r="G16" s="15"/>
      <c r="H16" s="2"/>
      <c r="I16" s="15"/>
    </row>
    <row r="17" spans="1:9">
      <c r="A17" s="18"/>
      <c r="B17" s="20"/>
      <c r="C17" s="20" t="s">
        <v>26</v>
      </c>
      <c r="D17" s="2">
        <v>1</v>
      </c>
      <c r="E17" s="15">
        <f t="shared" si="0"/>
        <v>0.000586166471277843</v>
      </c>
      <c r="F17" s="2"/>
      <c r="G17" s="15"/>
      <c r="H17" s="2"/>
      <c r="I17" s="15"/>
    </row>
    <row r="18" spans="1:9">
      <c r="A18" s="18"/>
      <c r="B18" s="20"/>
      <c r="C18" s="20" t="s">
        <v>27</v>
      </c>
      <c r="D18" s="2">
        <v>4</v>
      </c>
      <c r="E18" s="15">
        <f t="shared" si="0"/>
        <v>0.00234466588511137</v>
      </c>
      <c r="F18" s="2"/>
      <c r="G18" s="15"/>
      <c r="H18" s="2"/>
      <c r="I18" s="15"/>
    </row>
    <row r="19" spans="1:9">
      <c r="A19" s="18"/>
      <c r="B19" s="22"/>
      <c r="C19" s="22" t="s">
        <v>28</v>
      </c>
      <c r="D19" s="2">
        <v>2</v>
      </c>
      <c r="E19" s="15">
        <f t="shared" si="0"/>
        <v>0.00117233294255569</v>
      </c>
      <c r="F19" s="2"/>
      <c r="G19" s="15"/>
      <c r="H19" s="2"/>
      <c r="I19" s="15"/>
    </row>
    <row r="20" spans="1:9">
      <c r="A20" s="18"/>
      <c r="B20" s="19" t="s">
        <v>29</v>
      </c>
      <c r="C20" s="23" t="s">
        <v>30</v>
      </c>
      <c r="D20" s="2">
        <v>74</v>
      </c>
      <c r="E20" s="15">
        <f t="shared" si="0"/>
        <v>0.0433763188745604</v>
      </c>
      <c r="F20" s="2">
        <f>SUM(D20:D28)</f>
        <v>261</v>
      </c>
      <c r="G20" s="15">
        <f>SUM(E20:E28)</f>
        <v>0.152989449003517</v>
      </c>
      <c r="H20" s="2"/>
      <c r="I20" s="15"/>
    </row>
    <row r="21" spans="1:9">
      <c r="A21" s="18"/>
      <c r="B21" s="20"/>
      <c r="C21" s="24" t="s">
        <v>31</v>
      </c>
      <c r="D21" s="2">
        <v>87</v>
      </c>
      <c r="E21" s="15">
        <f t="shared" si="0"/>
        <v>0.0509964830011723</v>
      </c>
      <c r="F21" s="2"/>
      <c r="G21" s="15"/>
      <c r="H21" s="2"/>
      <c r="I21" s="15"/>
    </row>
    <row r="22" spans="1:9">
      <c r="A22" s="18"/>
      <c r="B22" s="20"/>
      <c r="C22" s="25" t="s">
        <v>32</v>
      </c>
      <c r="D22" s="2">
        <v>39</v>
      </c>
      <c r="E22" s="15">
        <f t="shared" si="0"/>
        <v>0.0228604923798359</v>
      </c>
      <c r="F22" s="2"/>
      <c r="G22" s="15"/>
      <c r="H22" s="2"/>
      <c r="I22" s="15"/>
    </row>
    <row r="23" spans="1:9">
      <c r="A23" s="18"/>
      <c r="B23" s="20"/>
      <c r="C23" s="25" t="s">
        <v>33</v>
      </c>
      <c r="D23" s="2">
        <v>0</v>
      </c>
      <c r="E23" s="15">
        <f t="shared" si="0"/>
        <v>0</v>
      </c>
      <c r="F23" s="2"/>
      <c r="G23" s="15"/>
      <c r="H23" s="2"/>
      <c r="I23" s="15"/>
    </row>
    <row r="24" spans="1:9">
      <c r="A24" s="18"/>
      <c r="B24" s="20"/>
      <c r="C24" s="25" t="s">
        <v>34</v>
      </c>
      <c r="D24" s="2">
        <v>3</v>
      </c>
      <c r="E24" s="15">
        <f t="shared" si="0"/>
        <v>0.00175849941383353</v>
      </c>
      <c r="F24" s="2"/>
      <c r="G24" s="15"/>
      <c r="H24" s="2"/>
      <c r="I24" s="15"/>
    </row>
    <row r="25" spans="1:9">
      <c r="A25" s="18"/>
      <c r="B25" s="20"/>
      <c r="C25" s="25" t="s">
        <v>35</v>
      </c>
      <c r="D25" s="2">
        <v>25</v>
      </c>
      <c r="E25" s="15">
        <f t="shared" si="0"/>
        <v>0.0146541617819461</v>
      </c>
      <c r="F25" s="2"/>
      <c r="G25" s="15"/>
      <c r="H25" s="2"/>
      <c r="I25" s="15"/>
    </row>
    <row r="26" spans="1:9">
      <c r="A26" s="18"/>
      <c r="B26" s="20"/>
      <c r="C26" s="25" t="s">
        <v>36</v>
      </c>
      <c r="D26" s="2">
        <v>31</v>
      </c>
      <c r="E26" s="15">
        <f t="shared" si="0"/>
        <v>0.0181711606096131</v>
      </c>
      <c r="F26" s="2"/>
      <c r="G26" s="15"/>
      <c r="H26" s="2"/>
      <c r="I26" s="15"/>
    </row>
    <row r="27" spans="1:9">
      <c r="A27" s="18"/>
      <c r="B27" s="20"/>
      <c r="C27" s="25" t="s">
        <v>37</v>
      </c>
      <c r="D27" s="2">
        <v>0</v>
      </c>
      <c r="E27" s="15">
        <f t="shared" si="0"/>
        <v>0</v>
      </c>
      <c r="F27" s="2"/>
      <c r="G27" s="15"/>
      <c r="H27" s="2"/>
      <c r="I27" s="15"/>
    </row>
    <row r="28" spans="1:9">
      <c r="A28" s="18"/>
      <c r="B28" s="22"/>
      <c r="C28" s="26" t="s">
        <v>38</v>
      </c>
      <c r="D28" s="2">
        <v>2</v>
      </c>
      <c r="E28" s="15">
        <f t="shared" si="0"/>
        <v>0.00117233294255569</v>
      </c>
      <c r="F28" s="2"/>
      <c r="G28" s="15"/>
      <c r="H28" s="2"/>
      <c r="I28" s="15"/>
    </row>
    <row r="29" spans="1:9">
      <c r="A29" s="12" t="s">
        <v>39</v>
      </c>
      <c r="B29" s="27" t="s">
        <v>40</v>
      </c>
      <c r="C29" s="12" t="s">
        <v>41</v>
      </c>
      <c r="D29" s="2">
        <v>0</v>
      </c>
      <c r="E29" s="15">
        <f t="shared" si="0"/>
        <v>0</v>
      </c>
      <c r="F29" s="2">
        <f>SUM(D29:D33)</f>
        <v>6</v>
      </c>
      <c r="G29" s="15">
        <f>SUM(E29:E33)</f>
        <v>0.00351699882766706</v>
      </c>
      <c r="H29" s="2">
        <f>SUM(D29:D55)</f>
        <v>20</v>
      </c>
      <c r="I29" s="15">
        <f>SUM(E29:E55)</f>
        <v>0.0117233294255569</v>
      </c>
    </row>
    <row r="30" spans="1:9">
      <c r="A30" s="16"/>
      <c r="B30" s="28"/>
      <c r="C30" s="16" t="s">
        <v>42</v>
      </c>
      <c r="D30" s="2">
        <v>4</v>
      </c>
      <c r="E30" s="15">
        <f t="shared" si="0"/>
        <v>0.00234466588511137</v>
      </c>
      <c r="F30" s="2"/>
      <c r="G30" s="15"/>
      <c r="H30" s="2"/>
      <c r="I30" s="15"/>
    </row>
    <row r="31" spans="1:9">
      <c r="A31" s="16"/>
      <c r="B31" s="28"/>
      <c r="C31" s="16" t="s">
        <v>43</v>
      </c>
      <c r="D31" s="2">
        <v>0</v>
      </c>
      <c r="E31" s="15">
        <f t="shared" si="0"/>
        <v>0</v>
      </c>
      <c r="F31" s="2"/>
      <c r="G31" s="15"/>
      <c r="H31" s="2"/>
      <c r="I31" s="15"/>
    </row>
    <row r="32" spans="1:9">
      <c r="A32" s="16"/>
      <c r="B32" s="28"/>
      <c r="C32" s="16" t="s">
        <v>44</v>
      </c>
      <c r="D32" s="2">
        <v>0</v>
      </c>
      <c r="E32" s="15">
        <f t="shared" si="0"/>
        <v>0</v>
      </c>
      <c r="F32" s="2"/>
      <c r="G32" s="15"/>
      <c r="H32" s="2"/>
      <c r="I32" s="15"/>
    </row>
    <row r="33" spans="1:9">
      <c r="A33" s="16"/>
      <c r="B33" s="29"/>
      <c r="C33" s="17" t="s">
        <v>45</v>
      </c>
      <c r="D33" s="2">
        <v>2</v>
      </c>
      <c r="E33" s="15">
        <f t="shared" si="0"/>
        <v>0.00117233294255569</v>
      </c>
      <c r="F33" s="2"/>
      <c r="G33" s="15"/>
      <c r="H33" s="2"/>
      <c r="I33" s="15"/>
    </row>
    <row r="34" spans="1:9">
      <c r="A34" s="16"/>
      <c r="B34" s="27" t="s">
        <v>46</v>
      </c>
      <c r="C34" s="12" t="s">
        <v>47</v>
      </c>
      <c r="D34" s="2">
        <v>1</v>
      </c>
      <c r="E34" s="15">
        <f t="shared" si="0"/>
        <v>0.000586166471277843</v>
      </c>
      <c r="F34" s="2">
        <f>SUM(D34:D39)</f>
        <v>5</v>
      </c>
      <c r="G34" s="15">
        <f>SUM(E34:E39)</f>
        <v>0.00293083235638921</v>
      </c>
      <c r="H34" s="2"/>
      <c r="I34" s="15"/>
    </row>
    <row r="35" spans="1:9">
      <c r="A35" s="16"/>
      <c r="B35" s="28"/>
      <c r="C35" s="16" t="s">
        <v>48</v>
      </c>
      <c r="D35" s="2">
        <v>0</v>
      </c>
      <c r="E35" s="15">
        <f t="shared" ref="E35:E66" si="1">D35/1706</f>
        <v>0</v>
      </c>
      <c r="F35" s="2"/>
      <c r="G35" s="15"/>
      <c r="H35" s="2"/>
      <c r="I35" s="15"/>
    </row>
    <row r="36" spans="1:9">
      <c r="A36" s="16"/>
      <c r="B36" s="28"/>
      <c r="C36" s="16" t="s">
        <v>49</v>
      </c>
      <c r="D36" s="2">
        <v>1</v>
      </c>
      <c r="E36" s="15">
        <f t="shared" si="1"/>
        <v>0.000586166471277843</v>
      </c>
      <c r="F36" s="2"/>
      <c r="G36" s="15"/>
      <c r="H36" s="2"/>
      <c r="I36" s="15"/>
    </row>
    <row r="37" spans="1:9">
      <c r="A37" s="16"/>
      <c r="B37" s="28"/>
      <c r="C37" s="16" t="s">
        <v>50</v>
      </c>
      <c r="D37" s="2">
        <v>3</v>
      </c>
      <c r="E37" s="15">
        <f t="shared" si="1"/>
        <v>0.00175849941383353</v>
      </c>
      <c r="F37" s="2"/>
      <c r="G37" s="15"/>
      <c r="H37" s="2"/>
      <c r="I37" s="15"/>
    </row>
    <row r="38" spans="1:9">
      <c r="A38" s="16"/>
      <c r="B38" s="28"/>
      <c r="C38" s="16" t="s">
        <v>51</v>
      </c>
      <c r="D38" s="2">
        <v>0</v>
      </c>
      <c r="E38" s="15">
        <f t="shared" si="1"/>
        <v>0</v>
      </c>
      <c r="F38" s="2"/>
      <c r="G38" s="15"/>
      <c r="H38" s="2"/>
      <c r="I38" s="15"/>
    </row>
    <row r="39" spans="1:9">
      <c r="A39" s="16"/>
      <c r="B39" s="29"/>
      <c r="C39" s="17" t="s">
        <v>52</v>
      </c>
      <c r="D39" s="2">
        <v>0</v>
      </c>
      <c r="E39" s="15">
        <f t="shared" si="1"/>
        <v>0</v>
      </c>
      <c r="F39" s="2"/>
      <c r="G39" s="15"/>
      <c r="H39" s="2"/>
      <c r="I39" s="15"/>
    </row>
    <row r="40" spans="1:9">
      <c r="A40" s="16"/>
      <c r="B40" s="27" t="s">
        <v>53</v>
      </c>
      <c r="C40" s="12" t="s">
        <v>54</v>
      </c>
      <c r="D40" s="2">
        <v>0</v>
      </c>
      <c r="E40" s="15">
        <f t="shared" si="1"/>
        <v>0</v>
      </c>
      <c r="F40" s="2">
        <f>SUM(D40:D47)</f>
        <v>0</v>
      </c>
      <c r="G40" s="15">
        <f>SUM(E40:E47)</f>
        <v>0</v>
      </c>
      <c r="H40" s="2"/>
      <c r="I40" s="15"/>
    </row>
    <row r="41" spans="1:9">
      <c r="A41" s="16"/>
      <c r="B41" s="28"/>
      <c r="C41" s="16" t="s">
        <v>55</v>
      </c>
      <c r="D41" s="2">
        <v>0</v>
      </c>
      <c r="E41" s="15">
        <f t="shared" si="1"/>
        <v>0</v>
      </c>
      <c r="F41" s="2"/>
      <c r="G41" s="15"/>
      <c r="H41" s="2"/>
      <c r="I41" s="15"/>
    </row>
    <row r="42" spans="1:9">
      <c r="A42" s="16"/>
      <c r="B42" s="28"/>
      <c r="C42" s="16" t="s">
        <v>56</v>
      </c>
      <c r="D42" s="2">
        <v>0</v>
      </c>
      <c r="E42" s="15">
        <f t="shared" si="1"/>
        <v>0</v>
      </c>
      <c r="F42" s="2"/>
      <c r="G42" s="15"/>
      <c r="H42" s="2"/>
      <c r="I42" s="15"/>
    </row>
    <row r="43" spans="1:9">
      <c r="A43" s="16"/>
      <c r="B43" s="28"/>
      <c r="C43" s="16" t="s">
        <v>57</v>
      </c>
      <c r="D43" s="2">
        <v>0</v>
      </c>
      <c r="E43" s="15">
        <f t="shared" si="1"/>
        <v>0</v>
      </c>
      <c r="F43" s="2"/>
      <c r="G43" s="15"/>
      <c r="H43" s="2"/>
      <c r="I43" s="15"/>
    </row>
    <row r="44" spans="1:9">
      <c r="A44" s="16"/>
      <c r="B44" s="28"/>
      <c r="C44" s="16" t="s">
        <v>58</v>
      </c>
      <c r="D44" s="2">
        <v>0</v>
      </c>
      <c r="E44" s="15">
        <f t="shared" si="1"/>
        <v>0</v>
      </c>
      <c r="F44" s="2"/>
      <c r="G44" s="15"/>
      <c r="H44" s="2"/>
      <c r="I44" s="15"/>
    </row>
    <row r="45" spans="1:9">
      <c r="A45" s="16"/>
      <c r="B45" s="28"/>
      <c r="C45" s="16" t="s">
        <v>59</v>
      </c>
      <c r="D45" s="2">
        <v>0</v>
      </c>
      <c r="E45" s="15">
        <f t="shared" si="1"/>
        <v>0</v>
      </c>
      <c r="F45" s="2"/>
      <c r="G45" s="15"/>
      <c r="H45" s="2"/>
      <c r="I45" s="15"/>
    </row>
    <row r="46" spans="1:9">
      <c r="A46" s="16"/>
      <c r="B46" s="28"/>
      <c r="C46" s="16" t="s">
        <v>60</v>
      </c>
      <c r="D46" s="2">
        <v>0</v>
      </c>
      <c r="E46" s="15">
        <f t="shared" si="1"/>
        <v>0</v>
      </c>
      <c r="F46" s="2"/>
      <c r="G46" s="15"/>
      <c r="H46" s="2"/>
      <c r="I46" s="15"/>
    </row>
    <row r="47" spans="1:9">
      <c r="A47" s="16"/>
      <c r="B47" s="29"/>
      <c r="C47" s="17" t="s">
        <v>61</v>
      </c>
      <c r="D47" s="2">
        <v>0</v>
      </c>
      <c r="E47" s="15">
        <f t="shared" si="1"/>
        <v>0</v>
      </c>
      <c r="F47" s="2"/>
      <c r="G47" s="15"/>
      <c r="H47" s="2"/>
      <c r="I47" s="15"/>
    </row>
    <row r="48" spans="1:9">
      <c r="A48" s="16"/>
      <c r="B48" s="27" t="s">
        <v>62</v>
      </c>
      <c r="C48" s="12" t="s">
        <v>63</v>
      </c>
      <c r="D48" s="2">
        <v>6</v>
      </c>
      <c r="E48" s="15">
        <f t="shared" si="1"/>
        <v>0.00351699882766706</v>
      </c>
      <c r="F48" s="2">
        <f>SUM(D48:D51)</f>
        <v>7</v>
      </c>
      <c r="G48" s="15">
        <f>SUM(E48:E51)</f>
        <v>0.0041031652989449</v>
      </c>
      <c r="H48" s="2"/>
      <c r="I48" s="15"/>
    </row>
    <row r="49" spans="1:9">
      <c r="A49" s="16"/>
      <c r="B49" s="28"/>
      <c r="C49" s="16" t="s">
        <v>64</v>
      </c>
      <c r="D49" s="2">
        <v>1</v>
      </c>
      <c r="E49" s="15">
        <f t="shared" si="1"/>
        <v>0.000586166471277843</v>
      </c>
      <c r="F49" s="2"/>
      <c r="G49" s="15"/>
      <c r="H49" s="2"/>
      <c r="I49" s="15"/>
    </row>
    <row r="50" spans="1:9">
      <c r="A50" s="16"/>
      <c r="B50" s="28"/>
      <c r="C50" s="16" t="s">
        <v>65</v>
      </c>
      <c r="D50" s="2">
        <v>0</v>
      </c>
      <c r="E50" s="15">
        <f t="shared" si="1"/>
        <v>0</v>
      </c>
      <c r="F50" s="2"/>
      <c r="G50" s="15"/>
      <c r="H50" s="2"/>
      <c r="I50" s="15"/>
    </row>
    <row r="51" spans="1:9">
      <c r="A51" s="16"/>
      <c r="B51" s="29"/>
      <c r="C51" s="17" t="s">
        <v>66</v>
      </c>
      <c r="D51" s="2">
        <v>0</v>
      </c>
      <c r="E51" s="15">
        <f t="shared" si="1"/>
        <v>0</v>
      </c>
      <c r="F51" s="2"/>
      <c r="G51" s="15"/>
      <c r="H51" s="2"/>
      <c r="I51" s="15"/>
    </row>
    <row r="52" spans="1:9">
      <c r="A52" s="16"/>
      <c r="B52" s="27" t="s">
        <v>67</v>
      </c>
      <c r="C52" s="12" t="s">
        <v>68</v>
      </c>
      <c r="D52" s="2">
        <v>1</v>
      </c>
      <c r="E52" s="15">
        <f t="shared" si="1"/>
        <v>0.000586166471277843</v>
      </c>
      <c r="F52" s="2">
        <f>SUM(D52:D55)</f>
        <v>2</v>
      </c>
      <c r="G52" s="15">
        <f>SUM(E52:E55)</f>
        <v>0.00117233294255569</v>
      </c>
      <c r="H52" s="2"/>
      <c r="I52" s="15"/>
    </row>
    <row r="53" spans="1:9">
      <c r="A53" s="16"/>
      <c r="B53" s="28"/>
      <c r="C53" s="16" t="s">
        <v>69</v>
      </c>
      <c r="D53" s="2">
        <v>1</v>
      </c>
      <c r="E53" s="15">
        <f t="shared" si="1"/>
        <v>0.000586166471277843</v>
      </c>
      <c r="F53" s="2"/>
      <c r="G53" s="15"/>
      <c r="H53" s="2"/>
      <c r="I53" s="15"/>
    </row>
    <row r="54" spans="1:9">
      <c r="A54" s="16"/>
      <c r="B54" s="28"/>
      <c r="C54" s="16" t="s">
        <v>70</v>
      </c>
      <c r="D54" s="2">
        <v>0</v>
      </c>
      <c r="E54" s="15">
        <f t="shared" si="1"/>
        <v>0</v>
      </c>
      <c r="F54" s="2"/>
      <c r="G54" s="15"/>
      <c r="H54" s="2"/>
      <c r="I54" s="15"/>
    </row>
    <row r="55" spans="1:9">
      <c r="A55" s="17"/>
      <c r="B55" s="29"/>
      <c r="C55" s="17" t="s">
        <v>71</v>
      </c>
      <c r="D55" s="2">
        <v>0</v>
      </c>
      <c r="E55" s="15">
        <f t="shared" si="1"/>
        <v>0</v>
      </c>
      <c r="F55" s="2"/>
      <c r="G55" s="15"/>
      <c r="H55" s="2"/>
      <c r="I55" s="15"/>
    </row>
    <row r="56" spans="1:9">
      <c r="A56" s="12" t="s">
        <v>72</v>
      </c>
      <c r="B56" s="27" t="s">
        <v>73</v>
      </c>
      <c r="C56" s="12" t="s">
        <v>74</v>
      </c>
      <c r="D56" s="2">
        <v>2</v>
      </c>
      <c r="E56" s="15">
        <f t="shared" si="1"/>
        <v>0.00117233294255569</v>
      </c>
      <c r="F56" s="2">
        <f>SUM(D56:D58)</f>
        <v>3</v>
      </c>
      <c r="G56" s="15">
        <f>SUM(E56:E58)</f>
        <v>0.00175849941383353</v>
      </c>
      <c r="H56" s="2">
        <f>SUM(D56:D70)</f>
        <v>76</v>
      </c>
      <c r="I56" s="15">
        <f>SUM(E56:E70)</f>
        <v>0.0445486518171161</v>
      </c>
    </row>
    <row r="57" spans="1:9">
      <c r="A57" s="16"/>
      <c r="B57" s="28"/>
      <c r="C57" s="16" t="s">
        <v>75</v>
      </c>
      <c r="D57" s="2">
        <v>0</v>
      </c>
      <c r="E57" s="15">
        <f t="shared" si="1"/>
        <v>0</v>
      </c>
      <c r="F57" s="2"/>
      <c r="G57" s="15"/>
      <c r="H57" s="2"/>
      <c r="I57" s="15"/>
    </row>
    <row r="58" spans="1:9">
      <c r="A58" s="16"/>
      <c r="B58" s="29"/>
      <c r="C58" s="17" t="s">
        <v>76</v>
      </c>
      <c r="D58" s="2">
        <v>1</v>
      </c>
      <c r="E58" s="15">
        <f t="shared" si="1"/>
        <v>0.000586166471277843</v>
      </c>
      <c r="F58" s="2"/>
      <c r="G58" s="15"/>
      <c r="H58" s="2"/>
      <c r="I58" s="15"/>
    </row>
    <row r="59" spans="1:9">
      <c r="A59" s="16"/>
      <c r="B59" s="27" t="s">
        <v>77</v>
      </c>
      <c r="C59" s="12" t="s">
        <v>78</v>
      </c>
      <c r="D59" s="2">
        <v>0</v>
      </c>
      <c r="E59" s="15">
        <f t="shared" si="1"/>
        <v>0</v>
      </c>
      <c r="F59" s="2">
        <f>SUM(D59:D63)</f>
        <v>0</v>
      </c>
      <c r="G59" s="15">
        <f>SUM(E59:E63)</f>
        <v>0</v>
      </c>
      <c r="H59" s="2"/>
      <c r="I59" s="15"/>
    </row>
    <row r="60" spans="1:9">
      <c r="A60" s="16"/>
      <c r="B60" s="28"/>
      <c r="C60" s="16" t="s">
        <v>79</v>
      </c>
      <c r="D60" s="2">
        <v>0</v>
      </c>
      <c r="E60" s="15">
        <f t="shared" si="1"/>
        <v>0</v>
      </c>
      <c r="F60" s="2"/>
      <c r="G60" s="15"/>
      <c r="H60" s="2"/>
      <c r="I60" s="15"/>
    </row>
    <row r="61" spans="1:9">
      <c r="A61" s="16"/>
      <c r="B61" s="28"/>
      <c r="C61" s="16" t="s">
        <v>80</v>
      </c>
      <c r="D61" s="2">
        <v>0</v>
      </c>
      <c r="E61" s="15">
        <f t="shared" si="1"/>
        <v>0</v>
      </c>
      <c r="F61" s="2"/>
      <c r="G61" s="15"/>
      <c r="H61" s="2"/>
      <c r="I61" s="15"/>
    </row>
    <row r="62" spans="1:9">
      <c r="A62" s="16"/>
      <c r="B62" s="28"/>
      <c r="C62" s="16" t="s">
        <v>81</v>
      </c>
      <c r="D62" s="2">
        <v>0</v>
      </c>
      <c r="E62" s="15">
        <f t="shared" si="1"/>
        <v>0</v>
      </c>
      <c r="F62" s="2"/>
      <c r="G62" s="15"/>
      <c r="H62" s="2"/>
      <c r="I62" s="15"/>
    </row>
    <row r="63" spans="1:9">
      <c r="A63" s="16"/>
      <c r="B63" s="29"/>
      <c r="C63" s="17" t="s">
        <v>82</v>
      </c>
      <c r="D63" s="2">
        <v>0</v>
      </c>
      <c r="E63" s="15">
        <f t="shared" si="1"/>
        <v>0</v>
      </c>
      <c r="F63" s="2"/>
      <c r="G63" s="15"/>
      <c r="H63" s="2"/>
      <c r="I63" s="15"/>
    </row>
    <row r="64" spans="1:9">
      <c r="A64" s="16"/>
      <c r="B64" s="27" t="s">
        <v>83</v>
      </c>
      <c r="C64" s="12" t="s">
        <v>84</v>
      </c>
      <c r="D64" s="2">
        <v>0</v>
      </c>
      <c r="E64" s="15">
        <f t="shared" si="1"/>
        <v>0</v>
      </c>
      <c r="F64" s="2">
        <f>SUM(D64:D66)</f>
        <v>4</v>
      </c>
      <c r="G64" s="15">
        <f>SUM(E64:E66)</f>
        <v>0.00234466588511137</v>
      </c>
      <c r="H64" s="2"/>
      <c r="I64" s="15"/>
    </row>
    <row r="65" spans="1:9">
      <c r="A65" s="16"/>
      <c r="B65" s="28"/>
      <c r="C65" s="16" t="s">
        <v>83</v>
      </c>
      <c r="D65" s="2">
        <v>4</v>
      </c>
      <c r="E65" s="15">
        <f t="shared" si="1"/>
        <v>0.00234466588511137</v>
      </c>
      <c r="F65" s="2"/>
      <c r="G65" s="15"/>
      <c r="H65" s="2"/>
      <c r="I65" s="15"/>
    </row>
    <row r="66" spans="1:9">
      <c r="A66" s="16"/>
      <c r="B66" s="29"/>
      <c r="C66" s="17" t="s">
        <v>85</v>
      </c>
      <c r="D66" s="2">
        <v>0</v>
      </c>
      <c r="E66" s="15">
        <f t="shared" si="1"/>
        <v>0</v>
      </c>
      <c r="F66" s="2"/>
      <c r="G66" s="15"/>
      <c r="H66" s="2"/>
      <c r="I66" s="15"/>
    </row>
    <row r="67" spans="1:9">
      <c r="A67" s="16"/>
      <c r="B67" s="27" t="s">
        <v>86</v>
      </c>
      <c r="C67" s="12" t="s">
        <v>87</v>
      </c>
      <c r="D67" s="2">
        <v>2</v>
      </c>
      <c r="E67" s="15">
        <f t="shared" ref="E67:E112" si="2">D67/1706</f>
        <v>0.00117233294255569</v>
      </c>
      <c r="F67" s="2">
        <f>SUM(D67:D70)</f>
        <v>69</v>
      </c>
      <c r="G67" s="15">
        <f>SUM(E67:E70)</f>
        <v>0.0404454865181712</v>
      </c>
      <c r="H67" s="2"/>
      <c r="I67" s="15"/>
    </row>
    <row r="68" spans="1:9">
      <c r="A68" s="16"/>
      <c r="B68" s="28"/>
      <c r="C68" s="16" t="s">
        <v>88</v>
      </c>
      <c r="D68" s="2">
        <v>51</v>
      </c>
      <c r="E68" s="15">
        <f t="shared" si="2"/>
        <v>0.02989449003517</v>
      </c>
      <c r="F68" s="2"/>
      <c r="G68" s="15"/>
      <c r="H68" s="2"/>
      <c r="I68" s="15"/>
    </row>
    <row r="69" spans="1:9">
      <c r="A69" s="16"/>
      <c r="B69" s="28"/>
      <c r="C69" s="16" t="s">
        <v>89</v>
      </c>
      <c r="D69" s="2">
        <v>4</v>
      </c>
      <c r="E69" s="15">
        <f t="shared" si="2"/>
        <v>0.00234466588511137</v>
      </c>
      <c r="F69" s="2"/>
      <c r="G69" s="15"/>
      <c r="H69" s="2"/>
      <c r="I69" s="15"/>
    </row>
    <row r="70" spans="1:9">
      <c r="A70" s="17"/>
      <c r="B70" s="29"/>
      <c r="C70" s="17" t="s">
        <v>90</v>
      </c>
      <c r="D70" s="2">
        <v>12</v>
      </c>
      <c r="E70" s="15">
        <f t="shared" si="2"/>
        <v>0.00703399765533412</v>
      </c>
      <c r="F70" s="2"/>
      <c r="G70" s="15"/>
      <c r="H70" s="2"/>
      <c r="I70" s="15"/>
    </row>
    <row r="71" spans="1:9">
      <c r="A71" s="12" t="s">
        <v>91</v>
      </c>
      <c r="B71" s="12" t="s">
        <v>92</v>
      </c>
      <c r="C71" s="31" t="s">
        <v>93</v>
      </c>
      <c r="D71" s="2">
        <v>4</v>
      </c>
      <c r="E71" s="15">
        <f t="shared" si="2"/>
        <v>0.00234466588511137</v>
      </c>
      <c r="F71" s="2">
        <f>SUM(D71:D75)</f>
        <v>32</v>
      </c>
      <c r="G71" s="15">
        <f>SUM(E71:E75)</f>
        <v>0.018757327080891</v>
      </c>
      <c r="H71" s="2">
        <f>SUM(D71:D85)</f>
        <v>127</v>
      </c>
      <c r="I71" s="15">
        <f>SUM(E71:E85)</f>
        <v>0.0744431418522861</v>
      </c>
    </row>
    <row r="72" spans="1:9">
      <c r="A72" s="16"/>
      <c r="B72" s="16"/>
      <c r="C72" s="25" t="s">
        <v>94</v>
      </c>
      <c r="D72" s="2">
        <v>15</v>
      </c>
      <c r="E72" s="15">
        <f t="shared" si="2"/>
        <v>0.00879249706916764</v>
      </c>
      <c r="F72" s="2"/>
      <c r="G72" s="15"/>
      <c r="H72" s="2"/>
      <c r="I72" s="15"/>
    </row>
    <row r="73" spans="1:9">
      <c r="A73" s="16"/>
      <c r="B73" s="16"/>
      <c r="C73" s="25" t="s">
        <v>95</v>
      </c>
      <c r="D73" s="2">
        <v>3</v>
      </c>
      <c r="E73" s="15">
        <f t="shared" si="2"/>
        <v>0.00175849941383353</v>
      </c>
      <c r="F73" s="2"/>
      <c r="G73" s="15"/>
      <c r="H73" s="2"/>
      <c r="I73" s="15"/>
    </row>
    <row r="74" spans="1:9">
      <c r="A74" s="16"/>
      <c r="B74" s="16"/>
      <c r="C74" s="25" t="s">
        <v>96</v>
      </c>
      <c r="D74" s="2">
        <v>0</v>
      </c>
      <c r="E74" s="15">
        <f t="shared" si="2"/>
        <v>0</v>
      </c>
      <c r="F74" s="2"/>
      <c r="G74" s="15"/>
      <c r="H74" s="2"/>
      <c r="I74" s="15"/>
    </row>
    <row r="75" spans="1:9">
      <c r="A75" s="16"/>
      <c r="B75" s="16"/>
      <c r="C75" s="25" t="s">
        <v>97</v>
      </c>
      <c r="D75" s="2">
        <v>10</v>
      </c>
      <c r="E75" s="15">
        <f t="shared" si="2"/>
        <v>0.00586166471277843</v>
      </c>
      <c r="F75" s="2"/>
      <c r="G75" s="15"/>
      <c r="H75" s="2"/>
      <c r="I75" s="15"/>
    </row>
    <row r="76" spans="1:9">
      <c r="A76" s="16"/>
      <c r="B76" s="12" t="s">
        <v>98</v>
      </c>
      <c r="C76" s="31" t="s">
        <v>99</v>
      </c>
      <c r="D76" s="2">
        <v>4</v>
      </c>
      <c r="E76" s="15">
        <f t="shared" si="2"/>
        <v>0.00234466588511137</v>
      </c>
      <c r="F76" s="2">
        <f>SUM(D76:D79)</f>
        <v>66</v>
      </c>
      <c r="G76" s="15">
        <f>SUM(E76:E79)</f>
        <v>0.0386869871043376</v>
      </c>
      <c r="H76" s="2"/>
      <c r="I76" s="15"/>
    </row>
    <row r="77" spans="1:9">
      <c r="A77" s="16"/>
      <c r="B77" s="16"/>
      <c r="C77" s="24" t="s">
        <v>100</v>
      </c>
      <c r="D77" s="2">
        <v>10</v>
      </c>
      <c r="E77" s="15">
        <f t="shared" si="2"/>
        <v>0.00586166471277843</v>
      </c>
      <c r="F77" s="2"/>
      <c r="G77" s="15"/>
      <c r="H77" s="2"/>
      <c r="I77" s="15"/>
    </row>
    <row r="78" spans="1:9">
      <c r="A78" s="16"/>
      <c r="B78" s="16"/>
      <c r="C78" s="24" t="s">
        <v>101</v>
      </c>
      <c r="D78" s="2">
        <v>21</v>
      </c>
      <c r="E78" s="15">
        <f t="shared" si="2"/>
        <v>0.0123094958968347</v>
      </c>
      <c r="F78" s="2"/>
      <c r="G78" s="15"/>
      <c r="H78" s="2"/>
      <c r="I78" s="15"/>
    </row>
    <row r="79" spans="1:9">
      <c r="A79" s="16"/>
      <c r="B79" s="17"/>
      <c r="C79" s="26" t="s">
        <v>102</v>
      </c>
      <c r="D79" s="2">
        <v>31</v>
      </c>
      <c r="E79" s="15">
        <f t="shared" si="2"/>
        <v>0.0181711606096131</v>
      </c>
      <c r="F79" s="2"/>
      <c r="G79" s="15"/>
      <c r="H79" s="2"/>
      <c r="I79" s="15"/>
    </row>
    <row r="80" spans="1:9">
      <c r="A80" s="16"/>
      <c r="B80" s="12" t="s">
        <v>103</v>
      </c>
      <c r="C80" s="31" t="s">
        <v>104</v>
      </c>
      <c r="D80" s="2">
        <v>10</v>
      </c>
      <c r="E80" s="15">
        <f t="shared" si="2"/>
        <v>0.00586166471277843</v>
      </c>
      <c r="F80" s="2">
        <f>SUM(D80:D85)</f>
        <v>29</v>
      </c>
      <c r="G80" s="15">
        <f>SUM(E80:E85)</f>
        <v>0.0169988276670574</v>
      </c>
      <c r="H80" s="2"/>
      <c r="I80" s="15"/>
    </row>
    <row r="81" spans="1:9">
      <c r="A81" s="16"/>
      <c r="B81" s="16"/>
      <c r="C81" s="24" t="s">
        <v>105</v>
      </c>
      <c r="D81" s="2">
        <v>2</v>
      </c>
      <c r="E81" s="15">
        <f t="shared" si="2"/>
        <v>0.00117233294255569</v>
      </c>
      <c r="F81" s="2"/>
      <c r="G81" s="15"/>
      <c r="H81" s="2"/>
      <c r="I81" s="15"/>
    </row>
    <row r="82" spans="1:9">
      <c r="A82" s="16"/>
      <c r="B82" s="16"/>
      <c r="C82" s="24" t="s">
        <v>106</v>
      </c>
      <c r="D82" s="2">
        <v>1</v>
      </c>
      <c r="E82" s="15">
        <f t="shared" si="2"/>
        <v>0.000586166471277843</v>
      </c>
      <c r="F82" s="2"/>
      <c r="G82" s="15"/>
      <c r="H82" s="2"/>
      <c r="I82" s="15"/>
    </row>
    <row r="83" spans="1:9">
      <c r="A83" s="16"/>
      <c r="B83" s="16"/>
      <c r="C83" s="24" t="s">
        <v>107</v>
      </c>
      <c r="D83" s="2">
        <v>5</v>
      </c>
      <c r="E83" s="15">
        <f t="shared" si="2"/>
        <v>0.00293083235638921</v>
      </c>
      <c r="F83" s="2"/>
      <c r="G83" s="15"/>
      <c r="H83" s="2"/>
      <c r="I83" s="15"/>
    </row>
    <row r="84" spans="1:9">
      <c r="A84" s="16"/>
      <c r="B84" s="16"/>
      <c r="C84" s="24" t="s">
        <v>108</v>
      </c>
      <c r="D84" s="2">
        <v>3</v>
      </c>
      <c r="E84" s="15">
        <f t="shared" si="2"/>
        <v>0.00175849941383353</v>
      </c>
      <c r="F84" s="2"/>
      <c r="G84" s="15"/>
      <c r="H84" s="2"/>
      <c r="I84" s="15"/>
    </row>
    <row r="85" spans="1:9">
      <c r="A85" s="17"/>
      <c r="B85" s="17"/>
      <c r="C85" s="26" t="s">
        <v>109</v>
      </c>
      <c r="D85" s="2">
        <v>8</v>
      </c>
      <c r="E85" s="15">
        <f t="shared" si="2"/>
        <v>0.00468933177022274</v>
      </c>
      <c r="F85" s="2"/>
      <c r="G85" s="15"/>
      <c r="H85" s="2"/>
      <c r="I85" s="15"/>
    </row>
    <row r="86" spans="1:9">
      <c r="A86" s="12" t="s">
        <v>110</v>
      </c>
      <c r="B86" s="19" t="s">
        <v>111</v>
      </c>
      <c r="C86" s="12" t="s">
        <v>112</v>
      </c>
      <c r="D86" s="2">
        <v>3</v>
      </c>
      <c r="E86" s="15">
        <f t="shared" si="2"/>
        <v>0.00175849941383353</v>
      </c>
      <c r="F86" s="2">
        <f>SUM(D86:D94)</f>
        <v>193</v>
      </c>
      <c r="G86" s="15">
        <f>SUM(E86:E94)</f>
        <v>0.113130128956624</v>
      </c>
      <c r="H86" s="2">
        <f>SUM(D86:D112)</f>
        <v>312</v>
      </c>
      <c r="I86" s="15">
        <f>SUM(E86:E112)</f>
        <v>0.182883939038687</v>
      </c>
    </row>
    <row r="87" spans="1:9">
      <c r="A87" s="16"/>
      <c r="B87" s="20"/>
      <c r="C87" s="16" t="s">
        <v>113</v>
      </c>
      <c r="D87" s="2">
        <v>0</v>
      </c>
      <c r="E87" s="15">
        <f t="shared" si="2"/>
        <v>0</v>
      </c>
      <c r="F87" s="2"/>
      <c r="G87" s="15"/>
      <c r="H87" s="2"/>
      <c r="I87" s="15"/>
    </row>
    <row r="88" spans="1:9">
      <c r="A88" s="16"/>
      <c r="B88" s="20"/>
      <c r="C88" s="16" t="s">
        <v>114</v>
      </c>
      <c r="D88" s="2">
        <v>0</v>
      </c>
      <c r="E88" s="15">
        <f t="shared" si="2"/>
        <v>0</v>
      </c>
      <c r="F88" s="2"/>
      <c r="G88" s="15"/>
      <c r="H88" s="2"/>
      <c r="I88" s="15"/>
    </row>
    <row r="89" spans="1:9">
      <c r="A89" s="16"/>
      <c r="B89" s="20"/>
      <c r="C89" s="16" t="s">
        <v>115</v>
      </c>
      <c r="D89" s="2">
        <v>1</v>
      </c>
      <c r="E89" s="15">
        <f t="shared" si="2"/>
        <v>0.000586166471277843</v>
      </c>
      <c r="F89" s="2"/>
      <c r="G89" s="15"/>
      <c r="H89" s="2"/>
      <c r="I89" s="15"/>
    </row>
    <row r="90" spans="1:9">
      <c r="A90" s="16"/>
      <c r="B90" s="20"/>
      <c r="C90" s="16" t="s">
        <v>116</v>
      </c>
      <c r="D90" s="2">
        <v>164</v>
      </c>
      <c r="E90" s="15">
        <f t="shared" si="2"/>
        <v>0.0961313012895662</v>
      </c>
      <c r="F90" s="2"/>
      <c r="G90" s="15"/>
      <c r="H90" s="2"/>
      <c r="I90" s="15"/>
    </row>
    <row r="91" spans="1:9">
      <c r="A91" s="16"/>
      <c r="B91" s="20"/>
      <c r="C91" s="16" t="s">
        <v>117</v>
      </c>
      <c r="D91" s="2">
        <v>0</v>
      </c>
      <c r="E91" s="15">
        <f t="shared" si="2"/>
        <v>0</v>
      </c>
      <c r="F91" s="2"/>
      <c r="G91" s="15"/>
      <c r="H91" s="2"/>
      <c r="I91" s="15"/>
    </row>
    <row r="92" spans="1:9">
      <c r="A92" s="16"/>
      <c r="B92" s="20"/>
      <c r="C92" s="16" t="s">
        <v>118</v>
      </c>
      <c r="D92" s="2">
        <v>13</v>
      </c>
      <c r="E92" s="15">
        <f t="shared" si="2"/>
        <v>0.00762016412661196</v>
      </c>
      <c r="F92" s="2"/>
      <c r="G92" s="15"/>
      <c r="H92" s="2"/>
      <c r="I92" s="15"/>
    </row>
    <row r="93" spans="1:9">
      <c r="A93" s="16"/>
      <c r="B93" s="20"/>
      <c r="C93" s="16" t="s">
        <v>119</v>
      </c>
      <c r="D93" s="2">
        <v>3</v>
      </c>
      <c r="E93" s="15">
        <f t="shared" si="2"/>
        <v>0.00175849941383353</v>
      </c>
      <c r="F93" s="2"/>
      <c r="G93" s="15"/>
      <c r="H93" s="2"/>
      <c r="I93" s="15"/>
    </row>
    <row r="94" spans="1:9">
      <c r="A94" s="16"/>
      <c r="B94" s="22"/>
      <c r="C94" s="17" t="s">
        <v>120</v>
      </c>
      <c r="D94" s="2">
        <v>9</v>
      </c>
      <c r="E94" s="15">
        <f t="shared" si="2"/>
        <v>0.00527549824150059</v>
      </c>
      <c r="F94" s="2"/>
      <c r="G94" s="15"/>
      <c r="H94" s="2"/>
      <c r="I94" s="15"/>
    </row>
    <row r="95" spans="1:9">
      <c r="A95" s="16"/>
      <c r="B95" s="19" t="s">
        <v>121</v>
      </c>
      <c r="C95" s="16" t="s">
        <v>122</v>
      </c>
      <c r="D95" s="2">
        <v>1</v>
      </c>
      <c r="E95" s="15">
        <f t="shared" si="2"/>
        <v>0.000586166471277843</v>
      </c>
      <c r="F95" s="2">
        <f>SUM(D95:D105)</f>
        <v>78</v>
      </c>
      <c r="G95" s="15">
        <f>SUM(E95:E105)</f>
        <v>0.0457209847596717</v>
      </c>
      <c r="H95" s="2"/>
      <c r="I95" s="15"/>
    </row>
    <row r="96" spans="1:9">
      <c r="A96" s="16"/>
      <c r="B96" s="20"/>
      <c r="C96" s="16" t="s">
        <v>123</v>
      </c>
      <c r="D96" s="2">
        <v>8</v>
      </c>
      <c r="E96" s="15">
        <f t="shared" si="2"/>
        <v>0.00468933177022274</v>
      </c>
      <c r="F96" s="2"/>
      <c r="G96" s="15"/>
      <c r="H96" s="2"/>
      <c r="I96" s="15"/>
    </row>
    <row r="97" spans="1:9">
      <c r="A97" s="16"/>
      <c r="B97" s="20"/>
      <c r="C97" s="16" t="s">
        <v>124</v>
      </c>
      <c r="D97" s="2">
        <v>7</v>
      </c>
      <c r="E97" s="15">
        <f t="shared" si="2"/>
        <v>0.0041031652989449</v>
      </c>
      <c r="F97" s="2"/>
      <c r="G97" s="15"/>
      <c r="H97" s="2"/>
      <c r="I97" s="15"/>
    </row>
    <row r="98" spans="1:9">
      <c r="A98" s="16"/>
      <c r="B98" s="20"/>
      <c r="C98" s="16" t="s">
        <v>125</v>
      </c>
      <c r="D98" s="2">
        <v>27</v>
      </c>
      <c r="E98" s="15">
        <f t="shared" si="2"/>
        <v>0.0158264947245018</v>
      </c>
      <c r="F98" s="2"/>
      <c r="G98" s="15"/>
      <c r="H98" s="2"/>
      <c r="I98" s="15"/>
    </row>
    <row r="99" spans="1:9">
      <c r="A99" s="16"/>
      <c r="B99" s="20"/>
      <c r="C99" s="16" t="s">
        <v>126</v>
      </c>
      <c r="D99" s="2">
        <v>0</v>
      </c>
      <c r="E99" s="15">
        <f t="shared" si="2"/>
        <v>0</v>
      </c>
      <c r="F99" s="2"/>
      <c r="G99" s="15"/>
      <c r="H99" s="2"/>
      <c r="I99" s="15"/>
    </row>
    <row r="100" spans="1:9">
      <c r="A100" s="16"/>
      <c r="B100" s="20"/>
      <c r="C100" s="16" t="s">
        <v>127</v>
      </c>
      <c r="D100" s="2">
        <v>7</v>
      </c>
      <c r="E100" s="15">
        <f t="shared" si="2"/>
        <v>0.0041031652989449</v>
      </c>
      <c r="F100" s="2"/>
      <c r="G100" s="15"/>
      <c r="H100" s="2"/>
      <c r="I100" s="15"/>
    </row>
    <row r="101" spans="1:9">
      <c r="A101" s="16"/>
      <c r="B101" s="20"/>
      <c r="C101" s="16" t="s">
        <v>128</v>
      </c>
      <c r="D101" s="2">
        <v>2</v>
      </c>
      <c r="E101" s="15">
        <f t="shared" si="2"/>
        <v>0.00117233294255569</v>
      </c>
      <c r="F101" s="2"/>
      <c r="G101" s="15"/>
      <c r="H101" s="2"/>
      <c r="I101" s="15"/>
    </row>
    <row r="102" spans="1:9">
      <c r="A102" s="16"/>
      <c r="B102" s="20"/>
      <c r="C102" s="16" t="s">
        <v>129</v>
      </c>
      <c r="D102" s="2">
        <v>1</v>
      </c>
      <c r="E102" s="15">
        <f t="shared" si="2"/>
        <v>0.000586166471277843</v>
      </c>
      <c r="F102" s="2"/>
      <c r="G102" s="15"/>
      <c r="H102" s="2"/>
      <c r="I102" s="15"/>
    </row>
    <row r="103" spans="1:9">
      <c r="A103" s="16"/>
      <c r="B103" s="20"/>
      <c r="C103" s="16" t="s">
        <v>130</v>
      </c>
      <c r="D103" s="2">
        <v>0</v>
      </c>
      <c r="E103" s="15">
        <f t="shared" si="2"/>
        <v>0</v>
      </c>
      <c r="F103" s="2"/>
      <c r="G103" s="15"/>
      <c r="H103" s="2"/>
      <c r="I103" s="15"/>
    </row>
    <row r="104" spans="1:9">
      <c r="A104" s="16"/>
      <c r="B104" s="20"/>
      <c r="C104" s="16" t="s">
        <v>131</v>
      </c>
      <c r="D104" s="2">
        <v>14</v>
      </c>
      <c r="E104" s="15">
        <f t="shared" si="2"/>
        <v>0.0082063305978898</v>
      </c>
      <c r="F104" s="2"/>
      <c r="G104" s="15"/>
      <c r="H104" s="2"/>
      <c r="I104" s="15"/>
    </row>
    <row r="105" spans="1:9">
      <c r="A105" s="16"/>
      <c r="B105" s="22"/>
      <c r="C105" s="17" t="s">
        <v>132</v>
      </c>
      <c r="D105" s="2">
        <v>11</v>
      </c>
      <c r="E105" s="15">
        <f t="shared" si="2"/>
        <v>0.00644783118405627</v>
      </c>
      <c r="F105" s="2"/>
      <c r="G105" s="15"/>
      <c r="H105" s="2"/>
      <c r="I105" s="15"/>
    </row>
    <row r="106" spans="1:9">
      <c r="A106" s="16"/>
      <c r="B106" s="31" t="s">
        <v>133</v>
      </c>
      <c r="C106" s="12" t="s">
        <v>134</v>
      </c>
      <c r="D106" s="2">
        <v>7</v>
      </c>
      <c r="E106" s="15">
        <f t="shared" si="2"/>
        <v>0.0041031652989449</v>
      </c>
      <c r="F106" s="2">
        <f>SUM(D106:D112)</f>
        <v>41</v>
      </c>
      <c r="G106" s="15">
        <f>SUM(E106:E112)</f>
        <v>0.0240328253223916</v>
      </c>
      <c r="H106" s="2"/>
      <c r="I106" s="15"/>
    </row>
    <row r="107" spans="1:9">
      <c r="A107" s="16"/>
      <c r="B107" s="25"/>
      <c r="C107" s="16" t="s">
        <v>135</v>
      </c>
      <c r="D107" s="2">
        <v>0</v>
      </c>
      <c r="E107" s="15">
        <f t="shared" si="2"/>
        <v>0</v>
      </c>
      <c r="F107" s="2"/>
      <c r="G107" s="15"/>
      <c r="H107" s="2"/>
      <c r="I107" s="15"/>
    </row>
    <row r="108" spans="1:9">
      <c r="A108" s="16"/>
      <c r="B108" s="25"/>
      <c r="C108" s="16" t="s">
        <v>136</v>
      </c>
      <c r="D108" s="2">
        <v>1</v>
      </c>
      <c r="E108" s="15">
        <f t="shared" si="2"/>
        <v>0.000586166471277843</v>
      </c>
      <c r="F108" s="2"/>
      <c r="G108" s="15"/>
      <c r="H108" s="2"/>
      <c r="I108" s="15"/>
    </row>
    <row r="109" spans="1:9">
      <c r="A109" s="16"/>
      <c r="B109" s="25"/>
      <c r="C109" s="16" t="s">
        <v>137</v>
      </c>
      <c r="D109" s="2">
        <v>4</v>
      </c>
      <c r="E109" s="15">
        <f t="shared" si="2"/>
        <v>0.00234466588511137</v>
      </c>
      <c r="F109" s="2"/>
      <c r="G109" s="15"/>
      <c r="H109" s="2"/>
      <c r="I109" s="15"/>
    </row>
    <row r="110" spans="1:9">
      <c r="A110" s="16"/>
      <c r="B110" s="25"/>
      <c r="C110" s="16" t="s">
        <v>138</v>
      </c>
      <c r="D110" s="2">
        <v>0</v>
      </c>
      <c r="E110" s="15">
        <f t="shared" si="2"/>
        <v>0</v>
      </c>
      <c r="F110" s="2"/>
      <c r="G110" s="15"/>
      <c r="H110" s="2"/>
      <c r="I110" s="15"/>
    </row>
    <row r="111" spans="1:9">
      <c r="A111" s="16"/>
      <c r="B111" s="25"/>
      <c r="C111" s="16" t="s">
        <v>139</v>
      </c>
      <c r="D111" s="2">
        <v>10</v>
      </c>
      <c r="E111" s="15">
        <f t="shared" si="2"/>
        <v>0.00586166471277843</v>
      </c>
      <c r="F111" s="2"/>
      <c r="G111" s="15"/>
      <c r="H111" s="2"/>
      <c r="I111" s="15"/>
    </row>
    <row r="112" spans="1:9">
      <c r="A112" s="17"/>
      <c r="B112" s="26"/>
      <c r="C112" s="17" t="s">
        <v>140</v>
      </c>
      <c r="D112" s="2">
        <v>19</v>
      </c>
      <c r="E112" s="15">
        <f t="shared" si="2"/>
        <v>0.011137162954279</v>
      </c>
      <c r="F112" s="2"/>
      <c r="G112" s="15"/>
      <c r="H112" s="2"/>
      <c r="I112" s="15"/>
    </row>
    <row r="113" spans="1:9">
      <c r="A113" s="2"/>
      <c r="B113" s="2"/>
      <c r="C113" s="2"/>
      <c r="D113" s="2">
        <f>SUM(D2:D112)</f>
        <v>1706</v>
      </c>
      <c r="E113" s="2"/>
      <c r="F113" s="2"/>
      <c r="G113" s="2"/>
      <c r="H113" s="2"/>
      <c r="I113" s="15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topLeftCell="A67" workbookViewId="0">
      <selection activeCell="H2" sqref="H2:H86"/>
    </sheetView>
  </sheetViews>
  <sheetFormatPr defaultColWidth="9" defaultRowHeight="13.5"/>
  <sheetData>
    <row r="1" spans="1:9">
      <c r="A1" s="12" t="s">
        <v>0</v>
      </c>
      <c r="B1" s="12" t="s">
        <v>1</v>
      </c>
      <c r="C1" s="12" t="s">
        <v>2</v>
      </c>
      <c r="D1" s="13" t="s">
        <v>3</v>
      </c>
      <c r="E1" s="14"/>
      <c r="F1" s="13" t="s">
        <v>4</v>
      </c>
      <c r="G1" s="14"/>
      <c r="H1" s="13" t="s">
        <v>5</v>
      </c>
      <c r="I1" s="30"/>
    </row>
    <row r="2" spans="1:9">
      <c r="A2" s="12" t="s">
        <v>6</v>
      </c>
      <c r="B2" s="12" t="s">
        <v>7</v>
      </c>
      <c r="C2" s="12" t="s">
        <v>8</v>
      </c>
      <c r="D2" s="2">
        <v>98</v>
      </c>
      <c r="E2" s="15">
        <f>D2/969</f>
        <v>0.101135190918473</v>
      </c>
      <c r="F2" s="2">
        <f>SUM(D2:D6)</f>
        <v>268</v>
      </c>
      <c r="G2" s="15">
        <f>SUM(E2:E6)</f>
        <v>0.276573787409701</v>
      </c>
      <c r="H2" s="2">
        <f>SUM(D2:D10)</f>
        <v>296</v>
      </c>
      <c r="I2" s="15">
        <f>SUM(E2:E10)</f>
        <v>0.30546955624355</v>
      </c>
    </row>
    <row r="3" spans="1:9">
      <c r="A3" s="16"/>
      <c r="B3" s="16"/>
      <c r="C3" s="16" t="s">
        <v>9</v>
      </c>
      <c r="D3" s="2">
        <v>81</v>
      </c>
      <c r="E3" s="15">
        <f t="shared" ref="E3:E34" si="0">D3/969</f>
        <v>0.0835913312693498</v>
      </c>
      <c r="F3" s="2"/>
      <c r="G3" s="15"/>
      <c r="H3" s="2"/>
      <c r="I3" s="15"/>
    </row>
    <row r="4" spans="1:9">
      <c r="A4" s="16"/>
      <c r="B4" s="16"/>
      <c r="C4" s="16" t="s">
        <v>10</v>
      </c>
      <c r="D4" s="2">
        <v>15</v>
      </c>
      <c r="E4" s="15">
        <f t="shared" si="0"/>
        <v>0.0154798761609907</v>
      </c>
      <c r="F4" s="2"/>
      <c r="G4" s="15"/>
      <c r="H4" s="2"/>
      <c r="I4" s="15"/>
    </row>
    <row r="5" spans="1:9">
      <c r="A5" s="16"/>
      <c r="B5" s="16"/>
      <c r="C5" s="16" t="s">
        <v>11</v>
      </c>
      <c r="D5" s="2">
        <v>0</v>
      </c>
      <c r="E5" s="15">
        <f t="shared" si="0"/>
        <v>0</v>
      </c>
      <c r="F5" s="2"/>
      <c r="G5" s="15"/>
      <c r="H5" s="2"/>
      <c r="I5" s="15"/>
    </row>
    <row r="6" spans="1:9">
      <c r="A6" s="16"/>
      <c r="B6" s="17"/>
      <c r="C6" s="17" t="s">
        <v>12</v>
      </c>
      <c r="D6" s="2">
        <v>74</v>
      </c>
      <c r="E6" s="15">
        <f t="shared" si="0"/>
        <v>0.0763673890608875</v>
      </c>
      <c r="F6" s="2"/>
      <c r="G6" s="15"/>
      <c r="H6" s="2"/>
      <c r="I6" s="15"/>
    </row>
    <row r="7" spans="1:9">
      <c r="A7" s="16"/>
      <c r="B7" s="12" t="s">
        <v>13</v>
      </c>
      <c r="C7" s="12" t="s">
        <v>14</v>
      </c>
      <c r="D7" s="2">
        <v>7</v>
      </c>
      <c r="E7" s="15">
        <f t="shared" si="0"/>
        <v>0.00722394220846233</v>
      </c>
      <c r="F7" s="2">
        <f>SUM(D7:D10)</f>
        <v>28</v>
      </c>
      <c r="G7" s="15">
        <f>SUM(E7:E10)</f>
        <v>0.0288957688338493</v>
      </c>
      <c r="H7" s="2"/>
      <c r="I7" s="15"/>
    </row>
    <row r="8" spans="1:9">
      <c r="A8" s="16"/>
      <c r="B8" s="16"/>
      <c r="C8" s="16" t="s">
        <v>15</v>
      </c>
      <c r="D8" s="2">
        <v>14</v>
      </c>
      <c r="E8" s="15">
        <f t="shared" si="0"/>
        <v>0.0144478844169247</v>
      </c>
      <c r="F8" s="2"/>
      <c r="G8" s="15"/>
      <c r="H8" s="2"/>
      <c r="I8" s="15"/>
    </row>
    <row r="9" spans="1:9">
      <c r="A9" s="16"/>
      <c r="B9" s="16"/>
      <c r="C9" s="16" t="s">
        <v>16</v>
      </c>
      <c r="D9" s="2">
        <v>7</v>
      </c>
      <c r="E9" s="15">
        <f t="shared" si="0"/>
        <v>0.00722394220846233</v>
      </c>
      <c r="F9" s="2"/>
      <c r="G9" s="15"/>
      <c r="H9" s="2"/>
      <c r="I9" s="15"/>
    </row>
    <row r="10" spans="1:9">
      <c r="A10" s="17"/>
      <c r="B10" s="17"/>
      <c r="C10" s="17" t="s">
        <v>17</v>
      </c>
      <c r="D10" s="2">
        <v>0</v>
      </c>
      <c r="E10" s="15">
        <f t="shared" si="0"/>
        <v>0</v>
      </c>
      <c r="F10" s="2"/>
      <c r="G10" s="15"/>
      <c r="H10" s="2"/>
      <c r="I10" s="15"/>
    </row>
    <row r="11" spans="1:9">
      <c r="A11" s="18" t="s">
        <v>18</v>
      </c>
      <c r="B11" s="19" t="s">
        <v>19</v>
      </c>
      <c r="C11" s="19" t="s">
        <v>20</v>
      </c>
      <c r="D11" s="2">
        <v>9</v>
      </c>
      <c r="E11" s="15">
        <f t="shared" si="0"/>
        <v>0.00928792569659443</v>
      </c>
      <c r="F11" s="2">
        <f>SUM(D11:D19)</f>
        <v>166</v>
      </c>
      <c r="G11" s="15">
        <f>SUM(E11:E19)</f>
        <v>0.171310629514964</v>
      </c>
      <c r="H11" s="2">
        <f>SUM(D11:D28)</f>
        <v>356</v>
      </c>
      <c r="I11" s="15">
        <f>SUM(E11:E28)</f>
        <v>0.367389060887513</v>
      </c>
    </row>
    <row r="12" spans="1:9">
      <c r="A12" s="18"/>
      <c r="B12" s="20"/>
      <c r="C12" s="20" t="s">
        <v>21</v>
      </c>
      <c r="D12" s="2">
        <v>53</v>
      </c>
      <c r="E12" s="15">
        <f t="shared" si="0"/>
        <v>0.0546955624355005</v>
      </c>
      <c r="F12" s="2"/>
      <c r="G12" s="15"/>
      <c r="H12" s="2"/>
      <c r="I12" s="15"/>
    </row>
    <row r="13" ht="27" spans="1:9">
      <c r="A13" s="18"/>
      <c r="B13" s="20"/>
      <c r="C13" s="21" t="s">
        <v>22</v>
      </c>
      <c r="D13" s="2">
        <v>28</v>
      </c>
      <c r="E13" s="15">
        <f t="shared" si="0"/>
        <v>0.0288957688338493</v>
      </c>
      <c r="F13" s="2"/>
      <c r="G13" s="15"/>
      <c r="H13" s="2"/>
      <c r="I13" s="15"/>
    </row>
    <row r="14" spans="1:9">
      <c r="A14" s="18"/>
      <c r="B14" s="20"/>
      <c r="C14" s="20" t="s">
        <v>23</v>
      </c>
      <c r="D14" s="2">
        <v>66</v>
      </c>
      <c r="E14" s="15">
        <f t="shared" si="0"/>
        <v>0.0681114551083591</v>
      </c>
      <c r="F14" s="2"/>
      <c r="G14" s="15"/>
      <c r="H14" s="2"/>
      <c r="I14" s="15"/>
    </row>
    <row r="15" spans="1:9">
      <c r="A15" s="18"/>
      <c r="B15" s="20"/>
      <c r="C15" s="20" t="s">
        <v>24</v>
      </c>
      <c r="D15" s="2">
        <v>0</v>
      </c>
      <c r="E15" s="15">
        <f t="shared" si="0"/>
        <v>0</v>
      </c>
      <c r="F15" s="2"/>
      <c r="G15" s="15"/>
      <c r="H15" s="2"/>
      <c r="I15" s="15"/>
    </row>
    <row r="16" spans="1:9">
      <c r="A16" s="18"/>
      <c r="B16" s="20"/>
      <c r="C16" s="20" t="s">
        <v>25</v>
      </c>
      <c r="D16" s="2">
        <v>0</v>
      </c>
      <c r="E16" s="15">
        <f t="shared" si="0"/>
        <v>0</v>
      </c>
      <c r="F16" s="2"/>
      <c r="G16" s="15"/>
      <c r="H16" s="2"/>
      <c r="I16" s="15"/>
    </row>
    <row r="17" spans="1:9">
      <c r="A17" s="18"/>
      <c r="B17" s="20"/>
      <c r="C17" s="20" t="s">
        <v>26</v>
      </c>
      <c r="D17" s="2">
        <v>3</v>
      </c>
      <c r="E17" s="15">
        <f t="shared" si="0"/>
        <v>0.00309597523219814</v>
      </c>
      <c r="F17" s="2"/>
      <c r="G17" s="15"/>
      <c r="H17" s="2"/>
      <c r="I17" s="15"/>
    </row>
    <row r="18" spans="1:9">
      <c r="A18" s="18"/>
      <c r="B18" s="20"/>
      <c r="C18" s="20" t="s">
        <v>27</v>
      </c>
      <c r="D18" s="2">
        <v>5</v>
      </c>
      <c r="E18" s="15">
        <f t="shared" si="0"/>
        <v>0.00515995872033024</v>
      </c>
      <c r="F18" s="2"/>
      <c r="G18" s="15"/>
      <c r="H18" s="2"/>
      <c r="I18" s="15"/>
    </row>
    <row r="19" spans="1:9">
      <c r="A19" s="18"/>
      <c r="B19" s="22"/>
      <c r="C19" s="22" t="s">
        <v>28</v>
      </c>
      <c r="D19" s="2">
        <v>2</v>
      </c>
      <c r="E19" s="15">
        <f t="shared" si="0"/>
        <v>0.00206398348813209</v>
      </c>
      <c r="F19" s="2"/>
      <c r="G19" s="15"/>
      <c r="H19" s="2"/>
      <c r="I19" s="15"/>
    </row>
    <row r="20" spans="1:9">
      <c r="A20" s="18"/>
      <c r="B20" s="19" t="s">
        <v>29</v>
      </c>
      <c r="C20" s="23" t="s">
        <v>30</v>
      </c>
      <c r="D20" s="2">
        <v>30</v>
      </c>
      <c r="E20" s="15">
        <f t="shared" si="0"/>
        <v>0.0309597523219814</v>
      </c>
      <c r="F20" s="2">
        <f>SUM(D20:D28)</f>
        <v>190</v>
      </c>
      <c r="G20" s="15">
        <f>SUM(E20:E28)</f>
        <v>0.196078431372549</v>
      </c>
      <c r="H20" s="2"/>
      <c r="I20" s="15"/>
    </row>
    <row r="21" spans="1:9">
      <c r="A21" s="18"/>
      <c r="B21" s="20"/>
      <c r="C21" s="24" t="s">
        <v>31</v>
      </c>
      <c r="D21" s="2">
        <v>65</v>
      </c>
      <c r="E21" s="15">
        <f t="shared" si="0"/>
        <v>0.0670794633642931</v>
      </c>
      <c r="F21" s="2"/>
      <c r="G21" s="15"/>
      <c r="H21" s="2"/>
      <c r="I21" s="15"/>
    </row>
    <row r="22" spans="1:9">
      <c r="A22" s="18"/>
      <c r="B22" s="20"/>
      <c r="C22" s="25" t="s">
        <v>32</v>
      </c>
      <c r="D22" s="2">
        <v>42</v>
      </c>
      <c r="E22" s="15">
        <f t="shared" si="0"/>
        <v>0.043343653250774</v>
      </c>
      <c r="F22" s="2"/>
      <c r="G22" s="15"/>
      <c r="H22" s="2"/>
      <c r="I22" s="15"/>
    </row>
    <row r="23" spans="1:9">
      <c r="A23" s="18"/>
      <c r="B23" s="20"/>
      <c r="C23" s="25" t="s">
        <v>33</v>
      </c>
      <c r="D23" s="2">
        <v>5</v>
      </c>
      <c r="E23" s="15">
        <f t="shared" si="0"/>
        <v>0.00515995872033024</v>
      </c>
      <c r="F23" s="2"/>
      <c r="G23" s="15"/>
      <c r="H23" s="2"/>
      <c r="I23" s="15"/>
    </row>
    <row r="24" spans="1:9">
      <c r="A24" s="18"/>
      <c r="B24" s="20"/>
      <c r="C24" s="25" t="s">
        <v>34</v>
      </c>
      <c r="D24" s="2">
        <v>4</v>
      </c>
      <c r="E24" s="15">
        <f t="shared" si="0"/>
        <v>0.00412796697626419</v>
      </c>
      <c r="F24" s="2"/>
      <c r="G24" s="15"/>
      <c r="H24" s="2"/>
      <c r="I24" s="15"/>
    </row>
    <row r="25" spans="1:9">
      <c r="A25" s="18"/>
      <c r="B25" s="20"/>
      <c r="C25" s="25" t="s">
        <v>35</v>
      </c>
      <c r="D25" s="2">
        <v>14</v>
      </c>
      <c r="E25" s="15">
        <f t="shared" si="0"/>
        <v>0.0144478844169247</v>
      </c>
      <c r="F25" s="2"/>
      <c r="G25" s="15"/>
      <c r="H25" s="2"/>
      <c r="I25" s="15"/>
    </row>
    <row r="26" spans="1:9">
      <c r="A26" s="18"/>
      <c r="B26" s="20"/>
      <c r="C26" s="25" t="s">
        <v>36</v>
      </c>
      <c r="D26" s="2">
        <v>25</v>
      </c>
      <c r="E26" s="15">
        <f t="shared" si="0"/>
        <v>0.0257997936016512</v>
      </c>
      <c r="F26" s="2"/>
      <c r="G26" s="15"/>
      <c r="H26" s="2"/>
      <c r="I26" s="15"/>
    </row>
    <row r="27" spans="1:9">
      <c r="A27" s="18"/>
      <c r="B27" s="20"/>
      <c r="C27" s="25" t="s">
        <v>37</v>
      </c>
      <c r="D27" s="2">
        <v>1</v>
      </c>
      <c r="E27" s="15">
        <f t="shared" si="0"/>
        <v>0.00103199174406605</v>
      </c>
      <c r="F27" s="2"/>
      <c r="G27" s="15"/>
      <c r="H27" s="2"/>
      <c r="I27" s="15"/>
    </row>
    <row r="28" spans="1:9">
      <c r="A28" s="18"/>
      <c r="B28" s="22"/>
      <c r="C28" s="26" t="s">
        <v>38</v>
      </c>
      <c r="D28" s="2">
        <v>4</v>
      </c>
      <c r="E28" s="15">
        <f t="shared" si="0"/>
        <v>0.00412796697626419</v>
      </c>
      <c r="F28" s="2"/>
      <c r="G28" s="15"/>
      <c r="H28" s="2"/>
      <c r="I28" s="15"/>
    </row>
    <row r="29" spans="1:9">
      <c r="A29" s="12" t="s">
        <v>39</v>
      </c>
      <c r="B29" s="27" t="s">
        <v>40</v>
      </c>
      <c r="C29" s="12" t="s">
        <v>41</v>
      </c>
      <c r="D29" s="2">
        <v>0</v>
      </c>
      <c r="E29" s="15">
        <f t="shared" si="0"/>
        <v>0</v>
      </c>
      <c r="F29" s="2">
        <f>SUM(D29:D33)</f>
        <v>2</v>
      </c>
      <c r="G29" s="15">
        <f>SUM(E29:E33)</f>
        <v>0.00206398348813209</v>
      </c>
      <c r="H29" s="2">
        <f>SUM(D29:D55)</f>
        <v>11</v>
      </c>
      <c r="I29" s="15">
        <f>SUM(E29:E55)</f>
        <v>0.0113519091847265</v>
      </c>
    </row>
    <row r="30" spans="1:9">
      <c r="A30" s="16"/>
      <c r="B30" s="28"/>
      <c r="C30" s="16" t="s">
        <v>42</v>
      </c>
      <c r="D30" s="2">
        <v>1</v>
      </c>
      <c r="E30" s="15">
        <f t="shared" si="0"/>
        <v>0.00103199174406605</v>
      </c>
      <c r="F30" s="2"/>
      <c r="G30" s="15"/>
      <c r="H30" s="2"/>
      <c r="I30" s="15"/>
    </row>
    <row r="31" spans="1:9">
      <c r="A31" s="16"/>
      <c r="B31" s="28"/>
      <c r="C31" s="16" t="s">
        <v>43</v>
      </c>
      <c r="D31" s="2">
        <v>0</v>
      </c>
      <c r="E31" s="15">
        <f t="shared" si="0"/>
        <v>0</v>
      </c>
      <c r="F31" s="2"/>
      <c r="G31" s="15"/>
      <c r="H31" s="2"/>
      <c r="I31" s="15"/>
    </row>
    <row r="32" spans="1:9">
      <c r="A32" s="16"/>
      <c r="B32" s="28"/>
      <c r="C32" s="16" t="s">
        <v>44</v>
      </c>
      <c r="D32" s="2">
        <v>0</v>
      </c>
      <c r="E32" s="15">
        <f t="shared" si="0"/>
        <v>0</v>
      </c>
      <c r="F32" s="2"/>
      <c r="G32" s="15"/>
      <c r="H32" s="2"/>
      <c r="I32" s="15"/>
    </row>
    <row r="33" spans="1:9">
      <c r="A33" s="16"/>
      <c r="B33" s="29"/>
      <c r="C33" s="17" t="s">
        <v>45</v>
      </c>
      <c r="D33" s="2">
        <v>1</v>
      </c>
      <c r="E33" s="15">
        <f t="shared" si="0"/>
        <v>0.00103199174406605</v>
      </c>
      <c r="F33" s="2"/>
      <c r="G33" s="15"/>
      <c r="H33" s="2"/>
      <c r="I33" s="15"/>
    </row>
    <row r="34" spans="1:9">
      <c r="A34" s="16"/>
      <c r="B34" s="27" t="s">
        <v>46</v>
      </c>
      <c r="C34" s="12" t="s">
        <v>47</v>
      </c>
      <c r="D34" s="2">
        <v>0</v>
      </c>
      <c r="E34" s="15">
        <f t="shared" si="0"/>
        <v>0</v>
      </c>
      <c r="F34" s="2">
        <f>SUM(D34:D39)</f>
        <v>3</v>
      </c>
      <c r="G34" s="15">
        <f>SUM(E34:E39)</f>
        <v>0.00309597523219814</v>
      </c>
      <c r="H34" s="2"/>
      <c r="I34" s="15"/>
    </row>
    <row r="35" spans="1:9">
      <c r="A35" s="16"/>
      <c r="B35" s="28"/>
      <c r="C35" s="16" t="s">
        <v>48</v>
      </c>
      <c r="D35" s="2">
        <v>0</v>
      </c>
      <c r="E35" s="15">
        <f t="shared" ref="E35:E66" si="1">D35/969</f>
        <v>0</v>
      </c>
      <c r="F35" s="2"/>
      <c r="G35" s="15"/>
      <c r="H35" s="2"/>
      <c r="I35" s="15"/>
    </row>
    <row r="36" spans="1:9">
      <c r="A36" s="16"/>
      <c r="B36" s="28"/>
      <c r="C36" s="16" t="s">
        <v>49</v>
      </c>
      <c r="D36" s="2">
        <v>0</v>
      </c>
      <c r="E36" s="15">
        <f t="shared" si="1"/>
        <v>0</v>
      </c>
      <c r="F36" s="2"/>
      <c r="G36" s="15"/>
      <c r="H36" s="2"/>
      <c r="I36" s="15"/>
    </row>
    <row r="37" spans="1:9">
      <c r="A37" s="16"/>
      <c r="B37" s="28"/>
      <c r="C37" s="16" t="s">
        <v>50</v>
      </c>
      <c r="D37" s="2">
        <v>3</v>
      </c>
      <c r="E37" s="15">
        <f t="shared" si="1"/>
        <v>0.00309597523219814</v>
      </c>
      <c r="F37" s="2"/>
      <c r="G37" s="15"/>
      <c r="H37" s="2"/>
      <c r="I37" s="15"/>
    </row>
    <row r="38" spans="1:9">
      <c r="A38" s="16"/>
      <c r="B38" s="28"/>
      <c r="C38" s="16" t="s">
        <v>51</v>
      </c>
      <c r="D38" s="2">
        <v>0</v>
      </c>
      <c r="E38" s="15">
        <f t="shared" si="1"/>
        <v>0</v>
      </c>
      <c r="F38" s="2"/>
      <c r="G38" s="15"/>
      <c r="H38" s="2"/>
      <c r="I38" s="15"/>
    </row>
    <row r="39" spans="1:9">
      <c r="A39" s="16"/>
      <c r="B39" s="29"/>
      <c r="C39" s="17" t="s">
        <v>52</v>
      </c>
      <c r="D39" s="2">
        <v>0</v>
      </c>
      <c r="E39" s="15">
        <f t="shared" si="1"/>
        <v>0</v>
      </c>
      <c r="F39" s="2"/>
      <c r="G39" s="15"/>
      <c r="H39" s="2"/>
      <c r="I39" s="15"/>
    </row>
    <row r="40" spans="1:9">
      <c r="A40" s="16"/>
      <c r="B40" s="27" t="s">
        <v>53</v>
      </c>
      <c r="C40" s="12" t="s">
        <v>54</v>
      </c>
      <c r="D40" s="2">
        <v>0</v>
      </c>
      <c r="E40" s="15">
        <f t="shared" si="1"/>
        <v>0</v>
      </c>
      <c r="F40" s="2">
        <f>SUM(D40:D47)</f>
        <v>2</v>
      </c>
      <c r="G40" s="15">
        <f>SUM(E40:E47)</f>
        <v>0.00206398348813209</v>
      </c>
      <c r="H40" s="2"/>
      <c r="I40" s="15"/>
    </row>
    <row r="41" spans="1:9">
      <c r="A41" s="16"/>
      <c r="B41" s="28"/>
      <c r="C41" s="16" t="s">
        <v>55</v>
      </c>
      <c r="D41" s="2">
        <v>1</v>
      </c>
      <c r="E41" s="15">
        <f t="shared" si="1"/>
        <v>0.00103199174406605</v>
      </c>
      <c r="F41" s="2"/>
      <c r="G41" s="15"/>
      <c r="H41" s="2"/>
      <c r="I41" s="15"/>
    </row>
    <row r="42" spans="1:9">
      <c r="A42" s="16"/>
      <c r="B42" s="28"/>
      <c r="C42" s="16" t="s">
        <v>56</v>
      </c>
      <c r="D42" s="2">
        <v>0</v>
      </c>
      <c r="E42" s="15">
        <f t="shared" si="1"/>
        <v>0</v>
      </c>
      <c r="F42" s="2"/>
      <c r="G42" s="15"/>
      <c r="H42" s="2"/>
      <c r="I42" s="15"/>
    </row>
    <row r="43" spans="1:9">
      <c r="A43" s="16"/>
      <c r="B43" s="28"/>
      <c r="C43" s="16" t="s">
        <v>57</v>
      </c>
      <c r="D43" s="2">
        <v>0</v>
      </c>
      <c r="E43" s="15">
        <f t="shared" si="1"/>
        <v>0</v>
      </c>
      <c r="F43" s="2"/>
      <c r="G43" s="15"/>
      <c r="H43" s="2"/>
      <c r="I43" s="15"/>
    </row>
    <row r="44" spans="1:9">
      <c r="A44" s="16"/>
      <c r="B44" s="28"/>
      <c r="C44" s="16" t="s">
        <v>58</v>
      </c>
      <c r="D44" s="2">
        <v>0</v>
      </c>
      <c r="E44" s="15">
        <f t="shared" si="1"/>
        <v>0</v>
      </c>
      <c r="F44" s="2"/>
      <c r="G44" s="15"/>
      <c r="H44" s="2"/>
      <c r="I44" s="15"/>
    </row>
    <row r="45" spans="1:9">
      <c r="A45" s="16"/>
      <c r="B45" s="28"/>
      <c r="C45" s="16" t="s">
        <v>59</v>
      </c>
      <c r="D45" s="2">
        <v>0</v>
      </c>
      <c r="E45" s="15">
        <f t="shared" si="1"/>
        <v>0</v>
      </c>
      <c r="F45" s="2"/>
      <c r="G45" s="15"/>
      <c r="H45" s="2"/>
      <c r="I45" s="15"/>
    </row>
    <row r="46" spans="1:9">
      <c r="A46" s="16"/>
      <c r="B46" s="28"/>
      <c r="C46" s="16" t="s">
        <v>60</v>
      </c>
      <c r="D46" s="2">
        <v>0</v>
      </c>
      <c r="E46" s="15">
        <f t="shared" si="1"/>
        <v>0</v>
      </c>
      <c r="F46" s="2"/>
      <c r="G46" s="15"/>
      <c r="H46" s="2"/>
      <c r="I46" s="15"/>
    </row>
    <row r="47" spans="1:9">
      <c r="A47" s="16"/>
      <c r="B47" s="29"/>
      <c r="C47" s="17" t="s">
        <v>61</v>
      </c>
      <c r="D47" s="2">
        <v>1</v>
      </c>
      <c r="E47" s="15">
        <f t="shared" si="1"/>
        <v>0.00103199174406605</v>
      </c>
      <c r="F47" s="2"/>
      <c r="G47" s="15"/>
      <c r="H47" s="2"/>
      <c r="I47" s="15"/>
    </row>
    <row r="48" spans="1:9">
      <c r="A48" s="16"/>
      <c r="B48" s="27" t="s">
        <v>62</v>
      </c>
      <c r="C48" s="12" t="s">
        <v>63</v>
      </c>
      <c r="D48" s="2">
        <v>1</v>
      </c>
      <c r="E48" s="15">
        <f t="shared" si="1"/>
        <v>0.00103199174406605</v>
      </c>
      <c r="F48" s="2">
        <f>SUM(D48:D51)</f>
        <v>2</v>
      </c>
      <c r="G48" s="15">
        <f>SUM(E48:E51)</f>
        <v>0.00206398348813209</v>
      </c>
      <c r="H48" s="2"/>
      <c r="I48" s="15"/>
    </row>
    <row r="49" spans="1:9">
      <c r="A49" s="16"/>
      <c r="B49" s="28"/>
      <c r="C49" s="16" t="s">
        <v>64</v>
      </c>
      <c r="D49" s="2">
        <v>0</v>
      </c>
      <c r="E49" s="15">
        <f t="shared" si="1"/>
        <v>0</v>
      </c>
      <c r="F49" s="2"/>
      <c r="G49" s="15"/>
      <c r="H49" s="2"/>
      <c r="I49" s="15"/>
    </row>
    <row r="50" spans="1:9">
      <c r="A50" s="16"/>
      <c r="B50" s="28"/>
      <c r="C50" s="16" t="s">
        <v>65</v>
      </c>
      <c r="D50" s="2">
        <v>1</v>
      </c>
      <c r="E50" s="15">
        <f t="shared" si="1"/>
        <v>0.00103199174406605</v>
      </c>
      <c r="F50" s="2"/>
      <c r="G50" s="15"/>
      <c r="H50" s="2"/>
      <c r="I50" s="15"/>
    </row>
    <row r="51" spans="1:9">
      <c r="A51" s="16"/>
      <c r="B51" s="29"/>
      <c r="C51" s="17" t="s">
        <v>66</v>
      </c>
      <c r="D51" s="2">
        <v>0</v>
      </c>
      <c r="E51" s="15">
        <f t="shared" si="1"/>
        <v>0</v>
      </c>
      <c r="F51" s="2"/>
      <c r="G51" s="15"/>
      <c r="H51" s="2"/>
      <c r="I51" s="15"/>
    </row>
    <row r="52" spans="1:9">
      <c r="A52" s="16"/>
      <c r="B52" s="27" t="s">
        <v>67</v>
      </c>
      <c r="C52" s="12" t="s">
        <v>68</v>
      </c>
      <c r="D52" s="2">
        <v>1</v>
      </c>
      <c r="E52" s="15">
        <f t="shared" si="1"/>
        <v>0.00103199174406605</v>
      </c>
      <c r="F52" s="2">
        <f>SUM(D52:D55)</f>
        <v>2</v>
      </c>
      <c r="G52" s="15">
        <f>SUM(E52:E55)</f>
        <v>0.00206398348813209</v>
      </c>
      <c r="H52" s="2"/>
      <c r="I52" s="15"/>
    </row>
    <row r="53" spans="1:9">
      <c r="A53" s="16"/>
      <c r="B53" s="28"/>
      <c r="C53" s="16" t="s">
        <v>69</v>
      </c>
      <c r="D53" s="2">
        <v>0</v>
      </c>
      <c r="E53" s="15">
        <f t="shared" si="1"/>
        <v>0</v>
      </c>
      <c r="F53" s="2"/>
      <c r="G53" s="15"/>
      <c r="H53" s="2"/>
      <c r="I53" s="15"/>
    </row>
    <row r="54" spans="1:9">
      <c r="A54" s="16"/>
      <c r="B54" s="28"/>
      <c r="C54" s="16" t="s">
        <v>70</v>
      </c>
      <c r="D54" s="2">
        <v>0</v>
      </c>
      <c r="E54" s="15">
        <f t="shared" si="1"/>
        <v>0</v>
      </c>
      <c r="F54" s="2"/>
      <c r="G54" s="15"/>
      <c r="H54" s="2"/>
      <c r="I54" s="15"/>
    </row>
    <row r="55" spans="1:9">
      <c r="A55" s="17"/>
      <c r="B55" s="29"/>
      <c r="C55" s="17" t="s">
        <v>71</v>
      </c>
      <c r="D55" s="2">
        <v>1</v>
      </c>
      <c r="E55" s="15">
        <f t="shared" si="1"/>
        <v>0.00103199174406605</v>
      </c>
      <c r="F55" s="2"/>
      <c r="G55" s="15"/>
      <c r="H55" s="2"/>
      <c r="I55" s="15"/>
    </row>
    <row r="56" spans="1:9">
      <c r="A56" s="12" t="s">
        <v>72</v>
      </c>
      <c r="B56" s="27" t="s">
        <v>73</v>
      </c>
      <c r="C56" s="12" t="s">
        <v>74</v>
      </c>
      <c r="D56" s="2">
        <v>1</v>
      </c>
      <c r="E56" s="15">
        <f t="shared" si="1"/>
        <v>0.00103199174406605</v>
      </c>
      <c r="F56" s="2">
        <f>SUM(D56:D58)</f>
        <v>2</v>
      </c>
      <c r="G56" s="15">
        <f>SUM(E56:E58)</f>
        <v>0.00206398348813209</v>
      </c>
      <c r="H56" s="2">
        <f>SUM(D56:D70)</f>
        <v>56</v>
      </c>
      <c r="I56" s="15">
        <f>SUM(E56:E70)</f>
        <v>0.0577915376676987</v>
      </c>
    </row>
    <row r="57" spans="1:9">
      <c r="A57" s="16"/>
      <c r="B57" s="28"/>
      <c r="C57" s="16" t="s">
        <v>75</v>
      </c>
      <c r="D57" s="2">
        <v>1</v>
      </c>
      <c r="E57" s="15">
        <f t="shared" si="1"/>
        <v>0.00103199174406605</v>
      </c>
      <c r="F57" s="2"/>
      <c r="G57" s="15"/>
      <c r="H57" s="2"/>
      <c r="I57" s="15"/>
    </row>
    <row r="58" spans="1:9">
      <c r="A58" s="16"/>
      <c r="B58" s="29"/>
      <c r="C58" s="17" t="s">
        <v>76</v>
      </c>
      <c r="D58" s="2">
        <v>0</v>
      </c>
      <c r="E58" s="15">
        <f t="shared" si="1"/>
        <v>0</v>
      </c>
      <c r="F58" s="2"/>
      <c r="G58" s="15"/>
      <c r="H58" s="2"/>
      <c r="I58" s="15"/>
    </row>
    <row r="59" spans="1:9">
      <c r="A59" s="16"/>
      <c r="B59" s="27" t="s">
        <v>77</v>
      </c>
      <c r="C59" s="12" t="s">
        <v>78</v>
      </c>
      <c r="D59" s="2">
        <v>0</v>
      </c>
      <c r="E59" s="15">
        <f t="shared" si="1"/>
        <v>0</v>
      </c>
      <c r="F59" s="2">
        <f>SUM(D59:D63)</f>
        <v>2</v>
      </c>
      <c r="G59" s="15">
        <f>SUM(E59:E63)</f>
        <v>0.00206398348813209</v>
      </c>
      <c r="H59" s="2"/>
      <c r="I59" s="15"/>
    </row>
    <row r="60" spans="1:9">
      <c r="A60" s="16"/>
      <c r="B60" s="28"/>
      <c r="C60" s="16" t="s">
        <v>79</v>
      </c>
      <c r="D60" s="2">
        <v>0</v>
      </c>
      <c r="E60" s="15">
        <f t="shared" si="1"/>
        <v>0</v>
      </c>
      <c r="F60" s="2"/>
      <c r="G60" s="15"/>
      <c r="H60" s="2"/>
      <c r="I60" s="15"/>
    </row>
    <row r="61" spans="1:9">
      <c r="A61" s="16"/>
      <c r="B61" s="28"/>
      <c r="C61" s="16" t="s">
        <v>80</v>
      </c>
      <c r="D61" s="2">
        <v>0</v>
      </c>
      <c r="E61" s="15">
        <f t="shared" si="1"/>
        <v>0</v>
      </c>
      <c r="F61" s="2"/>
      <c r="G61" s="15"/>
      <c r="H61" s="2"/>
      <c r="I61" s="15"/>
    </row>
    <row r="62" spans="1:9">
      <c r="A62" s="16"/>
      <c r="B62" s="28"/>
      <c r="C62" s="16" t="s">
        <v>81</v>
      </c>
      <c r="D62" s="2">
        <v>2</v>
      </c>
      <c r="E62" s="15">
        <f t="shared" si="1"/>
        <v>0.00206398348813209</v>
      </c>
      <c r="F62" s="2"/>
      <c r="G62" s="15"/>
      <c r="H62" s="2"/>
      <c r="I62" s="15"/>
    </row>
    <row r="63" spans="1:9">
      <c r="A63" s="16"/>
      <c r="B63" s="29"/>
      <c r="C63" s="17" t="s">
        <v>82</v>
      </c>
      <c r="D63" s="2">
        <v>0</v>
      </c>
      <c r="E63" s="15">
        <f t="shared" si="1"/>
        <v>0</v>
      </c>
      <c r="F63" s="2"/>
      <c r="G63" s="15"/>
      <c r="H63" s="2"/>
      <c r="I63" s="15"/>
    </row>
    <row r="64" spans="1:9">
      <c r="A64" s="16"/>
      <c r="B64" s="27" t="s">
        <v>83</v>
      </c>
      <c r="C64" s="12" t="s">
        <v>84</v>
      </c>
      <c r="D64" s="2">
        <v>0</v>
      </c>
      <c r="E64" s="15">
        <f t="shared" si="1"/>
        <v>0</v>
      </c>
      <c r="F64" s="2">
        <f>SUM(D64:D66)</f>
        <v>0</v>
      </c>
      <c r="G64" s="15">
        <f>SUM(E64:E66)</f>
        <v>0</v>
      </c>
      <c r="H64" s="2"/>
      <c r="I64" s="15"/>
    </row>
    <row r="65" spans="1:9">
      <c r="A65" s="16"/>
      <c r="B65" s="28"/>
      <c r="C65" s="16" t="s">
        <v>83</v>
      </c>
      <c r="D65" s="2">
        <v>0</v>
      </c>
      <c r="E65" s="15">
        <f t="shared" si="1"/>
        <v>0</v>
      </c>
      <c r="F65" s="2"/>
      <c r="G65" s="15"/>
      <c r="H65" s="2"/>
      <c r="I65" s="15"/>
    </row>
    <row r="66" spans="1:9">
      <c r="A66" s="16"/>
      <c r="B66" s="29"/>
      <c r="C66" s="17" t="s">
        <v>85</v>
      </c>
      <c r="D66" s="2">
        <v>0</v>
      </c>
      <c r="E66" s="15">
        <f t="shared" si="1"/>
        <v>0</v>
      </c>
      <c r="F66" s="2"/>
      <c r="G66" s="15"/>
      <c r="H66" s="2"/>
      <c r="I66" s="15"/>
    </row>
    <row r="67" spans="1:9">
      <c r="A67" s="16"/>
      <c r="B67" s="27" t="s">
        <v>86</v>
      </c>
      <c r="C67" s="12" t="s">
        <v>87</v>
      </c>
      <c r="D67" s="2">
        <v>2</v>
      </c>
      <c r="E67" s="15">
        <f t="shared" ref="E67:E112" si="2">D67/969</f>
        <v>0.00206398348813209</v>
      </c>
      <c r="F67" s="2">
        <f>SUM(D67:D70)</f>
        <v>52</v>
      </c>
      <c r="G67" s="15">
        <f>SUM(E67:E70)</f>
        <v>0.0536635706914345</v>
      </c>
      <c r="H67" s="2"/>
      <c r="I67" s="15"/>
    </row>
    <row r="68" spans="1:9">
      <c r="A68" s="16"/>
      <c r="B68" s="28"/>
      <c r="C68" s="16" t="s">
        <v>88</v>
      </c>
      <c r="D68" s="2">
        <v>35</v>
      </c>
      <c r="E68" s="15">
        <f t="shared" si="2"/>
        <v>0.0361197110423117</v>
      </c>
      <c r="F68" s="2"/>
      <c r="G68" s="15"/>
      <c r="H68" s="2"/>
      <c r="I68" s="15"/>
    </row>
    <row r="69" spans="1:9">
      <c r="A69" s="16"/>
      <c r="B69" s="28"/>
      <c r="C69" s="16" t="s">
        <v>89</v>
      </c>
      <c r="D69" s="2">
        <v>10</v>
      </c>
      <c r="E69" s="15">
        <f t="shared" si="2"/>
        <v>0.0103199174406605</v>
      </c>
      <c r="F69" s="2"/>
      <c r="G69" s="15"/>
      <c r="H69" s="2"/>
      <c r="I69" s="15"/>
    </row>
    <row r="70" spans="1:9">
      <c r="A70" s="17"/>
      <c r="B70" s="29"/>
      <c r="C70" s="17" t="s">
        <v>90</v>
      </c>
      <c r="D70" s="2">
        <v>5</v>
      </c>
      <c r="E70" s="15">
        <f t="shared" si="2"/>
        <v>0.00515995872033024</v>
      </c>
      <c r="F70" s="2"/>
      <c r="G70" s="15"/>
      <c r="H70" s="2"/>
      <c r="I70" s="15"/>
    </row>
    <row r="71" spans="1:9">
      <c r="A71" s="12" t="s">
        <v>91</v>
      </c>
      <c r="B71" s="12" t="s">
        <v>92</v>
      </c>
      <c r="C71" s="31" t="s">
        <v>93</v>
      </c>
      <c r="D71" s="2">
        <v>1</v>
      </c>
      <c r="E71" s="15">
        <f t="shared" si="2"/>
        <v>0.00103199174406605</v>
      </c>
      <c r="F71" s="2">
        <f>SUM(D71:D75)</f>
        <v>10</v>
      </c>
      <c r="G71" s="15">
        <f>SUM(E71:E75)</f>
        <v>0.0103199174406605</v>
      </c>
      <c r="H71" s="2">
        <f>SUM(D71:D85)</f>
        <v>37</v>
      </c>
      <c r="I71" s="15">
        <f>SUM(E71:E85)</f>
        <v>0.0381836945304438</v>
      </c>
    </row>
    <row r="72" spans="1:9">
      <c r="A72" s="16"/>
      <c r="B72" s="16"/>
      <c r="C72" s="25" t="s">
        <v>94</v>
      </c>
      <c r="D72" s="2">
        <v>4</v>
      </c>
      <c r="E72" s="15">
        <f t="shared" si="2"/>
        <v>0.00412796697626419</v>
      </c>
      <c r="F72" s="2"/>
      <c r="G72" s="15"/>
      <c r="H72" s="2"/>
      <c r="I72" s="15"/>
    </row>
    <row r="73" spans="1:9">
      <c r="A73" s="16"/>
      <c r="B73" s="16"/>
      <c r="C73" s="25" t="s">
        <v>95</v>
      </c>
      <c r="D73" s="2">
        <v>0</v>
      </c>
      <c r="E73" s="15">
        <f t="shared" si="2"/>
        <v>0</v>
      </c>
      <c r="F73" s="2"/>
      <c r="G73" s="15"/>
      <c r="H73" s="2"/>
      <c r="I73" s="15"/>
    </row>
    <row r="74" spans="1:9">
      <c r="A74" s="16"/>
      <c r="B74" s="16"/>
      <c r="C74" s="25" t="s">
        <v>96</v>
      </c>
      <c r="D74" s="2">
        <v>1</v>
      </c>
      <c r="E74" s="15">
        <f t="shared" si="2"/>
        <v>0.00103199174406605</v>
      </c>
      <c r="F74" s="2"/>
      <c r="G74" s="15"/>
      <c r="H74" s="2"/>
      <c r="I74" s="15"/>
    </row>
    <row r="75" spans="1:9">
      <c r="A75" s="16"/>
      <c r="B75" s="16"/>
      <c r="C75" s="25" t="s">
        <v>97</v>
      </c>
      <c r="D75" s="2">
        <v>4</v>
      </c>
      <c r="E75" s="15">
        <f t="shared" si="2"/>
        <v>0.00412796697626419</v>
      </c>
      <c r="F75" s="2"/>
      <c r="G75" s="15"/>
      <c r="H75" s="2"/>
      <c r="I75" s="15"/>
    </row>
    <row r="76" spans="1:9">
      <c r="A76" s="16"/>
      <c r="B76" s="12" t="s">
        <v>98</v>
      </c>
      <c r="C76" s="31" t="s">
        <v>99</v>
      </c>
      <c r="D76" s="2">
        <v>0</v>
      </c>
      <c r="E76" s="15">
        <f t="shared" si="2"/>
        <v>0</v>
      </c>
      <c r="F76" s="2">
        <f>SUM(D76:D79)</f>
        <v>11</v>
      </c>
      <c r="G76" s="15">
        <f>SUM(E76:E79)</f>
        <v>0.0113519091847265</v>
      </c>
      <c r="H76" s="2"/>
      <c r="I76" s="15"/>
    </row>
    <row r="77" spans="1:9">
      <c r="A77" s="16"/>
      <c r="B77" s="16"/>
      <c r="C77" s="24" t="s">
        <v>100</v>
      </c>
      <c r="D77" s="2">
        <v>0</v>
      </c>
      <c r="E77" s="15">
        <f t="shared" si="2"/>
        <v>0</v>
      </c>
      <c r="F77" s="2"/>
      <c r="G77" s="15"/>
      <c r="H77" s="2"/>
      <c r="I77" s="15"/>
    </row>
    <row r="78" spans="1:9">
      <c r="A78" s="16"/>
      <c r="B78" s="16"/>
      <c r="C78" s="24" t="s">
        <v>101</v>
      </c>
      <c r="D78" s="2">
        <v>6</v>
      </c>
      <c r="E78" s="15">
        <f t="shared" si="2"/>
        <v>0.00619195046439629</v>
      </c>
      <c r="F78" s="2"/>
      <c r="G78" s="15"/>
      <c r="H78" s="2"/>
      <c r="I78" s="15"/>
    </row>
    <row r="79" spans="1:9">
      <c r="A79" s="16"/>
      <c r="B79" s="17"/>
      <c r="C79" s="26" t="s">
        <v>102</v>
      </c>
      <c r="D79" s="2">
        <v>5</v>
      </c>
      <c r="E79" s="15">
        <f t="shared" si="2"/>
        <v>0.00515995872033024</v>
      </c>
      <c r="F79" s="2"/>
      <c r="G79" s="15"/>
      <c r="H79" s="2"/>
      <c r="I79" s="15"/>
    </row>
    <row r="80" spans="1:9">
      <c r="A80" s="16"/>
      <c r="B80" s="12" t="s">
        <v>103</v>
      </c>
      <c r="C80" s="31" t="s">
        <v>104</v>
      </c>
      <c r="D80" s="2">
        <v>5</v>
      </c>
      <c r="E80" s="15">
        <f t="shared" si="2"/>
        <v>0.00515995872033024</v>
      </c>
      <c r="F80" s="2">
        <f>SUM(D80:D85)</f>
        <v>16</v>
      </c>
      <c r="G80" s="15">
        <f>SUM(E80:E85)</f>
        <v>0.0165118679050568</v>
      </c>
      <c r="H80" s="2"/>
      <c r="I80" s="15"/>
    </row>
    <row r="81" spans="1:9">
      <c r="A81" s="16"/>
      <c r="B81" s="16"/>
      <c r="C81" s="24" t="s">
        <v>105</v>
      </c>
      <c r="D81" s="2">
        <v>0</v>
      </c>
      <c r="E81" s="15">
        <f t="shared" si="2"/>
        <v>0</v>
      </c>
      <c r="F81" s="2"/>
      <c r="G81" s="15"/>
      <c r="H81" s="2"/>
      <c r="I81" s="15"/>
    </row>
    <row r="82" spans="1:9">
      <c r="A82" s="16"/>
      <c r="B82" s="16"/>
      <c r="C82" s="24" t="s">
        <v>106</v>
      </c>
      <c r="D82" s="2">
        <v>1</v>
      </c>
      <c r="E82" s="15">
        <f t="shared" si="2"/>
        <v>0.00103199174406605</v>
      </c>
      <c r="F82" s="2"/>
      <c r="G82" s="15"/>
      <c r="H82" s="2"/>
      <c r="I82" s="15"/>
    </row>
    <row r="83" spans="1:9">
      <c r="A83" s="16"/>
      <c r="B83" s="16"/>
      <c r="C83" s="24" t="s">
        <v>107</v>
      </c>
      <c r="D83" s="2">
        <v>4</v>
      </c>
      <c r="E83" s="15">
        <f t="shared" si="2"/>
        <v>0.00412796697626419</v>
      </c>
      <c r="F83" s="2"/>
      <c r="G83" s="15"/>
      <c r="H83" s="2"/>
      <c r="I83" s="15"/>
    </row>
    <row r="84" spans="1:9">
      <c r="A84" s="16"/>
      <c r="B84" s="16"/>
      <c r="C84" s="24" t="s">
        <v>108</v>
      </c>
      <c r="D84" s="2">
        <v>1</v>
      </c>
      <c r="E84" s="15">
        <f t="shared" si="2"/>
        <v>0.00103199174406605</v>
      </c>
      <c r="F84" s="2"/>
      <c r="G84" s="15"/>
      <c r="H84" s="2"/>
      <c r="I84" s="15"/>
    </row>
    <row r="85" spans="1:9">
      <c r="A85" s="17"/>
      <c r="B85" s="17"/>
      <c r="C85" s="26" t="s">
        <v>109</v>
      </c>
      <c r="D85" s="2">
        <v>5</v>
      </c>
      <c r="E85" s="15">
        <f t="shared" si="2"/>
        <v>0.00515995872033024</v>
      </c>
      <c r="F85" s="2"/>
      <c r="G85" s="15"/>
      <c r="H85" s="2"/>
      <c r="I85" s="15"/>
    </row>
    <row r="86" spans="1:9">
      <c r="A86" s="12" t="s">
        <v>110</v>
      </c>
      <c r="B86" s="19" t="s">
        <v>111</v>
      </c>
      <c r="C86" s="12" t="s">
        <v>112</v>
      </c>
      <c r="D86" s="2">
        <v>0</v>
      </c>
      <c r="E86" s="15">
        <f t="shared" si="2"/>
        <v>0</v>
      </c>
      <c r="F86" s="2">
        <f>SUM(D86:D94)</f>
        <v>148</v>
      </c>
      <c r="G86" s="15">
        <f>SUM(E86:E94)</f>
        <v>0.152734778121775</v>
      </c>
      <c r="H86" s="2">
        <f>SUM(D86:D112)</f>
        <v>213</v>
      </c>
      <c r="I86" s="15">
        <f>SUM(E86:E112)</f>
        <v>0.219814241486068</v>
      </c>
    </row>
    <row r="87" spans="1:9">
      <c r="A87" s="16"/>
      <c r="B87" s="20"/>
      <c r="C87" s="16" t="s">
        <v>113</v>
      </c>
      <c r="D87" s="2">
        <v>2</v>
      </c>
      <c r="E87" s="15">
        <f t="shared" si="2"/>
        <v>0.00206398348813209</v>
      </c>
      <c r="F87" s="2"/>
      <c r="G87" s="15"/>
      <c r="H87" s="2"/>
      <c r="I87" s="15"/>
    </row>
    <row r="88" spans="1:9">
      <c r="A88" s="16"/>
      <c r="B88" s="20"/>
      <c r="C88" s="16" t="s">
        <v>114</v>
      </c>
      <c r="D88" s="2">
        <v>0</v>
      </c>
      <c r="E88" s="15">
        <f t="shared" si="2"/>
        <v>0</v>
      </c>
      <c r="F88" s="2"/>
      <c r="G88" s="15"/>
      <c r="H88" s="2"/>
      <c r="I88" s="15"/>
    </row>
    <row r="89" spans="1:9">
      <c r="A89" s="16"/>
      <c r="B89" s="20"/>
      <c r="C89" s="16" t="s">
        <v>115</v>
      </c>
      <c r="D89" s="2">
        <v>4</v>
      </c>
      <c r="E89" s="15">
        <f t="shared" si="2"/>
        <v>0.00412796697626419</v>
      </c>
      <c r="F89" s="2"/>
      <c r="G89" s="15"/>
      <c r="H89" s="2"/>
      <c r="I89" s="15"/>
    </row>
    <row r="90" spans="1:9">
      <c r="A90" s="16"/>
      <c r="B90" s="20"/>
      <c r="C90" s="16" t="s">
        <v>116</v>
      </c>
      <c r="D90" s="2">
        <v>132</v>
      </c>
      <c r="E90" s="15">
        <f t="shared" si="2"/>
        <v>0.136222910216718</v>
      </c>
      <c r="F90" s="2"/>
      <c r="G90" s="15"/>
      <c r="H90" s="2"/>
      <c r="I90" s="15"/>
    </row>
    <row r="91" spans="1:9">
      <c r="A91" s="16"/>
      <c r="B91" s="20"/>
      <c r="C91" s="16" t="s">
        <v>117</v>
      </c>
      <c r="D91" s="2">
        <v>0</v>
      </c>
      <c r="E91" s="15">
        <f t="shared" si="2"/>
        <v>0</v>
      </c>
      <c r="F91" s="2"/>
      <c r="G91" s="15"/>
      <c r="H91" s="2"/>
      <c r="I91" s="15"/>
    </row>
    <row r="92" spans="1:9">
      <c r="A92" s="16"/>
      <c r="B92" s="20"/>
      <c r="C92" s="16" t="s">
        <v>118</v>
      </c>
      <c r="D92" s="2">
        <v>6</v>
      </c>
      <c r="E92" s="15">
        <f t="shared" si="2"/>
        <v>0.00619195046439629</v>
      </c>
      <c r="F92" s="2"/>
      <c r="G92" s="15"/>
      <c r="H92" s="2"/>
      <c r="I92" s="15"/>
    </row>
    <row r="93" spans="1:9">
      <c r="A93" s="16"/>
      <c r="B93" s="20"/>
      <c r="C93" s="16" t="s">
        <v>119</v>
      </c>
      <c r="D93" s="2">
        <v>1</v>
      </c>
      <c r="E93" s="15">
        <f t="shared" si="2"/>
        <v>0.00103199174406605</v>
      </c>
      <c r="F93" s="2"/>
      <c r="G93" s="15"/>
      <c r="H93" s="2"/>
      <c r="I93" s="15"/>
    </row>
    <row r="94" spans="1:9">
      <c r="A94" s="16"/>
      <c r="B94" s="22"/>
      <c r="C94" s="17" t="s">
        <v>120</v>
      </c>
      <c r="D94" s="2">
        <v>3</v>
      </c>
      <c r="E94" s="15">
        <f t="shared" si="2"/>
        <v>0.00309597523219814</v>
      </c>
      <c r="F94" s="2"/>
      <c r="G94" s="15"/>
      <c r="H94" s="2"/>
      <c r="I94" s="15"/>
    </row>
    <row r="95" spans="1:9">
      <c r="A95" s="16"/>
      <c r="B95" s="19" t="s">
        <v>121</v>
      </c>
      <c r="C95" s="16" t="s">
        <v>122</v>
      </c>
      <c r="D95" s="2">
        <v>0</v>
      </c>
      <c r="E95" s="15">
        <f t="shared" si="2"/>
        <v>0</v>
      </c>
      <c r="F95" s="2">
        <f>SUM(D95:D105)</f>
        <v>44</v>
      </c>
      <c r="G95" s="15">
        <f>SUM(E95:E105)</f>
        <v>0.0454076367389061</v>
      </c>
      <c r="H95" s="2"/>
      <c r="I95" s="15"/>
    </row>
    <row r="96" spans="1:9">
      <c r="A96" s="16"/>
      <c r="B96" s="20"/>
      <c r="C96" s="16" t="s">
        <v>123</v>
      </c>
      <c r="D96" s="2">
        <v>11</v>
      </c>
      <c r="E96" s="15">
        <f t="shared" si="2"/>
        <v>0.0113519091847265</v>
      </c>
      <c r="F96" s="2"/>
      <c r="G96" s="15"/>
      <c r="H96" s="2"/>
      <c r="I96" s="15"/>
    </row>
    <row r="97" spans="1:9">
      <c r="A97" s="16"/>
      <c r="B97" s="20"/>
      <c r="C97" s="16" t="s">
        <v>124</v>
      </c>
      <c r="D97" s="2">
        <v>1</v>
      </c>
      <c r="E97" s="15">
        <f t="shared" si="2"/>
        <v>0.00103199174406605</v>
      </c>
      <c r="F97" s="2"/>
      <c r="G97" s="15"/>
      <c r="H97" s="2"/>
      <c r="I97" s="15"/>
    </row>
    <row r="98" spans="1:9">
      <c r="A98" s="16"/>
      <c r="B98" s="20"/>
      <c r="C98" s="16" t="s">
        <v>125</v>
      </c>
      <c r="D98" s="2">
        <v>9</v>
      </c>
      <c r="E98" s="15">
        <f t="shared" si="2"/>
        <v>0.00928792569659443</v>
      </c>
      <c r="F98" s="2"/>
      <c r="G98" s="15"/>
      <c r="H98" s="2"/>
      <c r="I98" s="15"/>
    </row>
    <row r="99" spans="1:9">
      <c r="A99" s="16"/>
      <c r="B99" s="20"/>
      <c r="C99" s="16" t="s">
        <v>126</v>
      </c>
      <c r="D99" s="2">
        <v>0</v>
      </c>
      <c r="E99" s="15">
        <f t="shared" si="2"/>
        <v>0</v>
      </c>
      <c r="F99" s="2"/>
      <c r="G99" s="15"/>
      <c r="H99" s="2"/>
      <c r="I99" s="15"/>
    </row>
    <row r="100" spans="1:9">
      <c r="A100" s="16"/>
      <c r="B100" s="20"/>
      <c r="C100" s="16" t="s">
        <v>127</v>
      </c>
      <c r="D100" s="2">
        <v>12</v>
      </c>
      <c r="E100" s="15">
        <f t="shared" si="2"/>
        <v>0.0123839009287926</v>
      </c>
      <c r="F100" s="2"/>
      <c r="G100" s="15"/>
      <c r="H100" s="2"/>
      <c r="I100" s="15"/>
    </row>
    <row r="101" spans="1:9">
      <c r="A101" s="16"/>
      <c r="B101" s="20"/>
      <c r="C101" s="16" t="s">
        <v>128</v>
      </c>
      <c r="D101" s="2">
        <v>3</v>
      </c>
      <c r="E101" s="15">
        <f t="shared" si="2"/>
        <v>0.00309597523219814</v>
      </c>
      <c r="F101" s="2"/>
      <c r="G101" s="15"/>
      <c r="H101" s="2"/>
      <c r="I101" s="15"/>
    </row>
    <row r="102" spans="1:9">
      <c r="A102" s="16"/>
      <c r="B102" s="20"/>
      <c r="C102" s="16" t="s">
        <v>129</v>
      </c>
      <c r="D102" s="2">
        <v>3</v>
      </c>
      <c r="E102" s="15">
        <f t="shared" si="2"/>
        <v>0.00309597523219814</v>
      </c>
      <c r="F102" s="2"/>
      <c r="G102" s="15"/>
      <c r="H102" s="2"/>
      <c r="I102" s="15"/>
    </row>
    <row r="103" spans="1:9">
      <c r="A103" s="16"/>
      <c r="B103" s="20"/>
      <c r="C103" s="16" t="s">
        <v>130</v>
      </c>
      <c r="D103" s="2">
        <v>1</v>
      </c>
      <c r="E103" s="15">
        <f t="shared" si="2"/>
        <v>0.00103199174406605</v>
      </c>
      <c r="F103" s="2"/>
      <c r="G103" s="15"/>
      <c r="H103" s="2"/>
      <c r="I103" s="15"/>
    </row>
    <row r="104" spans="1:9">
      <c r="A104" s="16"/>
      <c r="B104" s="20"/>
      <c r="C104" s="16" t="s">
        <v>131</v>
      </c>
      <c r="D104" s="2">
        <v>0</v>
      </c>
      <c r="E104" s="15">
        <f t="shared" si="2"/>
        <v>0</v>
      </c>
      <c r="F104" s="2"/>
      <c r="G104" s="15"/>
      <c r="H104" s="2"/>
      <c r="I104" s="15"/>
    </row>
    <row r="105" spans="1:9">
      <c r="A105" s="16"/>
      <c r="B105" s="22"/>
      <c r="C105" s="17" t="s">
        <v>132</v>
      </c>
      <c r="D105" s="2">
        <v>4</v>
      </c>
      <c r="E105" s="15">
        <f t="shared" si="2"/>
        <v>0.00412796697626419</v>
      </c>
      <c r="F105" s="2"/>
      <c r="G105" s="15"/>
      <c r="H105" s="2"/>
      <c r="I105" s="15"/>
    </row>
    <row r="106" spans="1:9">
      <c r="A106" s="16"/>
      <c r="B106" s="31" t="s">
        <v>133</v>
      </c>
      <c r="C106" s="12" t="s">
        <v>134</v>
      </c>
      <c r="D106" s="2">
        <v>0</v>
      </c>
      <c r="E106" s="15">
        <f t="shared" si="2"/>
        <v>0</v>
      </c>
      <c r="F106" s="2">
        <f>SUM(D106:D112)</f>
        <v>21</v>
      </c>
      <c r="G106" s="15">
        <f>SUM(E106:E112)</f>
        <v>0.021671826625387</v>
      </c>
      <c r="H106" s="2"/>
      <c r="I106" s="15"/>
    </row>
    <row r="107" spans="1:9">
      <c r="A107" s="16"/>
      <c r="B107" s="25"/>
      <c r="C107" s="16" t="s">
        <v>135</v>
      </c>
      <c r="D107" s="2">
        <v>0</v>
      </c>
      <c r="E107" s="15">
        <f t="shared" si="2"/>
        <v>0</v>
      </c>
      <c r="F107" s="2"/>
      <c r="G107" s="15"/>
      <c r="H107" s="2"/>
      <c r="I107" s="15"/>
    </row>
    <row r="108" spans="1:9">
      <c r="A108" s="16"/>
      <c r="B108" s="25"/>
      <c r="C108" s="16" t="s">
        <v>136</v>
      </c>
      <c r="D108" s="2">
        <v>0</v>
      </c>
      <c r="E108" s="15">
        <f t="shared" si="2"/>
        <v>0</v>
      </c>
      <c r="F108" s="2"/>
      <c r="G108" s="15"/>
      <c r="H108" s="2"/>
      <c r="I108" s="15"/>
    </row>
    <row r="109" spans="1:9">
      <c r="A109" s="16"/>
      <c r="B109" s="25"/>
      <c r="C109" s="16" t="s">
        <v>137</v>
      </c>
      <c r="D109" s="2">
        <v>1</v>
      </c>
      <c r="E109" s="15">
        <f t="shared" si="2"/>
        <v>0.00103199174406605</v>
      </c>
      <c r="F109" s="2"/>
      <c r="G109" s="15"/>
      <c r="H109" s="2"/>
      <c r="I109" s="15"/>
    </row>
    <row r="110" spans="1:9">
      <c r="A110" s="16"/>
      <c r="B110" s="25"/>
      <c r="C110" s="16" t="s">
        <v>138</v>
      </c>
      <c r="D110" s="2">
        <v>0</v>
      </c>
      <c r="E110" s="15">
        <f t="shared" si="2"/>
        <v>0</v>
      </c>
      <c r="F110" s="2"/>
      <c r="G110" s="15"/>
      <c r="H110" s="2"/>
      <c r="I110" s="15"/>
    </row>
    <row r="111" spans="1:9">
      <c r="A111" s="16"/>
      <c r="B111" s="25"/>
      <c r="C111" s="16" t="s">
        <v>139</v>
      </c>
      <c r="D111" s="2">
        <v>3</v>
      </c>
      <c r="E111" s="15">
        <f t="shared" si="2"/>
        <v>0.00309597523219814</v>
      </c>
      <c r="F111" s="2"/>
      <c r="G111" s="15"/>
      <c r="H111" s="2"/>
      <c r="I111" s="15"/>
    </row>
    <row r="112" spans="1:9">
      <c r="A112" s="17"/>
      <c r="B112" s="26"/>
      <c r="C112" s="17" t="s">
        <v>140</v>
      </c>
      <c r="D112" s="2">
        <v>17</v>
      </c>
      <c r="E112" s="15">
        <f t="shared" si="2"/>
        <v>0.0175438596491228</v>
      </c>
      <c r="F112" s="2"/>
      <c r="G112" s="15"/>
      <c r="H112" s="2"/>
      <c r="I112" s="15"/>
    </row>
    <row r="113" spans="1:9">
      <c r="A113" s="2"/>
      <c r="B113" s="2"/>
      <c r="C113" s="2"/>
      <c r="D113" s="2">
        <f>SUM(D2:D112)</f>
        <v>969</v>
      </c>
      <c r="E113" s="2"/>
      <c r="F113" s="2"/>
      <c r="G113" s="2"/>
      <c r="H113" s="2"/>
      <c r="I113" s="15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selection activeCell="H86" sqref="H2:H86"/>
    </sheetView>
  </sheetViews>
  <sheetFormatPr defaultColWidth="9" defaultRowHeight="13.5"/>
  <sheetData>
    <row r="1" spans="1:9">
      <c r="A1" s="12" t="s">
        <v>0</v>
      </c>
      <c r="B1" s="12" t="s">
        <v>1</v>
      </c>
      <c r="C1" s="12" t="s">
        <v>2</v>
      </c>
      <c r="D1" s="13" t="s">
        <v>3</v>
      </c>
      <c r="E1" s="14"/>
      <c r="F1" s="13" t="s">
        <v>4</v>
      </c>
      <c r="G1" s="14"/>
      <c r="H1" s="13" t="s">
        <v>5</v>
      </c>
      <c r="I1" s="30"/>
    </row>
    <row r="2" spans="1:9">
      <c r="A2" s="12" t="s">
        <v>6</v>
      </c>
      <c r="B2" s="12" t="s">
        <v>7</v>
      </c>
      <c r="C2" s="12" t="s">
        <v>8</v>
      </c>
      <c r="D2" s="2">
        <v>76</v>
      </c>
      <c r="E2" s="15">
        <f>D2/808</f>
        <v>0.0940594059405941</v>
      </c>
      <c r="F2" s="2">
        <f>SUM(D2:D6)</f>
        <v>124</v>
      </c>
      <c r="G2" s="15">
        <f>SUM(E2:E6)</f>
        <v>0.153465346534653</v>
      </c>
      <c r="H2" s="2">
        <f>SUM(D2:D10)</f>
        <v>124</v>
      </c>
      <c r="I2" s="15">
        <f>SUM(E2:E10)</f>
        <v>0.153465346534653</v>
      </c>
    </row>
    <row r="3" spans="1:9">
      <c r="A3" s="16"/>
      <c r="B3" s="16"/>
      <c r="C3" s="16" t="s">
        <v>9</v>
      </c>
      <c r="D3" s="2">
        <v>11</v>
      </c>
      <c r="E3" s="15">
        <f t="shared" ref="E3:E34" si="0">D3/808</f>
        <v>0.0136138613861386</v>
      </c>
      <c r="F3" s="2"/>
      <c r="G3" s="15"/>
      <c r="H3" s="2"/>
      <c r="I3" s="15"/>
    </row>
    <row r="4" spans="1:9">
      <c r="A4" s="16"/>
      <c r="B4" s="16"/>
      <c r="C4" s="16" t="s">
        <v>10</v>
      </c>
      <c r="D4" s="2">
        <v>12</v>
      </c>
      <c r="E4" s="15">
        <f t="shared" si="0"/>
        <v>0.0148514851485149</v>
      </c>
      <c r="F4" s="2"/>
      <c r="G4" s="15"/>
      <c r="H4" s="2"/>
      <c r="I4" s="15"/>
    </row>
    <row r="5" spans="1:9">
      <c r="A5" s="16"/>
      <c r="B5" s="16"/>
      <c r="C5" s="16" t="s">
        <v>11</v>
      </c>
      <c r="D5" s="2">
        <v>0</v>
      </c>
      <c r="E5" s="15">
        <f t="shared" si="0"/>
        <v>0</v>
      </c>
      <c r="F5" s="2"/>
      <c r="G5" s="15"/>
      <c r="H5" s="2"/>
      <c r="I5" s="15"/>
    </row>
    <row r="6" spans="1:9">
      <c r="A6" s="16"/>
      <c r="B6" s="17"/>
      <c r="C6" s="17" t="s">
        <v>12</v>
      </c>
      <c r="D6" s="2">
        <v>25</v>
      </c>
      <c r="E6" s="15">
        <f t="shared" si="0"/>
        <v>0.0309405940594059</v>
      </c>
      <c r="F6" s="2"/>
      <c r="G6" s="15"/>
      <c r="H6" s="2"/>
      <c r="I6" s="15"/>
    </row>
    <row r="7" spans="1:9">
      <c r="A7" s="16"/>
      <c r="B7" s="12" t="s">
        <v>13</v>
      </c>
      <c r="C7" s="12" t="s">
        <v>14</v>
      </c>
      <c r="D7" s="2">
        <v>0</v>
      </c>
      <c r="E7" s="15">
        <f t="shared" si="0"/>
        <v>0</v>
      </c>
      <c r="F7" s="2">
        <f>SUM(D7:D10)</f>
        <v>0</v>
      </c>
      <c r="G7" s="15">
        <f>SUM(E7:E10)</f>
        <v>0</v>
      </c>
      <c r="H7" s="2"/>
      <c r="I7" s="15"/>
    </row>
    <row r="8" spans="1:9">
      <c r="A8" s="16"/>
      <c r="B8" s="16"/>
      <c r="C8" s="16" t="s">
        <v>15</v>
      </c>
      <c r="D8" s="2">
        <v>0</v>
      </c>
      <c r="E8" s="15">
        <f t="shared" si="0"/>
        <v>0</v>
      </c>
      <c r="F8" s="2"/>
      <c r="G8" s="15"/>
      <c r="H8" s="2"/>
      <c r="I8" s="15"/>
    </row>
    <row r="9" spans="1:9">
      <c r="A9" s="16"/>
      <c r="B9" s="16"/>
      <c r="C9" s="16" t="s">
        <v>16</v>
      </c>
      <c r="D9" s="2">
        <v>0</v>
      </c>
      <c r="E9" s="15">
        <f t="shared" si="0"/>
        <v>0</v>
      </c>
      <c r="F9" s="2"/>
      <c r="G9" s="15"/>
      <c r="H9" s="2"/>
      <c r="I9" s="15"/>
    </row>
    <row r="10" spans="1:9">
      <c r="A10" s="17"/>
      <c r="B10" s="17"/>
      <c r="C10" s="17" t="s">
        <v>17</v>
      </c>
      <c r="D10" s="2">
        <v>0</v>
      </c>
      <c r="E10" s="15">
        <f t="shared" si="0"/>
        <v>0</v>
      </c>
      <c r="F10" s="2"/>
      <c r="G10" s="15"/>
      <c r="H10" s="2"/>
      <c r="I10" s="15"/>
    </row>
    <row r="11" spans="1:9">
      <c r="A11" s="18" t="s">
        <v>18</v>
      </c>
      <c r="B11" s="19" t="s">
        <v>19</v>
      </c>
      <c r="C11" s="19" t="s">
        <v>20</v>
      </c>
      <c r="D11" s="2">
        <v>2</v>
      </c>
      <c r="E11" s="15">
        <f t="shared" si="0"/>
        <v>0.00247524752475248</v>
      </c>
      <c r="F11" s="2">
        <f>SUM(D11:D19)</f>
        <v>158</v>
      </c>
      <c r="G11" s="15">
        <f>SUM(E11:E19)</f>
        <v>0.195544554455446</v>
      </c>
      <c r="H11" s="2">
        <f>SUM(D11:D28)</f>
        <v>343</v>
      </c>
      <c r="I11" s="15">
        <f>SUM(E11:E28)</f>
        <v>0.42450495049505</v>
      </c>
    </row>
    <row r="12" spans="1:9">
      <c r="A12" s="18"/>
      <c r="B12" s="20"/>
      <c r="C12" s="20" t="s">
        <v>21</v>
      </c>
      <c r="D12" s="2">
        <v>46</v>
      </c>
      <c r="E12" s="15">
        <f t="shared" si="0"/>
        <v>0.0569306930693069</v>
      </c>
      <c r="F12" s="2"/>
      <c r="G12" s="15"/>
      <c r="H12" s="2"/>
      <c r="I12" s="15"/>
    </row>
    <row r="13" ht="27" spans="1:9">
      <c r="A13" s="18"/>
      <c r="B13" s="20"/>
      <c r="C13" s="21" t="s">
        <v>22</v>
      </c>
      <c r="D13" s="2">
        <v>26</v>
      </c>
      <c r="E13" s="15">
        <f t="shared" si="0"/>
        <v>0.0321782178217822</v>
      </c>
      <c r="F13" s="2"/>
      <c r="G13" s="15"/>
      <c r="H13" s="2"/>
      <c r="I13" s="15"/>
    </row>
    <row r="14" spans="1:9">
      <c r="A14" s="18"/>
      <c r="B14" s="20"/>
      <c r="C14" s="20" t="s">
        <v>23</v>
      </c>
      <c r="D14" s="2">
        <v>74</v>
      </c>
      <c r="E14" s="15">
        <f t="shared" si="0"/>
        <v>0.0915841584158416</v>
      </c>
      <c r="F14" s="2"/>
      <c r="G14" s="15"/>
      <c r="H14" s="2"/>
      <c r="I14" s="15"/>
    </row>
    <row r="15" spans="1:9">
      <c r="A15" s="18"/>
      <c r="B15" s="20"/>
      <c r="C15" s="20" t="s">
        <v>24</v>
      </c>
      <c r="D15" s="2">
        <v>2</v>
      </c>
      <c r="E15" s="15">
        <f t="shared" si="0"/>
        <v>0.00247524752475248</v>
      </c>
      <c r="F15" s="2"/>
      <c r="G15" s="15"/>
      <c r="H15" s="2"/>
      <c r="I15" s="15"/>
    </row>
    <row r="16" spans="1:9">
      <c r="A16" s="18"/>
      <c r="B16" s="20"/>
      <c r="C16" s="20" t="s">
        <v>25</v>
      </c>
      <c r="D16" s="2">
        <v>1</v>
      </c>
      <c r="E16" s="15">
        <f t="shared" si="0"/>
        <v>0.00123762376237624</v>
      </c>
      <c r="F16" s="2"/>
      <c r="G16" s="15"/>
      <c r="H16" s="2"/>
      <c r="I16" s="15"/>
    </row>
    <row r="17" spans="1:9">
      <c r="A17" s="18"/>
      <c r="B17" s="20"/>
      <c r="C17" s="20" t="s">
        <v>26</v>
      </c>
      <c r="D17" s="2">
        <v>2</v>
      </c>
      <c r="E17" s="15">
        <f t="shared" si="0"/>
        <v>0.00247524752475248</v>
      </c>
      <c r="F17" s="2"/>
      <c r="G17" s="15"/>
      <c r="H17" s="2"/>
      <c r="I17" s="15"/>
    </row>
    <row r="18" spans="1:9">
      <c r="A18" s="18"/>
      <c r="B18" s="20"/>
      <c r="C18" s="20" t="s">
        <v>27</v>
      </c>
      <c r="D18" s="2">
        <v>3</v>
      </c>
      <c r="E18" s="15">
        <f t="shared" si="0"/>
        <v>0.00371287128712871</v>
      </c>
      <c r="F18" s="2"/>
      <c r="G18" s="15"/>
      <c r="H18" s="2"/>
      <c r="I18" s="15"/>
    </row>
    <row r="19" spans="1:9">
      <c r="A19" s="18"/>
      <c r="B19" s="22"/>
      <c r="C19" s="22" t="s">
        <v>28</v>
      </c>
      <c r="D19" s="2">
        <v>2</v>
      </c>
      <c r="E19" s="15">
        <f t="shared" si="0"/>
        <v>0.00247524752475248</v>
      </c>
      <c r="F19" s="2"/>
      <c r="G19" s="15"/>
      <c r="H19" s="2"/>
      <c r="I19" s="15"/>
    </row>
    <row r="20" spans="1:9">
      <c r="A20" s="18"/>
      <c r="B20" s="19" t="s">
        <v>29</v>
      </c>
      <c r="C20" s="23" t="s">
        <v>30</v>
      </c>
      <c r="D20" s="2">
        <v>36</v>
      </c>
      <c r="E20" s="15">
        <f t="shared" si="0"/>
        <v>0.0445544554455446</v>
      </c>
      <c r="F20" s="2">
        <f>SUM(D20:D28)</f>
        <v>185</v>
      </c>
      <c r="G20" s="15">
        <f>SUM(E20:E28)</f>
        <v>0.228960396039604</v>
      </c>
      <c r="H20" s="2"/>
      <c r="I20" s="15"/>
    </row>
    <row r="21" spans="1:9">
      <c r="A21" s="18"/>
      <c r="B21" s="20"/>
      <c r="C21" s="24" t="s">
        <v>31</v>
      </c>
      <c r="D21" s="2">
        <v>62</v>
      </c>
      <c r="E21" s="15">
        <f t="shared" si="0"/>
        <v>0.0767326732673267</v>
      </c>
      <c r="F21" s="2"/>
      <c r="G21" s="15"/>
      <c r="H21" s="2"/>
      <c r="I21" s="15"/>
    </row>
    <row r="22" spans="1:9">
      <c r="A22" s="18"/>
      <c r="B22" s="20"/>
      <c r="C22" s="25" t="s">
        <v>32</v>
      </c>
      <c r="D22" s="2">
        <v>32</v>
      </c>
      <c r="E22" s="15">
        <f t="shared" si="0"/>
        <v>0.0396039603960396</v>
      </c>
      <c r="F22" s="2"/>
      <c r="G22" s="15"/>
      <c r="H22" s="2"/>
      <c r="I22" s="15"/>
    </row>
    <row r="23" spans="1:9">
      <c r="A23" s="18"/>
      <c r="B23" s="20"/>
      <c r="C23" s="25" t="s">
        <v>33</v>
      </c>
      <c r="D23" s="2">
        <v>6</v>
      </c>
      <c r="E23" s="15">
        <f t="shared" si="0"/>
        <v>0.00742574257425743</v>
      </c>
      <c r="F23" s="2"/>
      <c r="G23" s="15"/>
      <c r="H23" s="2"/>
      <c r="I23" s="15"/>
    </row>
    <row r="24" spans="1:9">
      <c r="A24" s="18"/>
      <c r="B24" s="20"/>
      <c r="C24" s="25" t="s">
        <v>34</v>
      </c>
      <c r="D24" s="2">
        <v>3</v>
      </c>
      <c r="E24" s="15">
        <f t="shared" si="0"/>
        <v>0.00371287128712871</v>
      </c>
      <c r="F24" s="2"/>
      <c r="G24" s="15"/>
      <c r="H24" s="2"/>
      <c r="I24" s="15"/>
    </row>
    <row r="25" spans="1:9">
      <c r="A25" s="18"/>
      <c r="B25" s="20"/>
      <c r="C25" s="25" t="s">
        <v>35</v>
      </c>
      <c r="D25" s="2">
        <v>17</v>
      </c>
      <c r="E25" s="15">
        <f t="shared" si="0"/>
        <v>0.021039603960396</v>
      </c>
      <c r="F25" s="2"/>
      <c r="G25" s="15"/>
      <c r="H25" s="2"/>
      <c r="I25" s="15"/>
    </row>
    <row r="26" spans="1:9">
      <c r="A26" s="18"/>
      <c r="B26" s="20"/>
      <c r="C26" s="25" t="s">
        <v>36</v>
      </c>
      <c r="D26" s="2">
        <v>25</v>
      </c>
      <c r="E26" s="15">
        <f t="shared" si="0"/>
        <v>0.0309405940594059</v>
      </c>
      <c r="F26" s="2"/>
      <c r="G26" s="15"/>
      <c r="H26" s="2"/>
      <c r="I26" s="15"/>
    </row>
    <row r="27" spans="1:9">
      <c r="A27" s="18"/>
      <c r="B27" s="20"/>
      <c r="C27" s="25" t="s">
        <v>37</v>
      </c>
      <c r="D27" s="2">
        <v>3</v>
      </c>
      <c r="E27" s="15">
        <f t="shared" si="0"/>
        <v>0.00371287128712871</v>
      </c>
      <c r="F27" s="2"/>
      <c r="G27" s="15"/>
      <c r="H27" s="2"/>
      <c r="I27" s="15"/>
    </row>
    <row r="28" spans="1:9">
      <c r="A28" s="18"/>
      <c r="B28" s="22"/>
      <c r="C28" s="26" t="s">
        <v>38</v>
      </c>
      <c r="D28" s="2">
        <v>1</v>
      </c>
      <c r="E28" s="15">
        <f t="shared" si="0"/>
        <v>0.00123762376237624</v>
      </c>
      <c r="F28" s="2"/>
      <c r="G28" s="15"/>
      <c r="H28" s="2"/>
      <c r="I28" s="15"/>
    </row>
    <row r="29" spans="1:9">
      <c r="A29" s="12" t="s">
        <v>39</v>
      </c>
      <c r="B29" s="27" t="s">
        <v>40</v>
      </c>
      <c r="C29" s="12" t="s">
        <v>41</v>
      </c>
      <c r="D29" s="2">
        <v>0</v>
      </c>
      <c r="E29" s="15">
        <f t="shared" si="0"/>
        <v>0</v>
      </c>
      <c r="F29" s="2">
        <f>SUM(D29:D33)</f>
        <v>4</v>
      </c>
      <c r="G29" s="15">
        <f>SUM(E29:E33)</f>
        <v>0.00495049504950495</v>
      </c>
      <c r="H29" s="2">
        <f>SUM(D29:D55)</f>
        <v>5</v>
      </c>
      <c r="I29" s="15">
        <f>SUM(E29:E55)</f>
        <v>0.00618811881188119</v>
      </c>
    </row>
    <row r="30" spans="1:9">
      <c r="A30" s="16"/>
      <c r="B30" s="28"/>
      <c r="C30" s="16" t="s">
        <v>42</v>
      </c>
      <c r="D30" s="2">
        <v>1</v>
      </c>
      <c r="E30" s="15">
        <f t="shared" si="0"/>
        <v>0.00123762376237624</v>
      </c>
      <c r="F30" s="2"/>
      <c r="G30" s="15"/>
      <c r="H30" s="2"/>
      <c r="I30" s="15"/>
    </row>
    <row r="31" spans="1:9">
      <c r="A31" s="16"/>
      <c r="B31" s="28"/>
      <c r="C31" s="16" t="s">
        <v>43</v>
      </c>
      <c r="D31" s="2">
        <v>0</v>
      </c>
      <c r="E31" s="15">
        <f t="shared" si="0"/>
        <v>0</v>
      </c>
      <c r="F31" s="2"/>
      <c r="G31" s="15"/>
      <c r="H31" s="2"/>
      <c r="I31" s="15"/>
    </row>
    <row r="32" spans="1:9">
      <c r="A32" s="16"/>
      <c r="B32" s="28"/>
      <c r="C32" s="16" t="s">
        <v>44</v>
      </c>
      <c r="D32" s="2">
        <v>2</v>
      </c>
      <c r="E32" s="15">
        <f t="shared" si="0"/>
        <v>0.00247524752475248</v>
      </c>
      <c r="F32" s="2"/>
      <c r="G32" s="15"/>
      <c r="H32" s="2"/>
      <c r="I32" s="15"/>
    </row>
    <row r="33" spans="1:9">
      <c r="A33" s="16"/>
      <c r="B33" s="29"/>
      <c r="C33" s="17" t="s">
        <v>45</v>
      </c>
      <c r="D33" s="2">
        <v>1</v>
      </c>
      <c r="E33" s="15">
        <f t="shared" si="0"/>
        <v>0.00123762376237624</v>
      </c>
      <c r="F33" s="2"/>
      <c r="G33" s="15"/>
      <c r="H33" s="2"/>
      <c r="I33" s="15"/>
    </row>
    <row r="34" spans="1:9">
      <c r="A34" s="16"/>
      <c r="B34" s="27" t="s">
        <v>46</v>
      </c>
      <c r="C34" s="12" t="s">
        <v>47</v>
      </c>
      <c r="D34" s="2">
        <v>0</v>
      </c>
      <c r="E34" s="15">
        <f t="shared" si="0"/>
        <v>0</v>
      </c>
      <c r="F34" s="2">
        <f>SUM(D34:D39)</f>
        <v>0</v>
      </c>
      <c r="G34" s="15">
        <f>SUM(E34:E39)</f>
        <v>0</v>
      </c>
      <c r="H34" s="2"/>
      <c r="I34" s="15"/>
    </row>
    <row r="35" spans="1:9">
      <c r="A35" s="16"/>
      <c r="B35" s="28"/>
      <c r="C35" s="16" t="s">
        <v>48</v>
      </c>
      <c r="D35" s="2">
        <v>0</v>
      </c>
      <c r="E35" s="15">
        <f t="shared" ref="E35:E66" si="1">D35/808</f>
        <v>0</v>
      </c>
      <c r="F35" s="2"/>
      <c r="G35" s="15"/>
      <c r="H35" s="2"/>
      <c r="I35" s="15"/>
    </row>
    <row r="36" spans="1:9">
      <c r="A36" s="16"/>
      <c r="B36" s="28"/>
      <c r="C36" s="16" t="s">
        <v>49</v>
      </c>
      <c r="D36" s="2">
        <v>0</v>
      </c>
      <c r="E36" s="15">
        <f t="shared" si="1"/>
        <v>0</v>
      </c>
      <c r="F36" s="2"/>
      <c r="G36" s="15"/>
      <c r="H36" s="2"/>
      <c r="I36" s="15"/>
    </row>
    <row r="37" spans="1:9">
      <c r="A37" s="16"/>
      <c r="B37" s="28"/>
      <c r="C37" s="16" t="s">
        <v>50</v>
      </c>
      <c r="D37" s="2">
        <v>0</v>
      </c>
      <c r="E37" s="15">
        <f t="shared" si="1"/>
        <v>0</v>
      </c>
      <c r="F37" s="2"/>
      <c r="G37" s="15"/>
      <c r="H37" s="2"/>
      <c r="I37" s="15"/>
    </row>
    <row r="38" spans="1:9">
      <c r="A38" s="16"/>
      <c r="B38" s="28"/>
      <c r="C38" s="16" t="s">
        <v>51</v>
      </c>
      <c r="D38" s="2">
        <v>0</v>
      </c>
      <c r="E38" s="15">
        <f t="shared" si="1"/>
        <v>0</v>
      </c>
      <c r="F38" s="2"/>
      <c r="G38" s="15"/>
      <c r="H38" s="2"/>
      <c r="I38" s="15"/>
    </row>
    <row r="39" spans="1:9">
      <c r="A39" s="16"/>
      <c r="B39" s="29"/>
      <c r="C39" s="17" t="s">
        <v>52</v>
      </c>
      <c r="D39" s="2">
        <v>0</v>
      </c>
      <c r="E39" s="15">
        <f t="shared" si="1"/>
        <v>0</v>
      </c>
      <c r="F39" s="2"/>
      <c r="G39" s="15"/>
      <c r="H39" s="2"/>
      <c r="I39" s="15"/>
    </row>
    <row r="40" spans="1:9">
      <c r="A40" s="16"/>
      <c r="B40" s="27" t="s">
        <v>53</v>
      </c>
      <c r="C40" s="12" t="s">
        <v>54</v>
      </c>
      <c r="D40" s="2">
        <v>0</v>
      </c>
      <c r="E40" s="15">
        <f t="shared" si="1"/>
        <v>0</v>
      </c>
      <c r="F40" s="2">
        <f>SUM(D40:D47)</f>
        <v>0</v>
      </c>
      <c r="G40" s="15">
        <f>SUM(E40:E47)</f>
        <v>0</v>
      </c>
      <c r="H40" s="2"/>
      <c r="I40" s="15"/>
    </row>
    <row r="41" spans="1:9">
      <c r="A41" s="16"/>
      <c r="B41" s="28"/>
      <c r="C41" s="16" t="s">
        <v>55</v>
      </c>
      <c r="D41" s="2">
        <v>0</v>
      </c>
      <c r="E41" s="15">
        <f t="shared" si="1"/>
        <v>0</v>
      </c>
      <c r="F41" s="2"/>
      <c r="G41" s="15"/>
      <c r="H41" s="2"/>
      <c r="I41" s="15"/>
    </row>
    <row r="42" spans="1:9">
      <c r="A42" s="16"/>
      <c r="B42" s="28"/>
      <c r="C42" s="16" t="s">
        <v>56</v>
      </c>
      <c r="D42" s="2">
        <v>0</v>
      </c>
      <c r="E42" s="15">
        <f t="shared" si="1"/>
        <v>0</v>
      </c>
      <c r="F42" s="2"/>
      <c r="G42" s="15"/>
      <c r="H42" s="2"/>
      <c r="I42" s="15"/>
    </row>
    <row r="43" spans="1:9">
      <c r="A43" s="16"/>
      <c r="B43" s="28"/>
      <c r="C43" s="16" t="s">
        <v>57</v>
      </c>
      <c r="D43" s="2">
        <v>0</v>
      </c>
      <c r="E43" s="15">
        <f t="shared" si="1"/>
        <v>0</v>
      </c>
      <c r="F43" s="2"/>
      <c r="G43" s="15"/>
      <c r="H43" s="2"/>
      <c r="I43" s="15"/>
    </row>
    <row r="44" spans="1:9">
      <c r="A44" s="16"/>
      <c r="B44" s="28"/>
      <c r="C44" s="16" t="s">
        <v>58</v>
      </c>
      <c r="D44" s="2">
        <v>0</v>
      </c>
      <c r="E44" s="15">
        <f t="shared" si="1"/>
        <v>0</v>
      </c>
      <c r="F44" s="2"/>
      <c r="G44" s="15"/>
      <c r="H44" s="2"/>
      <c r="I44" s="15"/>
    </row>
    <row r="45" spans="1:9">
      <c r="A45" s="16"/>
      <c r="B45" s="28"/>
      <c r="C45" s="16" t="s">
        <v>59</v>
      </c>
      <c r="D45" s="2">
        <v>0</v>
      </c>
      <c r="E45" s="15">
        <f t="shared" si="1"/>
        <v>0</v>
      </c>
      <c r="F45" s="2"/>
      <c r="G45" s="15"/>
      <c r="H45" s="2"/>
      <c r="I45" s="15"/>
    </row>
    <row r="46" spans="1:9">
      <c r="A46" s="16"/>
      <c r="B46" s="28"/>
      <c r="C46" s="16" t="s">
        <v>60</v>
      </c>
      <c r="D46" s="2">
        <v>0</v>
      </c>
      <c r="E46" s="15">
        <f t="shared" si="1"/>
        <v>0</v>
      </c>
      <c r="F46" s="2"/>
      <c r="G46" s="15"/>
      <c r="H46" s="2"/>
      <c r="I46" s="15"/>
    </row>
    <row r="47" spans="1:9">
      <c r="A47" s="16"/>
      <c r="B47" s="29"/>
      <c r="C47" s="17" t="s">
        <v>61</v>
      </c>
      <c r="D47" s="2">
        <v>0</v>
      </c>
      <c r="E47" s="15">
        <f t="shared" si="1"/>
        <v>0</v>
      </c>
      <c r="F47" s="2"/>
      <c r="G47" s="15"/>
      <c r="H47" s="2"/>
      <c r="I47" s="15"/>
    </row>
    <row r="48" spans="1:9">
      <c r="A48" s="16"/>
      <c r="B48" s="27" t="s">
        <v>62</v>
      </c>
      <c r="C48" s="12" t="s">
        <v>63</v>
      </c>
      <c r="D48" s="2">
        <v>1</v>
      </c>
      <c r="E48" s="15">
        <f t="shared" si="1"/>
        <v>0.00123762376237624</v>
      </c>
      <c r="F48" s="2">
        <f>SUM(D48:D51)</f>
        <v>1</v>
      </c>
      <c r="G48" s="15">
        <f>SUM(E48:E51)</f>
        <v>0.00123762376237624</v>
      </c>
      <c r="H48" s="2"/>
      <c r="I48" s="15"/>
    </row>
    <row r="49" spans="1:9">
      <c r="A49" s="16"/>
      <c r="B49" s="28"/>
      <c r="C49" s="16" t="s">
        <v>64</v>
      </c>
      <c r="D49" s="2">
        <v>0</v>
      </c>
      <c r="E49" s="15">
        <f t="shared" si="1"/>
        <v>0</v>
      </c>
      <c r="F49" s="2"/>
      <c r="G49" s="15"/>
      <c r="H49" s="2"/>
      <c r="I49" s="15"/>
    </row>
    <row r="50" spans="1:9">
      <c r="A50" s="16"/>
      <c r="B50" s="28"/>
      <c r="C50" s="16" t="s">
        <v>65</v>
      </c>
      <c r="D50" s="2">
        <v>0</v>
      </c>
      <c r="E50" s="15">
        <f t="shared" si="1"/>
        <v>0</v>
      </c>
      <c r="F50" s="2"/>
      <c r="G50" s="15"/>
      <c r="H50" s="2"/>
      <c r="I50" s="15"/>
    </row>
    <row r="51" spans="1:9">
      <c r="A51" s="16"/>
      <c r="B51" s="29"/>
      <c r="C51" s="17" t="s">
        <v>66</v>
      </c>
      <c r="D51" s="2">
        <v>0</v>
      </c>
      <c r="E51" s="15">
        <f t="shared" si="1"/>
        <v>0</v>
      </c>
      <c r="F51" s="2"/>
      <c r="G51" s="15"/>
      <c r="H51" s="2"/>
      <c r="I51" s="15"/>
    </row>
    <row r="52" spans="1:9">
      <c r="A52" s="16"/>
      <c r="B52" s="27" t="s">
        <v>67</v>
      </c>
      <c r="C52" s="12" t="s">
        <v>68</v>
      </c>
      <c r="D52" s="2">
        <v>0</v>
      </c>
      <c r="E52" s="15">
        <f t="shared" si="1"/>
        <v>0</v>
      </c>
      <c r="F52" s="2">
        <f>SUM(D52:D55)</f>
        <v>0</v>
      </c>
      <c r="G52" s="15">
        <f>SUM(E52:E55)</f>
        <v>0</v>
      </c>
      <c r="H52" s="2"/>
      <c r="I52" s="15"/>
    </row>
    <row r="53" spans="1:9">
      <c r="A53" s="16"/>
      <c r="B53" s="28"/>
      <c r="C53" s="16" t="s">
        <v>69</v>
      </c>
      <c r="D53" s="2">
        <v>0</v>
      </c>
      <c r="E53" s="15">
        <f t="shared" si="1"/>
        <v>0</v>
      </c>
      <c r="F53" s="2"/>
      <c r="G53" s="15"/>
      <c r="H53" s="2"/>
      <c r="I53" s="15"/>
    </row>
    <row r="54" spans="1:9">
      <c r="A54" s="16"/>
      <c r="B54" s="28"/>
      <c r="C54" s="16" t="s">
        <v>70</v>
      </c>
      <c r="D54" s="2">
        <v>0</v>
      </c>
      <c r="E54" s="15">
        <f t="shared" si="1"/>
        <v>0</v>
      </c>
      <c r="F54" s="2"/>
      <c r="G54" s="15"/>
      <c r="H54" s="2"/>
      <c r="I54" s="15"/>
    </row>
    <row r="55" spans="1:9">
      <c r="A55" s="17"/>
      <c r="B55" s="29"/>
      <c r="C55" s="17" t="s">
        <v>71</v>
      </c>
      <c r="D55" s="2">
        <v>0</v>
      </c>
      <c r="E55" s="15">
        <f t="shared" si="1"/>
        <v>0</v>
      </c>
      <c r="F55" s="2"/>
      <c r="G55" s="15"/>
      <c r="H55" s="2"/>
      <c r="I55" s="15"/>
    </row>
    <row r="56" spans="1:9">
      <c r="A56" s="12" t="s">
        <v>72</v>
      </c>
      <c r="B56" s="27" t="s">
        <v>73</v>
      </c>
      <c r="C56" s="12" t="s">
        <v>74</v>
      </c>
      <c r="D56" s="2">
        <v>0</v>
      </c>
      <c r="E56" s="15">
        <f t="shared" si="1"/>
        <v>0</v>
      </c>
      <c r="F56" s="2">
        <f>SUM(D56:D58)</f>
        <v>1</v>
      </c>
      <c r="G56" s="15">
        <f>SUM(E56:E58)</f>
        <v>0.00123762376237624</v>
      </c>
      <c r="H56" s="2">
        <f>SUM(D56:D70)</f>
        <v>40</v>
      </c>
      <c r="I56" s="15">
        <f>SUM(E56:E70)</f>
        <v>0.0495049504950495</v>
      </c>
    </row>
    <row r="57" spans="1:9">
      <c r="A57" s="16"/>
      <c r="B57" s="28"/>
      <c r="C57" s="16" t="s">
        <v>75</v>
      </c>
      <c r="D57" s="2">
        <v>1</v>
      </c>
      <c r="E57" s="15">
        <f t="shared" si="1"/>
        <v>0.00123762376237624</v>
      </c>
      <c r="F57" s="2"/>
      <c r="G57" s="15"/>
      <c r="H57" s="2"/>
      <c r="I57" s="15"/>
    </row>
    <row r="58" spans="1:9">
      <c r="A58" s="16"/>
      <c r="B58" s="29"/>
      <c r="C58" s="17" t="s">
        <v>76</v>
      </c>
      <c r="D58" s="2">
        <v>0</v>
      </c>
      <c r="E58" s="15">
        <f t="shared" si="1"/>
        <v>0</v>
      </c>
      <c r="F58" s="2"/>
      <c r="G58" s="15"/>
      <c r="H58" s="2"/>
      <c r="I58" s="15"/>
    </row>
    <row r="59" spans="1:9">
      <c r="A59" s="16"/>
      <c r="B59" s="27" t="s">
        <v>77</v>
      </c>
      <c r="C59" s="12" t="s">
        <v>78</v>
      </c>
      <c r="D59" s="2">
        <v>0</v>
      </c>
      <c r="E59" s="15">
        <f t="shared" si="1"/>
        <v>0</v>
      </c>
      <c r="F59" s="2">
        <f>SUM(D59:D63)</f>
        <v>1</v>
      </c>
      <c r="G59" s="15">
        <f>SUM(E59:E63)</f>
        <v>0.00123762376237624</v>
      </c>
      <c r="H59" s="2"/>
      <c r="I59" s="15"/>
    </row>
    <row r="60" spans="1:9">
      <c r="A60" s="16"/>
      <c r="B60" s="28"/>
      <c r="C60" s="16" t="s">
        <v>79</v>
      </c>
      <c r="D60" s="2">
        <v>0</v>
      </c>
      <c r="E60" s="15">
        <f t="shared" si="1"/>
        <v>0</v>
      </c>
      <c r="F60" s="2"/>
      <c r="G60" s="15"/>
      <c r="H60" s="2"/>
      <c r="I60" s="15"/>
    </row>
    <row r="61" spans="1:9">
      <c r="A61" s="16"/>
      <c r="B61" s="28"/>
      <c r="C61" s="16" t="s">
        <v>80</v>
      </c>
      <c r="D61" s="2">
        <v>0</v>
      </c>
      <c r="E61" s="15">
        <f t="shared" si="1"/>
        <v>0</v>
      </c>
      <c r="F61" s="2"/>
      <c r="G61" s="15"/>
      <c r="H61" s="2"/>
      <c r="I61" s="15"/>
    </row>
    <row r="62" spans="1:9">
      <c r="A62" s="16"/>
      <c r="B62" s="28"/>
      <c r="C62" s="16" t="s">
        <v>81</v>
      </c>
      <c r="D62" s="2">
        <v>0</v>
      </c>
      <c r="E62" s="15">
        <f t="shared" si="1"/>
        <v>0</v>
      </c>
      <c r="F62" s="2"/>
      <c r="G62" s="15"/>
      <c r="H62" s="2"/>
      <c r="I62" s="15"/>
    </row>
    <row r="63" spans="1:9">
      <c r="A63" s="16"/>
      <c r="B63" s="29"/>
      <c r="C63" s="17" t="s">
        <v>82</v>
      </c>
      <c r="D63" s="2">
        <v>1</v>
      </c>
      <c r="E63" s="15">
        <f t="shared" si="1"/>
        <v>0.00123762376237624</v>
      </c>
      <c r="F63" s="2"/>
      <c r="G63" s="15"/>
      <c r="H63" s="2"/>
      <c r="I63" s="15"/>
    </row>
    <row r="64" spans="1:9">
      <c r="A64" s="16"/>
      <c r="B64" s="27" t="s">
        <v>83</v>
      </c>
      <c r="C64" s="12" t="s">
        <v>84</v>
      </c>
      <c r="D64" s="2">
        <v>0</v>
      </c>
      <c r="E64" s="15">
        <f t="shared" si="1"/>
        <v>0</v>
      </c>
      <c r="F64" s="2">
        <f>SUM(D64:D66)</f>
        <v>0</v>
      </c>
      <c r="G64" s="15">
        <f>SUM(E64:E66)</f>
        <v>0</v>
      </c>
      <c r="H64" s="2"/>
      <c r="I64" s="15"/>
    </row>
    <row r="65" spans="1:9">
      <c r="A65" s="16"/>
      <c r="B65" s="28"/>
      <c r="C65" s="16" t="s">
        <v>83</v>
      </c>
      <c r="D65" s="2">
        <v>0</v>
      </c>
      <c r="E65" s="15">
        <f t="shared" si="1"/>
        <v>0</v>
      </c>
      <c r="F65" s="2"/>
      <c r="G65" s="15"/>
      <c r="H65" s="2"/>
      <c r="I65" s="15"/>
    </row>
    <row r="66" spans="1:9">
      <c r="A66" s="16"/>
      <c r="B66" s="29"/>
      <c r="C66" s="17" t="s">
        <v>85</v>
      </c>
      <c r="D66" s="2">
        <v>0</v>
      </c>
      <c r="E66" s="15">
        <f t="shared" si="1"/>
        <v>0</v>
      </c>
      <c r="F66" s="2"/>
      <c r="G66" s="15"/>
      <c r="H66" s="2"/>
      <c r="I66" s="15"/>
    </row>
    <row r="67" spans="1:9">
      <c r="A67" s="16"/>
      <c r="B67" s="27" t="s">
        <v>86</v>
      </c>
      <c r="C67" s="12" t="s">
        <v>87</v>
      </c>
      <c r="D67" s="2">
        <v>9</v>
      </c>
      <c r="E67" s="15">
        <f t="shared" ref="E67:E112" si="2">D67/808</f>
        <v>0.0111386138613861</v>
      </c>
      <c r="F67" s="2">
        <f>SUM(D67:D70)</f>
        <v>38</v>
      </c>
      <c r="G67" s="15">
        <f>SUM(E67:E70)</f>
        <v>0.047029702970297</v>
      </c>
      <c r="H67" s="2"/>
      <c r="I67" s="15"/>
    </row>
    <row r="68" spans="1:9">
      <c r="A68" s="16"/>
      <c r="B68" s="28"/>
      <c r="C68" s="16" t="s">
        <v>88</v>
      </c>
      <c r="D68" s="2">
        <v>25</v>
      </c>
      <c r="E68" s="15">
        <f t="shared" si="2"/>
        <v>0.0309405940594059</v>
      </c>
      <c r="F68" s="2"/>
      <c r="G68" s="15"/>
      <c r="H68" s="2"/>
      <c r="I68" s="15"/>
    </row>
    <row r="69" spans="1:9">
      <c r="A69" s="16"/>
      <c r="B69" s="28"/>
      <c r="C69" s="16" t="s">
        <v>89</v>
      </c>
      <c r="D69" s="2">
        <v>2</v>
      </c>
      <c r="E69" s="15">
        <f t="shared" si="2"/>
        <v>0.00247524752475248</v>
      </c>
      <c r="F69" s="2"/>
      <c r="G69" s="15"/>
      <c r="H69" s="2"/>
      <c r="I69" s="15"/>
    </row>
    <row r="70" spans="1:9">
      <c r="A70" s="17"/>
      <c r="B70" s="29"/>
      <c r="C70" s="17" t="s">
        <v>90</v>
      </c>
      <c r="D70" s="2">
        <v>2</v>
      </c>
      <c r="E70" s="15">
        <f t="shared" si="2"/>
        <v>0.00247524752475248</v>
      </c>
      <c r="F70" s="2"/>
      <c r="G70" s="15"/>
      <c r="H70" s="2"/>
      <c r="I70" s="15"/>
    </row>
    <row r="71" spans="1:9">
      <c r="A71" s="12" t="s">
        <v>91</v>
      </c>
      <c r="B71" s="12" t="s">
        <v>92</v>
      </c>
      <c r="C71" s="31" t="s">
        <v>93</v>
      </c>
      <c r="D71" s="2">
        <v>1</v>
      </c>
      <c r="E71" s="15">
        <f t="shared" si="2"/>
        <v>0.00123762376237624</v>
      </c>
      <c r="F71" s="2">
        <f>SUM(D71:D75)</f>
        <v>10</v>
      </c>
      <c r="G71" s="15">
        <f>SUM(E71:E75)</f>
        <v>0.0123762376237624</v>
      </c>
      <c r="H71" s="2">
        <f>SUM(D71:D85)</f>
        <v>28</v>
      </c>
      <c r="I71" s="15">
        <f>SUM(E71:E85)</f>
        <v>0.0346534653465347</v>
      </c>
    </row>
    <row r="72" spans="1:9">
      <c r="A72" s="16"/>
      <c r="B72" s="16"/>
      <c r="C72" s="25" t="s">
        <v>94</v>
      </c>
      <c r="D72" s="2">
        <v>4</v>
      </c>
      <c r="E72" s="15">
        <f t="shared" si="2"/>
        <v>0.00495049504950495</v>
      </c>
      <c r="F72" s="2"/>
      <c r="G72" s="15"/>
      <c r="H72" s="2"/>
      <c r="I72" s="15"/>
    </row>
    <row r="73" spans="1:9">
      <c r="A73" s="16"/>
      <c r="B73" s="16"/>
      <c r="C73" s="25" t="s">
        <v>95</v>
      </c>
      <c r="D73" s="2">
        <v>0</v>
      </c>
      <c r="E73" s="15">
        <f t="shared" si="2"/>
        <v>0</v>
      </c>
      <c r="F73" s="2"/>
      <c r="G73" s="15"/>
      <c r="H73" s="2"/>
      <c r="I73" s="15"/>
    </row>
    <row r="74" spans="1:9">
      <c r="A74" s="16"/>
      <c r="B74" s="16"/>
      <c r="C74" s="25" t="s">
        <v>96</v>
      </c>
      <c r="D74" s="2">
        <v>0</v>
      </c>
      <c r="E74" s="15">
        <f t="shared" si="2"/>
        <v>0</v>
      </c>
      <c r="F74" s="2"/>
      <c r="G74" s="15"/>
      <c r="H74" s="2"/>
      <c r="I74" s="15"/>
    </row>
    <row r="75" spans="1:9">
      <c r="A75" s="16"/>
      <c r="B75" s="16"/>
      <c r="C75" s="25" t="s">
        <v>97</v>
      </c>
      <c r="D75" s="2">
        <v>5</v>
      </c>
      <c r="E75" s="15">
        <f t="shared" si="2"/>
        <v>0.00618811881188119</v>
      </c>
      <c r="F75" s="2"/>
      <c r="G75" s="15"/>
      <c r="H75" s="2"/>
      <c r="I75" s="15"/>
    </row>
    <row r="76" spans="1:9">
      <c r="A76" s="16"/>
      <c r="B76" s="12" t="s">
        <v>98</v>
      </c>
      <c r="C76" s="31" t="s">
        <v>99</v>
      </c>
      <c r="D76" s="2">
        <v>0</v>
      </c>
      <c r="E76" s="15">
        <f t="shared" si="2"/>
        <v>0</v>
      </c>
      <c r="F76" s="2">
        <f>SUM(D76:D79)</f>
        <v>12</v>
      </c>
      <c r="G76" s="15">
        <f>SUM(E76:E79)</f>
        <v>0.0148514851485149</v>
      </c>
      <c r="H76" s="2"/>
      <c r="I76" s="15"/>
    </row>
    <row r="77" spans="1:9">
      <c r="A77" s="16"/>
      <c r="B77" s="16"/>
      <c r="C77" s="24" t="s">
        <v>100</v>
      </c>
      <c r="D77" s="2">
        <v>1</v>
      </c>
      <c r="E77" s="15">
        <f t="shared" si="2"/>
        <v>0.00123762376237624</v>
      </c>
      <c r="F77" s="2"/>
      <c r="G77" s="15"/>
      <c r="H77" s="2"/>
      <c r="I77" s="15"/>
    </row>
    <row r="78" spans="1:9">
      <c r="A78" s="16"/>
      <c r="B78" s="16"/>
      <c r="C78" s="24" t="s">
        <v>101</v>
      </c>
      <c r="D78" s="2">
        <v>9</v>
      </c>
      <c r="E78" s="15">
        <f t="shared" si="2"/>
        <v>0.0111386138613861</v>
      </c>
      <c r="F78" s="2"/>
      <c r="G78" s="15"/>
      <c r="H78" s="2"/>
      <c r="I78" s="15"/>
    </row>
    <row r="79" spans="1:9">
      <c r="A79" s="16"/>
      <c r="B79" s="17"/>
      <c r="C79" s="26" t="s">
        <v>102</v>
      </c>
      <c r="D79" s="2">
        <v>2</v>
      </c>
      <c r="E79" s="15">
        <f t="shared" si="2"/>
        <v>0.00247524752475248</v>
      </c>
      <c r="F79" s="2"/>
      <c r="G79" s="15"/>
      <c r="H79" s="2"/>
      <c r="I79" s="15"/>
    </row>
    <row r="80" spans="1:9">
      <c r="A80" s="16"/>
      <c r="B80" s="12" t="s">
        <v>103</v>
      </c>
      <c r="C80" s="31" t="s">
        <v>104</v>
      </c>
      <c r="D80" s="2">
        <v>1</v>
      </c>
      <c r="E80" s="15">
        <f t="shared" si="2"/>
        <v>0.00123762376237624</v>
      </c>
      <c r="F80" s="2">
        <f>SUM(D80:D85)</f>
        <v>6</v>
      </c>
      <c r="G80" s="15">
        <f>SUM(E80:E85)</f>
        <v>0.00742574257425743</v>
      </c>
      <c r="H80" s="2"/>
      <c r="I80" s="15"/>
    </row>
    <row r="81" spans="1:9">
      <c r="A81" s="16"/>
      <c r="B81" s="16"/>
      <c r="C81" s="24" t="s">
        <v>105</v>
      </c>
      <c r="D81" s="2">
        <v>0</v>
      </c>
      <c r="E81" s="15">
        <f t="shared" si="2"/>
        <v>0</v>
      </c>
      <c r="F81" s="2"/>
      <c r="G81" s="15"/>
      <c r="H81" s="2"/>
      <c r="I81" s="15"/>
    </row>
    <row r="82" spans="1:9">
      <c r="A82" s="16"/>
      <c r="B82" s="16"/>
      <c r="C82" s="24" t="s">
        <v>106</v>
      </c>
      <c r="D82" s="2">
        <v>0</v>
      </c>
      <c r="E82" s="15">
        <f t="shared" si="2"/>
        <v>0</v>
      </c>
      <c r="F82" s="2"/>
      <c r="G82" s="15"/>
      <c r="H82" s="2"/>
      <c r="I82" s="15"/>
    </row>
    <row r="83" spans="1:9">
      <c r="A83" s="16"/>
      <c r="B83" s="16"/>
      <c r="C83" s="24" t="s">
        <v>107</v>
      </c>
      <c r="D83" s="2">
        <v>0</v>
      </c>
      <c r="E83" s="15">
        <f t="shared" si="2"/>
        <v>0</v>
      </c>
      <c r="F83" s="2"/>
      <c r="G83" s="15"/>
      <c r="H83" s="2"/>
      <c r="I83" s="15"/>
    </row>
    <row r="84" spans="1:9">
      <c r="A84" s="16"/>
      <c r="B84" s="16"/>
      <c r="C84" s="24" t="s">
        <v>108</v>
      </c>
      <c r="D84" s="2">
        <v>0</v>
      </c>
      <c r="E84" s="15">
        <f t="shared" si="2"/>
        <v>0</v>
      </c>
      <c r="F84" s="2"/>
      <c r="G84" s="15"/>
      <c r="H84" s="2"/>
      <c r="I84" s="15"/>
    </row>
    <row r="85" spans="1:9">
      <c r="A85" s="17"/>
      <c r="B85" s="17"/>
      <c r="C85" s="26" t="s">
        <v>109</v>
      </c>
      <c r="D85" s="2">
        <v>5</v>
      </c>
      <c r="E85" s="15">
        <f t="shared" si="2"/>
        <v>0.00618811881188119</v>
      </c>
      <c r="F85" s="2"/>
      <c r="G85" s="15"/>
      <c r="H85" s="2"/>
      <c r="I85" s="15"/>
    </row>
    <row r="86" spans="1:9">
      <c r="A86" s="12" t="s">
        <v>110</v>
      </c>
      <c r="B86" s="19" t="s">
        <v>111</v>
      </c>
      <c r="C86" s="12" t="s">
        <v>112</v>
      </c>
      <c r="D86" s="2">
        <v>0</v>
      </c>
      <c r="E86" s="15">
        <f t="shared" si="2"/>
        <v>0</v>
      </c>
      <c r="F86" s="2">
        <f>SUM(D86:D94)</f>
        <v>169</v>
      </c>
      <c r="G86" s="15">
        <f>SUM(E86:E94)</f>
        <v>0.209158415841584</v>
      </c>
      <c r="H86" s="2">
        <f>SUM(D86:D112)</f>
        <v>268</v>
      </c>
      <c r="I86" s="15">
        <f>SUM(E86:E112)</f>
        <v>0.331683168316832</v>
      </c>
    </row>
    <row r="87" spans="1:9">
      <c r="A87" s="16"/>
      <c r="B87" s="20"/>
      <c r="C87" s="16" t="s">
        <v>113</v>
      </c>
      <c r="D87" s="2">
        <v>1</v>
      </c>
      <c r="E87" s="15">
        <f t="shared" si="2"/>
        <v>0.00123762376237624</v>
      </c>
      <c r="F87" s="2"/>
      <c r="G87" s="15"/>
      <c r="H87" s="2"/>
      <c r="I87" s="15"/>
    </row>
    <row r="88" spans="1:9">
      <c r="A88" s="16"/>
      <c r="B88" s="20"/>
      <c r="C88" s="16" t="s">
        <v>114</v>
      </c>
      <c r="D88" s="2">
        <v>0</v>
      </c>
      <c r="E88" s="15">
        <f t="shared" si="2"/>
        <v>0</v>
      </c>
      <c r="F88" s="2"/>
      <c r="G88" s="15"/>
      <c r="H88" s="2"/>
      <c r="I88" s="15"/>
    </row>
    <row r="89" spans="1:9">
      <c r="A89" s="16"/>
      <c r="B89" s="20"/>
      <c r="C89" s="16" t="s">
        <v>115</v>
      </c>
      <c r="D89" s="2">
        <v>1</v>
      </c>
      <c r="E89" s="15">
        <f t="shared" si="2"/>
        <v>0.00123762376237624</v>
      </c>
      <c r="F89" s="2"/>
      <c r="G89" s="15"/>
      <c r="H89" s="2"/>
      <c r="I89" s="15"/>
    </row>
    <row r="90" spans="1:9">
      <c r="A90" s="16"/>
      <c r="B90" s="20"/>
      <c r="C90" s="16" t="s">
        <v>116</v>
      </c>
      <c r="D90" s="2">
        <v>133</v>
      </c>
      <c r="E90" s="15">
        <f t="shared" si="2"/>
        <v>0.16460396039604</v>
      </c>
      <c r="F90" s="2"/>
      <c r="G90" s="15"/>
      <c r="H90" s="2"/>
      <c r="I90" s="15"/>
    </row>
    <row r="91" spans="1:9">
      <c r="A91" s="16"/>
      <c r="B91" s="20"/>
      <c r="C91" s="16" t="s">
        <v>117</v>
      </c>
      <c r="D91" s="2">
        <v>0</v>
      </c>
      <c r="E91" s="15">
        <f t="shared" si="2"/>
        <v>0</v>
      </c>
      <c r="F91" s="2"/>
      <c r="G91" s="15"/>
      <c r="H91" s="2"/>
      <c r="I91" s="15"/>
    </row>
    <row r="92" spans="1:9">
      <c r="A92" s="16"/>
      <c r="B92" s="20"/>
      <c r="C92" s="16" t="s">
        <v>118</v>
      </c>
      <c r="D92" s="2">
        <v>21</v>
      </c>
      <c r="E92" s="15">
        <f t="shared" si="2"/>
        <v>0.025990099009901</v>
      </c>
      <c r="F92" s="2"/>
      <c r="G92" s="15"/>
      <c r="H92" s="2"/>
      <c r="I92" s="15"/>
    </row>
    <row r="93" spans="1:9">
      <c r="A93" s="16"/>
      <c r="B93" s="20"/>
      <c r="C93" s="16" t="s">
        <v>119</v>
      </c>
      <c r="D93" s="2">
        <v>2</v>
      </c>
      <c r="E93" s="15">
        <f t="shared" si="2"/>
        <v>0.00247524752475248</v>
      </c>
      <c r="F93" s="2"/>
      <c r="G93" s="15"/>
      <c r="H93" s="2"/>
      <c r="I93" s="15"/>
    </row>
    <row r="94" spans="1:9">
      <c r="A94" s="16"/>
      <c r="B94" s="22"/>
      <c r="C94" s="17" t="s">
        <v>120</v>
      </c>
      <c r="D94" s="2">
        <v>11</v>
      </c>
      <c r="E94" s="15">
        <f t="shared" si="2"/>
        <v>0.0136138613861386</v>
      </c>
      <c r="F94" s="2"/>
      <c r="G94" s="15"/>
      <c r="H94" s="2"/>
      <c r="I94" s="15"/>
    </row>
    <row r="95" spans="1:9">
      <c r="A95" s="16"/>
      <c r="B95" s="19" t="s">
        <v>121</v>
      </c>
      <c r="C95" s="16" t="s">
        <v>122</v>
      </c>
      <c r="D95" s="2">
        <v>0</v>
      </c>
      <c r="E95" s="15">
        <f t="shared" si="2"/>
        <v>0</v>
      </c>
      <c r="F95" s="2">
        <f>SUM(D95:D105)</f>
        <v>70</v>
      </c>
      <c r="G95" s="15">
        <f>SUM(E95:E105)</f>
        <v>0.0866336633663366</v>
      </c>
      <c r="H95" s="2"/>
      <c r="I95" s="15"/>
    </row>
    <row r="96" spans="1:9">
      <c r="A96" s="16"/>
      <c r="B96" s="20"/>
      <c r="C96" s="16" t="s">
        <v>123</v>
      </c>
      <c r="D96" s="2">
        <v>12</v>
      </c>
      <c r="E96" s="15">
        <f t="shared" si="2"/>
        <v>0.0148514851485149</v>
      </c>
      <c r="F96" s="2"/>
      <c r="G96" s="15"/>
      <c r="H96" s="2"/>
      <c r="I96" s="15"/>
    </row>
    <row r="97" spans="1:9">
      <c r="A97" s="16"/>
      <c r="B97" s="20"/>
      <c r="C97" s="16" t="s">
        <v>124</v>
      </c>
      <c r="D97" s="2">
        <v>27</v>
      </c>
      <c r="E97" s="15">
        <f t="shared" si="2"/>
        <v>0.0334158415841584</v>
      </c>
      <c r="F97" s="2"/>
      <c r="G97" s="15"/>
      <c r="H97" s="2"/>
      <c r="I97" s="15"/>
    </row>
    <row r="98" spans="1:9">
      <c r="A98" s="16"/>
      <c r="B98" s="20"/>
      <c r="C98" s="16" t="s">
        <v>125</v>
      </c>
      <c r="D98" s="2">
        <v>13</v>
      </c>
      <c r="E98" s="15">
        <f t="shared" si="2"/>
        <v>0.0160891089108911</v>
      </c>
      <c r="F98" s="2"/>
      <c r="G98" s="15"/>
      <c r="H98" s="2"/>
      <c r="I98" s="15"/>
    </row>
    <row r="99" spans="1:9">
      <c r="A99" s="16"/>
      <c r="B99" s="20"/>
      <c r="C99" s="16" t="s">
        <v>126</v>
      </c>
      <c r="D99" s="2">
        <v>0</v>
      </c>
      <c r="E99" s="15">
        <f t="shared" si="2"/>
        <v>0</v>
      </c>
      <c r="F99" s="2"/>
      <c r="G99" s="15"/>
      <c r="H99" s="2"/>
      <c r="I99" s="15"/>
    </row>
    <row r="100" spans="1:9">
      <c r="A100" s="16"/>
      <c r="B100" s="20"/>
      <c r="C100" s="16" t="s">
        <v>127</v>
      </c>
      <c r="D100" s="2">
        <v>10</v>
      </c>
      <c r="E100" s="15">
        <f t="shared" si="2"/>
        <v>0.0123762376237624</v>
      </c>
      <c r="F100" s="2"/>
      <c r="G100" s="15"/>
      <c r="H100" s="2"/>
      <c r="I100" s="15"/>
    </row>
    <row r="101" spans="1:9">
      <c r="A101" s="16"/>
      <c r="B101" s="20"/>
      <c r="C101" s="16" t="s">
        <v>128</v>
      </c>
      <c r="D101" s="2">
        <v>2</v>
      </c>
      <c r="E101" s="15">
        <f t="shared" si="2"/>
        <v>0.00247524752475248</v>
      </c>
      <c r="F101" s="2"/>
      <c r="G101" s="15"/>
      <c r="H101" s="2"/>
      <c r="I101" s="15"/>
    </row>
    <row r="102" spans="1:9">
      <c r="A102" s="16"/>
      <c r="B102" s="20"/>
      <c r="C102" s="16" t="s">
        <v>129</v>
      </c>
      <c r="D102" s="2">
        <v>2</v>
      </c>
      <c r="E102" s="15">
        <f t="shared" si="2"/>
        <v>0.00247524752475248</v>
      </c>
      <c r="F102" s="2"/>
      <c r="G102" s="15"/>
      <c r="H102" s="2"/>
      <c r="I102" s="15"/>
    </row>
    <row r="103" spans="1:9">
      <c r="A103" s="16"/>
      <c r="B103" s="20"/>
      <c r="C103" s="16" t="s">
        <v>130</v>
      </c>
      <c r="D103" s="2">
        <v>2</v>
      </c>
      <c r="E103" s="15">
        <f t="shared" si="2"/>
        <v>0.00247524752475248</v>
      </c>
      <c r="F103" s="2"/>
      <c r="G103" s="15"/>
      <c r="H103" s="2"/>
      <c r="I103" s="15"/>
    </row>
    <row r="104" spans="1:9">
      <c r="A104" s="16"/>
      <c r="B104" s="20"/>
      <c r="C104" s="16" t="s">
        <v>131</v>
      </c>
      <c r="D104" s="2">
        <v>0</v>
      </c>
      <c r="E104" s="15">
        <f t="shared" si="2"/>
        <v>0</v>
      </c>
      <c r="F104" s="2"/>
      <c r="G104" s="15"/>
      <c r="H104" s="2"/>
      <c r="I104" s="15"/>
    </row>
    <row r="105" spans="1:9">
      <c r="A105" s="16"/>
      <c r="B105" s="22"/>
      <c r="C105" s="17" t="s">
        <v>132</v>
      </c>
      <c r="D105" s="2">
        <v>2</v>
      </c>
      <c r="E105" s="15">
        <f t="shared" si="2"/>
        <v>0.00247524752475248</v>
      </c>
      <c r="F105" s="2"/>
      <c r="G105" s="15"/>
      <c r="H105" s="2"/>
      <c r="I105" s="15"/>
    </row>
    <row r="106" spans="1:9">
      <c r="A106" s="16"/>
      <c r="B106" s="31" t="s">
        <v>133</v>
      </c>
      <c r="C106" s="12" t="s">
        <v>134</v>
      </c>
      <c r="D106" s="2">
        <v>2</v>
      </c>
      <c r="E106" s="15">
        <f t="shared" si="2"/>
        <v>0.00247524752475248</v>
      </c>
      <c r="F106" s="2">
        <f>SUM(D106:D112)</f>
        <v>29</v>
      </c>
      <c r="G106" s="15">
        <f>SUM(E106:E112)</f>
        <v>0.0358910891089109</v>
      </c>
      <c r="H106" s="2"/>
      <c r="I106" s="15"/>
    </row>
    <row r="107" spans="1:9">
      <c r="A107" s="16"/>
      <c r="B107" s="25"/>
      <c r="C107" s="16" t="s">
        <v>135</v>
      </c>
      <c r="D107" s="2">
        <v>0</v>
      </c>
      <c r="E107" s="15">
        <f t="shared" si="2"/>
        <v>0</v>
      </c>
      <c r="F107" s="2"/>
      <c r="G107" s="15"/>
      <c r="H107" s="2"/>
      <c r="I107" s="15"/>
    </row>
    <row r="108" spans="1:9">
      <c r="A108" s="16"/>
      <c r="B108" s="25"/>
      <c r="C108" s="16" t="s">
        <v>136</v>
      </c>
      <c r="D108" s="2">
        <v>0</v>
      </c>
      <c r="E108" s="15">
        <f t="shared" si="2"/>
        <v>0</v>
      </c>
      <c r="F108" s="2"/>
      <c r="G108" s="15"/>
      <c r="H108" s="2"/>
      <c r="I108" s="15"/>
    </row>
    <row r="109" spans="1:9">
      <c r="A109" s="16"/>
      <c r="B109" s="25"/>
      <c r="C109" s="16" t="s">
        <v>137</v>
      </c>
      <c r="D109" s="2">
        <v>0</v>
      </c>
      <c r="E109" s="15">
        <f t="shared" si="2"/>
        <v>0</v>
      </c>
      <c r="F109" s="2"/>
      <c r="G109" s="15"/>
      <c r="H109" s="2"/>
      <c r="I109" s="15"/>
    </row>
    <row r="110" spans="1:9">
      <c r="A110" s="16"/>
      <c r="B110" s="25"/>
      <c r="C110" s="16" t="s">
        <v>138</v>
      </c>
      <c r="D110" s="2">
        <v>0</v>
      </c>
      <c r="E110" s="15">
        <f t="shared" si="2"/>
        <v>0</v>
      </c>
      <c r="F110" s="2"/>
      <c r="G110" s="15"/>
      <c r="H110" s="2"/>
      <c r="I110" s="15"/>
    </row>
    <row r="111" spans="1:9">
      <c r="A111" s="16"/>
      <c r="B111" s="25"/>
      <c r="C111" s="16" t="s">
        <v>139</v>
      </c>
      <c r="D111" s="2">
        <v>4</v>
      </c>
      <c r="E111" s="15">
        <f t="shared" si="2"/>
        <v>0.00495049504950495</v>
      </c>
      <c r="F111" s="2"/>
      <c r="G111" s="15"/>
      <c r="H111" s="2"/>
      <c r="I111" s="15"/>
    </row>
    <row r="112" spans="1:9">
      <c r="A112" s="17"/>
      <c r="B112" s="26"/>
      <c r="C112" s="17" t="s">
        <v>140</v>
      </c>
      <c r="D112" s="2">
        <v>23</v>
      </c>
      <c r="E112" s="15">
        <f t="shared" si="2"/>
        <v>0.0284653465346535</v>
      </c>
      <c r="F112" s="2"/>
      <c r="G112" s="15"/>
      <c r="H112" s="2"/>
      <c r="I112" s="15"/>
    </row>
    <row r="113" spans="1:9">
      <c r="A113" s="2"/>
      <c r="B113" s="2"/>
      <c r="C113" s="2"/>
      <c r="D113" s="2">
        <f>SUM(D2:D112)</f>
        <v>808</v>
      </c>
      <c r="E113" s="2"/>
      <c r="F113" s="2"/>
      <c r="G113" s="2"/>
      <c r="H113" s="2"/>
      <c r="I113" s="15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topLeftCell="A70" workbookViewId="0">
      <selection activeCell="H2" sqref="H2:H86"/>
    </sheetView>
  </sheetViews>
  <sheetFormatPr defaultColWidth="9" defaultRowHeight="13.5"/>
  <sheetData>
    <row r="1" spans="1:9">
      <c r="A1" s="12" t="s">
        <v>0</v>
      </c>
      <c r="B1" s="12" t="s">
        <v>1</v>
      </c>
      <c r="C1" s="12" t="s">
        <v>2</v>
      </c>
      <c r="D1" s="13" t="s">
        <v>3</v>
      </c>
      <c r="E1" s="14"/>
      <c r="F1" s="13" t="s">
        <v>4</v>
      </c>
      <c r="G1" s="14"/>
      <c r="H1" s="13" t="s">
        <v>5</v>
      </c>
      <c r="I1" s="30"/>
    </row>
    <row r="2" spans="1:9">
      <c r="A2" s="12" t="s">
        <v>6</v>
      </c>
      <c r="B2" s="12" t="s">
        <v>7</v>
      </c>
      <c r="C2" s="12" t="s">
        <v>8</v>
      </c>
      <c r="D2" s="2">
        <v>19</v>
      </c>
      <c r="E2" s="15">
        <f>D2/840</f>
        <v>0.0226190476190476</v>
      </c>
      <c r="F2" s="2">
        <f>SUM(D2:D6)</f>
        <v>39</v>
      </c>
      <c r="G2" s="15">
        <f>SUM(E2:E6)</f>
        <v>0.0464285714285714</v>
      </c>
      <c r="H2" s="2">
        <f>SUM(D2:D10)</f>
        <v>39</v>
      </c>
      <c r="I2" s="15">
        <f>SUM(E2:E10)</f>
        <v>0.0464285714285714</v>
      </c>
    </row>
    <row r="3" spans="1:9">
      <c r="A3" s="16"/>
      <c r="B3" s="16"/>
      <c r="C3" s="16" t="s">
        <v>9</v>
      </c>
      <c r="D3" s="2">
        <v>9</v>
      </c>
      <c r="E3" s="15">
        <f t="shared" ref="E3:E34" si="0">D3/840</f>
        <v>0.0107142857142857</v>
      </c>
      <c r="F3" s="2"/>
      <c r="G3" s="15"/>
      <c r="H3" s="2"/>
      <c r="I3" s="15"/>
    </row>
    <row r="4" spans="1:9">
      <c r="A4" s="16"/>
      <c r="B4" s="16"/>
      <c r="C4" s="16" t="s">
        <v>10</v>
      </c>
      <c r="D4" s="2">
        <v>4</v>
      </c>
      <c r="E4" s="15">
        <f t="shared" si="0"/>
        <v>0.00476190476190476</v>
      </c>
      <c r="F4" s="2"/>
      <c r="G4" s="15"/>
      <c r="H4" s="2"/>
      <c r="I4" s="15"/>
    </row>
    <row r="5" spans="1:9">
      <c r="A5" s="16"/>
      <c r="B5" s="16"/>
      <c r="C5" s="16" t="s">
        <v>11</v>
      </c>
      <c r="D5" s="2">
        <v>2</v>
      </c>
      <c r="E5" s="15">
        <f t="shared" si="0"/>
        <v>0.00238095238095238</v>
      </c>
      <c r="F5" s="2"/>
      <c r="G5" s="15"/>
      <c r="H5" s="2"/>
      <c r="I5" s="15"/>
    </row>
    <row r="6" spans="1:9">
      <c r="A6" s="16"/>
      <c r="B6" s="17"/>
      <c r="C6" s="17" t="s">
        <v>12</v>
      </c>
      <c r="D6" s="2">
        <v>5</v>
      </c>
      <c r="E6" s="15">
        <f t="shared" si="0"/>
        <v>0.00595238095238095</v>
      </c>
      <c r="F6" s="2"/>
      <c r="G6" s="15"/>
      <c r="H6" s="2"/>
      <c r="I6" s="15"/>
    </row>
    <row r="7" spans="1:9">
      <c r="A7" s="16"/>
      <c r="B7" s="12" t="s">
        <v>13</v>
      </c>
      <c r="C7" s="12" t="s">
        <v>14</v>
      </c>
      <c r="D7" s="2">
        <v>0</v>
      </c>
      <c r="E7" s="15">
        <f t="shared" si="0"/>
        <v>0</v>
      </c>
      <c r="F7" s="2">
        <f>SUM(D7:D10)</f>
        <v>0</v>
      </c>
      <c r="G7" s="15">
        <f>SUM(E7:E10)</f>
        <v>0</v>
      </c>
      <c r="H7" s="2"/>
      <c r="I7" s="15"/>
    </row>
    <row r="8" spans="1:9">
      <c r="A8" s="16"/>
      <c r="B8" s="16"/>
      <c r="C8" s="16" t="s">
        <v>15</v>
      </c>
      <c r="D8" s="2">
        <v>0</v>
      </c>
      <c r="E8" s="15">
        <f t="shared" si="0"/>
        <v>0</v>
      </c>
      <c r="F8" s="2"/>
      <c r="G8" s="15"/>
      <c r="H8" s="2"/>
      <c r="I8" s="15"/>
    </row>
    <row r="9" spans="1:9">
      <c r="A9" s="16"/>
      <c r="B9" s="16"/>
      <c r="C9" s="16" t="s">
        <v>16</v>
      </c>
      <c r="D9" s="2">
        <v>0</v>
      </c>
      <c r="E9" s="15">
        <f t="shared" si="0"/>
        <v>0</v>
      </c>
      <c r="F9" s="2"/>
      <c r="G9" s="15"/>
      <c r="H9" s="2"/>
      <c r="I9" s="15"/>
    </row>
    <row r="10" spans="1:9">
      <c r="A10" s="17"/>
      <c r="B10" s="17"/>
      <c r="C10" s="17" t="s">
        <v>17</v>
      </c>
      <c r="D10" s="2">
        <v>0</v>
      </c>
      <c r="E10" s="15">
        <f t="shared" si="0"/>
        <v>0</v>
      </c>
      <c r="F10" s="2"/>
      <c r="G10" s="15"/>
      <c r="H10" s="2"/>
      <c r="I10" s="15"/>
    </row>
    <row r="11" spans="1:9">
      <c r="A11" s="18" t="s">
        <v>18</v>
      </c>
      <c r="B11" s="19" t="s">
        <v>19</v>
      </c>
      <c r="C11" s="19" t="s">
        <v>20</v>
      </c>
      <c r="D11" s="2">
        <v>1</v>
      </c>
      <c r="E11" s="15">
        <f t="shared" si="0"/>
        <v>0.00119047619047619</v>
      </c>
      <c r="F11" s="2">
        <f>SUM(D11:D19)</f>
        <v>97</v>
      </c>
      <c r="G11" s="15">
        <f>SUM(E11:E19)</f>
        <v>0.11547619047619</v>
      </c>
      <c r="H11" s="2">
        <f>SUM(D11:D28)</f>
        <v>174</v>
      </c>
      <c r="I11" s="15">
        <f>SUM(E11:E28)</f>
        <v>0.207142857142857</v>
      </c>
    </row>
    <row r="12" spans="1:9">
      <c r="A12" s="18"/>
      <c r="B12" s="20"/>
      <c r="C12" s="20" t="s">
        <v>21</v>
      </c>
      <c r="D12" s="2">
        <v>36</v>
      </c>
      <c r="E12" s="15">
        <f t="shared" si="0"/>
        <v>0.0428571428571429</v>
      </c>
      <c r="F12" s="2"/>
      <c r="G12" s="15"/>
      <c r="H12" s="2"/>
      <c r="I12" s="15"/>
    </row>
    <row r="13" ht="27" spans="1:9">
      <c r="A13" s="18"/>
      <c r="B13" s="20"/>
      <c r="C13" s="21" t="s">
        <v>22</v>
      </c>
      <c r="D13" s="2">
        <v>20</v>
      </c>
      <c r="E13" s="15">
        <f t="shared" si="0"/>
        <v>0.0238095238095238</v>
      </c>
      <c r="F13" s="2"/>
      <c r="G13" s="15"/>
      <c r="H13" s="2"/>
      <c r="I13" s="15"/>
    </row>
    <row r="14" spans="1:9">
      <c r="A14" s="18"/>
      <c r="B14" s="20"/>
      <c r="C14" s="20" t="s">
        <v>23</v>
      </c>
      <c r="D14" s="2">
        <v>35</v>
      </c>
      <c r="E14" s="15">
        <f t="shared" si="0"/>
        <v>0.0416666666666667</v>
      </c>
      <c r="F14" s="2"/>
      <c r="G14" s="15"/>
      <c r="H14" s="2"/>
      <c r="I14" s="15"/>
    </row>
    <row r="15" spans="1:9">
      <c r="A15" s="18"/>
      <c r="B15" s="20"/>
      <c r="C15" s="20" t="s">
        <v>24</v>
      </c>
      <c r="D15" s="2">
        <v>1</v>
      </c>
      <c r="E15" s="15">
        <f t="shared" si="0"/>
        <v>0.00119047619047619</v>
      </c>
      <c r="F15" s="2"/>
      <c r="G15" s="15"/>
      <c r="H15" s="2"/>
      <c r="I15" s="15"/>
    </row>
    <row r="16" spans="1:9">
      <c r="A16" s="18"/>
      <c r="B16" s="20"/>
      <c r="C16" s="20" t="s">
        <v>25</v>
      </c>
      <c r="D16" s="2">
        <v>0</v>
      </c>
      <c r="E16" s="15">
        <f t="shared" si="0"/>
        <v>0</v>
      </c>
      <c r="F16" s="2"/>
      <c r="G16" s="15"/>
      <c r="H16" s="2"/>
      <c r="I16" s="15"/>
    </row>
    <row r="17" spans="1:9">
      <c r="A17" s="18"/>
      <c r="B17" s="20"/>
      <c r="C17" s="20" t="s">
        <v>26</v>
      </c>
      <c r="D17" s="2">
        <v>0</v>
      </c>
      <c r="E17" s="15">
        <f t="shared" si="0"/>
        <v>0</v>
      </c>
      <c r="F17" s="2"/>
      <c r="G17" s="15"/>
      <c r="H17" s="2"/>
      <c r="I17" s="15"/>
    </row>
    <row r="18" spans="1:9">
      <c r="A18" s="18"/>
      <c r="B18" s="20"/>
      <c r="C18" s="20" t="s">
        <v>27</v>
      </c>
      <c r="D18" s="2">
        <v>2</v>
      </c>
      <c r="E18" s="15">
        <f t="shared" si="0"/>
        <v>0.00238095238095238</v>
      </c>
      <c r="F18" s="2"/>
      <c r="G18" s="15"/>
      <c r="H18" s="2"/>
      <c r="I18" s="15"/>
    </row>
    <row r="19" spans="1:9">
      <c r="A19" s="18"/>
      <c r="B19" s="22"/>
      <c r="C19" s="22" t="s">
        <v>28</v>
      </c>
      <c r="D19" s="2">
        <v>2</v>
      </c>
      <c r="E19" s="15">
        <f t="shared" si="0"/>
        <v>0.00238095238095238</v>
      </c>
      <c r="F19" s="2"/>
      <c r="G19" s="15"/>
      <c r="H19" s="2"/>
      <c r="I19" s="15"/>
    </row>
    <row r="20" spans="1:9">
      <c r="A20" s="18"/>
      <c r="B20" s="19" t="s">
        <v>29</v>
      </c>
      <c r="C20" s="23" t="s">
        <v>30</v>
      </c>
      <c r="D20" s="2">
        <v>7</v>
      </c>
      <c r="E20" s="15">
        <f t="shared" si="0"/>
        <v>0.00833333333333333</v>
      </c>
      <c r="F20" s="2">
        <f>SUM(D20:D28)</f>
        <v>77</v>
      </c>
      <c r="G20" s="15">
        <f>SUM(E20:E28)</f>
        <v>0.0916666666666667</v>
      </c>
      <c r="H20" s="2"/>
      <c r="I20" s="15"/>
    </row>
    <row r="21" spans="1:9">
      <c r="A21" s="18"/>
      <c r="B21" s="20"/>
      <c r="C21" s="24" t="s">
        <v>31</v>
      </c>
      <c r="D21" s="2">
        <v>39</v>
      </c>
      <c r="E21" s="15">
        <f t="shared" si="0"/>
        <v>0.0464285714285714</v>
      </c>
      <c r="F21" s="2"/>
      <c r="G21" s="15"/>
      <c r="H21" s="2"/>
      <c r="I21" s="15"/>
    </row>
    <row r="22" spans="1:9">
      <c r="A22" s="18"/>
      <c r="B22" s="20"/>
      <c r="C22" s="25" t="s">
        <v>32</v>
      </c>
      <c r="D22" s="2">
        <v>6</v>
      </c>
      <c r="E22" s="15">
        <f t="shared" si="0"/>
        <v>0.00714285714285714</v>
      </c>
      <c r="F22" s="2"/>
      <c r="G22" s="15"/>
      <c r="H22" s="2"/>
      <c r="I22" s="15"/>
    </row>
    <row r="23" spans="1:9">
      <c r="A23" s="18"/>
      <c r="B23" s="20"/>
      <c r="C23" s="25" t="s">
        <v>33</v>
      </c>
      <c r="D23" s="2">
        <v>0</v>
      </c>
      <c r="E23" s="15">
        <f t="shared" si="0"/>
        <v>0</v>
      </c>
      <c r="F23" s="2"/>
      <c r="G23" s="15"/>
      <c r="H23" s="2"/>
      <c r="I23" s="15"/>
    </row>
    <row r="24" spans="1:9">
      <c r="A24" s="18"/>
      <c r="B24" s="20"/>
      <c r="C24" s="25" t="s">
        <v>34</v>
      </c>
      <c r="D24" s="2">
        <v>0</v>
      </c>
      <c r="E24" s="15">
        <f t="shared" si="0"/>
        <v>0</v>
      </c>
      <c r="F24" s="2"/>
      <c r="G24" s="15"/>
      <c r="H24" s="2"/>
      <c r="I24" s="15"/>
    </row>
    <row r="25" spans="1:9">
      <c r="A25" s="18"/>
      <c r="B25" s="20"/>
      <c r="C25" s="25" t="s">
        <v>35</v>
      </c>
      <c r="D25" s="2">
        <v>5</v>
      </c>
      <c r="E25" s="15">
        <f t="shared" si="0"/>
        <v>0.00595238095238095</v>
      </c>
      <c r="F25" s="2"/>
      <c r="G25" s="15"/>
      <c r="H25" s="2"/>
      <c r="I25" s="15"/>
    </row>
    <row r="26" spans="1:9">
      <c r="A26" s="18"/>
      <c r="B26" s="20"/>
      <c r="C26" s="25" t="s">
        <v>36</v>
      </c>
      <c r="D26" s="2">
        <v>19</v>
      </c>
      <c r="E26" s="15">
        <f t="shared" si="0"/>
        <v>0.0226190476190476</v>
      </c>
      <c r="F26" s="2"/>
      <c r="G26" s="15"/>
      <c r="H26" s="2"/>
      <c r="I26" s="15"/>
    </row>
    <row r="27" spans="1:9">
      <c r="A27" s="18"/>
      <c r="B27" s="20"/>
      <c r="C27" s="25" t="s">
        <v>37</v>
      </c>
      <c r="D27" s="2">
        <v>1</v>
      </c>
      <c r="E27" s="15">
        <f t="shared" si="0"/>
        <v>0.00119047619047619</v>
      </c>
      <c r="F27" s="2"/>
      <c r="G27" s="15"/>
      <c r="H27" s="2"/>
      <c r="I27" s="15"/>
    </row>
    <row r="28" spans="1:9">
      <c r="A28" s="18"/>
      <c r="B28" s="22"/>
      <c r="C28" s="26" t="s">
        <v>38</v>
      </c>
      <c r="D28" s="2">
        <v>0</v>
      </c>
      <c r="E28" s="15">
        <f t="shared" si="0"/>
        <v>0</v>
      </c>
      <c r="F28" s="2"/>
      <c r="G28" s="15"/>
      <c r="H28" s="2"/>
      <c r="I28" s="15"/>
    </row>
    <row r="29" spans="1:9">
      <c r="A29" s="12" t="s">
        <v>39</v>
      </c>
      <c r="B29" s="27" t="s">
        <v>40</v>
      </c>
      <c r="C29" s="12" t="s">
        <v>41</v>
      </c>
      <c r="D29" s="2">
        <v>1</v>
      </c>
      <c r="E29" s="15">
        <f t="shared" si="0"/>
        <v>0.00119047619047619</v>
      </c>
      <c r="F29" s="2">
        <f>SUM(D29:D33)</f>
        <v>3</v>
      </c>
      <c r="G29" s="15">
        <f>SUM(E29:E33)</f>
        <v>0.00357142857142857</v>
      </c>
      <c r="H29" s="2">
        <f>SUM(D29:D55)</f>
        <v>22</v>
      </c>
      <c r="I29" s="15">
        <f>SUM(E29:E55)</f>
        <v>0.0261904761904762</v>
      </c>
    </row>
    <row r="30" spans="1:9">
      <c r="A30" s="16"/>
      <c r="B30" s="28"/>
      <c r="C30" s="16" t="s">
        <v>42</v>
      </c>
      <c r="D30" s="2">
        <v>1</v>
      </c>
      <c r="E30" s="15">
        <f t="shared" si="0"/>
        <v>0.00119047619047619</v>
      </c>
      <c r="F30" s="2"/>
      <c r="G30" s="15"/>
      <c r="H30" s="2"/>
      <c r="I30" s="15"/>
    </row>
    <row r="31" spans="1:9">
      <c r="A31" s="16"/>
      <c r="B31" s="28"/>
      <c r="C31" s="16" t="s">
        <v>43</v>
      </c>
      <c r="D31" s="2">
        <v>0</v>
      </c>
      <c r="E31" s="15">
        <f t="shared" si="0"/>
        <v>0</v>
      </c>
      <c r="F31" s="2"/>
      <c r="G31" s="15"/>
      <c r="H31" s="2"/>
      <c r="I31" s="15"/>
    </row>
    <row r="32" spans="1:9">
      <c r="A32" s="16"/>
      <c r="B32" s="28"/>
      <c r="C32" s="16" t="s">
        <v>44</v>
      </c>
      <c r="D32" s="2">
        <v>0</v>
      </c>
      <c r="E32" s="15">
        <f t="shared" si="0"/>
        <v>0</v>
      </c>
      <c r="F32" s="2"/>
      <c r="G32" s="15"/>
      <c r="H32" s="2"/>
      <c r="I32" s="15"/>
    </row>
    <row r="33" spans="1:9">
      <c r="A33" s="16"/>
      <c r="B33" s="29"/>
      <c r="C33" s="17" t="s">
        <v>45</v>
      </c>
      <c r="D33" s="2">
        <v>1</v>
      </c>
      <c r="E33" s="15">
        <f t="shared" si="0"/>
        <v>0.00119047619047619</v>
      </c>
      <c r="F33" s="2"/>
      <c r="G33" s="15"/>
      <c r="H33" s="2"/>
      <c r="I33" s="15"/>
    </row>
    <row r="34" spans="1:9">
      <c r="A34" s="16"/>
      <c r="B34" s="27" t="s">
        <v>46</v>
      </c>
      <c r="C34" s="12" t="s">
        <v>47</v>
      </c>
      <c r="D34" s="2">
        <v>0</v>
      </c>
      <c r="E34" s="15">
        <f t="shared" si="0"/>
        <v>0</v>
      </c>
      <c r="F34" s="2">
        <f>SUM(D34:D39)</f>
        <v>3</v>
      </c>
      <c r="G34" s="15">
        <f>SUM(E34:E39)</f>
        <v>0.00357142857142857</v>
      </c>
      <c r="H34" s="2"/>
      <c r="I34" s="15"/>
    </row>
    <row r="35" spans="1:9">
      <c r="A35" s="16"/>
      <c r="B35" s="28"/>
      <c r="C35" s="16" t="s">
        <v>48</v>
      </c>
      <c r="D35" s="2">
        <v>0</v>
      </c>
      <c r="E35" s="15">
        <f t="shared" ref="E35:E66" si="1">D35/840</f>
        <v>0</v>
      </c>
      <c r="F35" s="2"/>
      <c r="G35" s="15"/>
      <c r="H35" s="2"/>
      <c r="I35" s="15"/>
    </row>
    <row r="36" spans="1:9">
      <c r="A36" s="16"/>
      <c r="B36" s="28"/>
      <c r="C36" s="16" t="s">
        <v>49</v>
      </c>
      <c r="D36" s="2">
        <v>0</v>
      </c>
      <c r="E36" s="15">
        <f t="shared" si="1"/>
        <v>0</v>
      </c>
      <c r="F36" s="2"/>
      <c r="G36" s="15"/>
      <c r="H36" s="2"/>
      <c r="I36" s="15"/>
    </row>
    <row r="37" spans="1:9">
      <c r="A37" s="16"/>
      <c r="B37" s="28"/>
      <c r="C37" s="16" t="s">
        <v>50</v>
      </c>
      <c r="D37" s="2">
        <v>3</v>
      </c>
      <c r="E37" s="15">
        <f t="shared" si="1"/>
        <v>0.00357142857142857</v>
      </c>
      <c r="F37" s="2"/>
      <c r="G37" s="15"/>
      <c r="H37" s="2"/>
      <c r="I37" s="15"/>
    </row>
    <row r="38" spans="1:9">
      <c r="A38" s="16"/>
      <c r="B38" s="28"/>
      <c r="C38" s="16" t="s">
        <v>51</v>
      </c>
      <c r="D38" s="2">
        <v>0</v>
      </c>
      <c r="E38" s="15">
        <f t="shared" si="1"/>
        <v>0</v>
      </c>
      <c r="F38" s="2"/>
      <c r="G38" s="15"/>
      <c r="H38" s="2"/>
      <c r="I38" s="15"/>
    </row>
    <row r="39" spans="1:9">
      <c r="A39" s="16"/>
      <c r="B39" s="29"/>
      <c r="C39" s="17" t="s">
        <v>52</v>
      </c>
      <c r="D39" s="2">
        <v>0</v>
      </c>
      <c r="E39" s="15">
        <f t="shared" si="1"/>
        <v>0</v>
      </c>
      <c r="F39" s="2"/>
      <c r="G39" s="15"/>
      <c r="H39" s="2"/>
      <c r="I39" s="15"/>
    </row>
    <row r="40" spans="1:9">
      <c r="A40" s="16"/>
      <c r="B40" s="27" t="s">
        <v>53</v>
      </c>
      <c r="C40" s="12" t="s">
        <v>54</v>
      </c>
      <c r="D40" s="2">
        <v>1</v>
      </c>
      <c r="E40" s="15">
        <f t="shared" si="1"/>
        <v>0.00119047619047619</v>
      </c>
      <c r="F40" s="2">
        <f>SUM(D40:D47)</f>
        <v>3</v>
      </c>
      <c r="G40" s="15">
        <f>SUM(E40:E47)</f>
        <v>0.00357142857142857</v>
      </c>
      <c r="H40" s="2"/>
      <c r="I40" s="15"/>
    </row>
    <row r="41" spans="1:9">
      <c r="A41" s="16"/>
      <c r="B41" s="28"/>
      <c r="C41" s="16" t="s">
        <v>55</v>
      </c>
      <c r="D41" s="2">
        <v>1</v>
      </c>
      <c r="E41" s="15">
        <f t="shared" si="1"/>
        <v>0.00119047619047619</v>
      </c>
      <c r="F41" s="2"/>
      <c r="G41" s="15"/>
      <c r="H41" s="2"/>
      <c r="I41" s="15"/>
    </row>
    <row r="42" spans="1:9">
      <c r="A42" s="16"/>
      <c r="B42" s="28"/>
      <c r="C42" s="16" t="s">
        <v>56</v>
      </c>
      <c r="D42" s="2">
        <v>0</v>
      </c>
      <c r="E42" s="15">
        <f t="shared" si="1"/>
        <v>0</v>
      </c>
      <c r="F42" s="2"/>
      <c r="G42" s="15"/>
      <c r="H42" s="2"/>
      <c r="I42" s="15"/>
    </row>
    <row r="43" spans="1:9">
      <c r="A43" s="16"/>
      <c r="B43" s="28"/>
      <c r="C43" s="16" t="s">
        <v>57</v>
      </c>
      <c r="D43" s="2">
        <v>0</v>
      </c>
      <c r="E43" s="15">
        <f t="shared" si="1"/>
        <v>0</v>
      </c>
      <c r="F43" s="2"/>
      <c r="G43" s="15"/>
      <c r="H43" s="2"/>
      <c r="I43" s="15"/>
    </row>
    <row r="44" spans="1:9">
      <c r="A44" s="16"/>
      <c r="B44" s="28"/>
      <c r="C44" s="16" t="s">
        <v>58</v>
      </c>
      <c r="D44" s="2">
        <v>0</v>
      </c>
      <c r="E44" s="15">
        <f t="shared" si="1"/>
        <v>0</v>
      </c>
      <c r="F44" s="2"/>
      <c r="G44" s="15"/>
      <c r="H44" s="2"/>
      <c r="I44" s="15"/>
    </row>
    <row r="45" spans="1:9">
      <c r="A45" s="16"/>
      <c r="B45" s="28"/>
      <c r="C45" s="16" t="s">
        <v>59</v>
      </c>
      <c r="D45" s="2">
        <v>0</v>
      </c>
      <c r="E45" s="15">
        <f t="shared" si="1"/>
        <v>0</v>
      </c>
      <c r="F45" s="2"/>
      <c r="G45" s="15"/>
      <c r="H45" s="2"/>
      <c r="I45" s="15"/>
    </row>
    <row r="46" spans="1:9">
      <c r="A46" s="16"/>
      <c r="B46" s="28"/>
      <c r="C46" s="16" t="s">
        <v>60</v>
      </c>
      <c r="D46" s="2">
        <v>0</v>
      </c>
      <c r="E46" s="15">
        <f t="shared" si="1"/>
        <v>0</v>
      </c>
      <c r="F46" s="2"/>
      <c r="G46" s="15"/>
      <c r="H46" s="2"/>
      <c r="I46" s="15"/>
    </row>
    <row r="47" spans="1:9">
      <c r="A47" s="16"/>
      <c r="B47" s="29"/>
      <c r="C47" s="17" t="s">
        <v>61</v>
      </c>
      <c r="D47" s="2">
        <v>1</v>
      </c>
      <c r="E47" s="15">
        <f t="shared" si="1"/>
        <v>0.00119047619047619</v>
      </c>
      <c r="F47" s="2"/>
      <c r="G47" s="15"/>
      <c r="H47" s="2"/>
      <c r="I47" s="15"/>
    </row>
    <row r="48" spans="1:9">
      <c r="A48" s="16"/>
      <c r="B48" s="27" t="s">
        <v>62</v>
      </c>
      <c r="C48" s="12" t="s">
        <v>63</v>
      </c>
      <c r="D48" s="2">
        <v>4</v>
      </c>
      <c r="E48" s="15">
        <f t="shared" si="1"/>
        <v>0.00476190476190476</v>
      </c>
      <c r="F48" s="2">
        <f>SUM(D48:D51)</f>
        <v>8</v>
      </c>
      <c r="G48" s="15">
        <f>SUM(E48:E51)</f>
        <v>0.00952380952380952</v>
      </c>
      <c r="H48" s="2"/>
      <c r="I48" s="15"/>
    </row>
    <row r="49" spans="1:9">
      <c r="A49" s="16"/>
      <c r="B49" s="28"/>
      <c r="C49" s="16" t="s">
        <v>64</v>
      </c>
      <c r="D49" s="2">
        <v>2</v>
      </c>
      <c r="E49" s="15">
        <f t="shared" si="1"/>
        <v>0.00238095238095238</v>
      </c>
      <c r="F49" s="2"/>
      <c r="G49" s="15"/>
      <c r="H49" s="2"/>
      <c r="I49" s="15"/>
    </row>
    <row r="50" spans="1:9">
      <c r="A50" s="16"/>
      <c r="B50" s="28"/>
      <c r="C50" s="16" t="s">
        <v>65</v>
      </c>
      <c r="D50" s="2">
        <v>1</v>
      </c>
      <c r="E50" s="15">
        <f t="shared" si="1"/>
        <v>0.00119047619047619</v>
      </c>
      <c r="F50" s="2"/>
      <c r="G50" s="15"/>
      <c r="H50" s="2"/>
      <c r="I50" s="15"/>
    </row>
    <row r="51" spans="1:9">
      <c r="A51" s="16"/>
      <c r="B51" s="29"/>
      <c r="C51" s="17" t="s">
        <v>66</v>
      </c>
      <c r="D51" s="2">
        <v>1</v>
      </c>
      <c r="E51" s="15">
        <f t="shared" si="1"/>
        <v>0.00119047619047619</v>
      </c>
      <c r="F51" s="2"/>
      <c r="G51" s="15"/>
      <c r="H51" s="2"/>
      <c r="I51" s="15"/>
    </row>
    <row r="52" spans="1:9">
      <c r="A52" s="16"/>
      <c r="B52" s="27" t="s">
        <v>67</v>
      </c>
      <c r="C52" s="12" t="s">
        <v>68</v>
      </c>
      <c r="D52" s="2">
        <v>1</v>
      </c>
      <c r="E52" s="15">
        <f t="shared" si="1"/>
        <v>0.00119047619047619</v>
      </c>
      <c r="F52" s="2">
        <f>SUM(D52:D55)</f>
        <v>5</v>
      </c>
      <c r="G52" s="15">
        <f>SUM(E52:E55)</f>
        <v>0.00595238095238095</v>
      </c>
      <c r="H52" s="2"/>
      <c r="I52" s="15"/>
    </row>
    <row r="53" spans="1:9">
      <c r="A53" s="16"/>
      <c r="B53" s="28"/>
      <c r="C53" s="16" t="s">
        <v>69</v>
      </c>
      <c r="D53" s="2">
        <v>4</v>
      </c>
      <c r="E53" s="15">
        <f t="shared" si="1"/>
        <v>0.00476190476190476</v>
      </c>
      <c r="F53" s="2"/>
      <c r="G53" s="15"/>
      <c r="H53" s="2"/>
      <c r="I53" s="15"/>
    </row>
    <row r="54" spans="1:9">
      <c r="A54" s="16"/>
      <c r="B54" s="28"/>
      <c r="C54" s="16" t="s">
        <v>70</v>
      </c>
      <c r="D54" s="2">
        <v>0</v>
      </c>
      <c r="E54" s="15">
        <f t="shared" si="1"/>
        <v>0</v>
      </c>
      <c r="F54" s="2"/>
      <c r="G54" s="15"/>
      <c r="H54" s="2"/>
      <c r="I54" s="15"/>
    </row>
    <row r="55" spans="1:9">
      <c r="A55" s="17"/>
      <c r="B55" s="29"/>
      <c r="C55" s="17" t="s">
        <v>71</v>
      </c>
      <c r="D55" s="2">
        <v>0</v>
      </c>
      <c r="E55" s="15">
        <f t="shared" si="1"/>
        <v>0</v>
      </c>
      <c r="F55" s="2"/>
      <c r="G55" s="15"/>
      <c r="H55" s="2"/>
      <c r="I55" s="15"/>
    </row>
    <row r="56" spans="1:9">
      <c r="A56" s="12" t="s">
        <v>72</v>
      </c>
      <c r="B56" s="27" t="s">
        <v>73</v>
      </c>
      <c r="C56" s="12" t="s">
        <v>74</v>
      </c>
      <c r="D56" s="2">
        <v>61</v>
      </c>
      <c r="E56" s="15">
        <f t="shared" si="1"/>
        <v>0.0726190476190476</v>
      </c>
      <c r="F56" s="2">
        <f>SUM(D56:D58)</f>
        <v>105</v>
      </c>
      <c r="G56" s="15">
        <f>SUM(E56:E58)</f>
        <v>0.125</v>
      </c>
      <c r="H56" s="2">
        <f>SUM(D56:D70)</f>
        <v>111</v>
      </c>
      <c r="I56" s="15">
        <f>SUM(E56:E70)</f>
        <v>0.132142857142857</v>
      </c>
    </row>
    <row r="57" spans="1:9">
      <c r="A57" s="16"/>
      <c r="B57" s="28"/>
      <c r="C57" s="16" t="s">
        <v>75</v>
      </c>
      <c r="D57" s="2">
        <v>35</v>
      </c>
      <c r="E57" s="15">
        <f t="shared" si="1"/>
        <v>0.0416666666666667</v>
      </c>
      <c r="F57" s="2"/>
      <c r="G57" s="15"/>
      <c r="H57" s="2"/>
      <c r="I57" s="15"/>
    </row>
    <row r="58" spans="1:9">
      <c r="A58" s="16"/>
      <c r="B58" s="29"/>
      <c r="C58" s="17" t="s">
        <v>76</v>
      </c>
      <c r="D58" s="2">
        <v>9</v>
      </c>
      <c r="E58" s="15">
        <f t="shared" si="1"/>
        <v>0.0107142857142857</v>
      </c>
      <c r="F58" s="2"/>
      <c r="G58" s="15"/>
      <c r="H58" s="2"/>
      <c r="I58" s="15"/>
    </row>
    <row r="59" spans="1:9">
      <c r="A59" s="16"/>
      <c r="B59" s="27" t="s">
        <v>77</v>
      </c>
      <c r="C59" s="12" t="s">
        <v>78</v>
      </c>
      <c r="D59" s="2">
        <v>1</v>
      </c>
      <c r="E59" s="15">
        <f t="shared" si="1"/>
        <v>0.00119047619047619</v>
      </c>
      <c r="F59" s="2">
        <f>SUM(D59:D63)</f>
        <v>2</v>
      </c>
      <c r="G59" s="15">
        <f>SUM(E59:E63)</f>
        <v>0.00238095238095238</v>
      </c>
      <c r="H59" s="2"/>
      <c r="I59" s="15"/>
    </row>
    <row r="60" spans="1:9">
      <c r="A60" s="16"/>
      <c r="B60" s="28"/>
      <c r="C60" s="16" t="s">
        <v>79</v>
      </c>
      <c r="D60" s="2">
        <v>0</v>
      </c>
      <c r="E60" s="15">
        <f t="shared" si="1"/>
        <v>0</v>
      </c>
      <c r="F60" s="2"/>
      <c r="G60" s="15"/>
      <c r="H60" s="2"/>
      <c r="I60" s="15"/>
    </row>
    <row r="61" spans="1:9">
      <c r="A61" s="16"/>
      <c r="B61" s="28"/>
      <c r="C61" s="16" t="s">
        <v>80</v>
      </c>
      <c r="D61" s="2">
        <v>1</v>
      </c>
      <c r="E61" s="15">
        <f t="shared" si="1"/>
        <v>0.00119047619047619</v>
      </c>
      <c r="F61" s="2"/>
      <c r="G61" s="15"/>
      <c r="H61" s="2"/>
      <c r="I61" s="15"/>
    </row>
    <row r="62" spans="1:9">
      <c r="A62" s="16"/>
      <c r="B62" s="28"/>
      <c r="C62" s="16" t="s">
        <v>81</v>
      </c>
      <c r="D62" s="2">
        <v>0</v>
      </c>
      <c r="E62" s="15">
        <f t="shared" si="1"/>
        <v>0</v>
      </c>
      <c r="F62" s="2"/>
      <c r="G62" s="15"/>
      <c r="H62" s="2"/>
      <c r="I62" s="15"/>
    </row>
    <row r="63" spans="1:9">
      <c r="A63" s="16"/>
      <c r="B63" s="29"/>
      <c r="C63" s="17" t="s">
        <v>82</v>
      </c>
      <c r="D63" s="2">
        <v>0</v>
      </c>
      <c r="E63" s="15">
        <f t="shared" si="1"/>
        <v>0</v>
      </c>
      <c r="F63" s="2"/>
      <c r="G63" s="15"/>
      <c r="H63" s="2"/>
      <c r="I63" s="15"/>
    </row>
    <row r="64" spans="1:9">
      <c r="A64" s="16"/>
      <c r="B64" s="27" t="s">
        <v>83</v>
      </c>
      <c r="C64" s="12" t="s">
        <v>84</v>
      </c>
      <c r="D64" s="2">
        <v>0</v>
      </c>
      <c r="E64" s="15">
        <f t="shared" si="1"/>
        <v>0</v>
      </c>
      <c r="F64" s="2">
        <f>SUM(D64:D66)</f>
        <v>0</v>
      </c>
      <c r="G64" s="15">
        <f>SUM(E64:E66)</f>
        <v>0</v>
      </c>
      <c r="H64" s="2"/>
      <c r="I64" s="15"/>
    </row>
    <row r="65" spans="1:9">
      <c r="A65" s="16"/>
      <c r="B65" s="28"/>
      <c r="C65" s="16" t="s">
        <v>83</v>
      </c>
      <c r="D65" s="2">
        <v>0</v>
      </c>
      <c r="E65" s="15">
        <f t="shared" si="1"/>
        <v>0</v>
      </c>
      <c r="F65" s="2"/>
      <c r="G65" s="15"/>
      <c r="H65" s="2"/>
      <c r="I65" s="15"/>
    </row>
    <row r="66" spans="1:9">
      <c r="A66" s="16"/>
      <c r="B66" s="29"/>
      <c r="C66" s="17" t="s">
        <v>85</v>
      </c>
      <c r="D66" s="2">
        <v>0</v>
      </c>
      <c r="E66" s="15">
        <f t="shared" si="1"/>
        <v>0</v>
      </c>
      <c r="F66" s="2"/>
      <c r="G66" s="15"/>
      <c r="H66" s="2"/>
      <c r="I66" s="15"/>
    </row>
    <row r="67" spans="1:9">
      <c r="A67" s="16"/>
      <c r="B67" s="27" t="s">
        <v>86</v>
      </c>
      <c r="C67" s="12" t="s">
        <v>87</v>
      </c>
      <c r="D67" s="2">
        <v>0</v>
      </c>
      <c r="E67" s="15">
        <f t="shared" ref="E67:E112" si="2">D67/840</f>
        <v>0</v>
      </c>
      <c r="F67" s="2">
        <f>SUM(D67:D70)</f>
        <v>4</v>
      </c>
      <c r="G67" s="15">
        <f>SUM(E67:E70)</f>
        <v>0.00476190476190476</v>
      </c>
      <c r="H67" s="2"/>
      <c r="I67" s="15"/>
    </row>
    <row r="68" spans="1:9">
      <c r="A68" s="16"/>
      <c r="B68" s="28"/>
      <c r="C68" s="16" t="s">
        <v>88</v>
      </c>
      <c r="D68" s="2">
        <v>3</v>
      </c>
      <c r="E68" s="15">
        <f t="shared" si="2"/>
        <v>0.00357142857142857</v>
      </c>
      <c r="F68" s="2"/>
      <c r="G68" s="15"/>
      <c r="H68" s="2"/>
      <c r="I68" s="15"/>
    </row>
    <row r="69" spans="1:9">
      <c r="A69" s="16"/>
      <c r="B69" s="28"/>
      <c r="C69" s="16" t="s">
        <v>89</v>
      </c>
      <c r="D69" s="2">
        <v>0</v>
      </c>
      <c r="E69" s="15">
        <f t="shared" si="2"/>
        <v>0</v>
      </c>
      <c r="F69" s="2"/>
      <c r="G69" s="15"/>
      <c r="H69" s="2"/>
      <c r="I69" s="15"/>
    </row>
    <row r="70" spans="1:9">
      <c r="A70" s="17"/>
      <c r="B70" s="29"/>
      <c r="C70" s="17" t="s">
        <v>90</v>
      </c>
      <c r="D70" s="2">
        <v>1</v>
      </c>
      <c r="E70" s="15">
        <f t="shared" si="2"/>
        <v>0.00119047619047619</v>
      </c>
      <c r="F70" s="2"/>
      <c r="G70" s="15"/>
      <c r="H70" s="2"/>
      <c r="I70" s="15"/>
    </row>
    <row r="71" spans="1:9">
      <c r="A71" s="12" t="s">
        <v>91</v>
      </c>
      <c r="B71" s="12" t="s">
        <v>92</v>
      </c>
      <c r="C71" s="31" t="s">
        <v>93</v>
      </c>
      <c r="D71" s="2">
        <v>16</v>
      </c>
      <c r="E71" s="15">
        <f t="shared" si="2"/>
        <v>0.019047619047619</v>
      </c>
      <c r="F71" s="2">
        <f>SUM(D71:D75)</f>
        <v>39</v>
      </c>
      <c r="G71" s="15">
        <f>SUM(E71:E75)</f>
        <v>0.0464285714285714</v>
      </c>
      <c r="H71" s="2">
        <f>SUM(D71:D85)</f>
        <v>47</v>
      </c>
      <c r="I71" s="15">
        <f>SUM(E71:E85)</f>
        <v>0.055952380952381</v>
      </c>
    </row>
    <row r="72" spans="1:9">
      <c r="A72" s="16"/>
      <c r="B72" s="16"/>
      <c r="C72" s="25" t="s">
        <v>94</v>
      </c>
      <c r="D72" s="2">
        <v>15</v>
      </c>
      <c r="E72" s="15">
        <f t="shared" si="2"/>
        <v>0.0178571428571429</v>
      </c>
      <c r="F72" s="2"/>
      <c r="G72" s="15"/>
      <c r="H72" s="2"/>
      <c r="I72" s="15"/>
    </row>
    <row r="73" spans="1:9">
      <c r="A73" s="16"/>
      <c r="B73" s="16"/>
      <c r="C73" s="25" t="s">
        <v>95</v>
      </c>
      <c r="D73" s="2">
        <v>0</v>
      </c>
      <c r="E73" s="15">
        <f t="shared" si="2"/>
        <v>0</v>
      </c>
      <c r="F73" s="2"/>
      <c r="G73" s="15"/>
      <c r="H73" s="2"/>
      <c r="I73" s="15"/>
    </row>
    <row r="74" spans="1:9">
      <c r="A74" s="16"/>
      <c r="B74" s="16"/>
      <c r="C74" s="25" t="s">
        <v>96</v>
      </c>
      <c r="D74" s="2">
        <v>2</v>
      </c>
      <c r="E74" s="15">
        <f t="shared" si="2"/>
        <v>0.00238095238095238</v>
      </c>
      <c r="F74" s="2"/>
      <c r="G74" s="15"/>
      <c r="H74" s="2"/>
      <c r="I74" s="15"/>
    </row>
    <row r="75" spans="1:9">
      <c r="A75" s="16"/>
      <c r="B75" s="16"/>
      <c r="C75" s="25" t="s">
        <v>97</v>
      </c>
      <c r="D75" s="2">
        <v>6</v>
      </c>
      <c r="E75" s="15">
        <f t="shared" si="2"/>
        <v>0.00714285714285714</v>
      </c>
      <c r="F75" s="2"/>
      <c r="G75" s="15"/>
      <c r="H75" s="2"/>
      <c r="I75" s="15"/>
    </row>
    <row r="76" spans="1:9">
      <c r="A76" s="16"/>
      <c r="B76" s="12" t="s">
        <v>98</v>
      </c>
      <c r="C76" s="31" t="s">
        <v>99</v>
      </c>
      <c r="D76" s="2">
        <v>4</v>
      </c>
      <c r="E76" s="15">
        <f t="shared" si="2"/>
        <v>0.00476190476190476</v>
      </c>
      <c r="F76" s="2">
        <f>SUM(D76:D79)</f>
        <v>6</v>
      </c>
      <c r="G76" s="15">
        <f>SUM(E76:E79)</f>
        <v>0.00714285714285714</v>
      </c>
      <c r="H76" s="2"/>
      <c r="I76" s="15"/>
    </row>
    <row r="77" spans="1:9">
      <c r="A77" s="16"/>
      <c r="B77" s="16"/>
      <c r="C77" s="24" t="s">
        <v>100</v>
      </c>
      <c r="D77" s="2">
        <v>0</v>
      </c>
      <c r="E77" s="15">
        <f t="shared" si="2"/>
        <v>0</v>
      </c>
      <c r="F77" s="2"/>
      <c r="G77" s="15"/>
      <c r="H77" s="2"/>
      <c r="I77" s="15"/>
    </row>
    <row r="78" spans="1:9">
      <c r="A78" s="16"/>
      <c r="B78" s="16"/>
      <c r="C78" s="24" t="s">
        <v>101</v>
      </c>
      <c r="D78" s="2">
        <v>1</v>
      </c>
      <c r="E78" s="15">
        <f t="shared" si="2"/>
        <v>0.00119047619047619</v>
      </c>
      <c r="F78" s="2"/>
      <c r="G78" s="15"/>
      <c r="H78" s="2"/>
      <c r="I78" s="15"/>
    </row>
    <row r="79" spans="1:9">
      <c r="A79" s="16"/>
      <c r="B79" s="17"/>
      <c r="C79" s="26" t="s">
        <v>102</v>
      </c>
      <c r="D79" s="2">
        <v>1</v>
      </c>
      <c r="E79" s="15">
        <f t="shared" si="2"/>
        <v>0.00119047619047619</v>
      </c>
      <c r="F79" s="2"/>
      <c r="G79" s="15"/>
      <c r="H79" s="2"/>
      <c r="I79" s="15"/>
    </row>
    <row r="80" spans="1:9">
      <c r="A80" s="16"/>
      <c r="B80" s="12" t="s">
        <v>103</v>
      </c>
      <c r="C80" s="31" t="s">
        <v>104</v>
      </c>
      <c r="D80" s="2">
        <v>2</v>
      </c>
      <c r="E80" s="15">
        <f t="shared" si="2"/>
        <v>0.00238095238095238</v>
      </c>
      <c r="F80" s="2">
        <f>SUM(D80:D85)</f>
        <v>2</v>
      </c>
      <c r="G80" s="15">
        <f>SUM(E80:E85)</f>
        <v>0.00238095238095238</v>
      </c>
      <c r="H80" s="2"/>
      <c r="I80" s="15"/>
    </row>
    <row r="81" spans="1:9">
      <c r="A81" s="16"/>
      <c r="B81" s="16"/>
      <c r="C81" s="24" t="s">
        <v>105</v>
      </c>
      <c r="D81" s="2">
        <v>0</v>
      </c>
      <c r="E81" s="15">
        <f t="shared" si="2"/>
        <v>0</v>
      </c>
      <c r="F81" s="2"/>
      <c r="G81" s="15"/>
      <c r="H81" s="2"/>
      <c r="I81" s="15"/>
    </row>
    <row r="82" spans="1:9">
      <c r="A82" s="16"/>
      <c r="B82" s="16"/>
      <c r="C82" s="24" t="s">
        <v>106</v>
      </c>
      <c r="D82" s="2">
        <v>0</v>
      </c>
      <c r="E82" s="15">
        <f t="shared" si="2"/>
        <v>0</v>
      </c>
      <c r="F82" s="2"/>
      <c r="G82" s="15"/>
      <c r="H82" s="2"/>
      <c r="I82" s="15"/>
    </row>
    <row r="83" spans="1:9">
      <c r="A83" s="16"/>
      <c r="B83" s="16"/>
      <c r="C83" s="24" t="s">
        <v>107</v>
      </c>
      <c r="D83" s="2">
        <v>0</v>
      </c>
      <c r="E83" s="15">
        <f t="shared" si="2"/>
        <v>0</v>
      </c>
      <c r="F83" s="2"/>
      <c r="G83" s="15"/>
      <c r="H83" s="2"/>
      <c r="I83" s="15"/>
    </row>
    <row r="84" spans="1:9">
      <c r="A84" s="16"/>
      <c r="B84" s="16"/>
      <c r="C84" s="24" t="s">
        <v>108</v>
      </c>
      <c r="D84" s="2">
        <v>0</v>
      </c>
      <c r="E84" s="15">
        <f t="shared" si="2"/>
        <v>0</v>
      </c>
      <c r="F84" s="2"/>
      <c r="G84" s="15"/>
      <c r="H84" s="2"/>
      <c r="I84" s="15"/>
    </row>
    <row r="85" spans="1:9">
      <c r="A85" s="17"/>
      <c r="B85" s="17"/>
      <c r="C85" s="26" t="s">
        <v>109</v>
      </c>
      <c r="D85" s="2">
        <v>0</v>
      </c>
      <c r="E85" s="15">
        <f t="shared" si="2"/>
        <v>0</v>
      </c>
      <c r="F85" s="2"/>
      <c r="G85" s="15"/>
      <c r="H85" s="2"/>
      <c r="I85" s="15"/>
    </row>
    <row r="86" spans="1:9">
      <c r="A86" s="12" t="s">
        <v>110</v>
      </c>
      <c r="B86" s="19" t="s">
        <v>111</v>
      </c>
      <c r="C86" s="12" t="s">
        <v>112</v>
      </c>
      <c r="D86" s="2">
        <v>0</v>
      </c>
      <c r="E86" s="15">
        <f t="shared" si="2"/>
        <v>0</v>
      </c>
      <c r="F86" s="2">
        <f>SUM(D86:D94)</f>
        <v>110</v>
      </c>
      <c r="G86" s="15">
        <f>SUM(E86:E94)</f>
        <v>0.130952380952381</v>
      </c>
      <c r="H86" s="2">
        <f>SUM(D86:D112)</f>
        <v>447</v>
      </c>
      <c r="I86" s="15">
        <f>SUM(E86:E112)</f>
        <v>0.532142857142857</v>
      </c>
    </row>
    <row r="87" spans="1:9">
      <c r="A87" s="16"/>
      <c r="B87" s="20"/>
      <c r="C87" s="16" t="s">
        <v>113</v>
      </c>
      <c r="D87" s="2">
        <v>0</v>
      </c>
      <c r="E87" s="15">
        <f t="shared" si="2"/>
        <v>0</v>
      </c>
      <c r="F87" s="2"/>
      <c r="G87" s="15"/>
      <c r="H87" s="2"/>
      <c r="I87" s="15"/>
    </row>
    <row r="88" spans="1:9">
      <c r="A88" s="16"/>
      <c r="B88" s="20"/>
      <c r="C88" s="16" t="s">
        <v>114</v>
      </c>
      <c r="D88" s="2">
        <v>0</v>
      </c>
      <c r="E88" s="15">
        <f t="shared" si="2"/>
        <v>0</v>
      </c>
      <c r="F88" s="2"/>
      <c r="G88" s="15"/>
      <c r="H88" s="2"/>
      <c r="I88" s="15"/>
    </row>
    <row r="89" spans="1:9">
      <c r="A89" s="16"/>
      <c r="B89" s="20"/>
      <c r="C89" s="16" t="s">
        <v>115</v>
      </c>
      <c r="D89" s="2">
        <v>0</v>
      </c>
      <c r="E89" s="15">
        <f t="shared" si="2"/>
        <v>0</v>
      </c>
      <c r="F89" s="2"/>
      <c r="G89" s="15"/>
      <c r="H89" s="2"/>
      <c r="I89" s="15"/>
    </row>
    <row r="90" spans="1:9">
      <c r="A90" s="16"/>
      <c r="B90" s="20"/>
      <c r="C90" s="16" t="s">
        <v>116</v>
      </c>
      <c r="D90" s="2">
        <v>85</v>
      </c>
      <c r="E90" s="15">
        <f t="shared" si="2"/>
        <v>0.101190476190476</v>
      </c>
      <c r="F90" s="2"/>
      <c r="G90" s="15"/>
      <c r="H90" s="2"/>
      <c r="I90" s="15"/>
    </row>
    <row r="91" spans="1:9">
      <c r="A91" s="16"/>
      <c r="B91" s="20"/>
      <c r="C91" s="16" t="s">
        <v>117</v>
      </c>
      <c r="D91" s="2">
        <v>0</v>
      </c>
      <c r="E91" s="15">
        <f t="shared" si="2"/>
        <v>0</v>
      </c>
      <c r="F91" s="2"/>
      <c r="G91" s="15"/>
      <c r="H91" s="2"/>
      <c r="I91" s="15"/>
    </row>
    <row r="92" spans="1:9">
      <c r="A92" s="16"/>
      <c r="B92" s="20"/>
      <c r="C92" s="16" t="s">
        <v>118</v>
      </c>
      <c r="D92" s="2">
        <v>2</v>
      </c>
      <c r="E92" s="15">
        <f t="shared" si="2"/>
        <v>0.00238095238095238</v>
      </c>
      <c r="F92" s="2"/>
      <c r="G92" s="15"/>
      <c r="H92" s="2"/>
      <c r="I92" s="15"/>
    </row>
    <row r="93" spans="1:9">
      <c r="A93" s="16"/>
      <c r="B93" s="20"/>
      <c r="C93" s="16" t="s">
        <v>119</v>
      </c>
      <c r="D93" s="2">
        <v>1</v>
      </c>
      <c r="E93" s="15">
        <f t="shared" si="2"/>
        <v>0.00119047619047619</v>
      </c>
      <c r="F93" s="2"/>
      <c r="G93" s="15"/>
      <c r="H93" s="2"/>
      <c r="I93" s="15"/>
    </row>
    <row r="94" spans="1:9">
      <c r="A94" s="16"/>
      <c r="B94" s="22"/>
      <c r="C94" s="17" t="s">
        <v>120</v>
      </c>
      <c r="D94" s="2">
        <v>22</v>
      </c>
      <c r="E94" s="15">
        <f t="shared" si="2"/>
        <v>0.0261904761904762</v>
      </c>
      <c r="F94" s="2"/>
      <c r="G94" s="15"/>
      <c r="H94" s="2"/>
      <c r="I94" s="15"/>
    </row>
    <row r="95" spans="1:9">
      <c r="A95" s="16"/>
      <c r="B95" s="19" t="s">
        <v>121</v>
      </c>
      <c r="C95" s="16" t="s">
        <v>122</v>
      </c>
      <c r="D95" s="2">
        <v>0</v>
      </c>
      <c r="E95" s="15">
        <f t="shared" si="2"/>
        <v>0</v>
      </c>
      <c r="F95" s="2">
        <f>SUM(D95:D105)</f>
        <v>234</v>
      </c>
      <c r="G95" s="15">
        <f>SUM(E95:E105)</f>
        <v>0.278571428571429</v>
      </c>
      <c r="H95" s="2"/>
      <c r="I95" s="15"/>
    </row>
    <row r="96" spans="1:9">
      <c r="A96" s="16"/>
      <c r="B96" s="20"/>
      <c r="C96" s="16" t="s">
        <v>123</v>
      </c>
      <c r="D96" s="2">
        <v>0</v>
      </c>
      <c r="E96" s="15">
        <f t="shared" si="2"/>
        <v>0</v>
      </c>
      <c r="F96" s="2"/>
      <c r="G96" s="15"/>
      <c r="H96" s="2"/>
      <c r="I96" s="15"/>
    </row>
    <row r="97" spans="1:9">
      <c r="A97" s="16"/>
      <c r="B97" s="20"/>
      <c r="C97" s="16" t="s">
        <v>124</v>
      </c>
      <c r="D97" s="2">
        <v>14</v>
      </c>
      <c r="E97" s="15">
        <f t="shared" si="2"/>
        <v>0.0166666666666667</v>
      </c>
      <c r="F97" s="2"/>
      <c r="G97" s="15"/>
      <c r="H97" s="2"/>
      <c r="I97" s="15"/>
    </row>
    <row r="98" spans="1:9">
      <c r="A98" s="16"/>
      <c r="B98" s="20"/>
      <c r="C98" s="16" t="s">
        <v>125</v>
      </c>
      <c r="D98" s="2">
        <v>1</v>
      </c>
      <c r="E98" s="15">
        <f t="shared" si="2"/>
        <v>0.00119047619047619</v>
      </c>
      <c r="F98" s="2"/>
      <c r="G98" s="15"/>
      <c r="H98" s="2"/>
      <c r="I98" s="15"/>
    </row>
    <row r="99" spans="1:9">
      <c r="A99" s="16"/>
      <c r="B99" s="20"/>
      <c r="C99" s="16" t="s">
        <v>126</v>
      </c>
      <c r="D99" s="2">
        <v>2</v>
      </c>
      <c r="E99" s="15">
        <f t="shared" si="2"/>
        <v>0.00238095238095238</v>
      </c>
      <c r="F99" s="2"/>
      <c r="G99" s="15"/>
      <c r="H99" s="2"/>
      <c r="I99" s="15"/>
    </row>
    <row r="100" spans="1:9">
      <c r="A100" s="16"/>
      <c r="B100" s="20"/>
      <c r="C100" s="16" t="s">
        <v>127</v>
      </c>
      <c r="D100" s="2">
        <v>3</v>
      </c>
      <c r="E100" s="15">
        <f t="shared" si="2"/>
        <v>0.00357142857142857</v>
      </c>
      <c r="F100" s="2"/>
      <c r="G100" s="15"/>
      <c r="H100" s="2"/>
      <c r="I100" s="15"/>
    </row>
    <row r="101" spans="1:9">
      <c r="A101" s="16"/>
      <c r="B101" s="20"/>
      <c r="C101" s="16" t="s">
        <v>128</v>
      </c>
      <c r="D101" s="2">
        <v>1</v>
      </c>
      <c r="E101" s="15">
        <f t="shared" si="2"/>
        <v>0.00119047619047619</v>
      </c>
      <c r="F101" s="2"/>
      <c r="G101" s="15"/>
      <c r="H101" s="2"/>
      <c r="I101" s="15"/>
    </row>
    <row r="102" spans="1:9">
      <c r="A102" s="16"/>
      <c r="B102" s="20"/>
      <c r="C102" s="16" t="s">
        <v>129</v>
      </c>
      <c r="D102" s="2">
        <v>0</v>
      </c>
      <c r="E102" s="15">
        <f t="shared" si="2"/>
        <v>0</v>
      </c>
      <c r="F102" s="2"/>
      <c r="G102" s="15"/>
      <c r="H102" s="2"/>
      <c r="I102" s="15"/>
    </row>
    <row r="103" spans="1:9">
      <c r="A103" s="16"/>
      <c r="B103" s="20"/>
      <c r="C103" s="16" t="s">
        <v>130</v>
      </c>
      <c r="D103" s="2">
        <v>0</v>
      </c>
      <c r="E103" s="15">
        <f t="shared" si="2"/>
        <v>0</v>
      </c>
      <c r="F103" s="2"/>
      <c r="G103" s="15"/>
      <c r="H103" s="2"/>
      <c r="I103" s="15"/>
    </row>
    <row r="104" spans="1:9">
      <c r="A104" s="16"/>
      <c r="B104" s="20"/>
      <c r="C104" s="16" t="s">
        <v>131</v>
      </c>
      <c r="D104" s="2">
        <v>213</v>
      </c>
      <c r="E104" s="15">
        <f t="shared" si="2"/>
        <v>0.253571428571429</v>
      </c>
      <c r="F104" s="2"/>
      <c r="G104" s="15"/>
      <c r="H104" s="2"/>
      <c r="I104" s="15"/>
    </row>
    <row r="105" spans="1:9">
      <c r="A105" s="16"/>
      <c r="B105" s="22"/>
      <c r="C105" s="17" t="s">
        <v>132</v>
      </c>
      <c r="D105" s="2">
        <v>0</v>
      </c>
      <c r="E105" s="15">
        <f t="shared" si="2"/>
        <v>0</v>
      </c>
      <c r="F105" s="2"/>
      <c r="G105" s="15"/>
      <c r="H105" s="2"/>
      <c r="I105" s="15"/>
    </row>
    <row r="106" spans="1:9">
      <c r="A106" s="16"/>
      <c r="B106" s="31" t="s">
        <v>133</v>
      </c>
      <c r="C106" s="12" t="s">
        <v>134</v>
      </c>
      <c r="D106" s="2">
        <v>38</v>
      </c>
      <c r="E106" s="15">
        <f t="shared" si="2"/>
        <v>0.0452380952380952</v>
      </c>
      <c r="F106" s="2">
        <f>SUM(D106:D112)</f>
        <v>103</v>
      </c>
      <c r="G106" s="15">
        <f>SUM(E106:E112)</f>
        <v>0.122619047619048</v>
      </c>
      <c r="H106" s="2"/>
      <c r="I106" s="15"/>
    </row>
    <row r="107" spans="1:9">
      <c r="A107" s="16"/>
      <c r="B107" s="25"/>
      <c r="C107" s="16" t="s">
        <v>135</v>
      </c>
      <c r="D107" s="2">
        <v>17</v>
      </c>
      <c r="E107" s="15">
        <f t="shared" si="2"/>
        <v>0.0202380952380952</v>
      </c>
      <c r="F107" s="2"/>
      <c r="G107" s="15"/>
      <c r="H107" s="2"/>
      <c r="I107" s="15"/>
    </row>
    <row r="108" spans="1:9">
      <c r="A108" s="16"/>
      <c r="B108" s="25"/>
      <c r="C108" s="16" t="s">
        <v>136</v>
      </c>
      <c r="D108" s="2">
        <v>3</v>
      </c>
      <c r="E108" s="15">
        <f t="shared" si="2"/>
        <v>0.00357142857142857</v>
      </c>
      <c r="F108" s="2"/>
      <c r="G108" s="15"/>
      <c r="H108" s="2"/>
      <c r="I108" s="15"/>
    </row>
    <row r="109" spans="1:9">
      <c r="A109" s="16"/>
      <c r="B109" s="25"/>
      <c r="C109" s="16" t="s">
        <v>137</v>
      </c>
      <c r="D109" s="2">
        <v>5</v>
      </c>
      <c r="E109" s="15">
        <f t="shared" si="2"/>
        <v>0.00595238095238095</v>
      </c>
      <c r="F109" s="2"/>
      <c r="G109" s="15"/>
      <c r="H109" s="2"/>
      <c r="I109" s="15"/>
    </row>
    <row r="110" spans="1:9">
      <c r="A110" s="16"/>
      <c r="B110" s="25"/>
      <c r="C110" s="16" t="s">
        <v>138</v>
      </c>
      <c r="D110" s="2">
        <v>8</v>
      </c>
      <c r="E110" s="15">
        <f t="shared" si="2"/>
        <v>0.00952380952380952</v>
      </c>
      <c r="F110" s="2"/>
      <c r="G110" s="15"/>
      <c r="H110" s="2"/>
      <c r="I110" s="15"/>
    </row>
    <row r="111" spans="1:9">
      <c r="A111" s="16"/>
      <c r="B111" s="25"/>
      <c r="C111" s="16" t="s">
        <v>139</v>
      </c>
      <c r="D111" s="2">
        <v>32</v>
      </c>
      <c r="E111" s="15">
        <f t="shared" si="2"/>
        <v>0.0380952380952381</v>
      </c>
      <c r="F111" s="2"/>
      <c r="G111" s="15"/>
      <c r="H111" s="2"/>
      <c r="I111" s="15"/>
    </row>
    <row r="112" spans="1:9">
      <c r="A112" s="17"/>
      <c r="B112" s="26"/>
      <c r="C112" s="17" t="s">
        <v>140</v>
      </c>
      <c r="D112" s="2">
        <v>0</v>
      </c>
      <c r="E112" s="15">
        <f t="shared" si="2"/>
        <v>0</v>
      </c>
      <c r="F112" s="2"/>
      <c r="G112" s="15"/>
      <c r="H112" s="2"/>
      <c r="I112" s="15"/>
    </row>
    <row r="113" spans="1:9">
      <c r="A113" s="2"/>
      <c r="B113" s="2"/>
      <c r="C113" s="2"/>
      <c r="D113" s="2">
        <f>SUM(D2:D112)</f>
        <v>840</v>
      </c>
      <c r="E113" s="2"/>
      <c r="F113" s="2"/>
      <c r="G113" s="2"/>
      <c r="H113" s="2"/>
      <c r="I113" s="15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selection activeCell="H86" sqref="H2:H86"/>
    </sheetView>
  </sheetViews>
  <sheetFormatPr defaultColWidth="9" defaultRowHeight="13.5"/>
  <sheetData>
    <row r="1" spans="1:9">
      <c r="A1" s="12" t="s">
        <v>0</v>
      </c>
      <c r="B1" s="12" t="s">
        <v>1</v>
      </c>
      <c r="C1" s="12" t="s">
        <v>2</v>
      </c>
      <c r="D1" s="13" t="s">
        <v>3</v>
      </c>
      <c r="E1" s="14"/>
      <c r="F1" s="13" t="s">
        <v>4</v>
      </c>
      <c r="G1" s="14"/>
      <c r="H1" s="13" t="s">
        <v>5</v>
      </c>
      <c r="I1" s="30"/>
    </row>
    <row r="2" spans="1:9">
      <c r="A2" s="12" t="s">
        <v>6</v>
      </c>
      <c r="B2" s="12" t="s">
        <v>7</v>
      </c>
      <c r="C2" s="12" t="s">
        <v>8</v>
      </c>
      <c r="D2" s="2">
        <v>75</v>
      </c>
      <c r="E2" s="15">
        <f>D2/806</f>
        <v>0.0930521091811414</v>
      </c>
      <c r="F2" s="2">
        <f>SUM(D2:D6)</f>
        <v>214</v>
      </c>
      <c r="G2" s="15">
        <f>SUM(E2:E6)</f>
        <v>0.265508684863524</v>
      </c>
      <c r="H2" s="2">
        <f>SUM(D2:D10)</f>
        <v>215</v>
      </c>
      <c r="I2" s="15">
        <f>SUM(E2:E10)</f>
        <v>0.266749379652605</v>
      </c>
    </row>
    <row r="3" spans="1:9">
      <c r="A3" s="16"/>
      <c r="B3" s="16"/>
      <c r="C3" s="16" t="s">
        <v>9</v>
      </c>
      <c r="D3" s="2">
        <v>12</v>
      </c>
      <c r="E3" s="15">
        <f t="shared" ref="E3:E34" si="0">D3/806</f>
        <v>0.0148883374689826</v>
      </c>
      <c r="F3" s="2"/>
      <c r="G3" s="15"/>
      <c r="H3" s="2"/>
      <c r="I3" s="15"/>
    </row>
    <row r="4" spans="1:9">
      <c r="A4" s="16"/>
      <c r="B4" s="16"/>
      <c r="C4" s="16" t="s">
        <v>10</v>
      </c>
      <c r="D4" s="2">
        <v>45</v>
      </c>
      <c r="E4" s="15">
        <f t="shared" si="0"/>
        <v>0.0558312655086849</v>
      </c>
      <c r="F4" s="2"/>
      <c r="G4" s="15"/>
      <c r="H4" s="2"/>
      <c r="I4" s="15"/>
    </row>
    <row r="5" spans="1:9">
      <c r="A5" s="16"/>
      <c r="B5" s="16"/>
      <c r="C5" s="16" t="s">
        <v>11</v>
      </c>
      <c r="D5" s="2">
        <v>14</v>
      </c>
      <c r="E5" s="15">
        <f t="shared" si="0"/>
        <v>0.0173697270471464</v>
      </c>
      <c r="F5" s="2"/>
      <c r="G5" s="15"/>
      <c r="H5" s="2"/>
      <c r="I5" s="15"/>
    </row>
    <row r="6" spans="1:9">
      <c r="A6" s="16"/>
      <c r="B6" s="17"/>
      <c r="C6" s="17" t="s">
        <v>12</v>
      </c>
      <c r="D6" s="2">
        <v>68</v>
      </c>
      <c r="E6" s="15">
        <f t="shared" si="0"/>
        <v>0.0843672456575682</v>
      </c>
      <c r="F6" s="2"/>
      <c r="G6" s="15"/>
      <c r="H6" s="2"/>
      <c r="I6" s="15"/>
    </row>
    <row r="7" spans="1:9">
      <c r="A7" s="16"/>
      <c r="B7" s="12" t="s">
        <v>13</v>
      </c>
      <c r="C7" s="12" t="s">
        <v>14</v>
      </c>
      <c r="D7" s="2">
        <v>1</v>
      </c>
      <c r="E7" s="15">
        <f t="shared" si="0"/>
        <v>0.00124069478908189</v>
      </c>
      <c r="F7" s="2">
        <f>SUM(D7:D10)</f>
        <v>1</v>
      </c>
      <c r="G7" s="15">
        <f>SUM(E7:E10)</f>
        <v>0.00124069478908189</v>
      </c>
      <c r="H7" s="2"/>
      <c r="I7" s="15"/>
    </row>
    <row r="8" spans="1:9">
      <c r="A8" s="16"/>
      <c r="B8" s="16"/>
      <c r="C8" s="16" t="s">
        <v>15</v>
      </c>
      <c r="D8" s="2">
        <v>0</v>
      </c>
      <c r="E8" s="15">
        <f t="shared" si="0"/>
        <v>0</v>
      </c>
      <c r="F8" s="2"/>
      <c r="G8" s="15"/>
      <c r="H8" s="2"/>
      <c r="I8" s="15"/>
    </row>
    <row r="9" spans="1:9">
      <c r="A9" s="16"/>
      <c r="B9" s="16"/>
      <c r="C9" s="16" t="s">
        <v>16</v>
      </c>
      <c r="D9" s="2">
        <v>0</v>
      </c>
      <c r="E9" s="15">
        <f t="shared" si="0"/>
        <v>0</v>
      </c>
      <c r="F9" s="2"/>
      <c r="G9" s="15"/>
      <c r="H9" s="2"/>
      <c r="I9" s="15"/>
    </row>
    <row r="10" spans="1:9">
      <c r="A10" s="17"/>
      <c r="B10" s="17"/>
      <c r="C10" s="17" t="s">
        <v>17</v>
      </c>
      <c r="D10" s="2">
        <v>0</v>
      </c>
      <c r="E10" s="15">
        <f t="shared" si="0"/>
        <v>0</v>
      </c>
      <c r="F10" s="2"/>
      <c r="G10" s="15"/>
      <c r="H10" s="2"/>
      <c r="I10" s="15"/>
    </row>
    <row r="11" spans="1:9">
      <c r="A11" s="18" t="s">
        <v>18</v>
      </c>
      <c r="B11" s="19" t="s">
        <v>19</v>
      </c>
      <c r="C11" s="19" t="s">
        <v>20</v>
      </c>
      <c r="D11" s="2">
        <v>6</v>
      </c>
      <c r="E11" s="15">
        <f t="shared" si="0"/>
        <v>0.00744416873449132</v>
      </c>
      <c r="F11" s="2">
        <f>SUM(D11:D19)</f>
        <v>131</v>
      </c>
      <c r="G11" s="15">
        <f>SUM(E11:E19)</f>
        <v>0.162531017369727</v>
      </c>
      <c r="H11" s="2">
        <f>SUM(D11:D28)</f>
        <v>283</v>
      </c>
      <c r="I11" s="15">
        <f>SUM(E11:E28)</f>
        <v>0.351116625310174</v>
      </c>
    </row>
    <row r="12" spans="1:9">
      <c r="A12" s="18"/>
      <c r="B12" s="20"/>
      <c r="C12" s="20" t="s">
        <v>21</v>
      </c>
      <c r="D12" s="2">
        <v>41</v>
      </c>
      <c r="E12" s="15">
        <f t="shared" si="0"/>
        <v>0.0508684863523573</v>
      </c>
      <c r="F12" s="2"/>
      <c r="G12" s="15"/>
      <c r="H12" s="2"/>
      <c r="I12" s="15"/>
    </row>
    <row r="13" ht="27" spans="1:9">
      <c r="A13" s="18"/>
      <c r="B13" s="20"/>
      <c r="C13" s="21" t="s">
        <v>22</v>
      </c>
      <c r="D13" s="2">
        <v>17</v>
      </c>
      <c r="E13" s="15">
        <f t="shared" si="0"/>
        <v>0.0210918114143921</v>
      </c>
      <c r="F13" s="2"/>
      <c r="G13" s="15"/>
      <c r="H13" s="2"/>
      <c r="I13" s="15"/>
    </row>
    <row r="14" spans="1:9">
      <c r="A14" s="18"/>
      <c r="B14" s="20"/>
      <c r="C14" s="20" t="s">
        <v>23</v>
      </c>
      <c r="D14" s="2">
        <v>53</v>
      </c>
      <c r="E14" s="15">
        <f t="shared" si="0"/>
        <v>0.0657568238213399</v>
      </c>
      <c r="F14" s="2"/>
      <c r="G14" s="15"/>
      <c r="H14" s="2"/>
      <c r="I14" s="15"/>
    </row>
    <row r="15" spans="1:9">
      <c r="A15" s="18"/>
      <c r="B15" s="20"/>
      <c r="C15" s="20" t="s">
        <v>24</v>
      </c>
      <c r="D15" s="2">
        <v>2</v>
      </c>
      <c r="E15" s="15">
        <f t="shared" si="0"/>
        <v>0.00248138957816377</v>
      </c>
      <c r="F15" s="2"/>
      <c r="G15" s="15"/>
      <c r="H15" s="2"/>
      <c r="I15" s="15"/>
    </row>
    <row r="16" spans="1:9">
      <c r="A16" s="18"/>
      <c r="B16" s="20"/>
      <c r="C16" s="20" t="s">
        <v>25</v>
      </c>
      <c r="D16" s="2">
        <v>6</v>
      </c>
      <c r="E16" s="15">
        <f t="shared" si="0"/>
        <v>0.00744416873449132</v>
      </c>
      <c r="F16" s="2"/>
      <c r="G16" s="15"/>
      <c r="H16" s="2"/>
      <c r="I16" s="15"/>
    </row>
    <row r="17" spans="1:9">
      <c r="A17" s="18"/>
      <c r="B17" s="20"/>
      <c r="C17" s="20" t="s">
        <v>26</v>
      </c>
      <c r="D17" s="2">
        <v>2</v>
      </c>
      <c r="E17" s="15">
        <f t="shared" si="0"/>
        <v>0.00248138957816377</v>
      </c>
      <c r="F17" s="2"/>
      <c r="G17" s="15"/>
      <c r="H17" s="2"/>
      <c r="I17" s="15"/>
    </row>
    <row r="18" spans="1:9">
      <c r="A18" s="18"/>
      <c r="B18" s="20"/>
      <c r="C18" s="20" t="s">
        <v>27</v>
      </c>
      <c r="D18" s="2">
        <v>2</v>
      </c>
      <c r="E18" s="15">
        <f t="shared" si="0"/>
        <v>0.00248138957816377</v>
      </c>
      <c r="F18" s="2"/>
      <c r="G18" s="15"/>
      <c r="H18" s="2"/>
      <c r="I18" s="15"/>
    </row>
    <row r="19" spans="1:9">
      <c r="A19" s="18"/>
      <c r="B19" s="22"/>
      <c r="C19" s="22" t="s">
        <v>28</v>
      </c>
      <c r="D19" s="2">
        <v>2</v>
      </c>
      <c r="E19" s="15">
        <f t="shared" si="0"/>
        <v>0.00248138957816377</v>
      </c>
      <c r="F19" s="2"/>
      <c r="G19" s="15"/>
      <c r="H19" s="2"/>
      <c r="I19" s="15"/>
    </row>
    <row r="20" spans="1:9">
      <c r="A20" s="18"/>
      <c r="B20" s="19" t="s">
        <v>29</v>
      </c>
      <c r="C20" s="23" t="s">
        <v>30</v>
      </c>
      <c r="D20" s="2">
        <v>40</v>
      </c>
      <c r="E20" s="15">
        <f t="shared" si="0"/>
        <v>0.0496277915632754</v>
      </c>
      <c r="F20" s="2">
        <f>SUM(D20:D28)</f>
        <v>152</v>
      </c>
      <c r="G20" s="15">
        <f>SUM(E20:E28)</f>
        <v>0.188585607940447</v>
      </c>
      <c r="H20" s="2"/>
      <c r="I20" s="15"/>
    </row>
    <row r="21" spans="1:9">
      <c r="A21" s="18"/>
      <c r="B21" s="20"/>
      <c r="C21" s="24" t="s">
        <v>31</v>
      </c>
      <c r="D21" s="2">
        <v>47</v>
      </c>
      <c r="E21" s="15">
        <f t="shared" si="0"/>
        <v>0.0583126550868486</v>
      </c>
      <c r="F21" s="2"/>
      <c r="G21" s="15"/>
      <c r="H21" s="2"/>
      <c r="I21" s="15"/>
    </row>
    <row r="22" spans="1:9">
      <c r="A22" s="18"/>
      <c r="B22" s="20"/>
      <c r="C22" s="25" t="s">
        <v>32</v>
      </c>
      <c r="D22" s="2">
        <v>19</v>
      </c>
      <c r="E22" s="15">
        <f t="shared" si="0"/>
        <v>0.0235732009925558</v>
      </c>
      <c r="F22" s="2"/>
      <c r="G22" s="15"/>
      <c r="H22" s="2"/>
      <c r="I22" s="15"/>
    </row>
    <row r="23" spans="1:9">
      <c r="A23" s="18"/>
      <c r="B23" s="20"/>
      <c r="C23" s="25" t="s">
        <v>33</v>
      </c>
      <c r="D23" s="2">
        <v>5</v>
      </c>
      <c r="E23" s="15">
        <f t="shared" si="0"/>
        <v>0.00620347394540943</v>
      </c>
      <c r="F23" s="2"/>
      <c r="G23" s="15"/>
      <c r="H23" s="2"/>
      <c r="I23" s="15"/>
    </row>
    <row r="24" spans="1:9">
      <c r="A24" s="18"/>
      <c r="B24" s="20"/>
      <c r="C24" s="25" t="s">
        <v>34</v>
      </c>
      <c r="D24" s="2">
        <v>1</v>
      </c>
      <c r="E24" s="15">
        <f t="shared" si="0"/>
        <v>0.00124069478908189</v>
      </c>
      <c r="F24" s="2"/>
      <c r="G24" s="15"/>
      <c r="H24" s="2"/>
      <c r="I24" s="15"/>
    </row>
    <row r="25" spans="1:9">
      <c r="A25" s="18"/>
      <c r="B25" s="20"/>
      <c r="C25" s="25" t="s">
        <v>35</v>
      </c>
      <c r="D25" s="2">
        <v>14</v>
      </c>
      <c r="E25" s="15">
        <f t="shared" si="0"/>
        <v>0.0173697270471464</v>
      </c>
      <c r="F25" s="2"/>
      <c r="G25" s="15"/>
      <c r="H25" s="2"/>
      <c r="I25" s="15"/>
    </row>
    <row r="26" spans="1:9">
      <c r="A26" s="18"/>
      <c r="B26" s="20"/>
      <c r="C26" s="25" t="s">
        <v>36</v>
      </c>
      <c r="D26" s="2">
        <v>22</v>
      </c>
      <c r="E26" s="15">
        <f t="shared" si="0"/>
        <v>0.0272952853598015</v>
      </c>
      <c r="F26" s="2"/>
      <c r="G26" s="15"/>
      <c r="H26" s="2"/>
      <c r="I26" s="15"/>
    </row>
    <row r="27" spans="1:9">
      <c r="A27" s="18"/>
      <c r="B27" s="20"/>
      <c r="C27" s="25" t="s">
        <v>37</v>
      </c>
      <c r="D27" s="2">
        <v>0</v>
      </c>
      <c r="E27" s="15">
        <f t="shared" si="0"/>
        <v>0</v>
      </c>
      <c r="F27" s="2"/>
      <c r="G27" s="15"/>
      <c r="H27" s="2"/>
      <c r="I27" s="15"/>
    </row>
    <row r="28" spans="1:9">
      <c r="A28" s="18"/>
      <c r="B28" s="22"/>
      <c r="C28" s="26" t="s">
        <v>38</v>
      </c>
      <c r="D28" s="2">
        <v>4</v>
      </c>
      <c r="E28" s="15">
        <f t="shared" si="0"/>
        <v>0.00496277915632754</v>
      </c>
      <c r="F28" s="2"/>
      <c r="G28" s="15"/>
      <c r="H28" s="2"/>
      <c r="I28" s="15"/>
    </row>
    <row r="29" spans="1:9">
      <c r="A29" s="12" t="s">
        <v>39</v>
      </c>
      <c r="B29" s="27" t="s">
        <v>40</v>
      </c>
      <c r="C29" s="12" t="s">
        <v>41</v>
      </c>
      <c r="D29" s="2">
        <v>0</v>
      </c>
      <c r="E29" s="15">
        <f t="shared" si="0"/>
        <v>0</v>
      </c>
      <c r="F29" s="2">
        <f>SUM(D29:D33)</f>
        <v>6</v>
      </c>
      <c r="G29" s="15">
        <f>SUM(E29:E33)</f>
        <v>0.00744416873449132</v>
      </c>
      <c r="H29" s="2">
        <f>SUM(D29:D55)</f>
        <v>24</v>
      </c>
      <c r="I29" s="15">
        <f>SUM(E29:E55)</f>
        <v>0.0297766749379653</v>
      </c>
    </row>
    <row r="30" spans="1:9">
      <c r="A30" s="16"/>
      <c r="B30" s="28"/>
      <c r="C30" s="16" t="s">
        <v>42</v>
      </c>
      <c r="D30" s="2">
        <v>1</v>
      </c>
      <c r="E30" s="15">
        <f t="shared" si="0"/>
        <v>0.00124069478908189</v>
      </c>
      <c r="F30" s="2"/>
      <c r="G30" s="15"/>
      <c r="H30" s="2"/>
      <c r="I30" s="15"/>
    </row>
    <row r="31" spans="1:9">
      <c r="A31" s="16"/>
      <c r="B31" s="28"/>
      <c r="C31" s="16" t="s">
        <v>43</v>
      </c>
      <c r="D31" s="2">
        <v>0</v>
      </c>
      <c r="E31" s="15">
        <f t="shared" si="0"/>
        <v>0</v>
      </c>
      <c r="F31" s="2"/>
      <c r="G31" s="15"/>
      <c r="H31" s="2"/>
      <c r="I31" s="15"/>
    </row>
    <row r="32" spans="1:9">
      <c r="A32" s="16"/>
      <c r="B32" s="28"/>
      <c r="C32" s="16" t="s">
        <v>44</v>
      </c>
      <c r="D32" s="2">
        <v>3</v>
      </c>
      <c r="E32" s="15">
        <f t="shared" si="0"/>
        <v>0.00372208436724566</v>
      </c>
      <c r="F32" s="2"/>
      <c r="G32" s="15"/>
      <c r="H32" s="2"/>
      <c r="I32" s="15"/>
    </row>
    <row r="33" spans="1:9">
      <c r="A33" s="16"/>
      <c r="B33" s="29"/>
      <c r="C33" s="17" t="s">
        <v>45</v>
      </c>
      <c r="D33" s="2">
        <v>2</v>
      </c>
      <c r="E33" s="15">
        <f t="shared" si="0"/>
        <v>0.00248138957816377</v>
      </c>
      <c r="F33" s="2"/>
      <c r="G33" s="15"/>
      <c r="H33" s="2"/>
      <c r="I33" s="15"/>
    </row>
    <row r="34" spans="1:9">
      <c r="A34" s="16"/>
      <c r="B34" s="27" t="s">
        <v>46</v>
      </c>
      <c r="C34" s="12" t="s">
        <v>47</v>
      </c>
      <c r="D34" s="2">
        <v>1</v>
      </c>
      <c r="E34" s="15">
        <f t="shared" si="0"/>
        <v>0.00124069478908189</v>
      </c>
      <c r="F34" s="2">
        <f>SUM(D34:D39)</f>
        <v>12</v>
      </c>
      <c r="G34" s="15">
        <f>SUM(E34:E39)</f>
        <v>0.0148883374689826</v>
      </c>
      <c r="H34" s="2"/>
      <c r="I34" s="15"/>
    </row>
    <row r="35" spans="1:9">
      <c r="A35" s="16"/>
      <c r="B35" s="28"/>
      <c r="C35" s="16" t="s">
        <v>48</v>
      </c>
      <c r="D35" s="2">
        <v>1</v>
      </c>
      <c r="E35" s="15">
        <f t="shared" ref="E35:E66" si="1">D35/806</f>
        <v>0.00124069478908189</v>
      </c>
      <c r="F35" s="2"/>
      <c r="G35" s="15"/>
      <c r="H35" s="2"/>
      <c r="I35" s="15"/>
    </row>
    <row r="36" spans="1:9">
      <c r="A36" s="16"/>
      <c r="B36" s="28"/>
      <c r="C36" s="16" t="s">
        <v>49</v>
      </c>
      <c r="D36" s="2">
        <v>0</v>
      </c>
      <c r="E36" s="15">
        <f t="shared" si="1"/>
        <v>0</v>
      </c>
      <c r="F36" s="2"/>
      <c r="G36" s="15"/>
      <c r="H36" s="2"/>
      <c r="I36" s="15"/>
    </row>
    <row r="37" spans="1:9">
      <c r="A37" s="16"/>
      <c r="B37" s="28"/>
      <c r="C37" s="16" t="s">
        <v>50</v>
      </c>
      <c r="D37" s="2">
        <v>10</v>
      </c>
      <c r="E37" s="15">
        <f t="shared" si="1"/>
        <v>0.0124069478908189</v>
      </c>
      <c r="F37" s="2"/>
      <c r="G37" s="15"/>
      <c r="H37" s="2"/>
      <c r="I37" s="15"/>
    </row>
    <row r="38" spans="1:9">
      <c r="A38" s="16"/>
      <c r="B38" s="28"/>
      <c r="C38" s="16" t="s">
        <v>51</v>
      </c>
      <c r="D38" s="2">
        <v>0</v>
      </c>
      <c r="E38" s="15">
        <f t="shared" si="1"/>
        <v>0</v>
      </c>
      <c r="F38" s="2"/>
      <c r="G38" s="15"/>
      <c r="H38" s="2"/>
      <c r="I38" s="15"/>
    </row>
    <row r="39" spans="1:9">
      <c r="A39" s="16"/>
      <c r="B39" s="29"/>
      <c r="C39" s="17" t="s">
        <v>52</v>
      </c>
      <c r="D39" s="2">
        <v>0</v>
      </c>
      <c r="E39" s="15">
        <f t="shared" si="1"/>
        <v>0</v>
      </c>
      <c r="F39" s="2"/>
      <c r="G39" s="15"/>
      <c r="H39" s="2"/>
      <c r="I39" s="15"/>
    </row>
    <row r="40" spans="1:9">
      <c r="A40" s="16"/>
      <c r="B40" s="27" t="s">
        <v>53</v>
      </c>
      <c r="C40" s="12" t="s">
        <v>54</v>
      </c>
      <c r="D40" s="2">
        <v>1</v>
      </c>
      <c r="E40" s="15">
        <f t="shared" si="1"/>
        <v>0.00124069478908189</v>
      </c>
      <c r="F40" s="2">
        <f>SUM(D40:D47)</f>
        <v>4</v>
      </c>
      <c r="G40" s="15">
        <f>SUM(E40:E47)</f>
        <v>0.00496277915632754</v>
      </c>
      <c r="H40" s="2"/>
      <c r="I40" s="15"/>
    </row>
    <row r="41" spans="1:9">
      <c r="A41" s="16"/>
      <c r="B41" s="28"/>
      <c r="C41" s="16" t="s">
        <v>55</v>
      </c>
      <c r="D41" s="2">
        <v>1</v>
      </c>
      <c r="E41" s="15">
        <f t="shared" si="1"/>
        <v>0.00124069478908189</v>
      </c>
      <c r="F41" s="2"/>
      <c r="G41" s="15"/>
      <c r="H41" s="2"/>
      <c r="I41" s="15"/>
    </row>
    <row r="42" spans="1:9">
      <c r="A42" s="16"/>
      <c r="B42" s="28"/>
      <c r="C42" s="16" t="s">
        <v>56</v>
      </c>
      <c r="D42" s="2">
        <v>0</v>
      </c>
      <c r="E42" s="15">
        <f t="shared" si="1"/>
        <v>0</v>
      </c>
      <c r="F42" s="2"/>
      <c r="G42" s="15"/>
      <c r="H42" s="2"/>
      <c r="I42" s="15"/>
    </row>
    <row r="43" spans="1:9">
      <c r="A43" s="16"/>
      <c r="B43" s="28"/>
      <c r="C43" s="16" t="s">
        <v>57</v>
      </c>
      <c r="D43" s="2">
        <v>1</v>
      </c>
      <c r="E43" s="15">
        <f t="shared" si="1"/>
        <v>0.00124069478908189</v>
      </c>
      <c r="F43" s="2"/>
      <c r="G43" s="15"/>
      <c r="H43" s="2"/>
      <c r="I43" s="15"/>
    </row>
    <row r="44" spans="1:9">
      <c r="A44" s="16"/>
      <c r="B44" s="28"/>
      <c r="C44" s="16" t="s">
        <v>58</v>
      </c>
      <c r="D44" s="2">
        <v>0</v>
      </c>
      <c r="E44" s="15">
        <f t="shared" si="1"/>
        <v>0</v>
      </c>
      <c r="F44" s="2"/>
      <c r="G44" s="15"/>
      <c r="H44" s="2"/>
      <c r="I44" s="15"/>
    </row>
    <row r="45" spans="1:9">
      <c r="A45" s="16"/>
      <c r="B45" s="28"/>
      <c r="C45" s="16" t="s">
        <v>59</v>
      </c>
      <c r="D45" s="2">
        <v>0</v>
      </c>
      <c r="E45" s="15">
        <f t="shared" si="1"/>
        <v>0</v>
      </c>
      <c r="F45" s="2"/>
      <c r="G45" s="15"/>
      <c r="H45" s="2"/>
      <c r="I45" s="15"/>
    </row>
    <row r="46" spans="1:9">
      <c r="A46" s="16"/>
      <c r="B46" s="28"/>
      <c r="C46" s="16" t="s">
        <v>60</v>
      </c>
      <c r="D46" s="2">
        <v>0</v>
      </c>
      <c r="E46" s="15">
        <f t="shared" si="1"/>
        <v>0</v>
      </c>
      <c r="F46" s="2"/>
      <c r="G46" s="15"/>
      <c r="H46" s="2"/>
      <c r="I46" s="15"/>
    </row>
    <row r="47" spans="1:9">
      <c r="A47" s="16"/>
      <c r="B47" s="29"/>
      <c r="C47" s="17" t="s">
        <v>61</v>
      </c>
      <c r="D47" s="2">
        <v>1</v>
      </c>
      <c r="E47" s="15">
        <f t="shared" si="1"/>
        <v>0.00124069478908189</v>
      </c>
      <c r="F47" s="2"/>
      <c r="G47" s="15"/>
      <c r="H47" s="2"/>
      <c r="I47" s="15"/>
    </row>
    <row r="48" spans="1:9">
      <c r="A48" s="16"/>
      <c r="B48" s="27" t="s">
        <v>62</v>
      </c>
      <c r="C48" s="12" t="s">
        <v>63</v>
      </c>
      <c r="D48" s="2">
        <v>0</v>
      </c>
      <c r="E48" s="15">
        <f t="shared" si="1"/>
        <v>0</v>
      </c>
      <c r="F48" s="2">
        <f>SUM(D48:D51)</f>
        <v>1</v>
      </c>
      <c r="G48" s="15">
        <f>SUM(E48:E51)</f>
        <v>0.00124069478908189</v>
      </c>
      <c r="H48" s="2"/>
      <c r="I48" s="15"/>
    </row>
    <row r="49" spans="1:9">
      <c r="A49" s="16"/>
      <c r="B49" s="28"/>
      <c r="C49" s="16" t="s">
        <v>64</v>
      </c>
      <c r="D49" s="2">
        <v>1</v>
      </c>
      <c r="E49" s="15">
        <f t="shared" si="1"/>
        <v>0.00124069478908189</v>
      </c>
      <c r="F49" s="2"/>
      <c r="G49" s="15"/>
      <c r="H49" s="2"/>
      <c r="I49" s="15"/>
    </row>
    <row r="50" spans="1:9">
      <c r="A50" s="16"/>
      <c r="B50" s="28"/>
      <c r="C50" s="16" t="s">
        <v>65</v>
      </c>
      <c r="D50" s="2">
        <v>0</v>
      </c>
      <c r="E50" s="15">
        <f t="shared" si="1"/>
        <v>0</v>
      </c>
      <c r="F50" s="2"/>
      <c r="G50" s="15"/>
      <c r="H50" s="2"/>
      <c r="I50" s="15"/>
    </row>
    <row r="51" spans="1:9">
      <c r="A51" s="16"/>
      <c r="B51" s="29"/>
      <c r="C51" s="17" t="s">
        <v>66</v>
      </c>
      <c r="D51" s="2">
        <v>0</v>
      </c>
      <c r="E51" s="15">
        <f t="shared" si="1"/>
        <v>0</v>
      </c>
      <c r="F51" s="2"/>
      <c r="G51" s="15"/>
      <c r="H51" s="2"/>
      <c r="I51" s="15"/>
    </row>
    <row r="52" spans="1:9">
      <c r="A52" s="16"/>
      <c r="B52" s="27" t="s">
        <v>67</v>
      </c>
      <c r="C52" s="12" t="s">
        <v>68</v>
      </c>
      <c r="D52" s="2">
        <v>0</v>
      </c>
      <c r="E52" s="15">
        <f t="shared" si="1"/>
        <v>0</v>
      </c>
      <c r="F52" s="2">
        <f>SUM(D52:D55)</f>
        <v>1</v>
      </c>
      <c r="G52" s="15">
        <f>SUM(E52:E55)</f>
        <v>0.00124069478908189</v>
      </c>
      <c r="H52" s="2"/>
      <c r="I52" s="15"/>
    </row>
    <row r="53" spans="1:9">
      <c r="A53" s="16"/>
      <c r="B53" s="28"/>
      <c r="C53" s="16" t="s">
        <v>69</v>
      </c>
      <c r="D53" s="2">
        <v>1</v>
      </c>
      <c r="E53" s="15">
        <f t="shared" si="1"/>
        <v>0.00124069478908189</v>
      </c>
      <c r="F53" s="2"/>
      <c r="G53" s="15"/>
      <c r="H53" s="2"/>
      <c r="I53" s="15"/>
    </row>
    <row r="54" spans="1:9">
      <c r="A54" s="16"/>
      <c r="B54" s="28"/>
      <c r="C54" s="16" t="s">
        <v>70</v>
      </c>
      <c r="D54" s="2">
        <v>0</v>
      </c>
      <c r="E54" s="15">
        <f t="shared" si="1"/>
        <v>0</v>
      </c>
      <c r="F54" s="2"/>
      <c r="G54" s="15"/>
      <c r="H54" s="2"/>
      <c r="I54" s="15"/>
    </row>
    <row r="55" spans="1:9">
      <c r="A55" s="17"/>
      <c r="B55" s="29"/>
      <c r="C55" s="17" t="s">
        <v>71</v>
      </c>
      <c r="D55" s="2">
        <v>0</v>
      </c>
      <c r="E55" s="15">
        <f t="shared" si="1"/>
        <v>0</v>
      </c>
      <c r="F55" s="2"/>
      <c r="G55" s="15"/>
      <c r="H55" s="2"/>
      <c r="I55" s="15"/>
    </row>
    <row r="56" spans="1:9">
      <c r="A56" s="12" t="s">
        <v>72</v>
      </c>
      <c r="B56" s="27" t="s">
        <v>73</v>
      </c>
      <c r="C56" s="12" t="s">
        <v>74</v>
      </c>
      <c r="D56" s="2">
        <v>5</v>
      </c>
      <c r="E56" s="15">
        <f t="shared" si="1"/>
        <v>0.00620347394540943</v>
      </c>
      <c r="F56" s="2">
        <f>SUM(D56:D58)</f>
        <v>6</v>
      </c>
      <c r="G56" s="15">
        <f>SUM(E56:E58)</f>
        <v>0.00744416873449132</v>
      </c>
      <c r="H56" s="2">
        <f>SUM(D56:D70)</f>
        <v>40</v>
      </c>
      <c r="I56" s="15">
        <f>SUM(E56:E70)</f>
        <v>0.0496277915632754</v>
      </c>
    </row>
    <row r="57" spans="1:9">
      <c r="A57" s="16"/>
      <c r="B57" s="28"/>
      <c r="C57" s="16" t="s">
        <v>75</v>
      </c>
      <c r="D57" s="2">
        <v>0</v>
      </c>
      <c r="E57" s="15">
        <f t="shared" si="1"/>
        <v>0</v>
      </c>
      <c r="F57" s="2"/>
      <c r="G57" s="15"/>
      <c r="H57" s="2"/>
      <c r="I57" s="15"/>
    </row>
    <row r="58" spans="1:9">
      <c r="A58" s="16"/>
      <c r="B58" s="29"/>
      <c r="C58" s="17" t="s">
        <v>76</v>
      </c>
      <c r="D58" s="2">
        <v>1</v>
      </c>
      <c r="E58" s="15">
        <f t="shared" si="1"/>
        <v>0.00124069478908189</v>
      </c>
      <c r="F58" s="2"/>
      <c r="G58" s="15"/>
      <c r="H58" s="2"/>
      <c r="I58" s="15"/>
    </row>
    <row r="59" spans="1:9">
      <c r="A59" s="16"/>
      <c r="B59" s="27" t="s">
        <v>77</v>
      </c>
      <c r="C59" s="12" t="s">
        <v>78</v>
      </c>
      <c r="D59" s="2">
        <v>0</v>
      </c>
      <c r="E59" s="15">
        <f t="shared" si="1"/>
        <v>0</v>
      </c>
      <c r="F59" s="2">
        <f>SUM(D59:D63)</f>
        <v>9</v>
      </c>
      <c r="G59" s="15">
        <f>SUM(E59:E63)</f>
        <v>0.011166253101737</v>
      </c>
      <c r="H59" s="2"/>
      <c r="I59" s="15"/>
    </row>
    <row r="60" spans="1:9">
      <c r="A60" s="16"/>
      <c r="B60" s="28"/>
      <c r="C60" s="16" t="s">
        <v>79</v>
      </c>
      <c r="D60" s="2">
        <v>9</v>
      </c>
      <c r="E60" s="15">
        <f t="shared" si="1"/>
        <v>0.011166253101737</v>
      </c>
      <c r="F60" s="2"/>
      <c r="G60" s="15"/>
      <c r="H60" s="2"/>
      <c r="I60" s="15"/>
    </row>
    <row r="61" spans="1:9">
      <c r="A61" s="16"/>
      <c r="B61" s="28"/>
      <c r="C61" s="16" t="s">
        <v>80</v>
      </c>
      <c r="D61" s="2">
        <v>0</v>
      </c>
      <c r="E61" s="15">
        <f t="shared" si="1"/>
        <v>0</v>
      </c>
      <c r="F61" s="2"/>
      <c r="G61" s="15"/>
      <c r="H61" s="2"/>
      <c r="I61" s="15"/>
    </row>
    <row r="62" spans="1:9">
      <c r="A62" s="16"/>
      <c r="B62" s="28"/>
      <c r="C62" s="16" t="s">
        <v>81</v>
      </c>
      <c r="D62" s="2">
        <v>0</v>
      </c>
      <c r="E62" s="15">
        <f t="shared" si="1"/>
        <v>0</v>
      </c>
      <c r="F62" s="2"/>
      <c r="G62" s="15"/>
      <c r="H62" s="2"/>
      <c r="I62" s="15"/>
    </row>
    <row r="63" spans="1:9">
      <c r="A63" s="16"/>
      <c r="B63" s="29"/>
      <c r="C63" s="17" t="s">
        <v>82</v>
      </c>
      <c r="D63" s="2">
        <v>0</v>
      </c>
      <c r="E63" s="15">
        <f t="shared" si="1"/>
        <v>0</v>
      </c>
      <c r="F63" s="2"/>
      <c r="G63" s="15"/>
      <c r="H63" s="2"/>
      <c r="I63" s="15"/>
    </row>
    <row r="64" spans="1:9">
      <c r="A64" s="16"/>
      <c r="B64" s="27" t="s">
        <v>83</v>
      </c>
      <c r="C64" s="12" t="s">
        <v>84</v>
      </c>
      <c r="D64" s="2">
        <v>0</v>
      </c>
      <c r="E64" s="15">
        <f t="shared" si="1"/>
        <v>0</v>
      </c>
      <c r="F64" s="2">
        <f>SUM(D64:D66)</f>
        <v>0</v>
      </c>
      <c r="G64" s="15">
        <f>SUM(E64:E66)</f>
        <v>0</v>
      </c>
      <c r="H64" s="2"/>
      <c r="I64" s="15"/>
    </row>
    <row r="65" spans="1:9">
      <c r="A65" s="16"/>
      <c r="B65" s="28"/>
      <c r="C65" s="16" t="s">
        <v>83</v>
      </c>
      <c r="D65" s="2">
        <v>0</v>
      </c>
      <c r="E65" s="15">
        <f t="shared" si="1"/>
        <v>0</v>
      </c>
      <c r="F65" s="2"/>
      <c r="G65" s="15"/>
      <c r="H65" s="2"/>
      <c r="I65" s="15"/>
    </row>
    <row r="66" spans="1:9">
      <c r="A66" s="16"/>
      <c r="B66" s="29"/>
      <c r="C66" s="17" t="s">
        <v>85</v>
      </c>
      <c r="D66" s="2">
        <v>0</v>
      </c>
      <c r="E66" s="15">
        <f t="shared" si="1"/>
        <v>0</v>
      </c>
      <c r="F66" s="2"/>
      <c r="G66" s="15"/>
      <c r="H66" s="2"/>
      <c r="I66" s="15"/>
    </row>
    <row r="67" spans="1:9">
      <c r="A67" s="16"/>
      <c r="B67" s="27" t="s">
        <v>86</v>
      </c>
      <c r="C67" s="12" t="s">
        <v>87</v>
      </c>
      <c r="D67" s="2">
        <v>1</v>
      </c>
      <c r="E67" s="15">
        <f t="shared" ref="E67:E112" si="2">D67/806</f>
        <v>0.00124069478908189</v>
      </c>
      <c r="F67" s="2">
        <f>SUM(D67:D70)</f>
        <v>25</v>
      </c>
      <c r="G67" s="15">
        <f>SUM(E67:E70)</f>
        <v>0.0310173697270471</v>
      </c>
      <c r="H67" s="2"/>
      <c r="I67" s="15"/>
    </row>
    <row r="68" spans="1:9">
      <c r="A68" s="16"/>
      <c r="B68" s="28"/>
      <c r="C68" s="16" t="s">
        <v>88</v>
      </c>
      <c r="D68" s="2">
        <v>21</v>
      </c>
      <c r="E68" s="15">
        <f t="shared" si="2"/>
        <v>0.0260545905707196</v>
      </c>
      <c r="F68" s="2"/>
      <c r="G68" s="15"/>
      <c r="H68" s="2"/>
      <c r="I68" s="15"/>
    </row>
    <row r="69" spans="1:9">
      <c r="A69" s="16"/>
      <c r="B69" s="28"/>
      <c r="C69" s="16" t="s">
        <v>89</v>
      </c>
      <c r="D69" s="2">
        <v>1</v>
      </c>
      <c r="E69" s="15">
        <f t="shared" si="2"/>
        <v>0.00124069478908189</v>
      </c>
      <c r="F69" s="2"/>
      <c r="G69" s="15"/>
      <c r="H69" s="2"/>
      <c r="I69" s="15"/>
    </row>
    <row r="70" spans="1:9">
      <c r="A70" s="17"/>
      <c r="B70" s="29"/>
      <c r="C70" s="17" t="s">
        <v>90</v>
      </c>
      <c r="D70" s="2">
        <v>2</v>
      </c>
      <c r="E70" s="15">
        <f t="shared" si="2"/>
        <v>0.00248138957816377</v>
      </c>
      <c r="F70" s="2"/>
      <c r="G70" s="15"/>
      <c r="H70" s="2"/>
      <c r="I70" s="15"/>
    </row>
    <row r="71" spans="1:9">
      <c r="A71" s="12" t="s">
        <v>91</v>
      </c>
      <c r="B71" s="12" t="s">
        <v>92</v>
      </c>
      <c r="C71" s="31" t="s">
        <v>93</v>
      </c>
      <c r="D71" s="2">
        <v>33</v>
      </c>
      <c r="E71" s="15">
        <f t="shared" si="2"/>
        <v>0.0409429280397022</v>
      </c>
      <c r="F71" s="2">
        <f>SUM(D71:D75)</f>
        <v>78</v>
      </c>
      <c r="G71" s="15">
        <f>SUM(E71:E75)</f>
        <v>0.0967741935483871</v>
      </c>
      <c r="H71" s="2">
        <f>SUM(D71:D85)</f>
        <v>82</v>
      </c>
      <c r="I71" s="15">
        <f>SUM(E71:E85)</f>
        <v>0.101736972704715</v>
      </c>
    </row>
    <row r="72" spans="1:9">
      <c r="A72" s="16"/>
      <c r="B72" s="16"/>
      <c r="C72" s="25" t="s">
        <v>94</v>
      </c>
      <c r="D72" s="2">
        <v>33</v>
      </c>
      <c r="E72" s="15">
        <f t="shared" si="2"/>
        <v>0.0409429280397022</v>
      </c>
      <c r="F72" s="2"/>
      <c r="G72" s="15"/>
      <c r="H72" s="2"/>
      <c r="I72" s="15"/>
    </row>
    <row r="73" spans="1:9">
      <c r="A73" s="16"/>
      <c r="B73" s="16"/>
      <c r="C73" s="25" t="s">
        <v>95</v>
      </c>
      <c r="D73" s="2">
        <v>7</v>
      </c>
      <c r="E73" s="15">
        <f t="shared" si="2"/>
        <v>0.0086848635235732</v>
      </c>
      <c r="F73" s="2"/>
      <c r="G73" s="15"/>
      <c r="H73" s="2"/>
      <c r="I73" s="15"/>
    </row>
    <row r="74" spans="1:9">
      <c r="A74" s="16"/>
      <c r="B74" s="16"/>
      <c r="C74" s="25" t="s">
        <v>96</v>
      </c>
      <c r="D74" s="2">
        <v>0</v>
      </c>
      <c r="E74" s="15">
        <f t="shared" si="2"/>
        <v>0</v>
      </c>
      <c r="F74" s="2"/>
      <c r="G74" s="15"/>
      <c r="H74" s="2"/>
      <c r="I74" s="15"/>
    </row>
    <row r="75" spans="1:9">
      <c r="A75" s="16"/>
      <c r="B75" s="16"/>
      <c r="C75" s="25" t="s">
        <v>97</v>
      </c>
      <c r="D75" s="2">
        <v>5</v>
      </c>
      <c r="E75" s="15">
        <f t="shared" si="2"/>
        <v>0.00620347394540943</v>
      </c>
      <c r="F75" s="2"/>
      <c r="G75" s="15"/>
      <c r="H75" s="2"/>
      <c r="I75" s="15"/>
    </row>
    <row r="76" spans="1:9">
      <c r="A76" s="16"/>
      <c r="B76" s="12" t="s">
        <v>98</v>
      </c>
      <c r="C76" s="31" t="s">
        <v>99</v>
      </c>
      <c r="D76" s="2">
        <v>1</v>
      </c>
      <c r="E76" s="15">
        <f t="shared" si="2"/>
        <v>0.00124069478908189</v>
      </c>
      <c r="F76" s="2">
        <f>SUM(D76:D79)</f>
        <v>1</v>
      </c>
      <c r="G76" s="15">
        <f>SUM(E76:E79)</f>
        <v>0.00124069478908189</v>
      </c>
      <c r="H76" s="2"/>
      <c r="I76" s="15"/>
    </row>
    <row r="77" spans="1:9">
      <c r="A77" s="16"/>
      <c r="B77" s="16"/>
      <c r="C77" s="24" t="s">
        <v>100</v>
      </c>
      <c r="D77" s="2">
        <v>0</v>
      </c>
      <c r="E77" s="15">
        <f t="shared" si="2"/>
        <v>0</v>
      </c>
      <c r="F77" s="2"/>
      <c r="G77" s="15"/>
      <c r="H77" s="2"/>
      <c r="I77" s="15"/>
    </row>
    <row r="78" spans="1:9">
      <c r="A78" s="16"/>
      <c r="B78" s="16"/>
      <c r="C78" s="24" t="s">
        <v>101</v>
      </c>
      <c r="D78" s="2">
        <v>0</v>
      </c>
      <c r="E78" s="15">
        <f t="shared" si="2"/>
        <v>0</v>
      </c>
      <c r="F78" s="2"/>
      <c r="G78" s="15"/>
      <c r="H78" s="2"/>
      <c r="I78" s="15"/>
    </row>
    <row r="79" spans="1:9">
      <c r="A79" s="16"/>
      <c r="B79" s="17"/>
      <c r="C79" s="26" t="s">
        <v>102</v>
      </c>
      <c r="D79" s="2">
        <v>0</v>
      </c>
      <c r="E79" s="15">
        <f t="shared" si="2"/>
        <v>0</v>
      </c>
      <c r="F79" s="2"/>
      <c r="G79" s="15"/>
      <c r="H79" s="2"/>
      <c r="I79" s="15"/>
    </row>
    <row r="80" spans="1:9">
      <c r="A80" s="16"/>
      <c r="B80" s="12" t="s">
        <v>103</v>
      </c>
      <c r="C80" s="31" t="s">
        <v>104</v>
      </c>
      <c r="D80" s="2">
        <v>1</v>
      </c>
      <c r="E80" s="15">
        <f t="shared" si="2"/>
        <v>0.00124069478908189</v>
      </c>
      <c r="F80" s="2">
        <f>SUM(D80:D85)</f>
        <v>3</v>
      </c>
      <c r="G80" s="15">
        <f>SUM(E80:E85)</f>
        <v>0.00372208436724566</v>
      </c>
      <c r="H80" s="2"/>
      <c r="I80" s="15"/>
    </row>
    <row r="81" spans="1:9">
      <c r="A81" s="16"/>
      <c r="B81" s="16"/>
      <c r="C81" s="24" t="s">
        <v>105</v>
      </c>
      <c r="D81" s="2">
        <v>0</v>
      </c>
      <c r="E81" s="15">
        <f t="shared" si="2"/>
        <v>0</v>
      </c>
      <c r="F81" s="2"/>
      <c r="G81" s="15"/>
      <c r="H81" s="2"/>
      <c r="I81" s="15"/>
    </row>
    <row r="82" spans="1:9">
      <c r="A82" s="16"/>
      <c r="B82" s="16"/>
      <c r="C82" s="24" t="s">
        <v>106</v>
      </c>
      <c r="D82" s="2">
        <v>0</v>
      </c>
      <c r="E82" s="15">
        <f t="shared" si="2"/>
        <v>0</v>
      </c>
      <c r="F82" s="2"/>
      <c r="G82" s="15"/>
      <c r="H82" s="2"/>
      <c r="I82" s="15"/>
    </row>
    <row r="83" spans="1:9">
      <c r="A83" s="16"/>
      <c r="B83" s="16"/>
      <c r="C83" s="24" t="s">
        <v>107</v>
      </c>
      <c r="D83" s="2">
        <v>0</v>
      </c>
      <c r="E83" s="15">
        <f t="shared" si="2"/>
        <v>0</v>
      </c>
      <c r="F83" s="2"/>
      <c r="G83" s="15"/>
      <c r="H83" s="2"/>
      <c r="I83" s="15"/>
    </row>
    <row r="84" spans="1:9">
      <c r="A84" s="16"/>
      <c r="B84" s="16"/>
      <c r="C84" s="24" t="s">
        <v>108</v>
      </c>
      <c r="D84" s="2">
        <v>0</v>
      </c>
      <c r="E84" s="15">
        <f t="shared" si="2"/>
        <v>0</v>
      </c>
      <c r="F84" s="2"/>
      <c r="G84" s="15"/>
      <c r="H84" s="2"/>
      <c r="I84" s="15"/>
    </row>
    <row r="85" spans="1:9">
      <c r="A85" s="17"/>
      <c r="B85" s="17"/>
      <c r="C85" s="26" t="s">
        <v>109</v>
      </c>
      <c r="D85" s="2">
        <v>2</v>
      </c>
      <c r="E85" s="15">
        <f t="shared" si="2"/>
        <v>0.00248138957816377</v>
      </c>
      <c r="F85" s="2"/>
      <c r="G85" s="15"/>
      <c r="H85" s="2"/>
      <c r="I85" s="15"/>
    </row>
    <row r="86" spans="1:9">
      <c r="A86" s="12" t="s">
        <v>110</v>
      </c>
      <c r="B86" s="19" t="s">
        <v>111</v>
      </c>
      <c r="C86" s="12" t="s">
        <v>112</v>
      </c>
      <c r="D86" s="2">
        <v>0</v>
      </c>
      <c r="E86" s="15">
        <f t="shared" si="2"/>
        <v>0</v>
      </c>
      <c r="F86" s="2">
        <f>SUM(D86:D94)</f>
        <v>93</v>
      </c>
      <c r="G86" s="15">
        <f>SUM(E86:E94)</f>
        <v>0.115384615384615</v>
      </c>
      <c r="H86" s="2">
        <f>SUM(D86:D112)</f>
        <v>162</v>
      </c>
      <c r="I86" s="15">
        <f>SUM(E86:E112)</f>
        <v>0.200992555831266</v>
      </c>
    </row>
    <row r="87" spans="1:9">
      <c r="A87" s="16"/>
      <c r="B87" s="20"/>
      <c r="C87" s="16" t="s">
        <v>113</v>
      </c>
      <c r="D87" s="2">
        <v>0</v>
      </c>
      <c r="E87" s="15">
        <f t="shared" si="2"/>
        <v>0</v>
      </c>
      <c r="F87" s="2"/>
      <c r="G87" s="15"/>
      <c r="H87" s="2"/>
      <c r="I87" s="15"/>
    </row>
    <row r="88" spans="1:9">
      <c r="A88" s="16"/>
      <c r="B88" s="20"/>
      <c r="C88" s="16" t="s">
        <v>114</v>
      </c>
      <c r="D88" s="2">
        <v>0</v>
      </c>
      <c r="E88" s="15">
        <f t="shared" si="2"/>
        <v>0</v>
      </c>
      <c r="F88" s="2"/>
      <c r="G88" s="15"/>
      <c r="H88" s="2"/>
      <c r="I88" s="15"/>
    </row>
    <row r="89" spans="1:9">
      <c r="A89" s="16"/>
      <c r="B89" s="20"/>
      <c r="C89" s="16" t="s">
        <v>115</v>
      </c>
      <c r="D89" s="2">
        <v>0</v>
      </c>
      <c r="E89" s="15">
        <f t="shared" si="2"/>
        <v>0</v>
      </c>
      <c r="F89" s="2"/>
      <c r="G89" s="15"/>
      <c r="H89" s="2"/>
      <c r="I89" s="15"/>
    </row>
    <row r="90" spans="1:9">
      <c r="A90" s="16"/>
      <c r="B90" s="20"/>
      <c r="C90" s="16" t="s">
        <v>116</v>
      </c>
      <c r="D90" s="2">
        <v>87</v>
      </c>
      <c r="E90" s="15">
        <f t="shared" si="2"/>
        <v>0.107940446650124</v>
      </c>
      <c r="F90" s="2"/>
      <c r="G90" s="15"/>
      <c r="H90" s="2"/>
      <c r="I90" s="15"/>
    </row>
    <row r="91" spans="1:9">
      <c r="A91" s="16"/>
      <c r="B91" s="20"/>
      <c r="C91" s="16" t="s">
        <v>117</v>
      </c>
      <c r="D91" s="2">
        <v>0</v>
      </c>
      <c r="E91" s="15">
        <f t="shared" si="2"/>
        <v>0</v>
      </c>
      <c r="F91" s="2"/>
      <c r="G91" s="15"/>
      <c r="H91" s="2"/>
      <c r="I91" s="15"/>
    </row>
    <row r="92" spans="1:9">
      <c r="A92" s="16"/>
      <c r="B92" s="20"/>
      <c r="C92" s="16" t="s">
        <v>118</v>
      </c>
      <c r="D92" s="2">
        <v>4</v>
      </c>
      <c r="E92" s="15">
        <f t="shared" si="2"/>
        <v>0.00496277915632754</v>
      </c>
      <c r="F92" s="2"/>
      <c r="G92" s="15"/>
      <c r="H92" s="2"/>
      <c r="I92" s="15"/>
    </row>
    <row r="93" spans="1:9">
      <c r="A93" s="16"/>
      <c r="B93" s="20"/>
      <c r="C93" s="16" t="s">
        <v>119</v>
      </c>
      <c r="D93" s="2">
        <v>1</v>
      </c>
      <c r="E93" s="15">
        <f t="shared" si="2"/>
        <v>0.00124069478908189</v>
      </c>
      <c r="F93" s="2"/>
      <c r="G93" s="15"/>
      <c r="H93" s="2"/>
      <c r="I93" s="15"/>
    </row>
    <row r="94" spans="1:9">
      <c r="A94" s="16"/>
      <c r="B94" s="22"/>
      <c r="C94" s="17" t="s">
        <v>120</v>
      </c>
      <c r="D94" s="2">
        <v>1</v>
      </c>
      <c r="E94" s="15">
        <f t="shared" si="2"/>
        <v>0.00124069478908189</v>
      </c>
      <c r="F94" s="2"/>
      <c r="G94" s="15"/>
      <c r="H94" s="2"/>
      <c r="I94" s="15"/>
    </row>
    <row r="95" spans="1:9">
      <c r="A95" s="16"/>
      <c r="B95" s="19" t="s">
        <v>121</v>
      </c>
      <c r="C95" s="16" t="s">
        <v>122</v>
      </c>
      <c r="D95" s="2">
        <v>2</v>
      </c>
      <c r="E95" s="15">
        <f t="shared" si="2"/>
        <v>0.00248138957816377</v>
      </c>
      <c r="F95" s="2">
        <f>SUM(D95:D105)</f>
        <v>53</v>
      </c>
      <c r="G95" s="15">
        <f>SUM(E95:E105)</f>
        <v>0.0657568238213399</v>
      </c>
      <c r="H95" s="2"/>
      <c r="I95" s="15"/>
    </row>
    <row r="96" spans="1:9">
      <c r="A96" s="16"/>
      <c r="B96" s="20"/>
      <c r="C96" s="16" t="s">
        <v>123</v>
      </c>
      <c r="D96" s="2">
        <v>0</v>
      </c>
      <c r="E96" s="15">
        <f t="shared" si="2"/>
        <v>0</v>
      </c>
      <c r="F96" s="2"/>
      <c r="G96" s="15"/>
      <c r="H96" s="2"/>
      <c r="I96" s="15"/>
    </row>
    <row r="97" spans="1:9">
      <c r="A97" s="16"/>
      <c r="B97" s="20"/>
      <c r="C97" s="16" t="s">
        <v>124</v>
      </c>
      <c r="D97" s="2">
        <v>9</v>
      </c>
      <c r="E97" s="15">
        <f t="shared" si="2"/>
        <v>0.011166253101737</v>
      </c>
      <c r="F97" s="2"/>
      <c r="G97" s="15"/>
      <c r="H97" s="2"/>
      <c r="I97" s="15"/>
    </row>
    <row r="98" spans="1:9">
      <c r="A98" s="16"/>
      <c r="B98" s="20"/>
      <c r="C98" s="16" t="s">
        <v>125</v>
      </c>
      <c r="D98" s="2">
        <v>12</v>
      </c>
      <c r="E98" s="15">
        <f t="shared" si="2"/>
        <v>0.0148883374689826</v>
      </c>
      <c r="F98" s="2"/>
      <c r="G98" s="15"/>
      <c r="H98" s="2"/>
      <c r="I98" s="15"/>
    </row>
    <row r="99" spans="1:9">
      <c r="A99" s="16"/>
      <c r="B99" s="20"/>
      <c r="C99" s="16" t="s">
        <v>126</v>
      </c>
      <c r="D99" s="2">
        <v>1</v>
      </c>
      <c r="E99" s="15">
        <f t="shared" si="2"/>
        <v>0.00124069478908189</v>
      </c>
      <c r="F99" s="2"/>
      <c r="G99" s="15"/>
      <c r="H99" s="2"/>
      <c r="I99" s="15"/>
    </row>
    <row r="100" spans="1:9">
      <c r="A100" s="16"/>
      <c r="B100" s="20"/>
      <c r="C100" s="16" t="s">
        <v>127</v>
      </c>
      <c r="D100" s="2">
        <v>8</v>
      </c>
      <c r="E100" s="15">
        <f t="shared" si="2"/>
        <v>0.00992555831265509</v>
      </c>
      <c r="F100" s="2"/>
      <c r="G100" s="15"/>
      <c r="H100" s="2"/>
      <c r="I100" s="15"/>
    </row>
    <row r="101" spans="1:9">
      <c r="A101" s="16"/>
      <c r="B101" s="20"/>
      <c r="C101" s="16" t="s">
        <v>128</v>
      </c>
      <c r="D101" s="2">
        <v>4</v>
      </c>
      <c r="E101" s="15">
        <f t="shared" si="2"/>
        <v>0.00496277915632754</v>
      </c>
      <c r="F101" s="2"/>
      <c r="G101" s="15"/>
      <c r="H101" s="2"/>
      <c r="I101" s="15"/>
    </row>
    <row r="102" spans="1:9">
      <c r="A102" s="16"/>
      <c r="B102" s="20"/>
      <c r="C102" s="16" t="s">
        <v>129</v>
      </c>
      <c r="D102" s="2">
        <v>3</v>
      </c>
      <c r="E102" s="15">
        <f t="shared" si="2"/>
        <v>0.00372208436724566</v>
      </c>
      <c r="F102" s="2"/>
      <c r="G102" s="15"/>
      <c r="H102" s="2"/>
      <c r="I102" s="15"/>
    </row>
    <row r="103" spans="1:9">
      <c r="A103" s="16"/>
      <c r="B103" s="20"/>
      <c r="C103" s="16" t="s">
        <v>130</v>
      </c>
      <c r="D103" s="2">
        <v>1</v>
      </c>
      <c r="E103" s="15">
        <f t="shared" si="2"/>
        <v>0.00124069478908189</v>
      </c>
      <c r="F103" s="2"/>
      <c r="G103" s="15"/>
      <c r="H103" s="2"/>
      <c r="I103" s="15"/>
    </row>
    <row r="104" spans="1:9">
      <c r="A104" s="16"/>
      <c r="B104" s="20"/>
      <c r="C104" s="16" t="s">
        <v>131</v>
      </c>
      <c r="D104" s="2">
        <v>9</v>
      </c>
      <c r="E104" s="15">
        <f t="shared" si="2"/>
        <v>0.011166253101737</v>
      </c>
      <c r="F104" s="2"/>
      <c r="G104" s="15"/>
      <c r="H104" s="2"/>
      <c r="I104" s="15"/>
    </row>
    <row r="105" spans="1:9">
      <c r="A105" s="16"/>
      <c r="B105" s="22"/>
      <c r="C105" s="17" t="s">
        <v>132</v>
      </c>
      <c r="D105" s="2">
        <v>4</v>
      </c>
      <c r="E105" s="15">
        <f t="shared" si="2"/>
        <v>0.00496277915632754</v>
      </c>
      <c r="F105" s="2"/>
      <c r="G105" s="15"/>
      <c r="H105" s="2"/>
      <c r="I105" s="15"/>
    </row>
    <row r="106" spans="1:9">
      <c r="A106" s="16"/>
      <c r="B106" s="31" t="s">
        <v>133</v>
      </c>
      <c r="C106" s="12" t="s">
        <v>134</v>
      </c>
      <c r="D106" s="2">
        <v>1</v>
      </c>
      <c r="E106" s="15">
        <f t="shared" si="2"/>
        <v>0.00124069478908189</v>
      </c>
      <c r="F106" s="2">
        <f>SUM(D106:D112)</f>
        <v>16</v>
      </c>
      <c r="G106" s="15">
        <f>SUM(E106:E112)</f>
        <v>0.0198511166253102</v>
      </c>
      <c r="H106" s="2"/>
      <c r="I106" s="15"/>
    </row>
    <row r="107" spans="1:9">
      <c r="A107" s="16"/>
      <c r="B107" s="25"/>
      <c r="C107" s="16" t="s">
        <v>135</v>
      </c>
      <c r="D107" s="2">
        <v>0</v>
      </c>
      <c r="E107" s="15">
        <f t="shared" si="2"/>
        <v>0</v>
      </c>
      <c r="F107" s="2"/>
      <c r="G107" s="15"/>
      <c r="H107" s="2"/>
      <c r="I107" s="15"/>
    </row>
    <row r="108" spans="1:9">
      <c r="A108" s="16"/>
      <c r="B108" s="25"/>
      <c r="C108" s="16" t="s">
        <v>136</v>
      </c>
      <c r="D108" s="2">
        <v>0</v>
      </c>
      <c r="E108" s="15">
        <f t="shared" si="2"/>
        <v>0</v>
      </c>
      <c r="F108" s="2"/>
      <c r="G108" s="15"/>
      <c r="H108" s="2"/>
      <c r="I108" s="15"/>
    </row>
    <row r="109" spans="1:9">
      <c r="A109" s="16"/>
      <c r="B109" s="25"/>
      <c r="C109" s="16" t="s">
        <v>137</v>
      </c>
      <c r="D109" s="2">
        <v>10</v>
      </c>
      <c r="E109" s="15">
        <f t="shared" si="2"/>
        <v>0.0124069478908189</v>
      </c>
      <c r="F109" s="2"/>
      <c r="G109" s="15"/>
      <c r="H109" s="2"/>
      <c r="I109" s="15"/>
    </row>
    <row r="110" spans="1:9">
      <c r="A110" s="16"/>
      <c r="B110" s="25"/>
      <c r="C110" s="16" t="s">
        <v>138</v>
      </c>
      <c r="D110" s="2">
        <v>0</v>
      </c>
      <c r="E110" s="15">
        <f t="shared" si="2"/>
        <v>0</v>
      </c>
      <c r="F110" s="2"/>
      <c r="G110" s="15"/>
      <c r="H110" s="2"/>
      <c r="I110" s="15"/>
    </row>
    <row r="111" spans="1:9">
      <c r="A111" s="16"/>
      <c r="B111" s="25"/>
      <c r="C111" s="16" t="s">
        <v>139</v>
      </c>
      <c r="D111" s="2">
        <v>0</v>
      </c>
      <c r="E111" s="15">
        <f t="shared" si="2"/>
        <v>0</v>
      </c>
      <c r="F111" s="2"/>
      <c r="G111" s="15"/>
      <c r="H111" s="2"/>
      <c r="I111" s="15"/>
    </row>
    <row r="112" spans="1:9">
      <c r="A112" s="17"/>
      <c r="B112" s="26"/>
      <c r="C112" s="17" t="s">
        <v>140</v>
      </c>
      <c r="D112" s="2">
        <v>5</v>
      </c>
      <c r="E112" s="15">
        <f t="shared" si="2"/>
        <v>0.00620347394540943</v>
      </c>
      <c r="F112" s="2"/>
      <c r="G112" s="15"/>
      <c r="H112" s="2"/>
      <c r="I112" s="15"/>
    </row>
    <row r="113" spans="1:9">
      <c r="A113" s="2"/>
      <c r="B113" s="2"/>
      <c r="C113" s="2"/>
      <c r="D113" s="2">
        <f>SUM(D2:D112)</f>
        <v>806</v>
      </c>
      <c r="E113" s="2"/>
      <c r="F113" s="2"/>
      <c r="G113" s="2"/>
      <c r="H113" s="2"/>
      <c r="I113" s="15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selection activeCell="H2" sqref="H2:H86"/>
    </sheetView>
  </sheetViews>
  <sheetFormatPr defaultColWidth="9" defaultRowHeight="13.5"/>
  <sheetData>
    <row r="1" spans="1:9">
      <c r="A1" s="12" t="s">
        <v>0</v>
      </c>
      <c r="B1" s="12" t="s">
        <v>1</v>
      </c>
      <c r="C1" s="12" t="s">
        <v>2</v>
      </c>
      <c r="D1" s="13" t="s">
        <v>3</v>
      </c>
      <c r="E1" s="14"/>
      <c r="F1" s="13" t="s">
        <v>4</v>
      </c>
      <c r="G1" s="14"/>
      <c r="H1" s="13" t="s">
        <v>5</v>
      </c>
      <c r="I1" s="30"/>
    </row>
    <row r="2" spans="1:9">
      <c r="A2" s="12" t="s">
        <v>6</v>
      </c>
      <c r="B2" s="12" t="s">
        <v>7</v>
      </c>
      <c r="C2" s="12" t="s">
        <v>8</v>
      </c>
      <c r="D2" s="2">
        <v>4</v>
      </c>
      <c r="E2" s="15">
        <f>D2/170</f>
        <v>0.0235294117647059</v>
      </c>
      <c r="F2" s="2">
        <f>SUM(D2:D6)</f>
        <v>22</v>
      </c>
      <c r="G2" s="15">
        <f>SUM(E2:E6)</f>
        <v>0.129411764705882</v>
      </c>
      <c r="H2" s="2">
        <f>SUM(D2:D10)</f>
        <v>24</v>
      </c>
      <c r="I2" s="15">
        <f>SUM(E2:E10)</f>
        <v>0.141176470588235</v>
      </c>
    </row>
    <row r="3" spans="1:9">
      <c r="A3" s="16"/>
      <c r="B3" s="16"/>
      <c r="C3" s="16" t="s">
        <v>9</v>
      </c>
      <c r="D3" s="2">
        <v>4</v>
      </c>
      <c r="E3" s="15">
        <f t="shared" ref="E3:E34" si="0">D3/170</f>
        <v>0.0235294117647059</v>
      </c>
      <c r="F3" s="2"/>
      <c r="G3" s="15"/>
      <c r="H3" s="2"/>
      <c r="I3" s="15"/>
    </row>
    <row r="4" spans="1:9">
      <c r="A4" s="16"/>
      <c r="B4" s="16"/>
      <c r="C4" s="16" t="s">
        <v>10</v>
      </c>
      <c r="D4" s="2">
        <v>5</v>
      </c>
      <c r="E4" s="15">
        <f t="shared" si="0"/>
        <v>0.0294117647058824</v>
      </c>
      <c r="F4" s="2"/>
      <c r="G4" s="15"/>
      <c r="H4" s="2"/>
      <c r="I4" s="15"/>
    </row>
    <row r="5" spans="1:9">
      <c r="A5" s="16"/>
      <c r="B5" s="16"/>
      <c r="C5" s="16" t="s">
        <v>11</v>
      </c>
      <c r="D5" s="2">
        <v>0</v>
      </c>
      <c r="E5" s="15">
        <f t="shared" si="0"/>
        <v>0</v>
      </c>
      <c r="F5" s="2"/>
      <c r="G5" s="15"/>
      <c r="H5" s="2"/>
      <c r="I5" s="15"/>
    </row>
    <row r="6" spans="1:9">
      <c r="A6" s="16"/>
      <c r="B6" s="17"/>
      <c r="C6" s="17" t="s">
        <v>12</v>
      </c>
      <c r="D6" s="2">
        <v>9</v>
      </c>
      <c r="E6" s="15">
        <f t="shared" si="0"/>
        <v>0.0529411764705882</v>
      </c>
      <c r="F6" s="2"/>
      <c r="G6" s="15"/>
      <c r="H6" s="2"/>
      <c r="I6" s="15"/>
    </row>
    <row r="7" spans="1:9">
      <c r="A7" s="16"/>
      <c r="B7" s="12" t="s">
        <v>13</v>
      </c>
      <c r="C7" s="12" t="s">
        <v>14</v>
      </c>
      <c r="D7" s="2">
        <v>0</v>
      </c>
      <c r="E7" s="15">
        <f t="shared" si="0"/>
        <v>0</v>
      </c>
      <c r="F7" s="2">
        <f>SUM(D7:D10)</f>
        <v>2</v>
      </c>
      <c r="G7" s="15">
        <f>SUM(E7:E10)</f>
        <v>0.0117647058823529</v>
      </c>
      <c r="H7" s="2"/>
      <c r="I7" s="15"/>
    </row>
    <row r="8" spans="1:9">
      <c r="A8" s="16"/>
      <c r="B8" s="16"/>
      <c r="C8" s="16" t="s">
        <v>15</v>
      </c>
      <c r="D8" s="2">
        <v>2</v>
      </c>
      <c r="E8" s="15">
        <f t="shared" si="0"/>
        <v>0.0117647058823529</v>
      </c>
      <c r="F8" s="2"/>
      <c r="G8" s="15"/>
      <c r="H8" s="2"/>
      <c r="I8" s="15"/>
    </row>
    <row r="9" spans="1:9">
      <c r="A9" s="16"/>
      <c r="B9" s="16"/>
      <c r="C9" s="16" t="s">
        <v>16</v>
      </c>
      <c r="D9" s="2">
        <v>0</v>
      </c>
      <c r="E9" s="15">
        <f t="shared" si="0"/>
        <v>0</v>
      </c>
      <c r="F9" s="2"/>
      <c r="G9" s="15"/>
      <c r="H9" s="2"/>
      <c r="I9" s="15"/>
    </row>
    <row r="10" spans="1:9">
      <c r="A10" s="17"/>
      <c r="B10" s="17"/>
      <c r="C10" s="17" t="s">
        <v>17</v>
      </c>
      <c r="D10" s="2">
        <v>0</v>
      </c>
      <c r="E10" s="15">
        <f t="shared" si="0"/>
        <v>0</v>
      </c>
      <c r="F10" s="2"/>
      <c r="G10" s="15"/>
      <c r="H10" s="2"/>
      <c r="I10" s="15"/>
    </row>
    <row r="11" spans="1:9">
      <c r="A11" s="18" t="s">
        <v>18</v>
      </c>
      <c r="B11" s="19" t="s">
        <v>19</v>
      </c>
      <c r="C11" s="19" t="s">
        <v>20</v>
      </c>
      <c r="D11" s="2">
        <v>0</v>
      </c>
      <c r="E11" s="15">
        <f t="shared" si="0"/>
        <v>0</v>
      </c>
      <c r="F11" s="2">
        <f>SUM(D11:D19)</f>
        <v>27</v>
      </c>
      <c r="G11" s="15">
        <f>SUM(E11:E19)</f>
        <v>0.158823529411765</v>
      </c>
      <c r="H11" s="2">
        <f>SUM(D11:D28)</f>
        <v>64</v>
      </c>
      <c r="I11" s="15">
        <f>SUM(E11:E28)</f>
        <v>0.376470588235294</v>
      </c>
    </row>
    <row r="12" spans="1:9">
      <c r="A12" s="18"/>
      <c r="B12" s="20"/>
      <c r="C12" s="20" t="s">
        <v>21</v>
      </c>
      <c r="D12" s="2">
        <v>10</v>
      </c>
      <c r="E12" s="15">
        <f t="shared" si="0"/>
        <v>0.0588235294117647</v>
      </c>
      <c r="F12" s="2"/>
      <c r="G12" s="15"/>
      <c r="H12" s="2"/>
      <c r="I12" s="15"/>
    </row>
    <row r="13" ht="27" spans="1:9">
      <c r="A13" s="18"/>
      <c r="B13" s="20"/>
      <c r="C13" s="21" t="s">
        <v>22</v>
      </c>
      <c r="D13" s="2">
        <v>4</v>
      </c>
      <c r="E13" s="15">
        <f t="shared" si="0"/>
        <v>0.0235294117647059</v>
      </c>
      <c r="F13" s="2"/>
      <c r="G13" s="15"/>
      <c r="H13" s="2"/>
      <c r="I13" s="15"/>
    </row>
    <row r="14" spans="1:9">
      <c r="A14" s="18"/>
      <c r="B14" s="20"/>
      <c r="C14" s="20" t="s">
        <v>23</v>
      </c>
      <c r="D14" s="2">
        <v>10</v>
      </c>
      <c r="E14" s="15">
        <f t="shared" si="0"/>
        <v>0.0588235294117647</v>
      </c>
      <c r="F14" s="2"/>
      <c r="G14" s="15"/>
      <c r="H14" s="2"/>
      <c r="I14" s="15"/>
    </row>
    <row r="15" spans="1:9">
      <c r="A15" s="18"/>
      <c r="B15" s="20"/>
      <c r="C15" s="20" t="s">
        <v>24</v>
      </c>
      <c r="D15" s="2">
        <v>3</v>
      </c>
      <c r="E15" s="15">
        <f t="shared" si="0"/>
        <v>0.0176470588235294</v>
      </c>
      <c r="F15" s="2"/>
      <c r="G15" s="15"/>
      <c r="H15" s="2"/>
      <c r="I15" s="15"/>
    </row>
    <row r="16" spans="1:9">
      <c r="A16" s="18"/>
      <c r="B16" s="20"/>
      <c r="C16" s="20" t="s">
        <v>25</v>
      </c>
      <c r="D16" s="2">
        <v>0</v>
      </c>
      <c r="E16" s="15">
        <f t="shared" si="0"/>
        <v>0</v>
      </c>
      <c r="F16" s="2"/>
      <c r="G16" s="15"/>
      <c r="H16" s="2"/>
      <c r="I16" s="15"/>
    </row>
    <row r="17" spans="1:9">
      <c r="A17" s="18"/>
      <c r="B17" s="20"/>
      <c r="C17" s="20" t="s">
        <v>26</v>
      </c>
      <c r="D17" s="2">
        <v>0</v>
      </c>
      <c r="E17" s="15">
        <f t="shared" si="0"/>
        <v>0</v>
      </c>
      <c r="F17" s="2"/>
      <c r="G17" s="15"/>
      <c r="H17" s="2"/>
      <c r="I17" s="15"/>
    </row>
    <row r="18" spans="1:9">
      <c r="A18" s="18"/>
      <c r="B18" s="20"/>
      <c r="C18" s="20" t="s">
        <v>27</v>
      </c>
      <c r="D18" s="2">
        <v>0</v>
      </c>
      <c r="E18" s="15">
        <f t="shared" si="0"/>
        <v>0</v>
      </c>
      <c r="F18" s="2"/>
      <c r="G18" s="15"/>
      <c r="H18" s="2"/>
      <c r="I18" s="15"/>
    </row>
    <row r="19" spans="1:9">
      <c r="A19" s="18"/>
      <c r="B19" s="22"/>
      <c r="C19" s="22" t="s">
        <v>28</v>
      </c>
      <c r="D19" s="2">
        <v>0</v>
      </c>
      <c r="E19" s="15">
        <f t="shared" si="0"/>
        <v>0</v>
      </c>
      <c r="F19" s="2"/>
      <c r="G19" s="15"/>
      <c r="H19" s="2"/>
      <c r="I19" s="15"/>
    </row>
    <row r="20" spans="1:9">
      <c r="A20" s="18"/>
      <c r="B20" s="19" t="s">
        <v>29</v>
      </c>
      <c r="C20" s="23" t="s">
        <v>30</v>
      </c>
      <c r="D20" s="2">
        <v>7</v>
      </c>
      <c r="E20" s="15">
        <f t="shared" si="0"/>
        <v>0.0411764705882353</v>
      </c>
      <c r="F20" s="2">
        <f>SUM(D20:D28)</f>
        <v>37</v>
      </c>
      <c r="G20" s="15">
        <f>SUM(E20:E28)</f>
        <v>0.217647058823529</v>
      </c>
      <c r="H20" s="2"/>
      <c r="I20" s="15"/>
    </row>
    <row r="21" spans="1:9">
      <c r="A21" s="18"/>
      <c r="B21" s="20"/>
      <c r="C21" s="24" t="s">
        <v>31</v>
      </c>
      <c r="D21" s="2">
        <v>13</v>
      </c>
      <c r="E21" s="15">
        <f t="shared" si="0"/>
        <v>0.0764705882352941</v>
      </c>
      <c r="F21" s="2"/>
      <c r="G21" s="15"/>
      <c r="H21" s="2"/>
      <c r="I21" s="15"/>
    </row>
    <row r="22" spans="1:9">
      <c r="A22" s="18"/>
      <c r="B22" s="20"/>
      <c r="C22" s="25" t="s">
        <v>32</v>
      </c>
      <c r="D22" s="2">
        <v>8</v>
      </c>
      <c r="E22" s="15">
        <f t="shared" si="0"/>
        <v>0.0470588235294118</v>
      </c>
      <c r="F22" s="2"/>
      <c r="G22" s="15"/>
      <c r="H22" s="2"/>
      <c r="I22" s="15"/>
    </row>
    <row r="23" spans="1:9">
      <c r="A23" s="18"/>
      <c r="B23" s="20"/>
      <c r="C23" s="25" t="s">
        <v>33</v>
      </c>
      <c r="D23" s="2">
        <v>1</v>
      </c>
      <c r="E23" s="15">
        <f t="shared" si="0"/>
        <v>0.00588235294117647</v>
      </c>
      <c r="F23" s="2"/>
      <c r="G23" s="15"/>
      <c r="H23" s="2"/>
      <c r="I23" s="15"/>
    </row>
    <row r="24" spans="1:9">
      <c r="A24" s="18"/>
      <c r="B24" s="20"/>
      <c r="C24" s="25" t="s">
        <v>34</v>
      </c>
      <c r="D24" s="2">
        <v>1</v>
      </c>
      <c r="E24" s="15">
        <f t="shared" si="0"/>
        <v>0.00588235294117647</v>
      </c>
      <c r="F24" s="2"/>
      <c r="G24" s="15"/>
      <c r="H24" s="2"/>
      <c r="I24" s="15"/>
    </row>
    <row r="25" spans="1:9">
      <c r="A25" s="18"/>
      <c r="B25" s="20"/>
      <c r="C25" s="25" t="s">
        <v>35</v>
      </c>
      <c r="D25" s="2">
        <v>3</v>
      </c>
      <c r="E25" s="15">
        <f t="shared" si="0"/>
        <v>0.0176470588235294</v>
      </c>
      <c r="F25" s="2"/>
      <c r="G25" s="15"/>
      <c r="H25" s="2"/>
      <c r="I25" s="15"/>
    </row>
    <row r="26" spans="1:9">
      <c r="A26" s="18"/>
      <c r="B26" s="20"/>
      <c r="C26" s="25" t="s">
        <v>36</v>
      </c>
      <c r="D26" s="2">
        <v>2</v>
      </c>
      <c r="E26" s="15">
        <f t="shared" si="0"/>
        <v>0.0117647058823529</v>
      </c>
      <c r="F26" s="2"/>
      <c r="G26" s="15"/>
      <c r="H26" s="2"/>
      <c r="I26" s="15"/>
    </row>
    <row r="27" spans="1:9">
      <c r="A27" s="18"/>
      <c r="B27" s="20"/>
      <c r="C27" s="25" t="s">
        <v>37</v>
      </c>
      <c r="D27" s="2">
        <v>2</v>
      </c>
      <c r="E27" s="15">
        <f t="shared" si="0"/>
        <v>0.0117647058823529</v>
      </c>
      <c r="F27" s="2"/>
      <c r="G27" s="15"/>
      <c r="H27" s="2"/>
      <c r="I27" s="15"/>
    </row>
    <row r="28" spans="1:9">
      <c r="A28" s="18"/>
      <c r="B28" s="22"/>
      <c r="C28" s="26" t="s">
        <v>38</v>
      </c>
      <c r="D28" s="2">
        <v>0</v>
      </c>
      <c r="E28" s="15">
        <f t="shared" si="0"/>
        <v>0</v>
      </c>
      <c r="F28" s="2"/>
      <c r="G28" s="15"/>
      <c r="H28" s="2"/>
      <c r="I28" s="15"/>
    </row>
    <row r="29" spans="1:9">
      <c r="A29" s="12" t="s">
        <v>39</v>
      </c>
      <c r="B29" s="27" t="s">
        <v>40</v>
      </c>
      <c r="C29" s="12" t="s">
        <v>41</v>
      </c>
      <c r="D29" s="2">
        <v>0</v>
      </c>
      <c r="E29" s="15">
        <f t="shared" si="0"/>
        <v>0</v>
      </c>
      <c r="F29" s="2">
        <f>SUM(D29:D33)</f>
        <v>7</v>
      </c>
      <c r="G29" s="15">
        <f>SUM(E29:E33)</f>
        <v>0.0411764705882353</v>
      </c>
      <c r="H29" s="2">
        <f>SUM(D29:D55)</f>
        <v>11</v>
      </c>
      <c r="I29" s="15">
        <f>SUM(E29:E55)</f>
        <v>0.0647058823529412</v>
      </c>
    </row>
    <row r="30" spans="1:9">
      <c r="A30" s="16"/>
      <c r="B30" s="28"/>
      <c r="C30" s="16" t="s">
        <v>42</v>
      </c>
      <c r="D30" s="2">
        <v>6</v>
      </c>
      <c r="E30" s="15">
        <f t="shared" si="0"/>
        <v>0.0352941176470588</v>
      </c>
      <c r="F30" s="2"/>
      <c r="G30" s="15"/>
      <c r="H30" s="2"/>
      <c r="I30" s="15"/>
    </row>
    <row r="31" spans="1:9">
      <c r="A31" s="16"/>
      <c r="B31" s="28"/>
      <c r="C31" s="16" t="s">
        <v>43</v>
      </c>
      <c r="D31" s="2">
        <v>0</v>
      </c>
      <c r="E31" s="15">
        <f t="shared" si="0"/>
        <v>0</v>
      </c>
      <c r="F31" s="2"/>
      <c r="G31" s="15"/>
      <c r="H31" s="2"/>
      <c r="I31" s="15"/>
    </row>
    <row r="32" spans="1:9">
      <c r="A32" s="16"/>
      <c r="B32" s="28"/>
      <c r="C32" s="16" t="s">
        <v>44</v>
      </c>
      <c r="D32" s="2">
        <v>1</v>
      </c>
      <c r="E32" s="15">
        <f t="shared" si="0"/>
        <v>0.00588235294117647</v>
      </c>
      <c r="F32" s="2"/>
      <c r="G32" s="15"/>
      <c r="H32" s="2"/>
      <c r="I32" s="15"/>
    </row>
    <row r="33" spans="1:9">
      <c r="A33" s="16"/>
      <c r="B33" s="29"/>
      <c r="C33" s="17" t="s">
        <v>45</v>
      </c>
      <c r="D33" s="2">
        <v>0</v>
      </c>
      <c r="E33" s="15">
        <f t="shared" si="0"/>
        <v>0</v>
      </c>
      <c r="F33" s="2"/>
      <c r="G33" s="15"/>
      <c r="H33" s="2"/>
      <c r="I33" s="15"/>
    </row>
    <row r="34" spans="1:9">
      <c r="A34" s="16"/>
      <c r="B34" s="27" t="s">
        <v>46</v>
      </c>
      <c r="C34" s="12" t="s">
        <v>47</v>
      </c>
      <c r="D34" s="2">
        <v>0</v>
      </c>
      <c r="E34" s="15">
        <f t="shared" si="0"/>
        <v>0</v>
      </c>
      <c r="F34" s="2">
        <f>SUM(D34:D39)</f>
        <v>0</v>
      </c>
      <c r="G34" s="15">
        <f>SUM(E34:E39)</f>
        <v>0</v>
      </c>
      <c r="H34" s="2"/>
      <c r="I34" s="15"/>
    </row>
    <row r="35" spans="1:9">
      <c r="A35" s="16"/>
      <c r="B35" s="28"/>
      <c r="C35" s="16" t="s">
        <v>48</v>
      </c>
      <c r="D35" s="2">
        <v>0</v>
      </c>
      <c r="E35" s="15">
        <f t="shared" ref="E35:E66" si="1">D35/170</f>
        <v>0</v>
      </c>
      <c r="F35" s="2"/>
      <c r="G35" s="15"/>
      <c r="H35" s="2"/>
      <c r="I35" s="15"/>
    </row>
    <row r="36" spans="1:9">
      <c r="A36" s="16"/>
      <c r="B36" s="28"/>
      <c r="C36" s="16" t="s">
        <v>49</v>
      </c>
      <c r="D36" s="2">
        <v>0</v>
      </c>
      <c r="E36" s="15">
        <f t="shared" si="1"/>
        <v>0</v>
      </c>
      <c r="F36" s="2"/>
      <c r="G36" s="15"/>
      <c r="H36" s="2"/>
      <c r="I36" s="15"/>
    </row>
    <row r="37" spans="1:9">
      <c r="A37" s="16"/>
      <c r="B37" s="28"/>
      <c r="C37" s="16" t="s">
        <v>50</v>
      </c>
      <c r="D37" s="2">
        <v>0</v>
      </c>
      <c r="E37" s="15">
        <f t="shared" si="1"/>
        <v>0</v>
      </c>
      <c r="F37" s="2"/>
      <c r="G37" s="15"/>
      <c r="H37" s="2"/>
      <c r="I37" s="15"/>
    </row>
    <row r="38" spans="1:9">
      <c r="A38" s="16"/>
      <c r="B38" s="28"/>
      <c r="C38" s="16" t="s">
        <v>51</v>
      </c>
      <c r="D38" s="2">
        <v>0</v>
      </c>
      <c r="E38" s="15">
        <f t="shared" si="1"/>
        <v>0</v>
      </c>
      <c r="F38" s="2"/>
      <c r="G38" s="15"/>
      <c r="H38" s="2"/>
      <c r="I38" s="15"/>
    </row>
    <row r="39" spans="1:9">
      <c r="A39" s="16"/>
      <c r="B39" s="29"/>
      <c r="C39" s="17" t="s">
        <v>52</v>
      </c>
      <c r="D39" s="2">
        <v>0</v>
      </c>
      <c r="E39" s="15">
        <f t="shared" si="1"/>
        <v>0</v>
      </c>
      <c r="F39" s="2"/>
      <c r="G39" s="15"/>
      <c r="H39" s="2"/>
      <c r="I39" s="15"/>
    </row>
    <row r="40" spans="1:9">
      <c r="A40" s="16"/>
      <c r="B40" s="27" t="s">
        <v>53</v>
      </c>
      <c r="C40" s="12" t="s">
        <v>54</v>
      </c>
      <c r="D40" s="2">
        <v>0</v>
      </c>
      <c r="E40" s="15">
        <f t="shared" si="1"/>
        <v>0</v>
      </c>
      <c r="F40" s="2">
        <f>SUM(D40:D47)</f>
        <v>0</v>
      </c>
      <c r="G40" s="15">
        <f>SUM(E40:E47)</f>
        <v>0</v>
      </c>
      <c r="H40" s="2"/>
      <c r="I40" s="15"/>
    </row>
    <row r="41" spans="1:9">
      <c r="A41" s="16"/>
      <c r="B41" s="28"/>
      <c r="C41" s="16" t="s">
        <v>55</v>
      </c>
      <c r="D41" s="2">
        <v>0</v>
      </c>
      <c r="E41" s="15">
        <f t="shared" si="1"/>
        <v>0</v>
      </c>
      <c r="F41" s="2"/>
      <c r="G41" s="15"/>
      <c r="H41" s="2"/>
      <c r="I41" s="15"/>
    </row>
    <row r="42" spans="1:9">
      <c r="A42" s="16"/>
      <c r="B42" s="28"/>
      <c r="C42" s="16" t="s">
        <v>56</v>
      </c>
      <c r="D42" s="2">
        <v>0</v>
      </c>
      <c r="E42" s="15">
        <f t="shared" si="1"/>
        <v>0</v>
      </c>
      <c r="F42" s="2"/>
      <c r="G42" s="15"/>
      <c r="H42" s="2"/>
      <c r="I42" s="15"/>
    </row>
    <row r="43" spans="1:9">
      <c r="A43" s="16"/>
      <c r="B43" s="28"/>
      <c r="C43" s="16" t="s">
        <v>57</v>
      </c>
      <c r="D43" s="2">
        <v>0</v>
      </c>
      <c r="E43" s="15">
        <f t="shared" si="1"/>
        <v>0</v>
      </c>
      <c r="F43" s="2"/>
      <c r="G43" s="15"/>
      <c r="H43" s="2"/>
      <c r="I43" s="15"/>
    </row>
    <row r="44" spans="1:9">
      <c r="A44" s="16"/>
      <c r="B44" s="28"/>
      <c r="C44" s="16" t="s">
        <v>58</v>
      </c>
      <c r="D44" s="2">
        <v>0</v>
      </c>
      <c r="E44" s="15">
        <f t="shared" si="1"/>
        <v>0</v>
      </c>
      <c r="F44" s="2"/>
      <c r="G44" s="15"/>
      <c r="H44" s="2"/>
      <c r="I44" s="15"/>
    </row>
    <row r="45" spans="1:9">
      <c r="A45" s="16"/>
      <c r="B45" s="28"/>
      <c r="C45" s="16" t="s">
        <v>59</v>
      </c>
      <c r="D45" s="2">
        <v>0</v>
      </c>
      <c r="E45" s="15">
        <f t="shared" si="1"/>
        <v>0</v>
      </c>
      <c r="F45" s="2"/>
      <c r="G45" s="15"/>
      <c r="H45" s="2"/>
      <c r="I45" s="15"/>
    </row>
    <row r="46" spans="1:9">
      <c r="A46" s="16"/>
      <c r="B46" s="28"/>
      <c r="C46" s="16" t="s">
        <v>60</v>
      </c>
      <c r="D46" s="2">
        <v>0</v>
      </c>
      <c r="E46" s="15">
        <f t="shared" si="1"/>
        <v>0</v>
      </c>
      <c r="F46" s="2"/>
      <c r="G46" s="15"/>
      <c r="H46" s="2"/>
      <c r="I46" s="15"/>
    </row>
    <row r="47" spans="1:9">
      <c r="A47" s="16"/>
      <c r="B47" s="29"/>
      <c r="C47" s="17" t="s">
        <v>61</v>
      </c>
      <c r="D47" s="2">
        <v>0</v>
      </c>
      <c r="E47" s="15">
        <f t="shared" si="1"/>
        <v>0</v>
      </c>
      <c r="F47" s="2"/>
      <c r="G47" s="15"/>
      <c r="H47" s="2"/>
      <c r="I47" s="15"/>
    </row>
    <row r="48" spans="1:9">
      <c r="A48" s="16"/>
      <c r="B48" s="27" t="s">
        <v>62</v>
      </c>
      <c r="C48" s="12" t="s">
        <v>63</v>
      </c>
      <c r="D48" s="2">
        <v>4</v>
      </c>
      <c r="E48" s="15">
        <f t="shared" si="1"/>
        <v>0.0235294117647059</v>
      </c>
      <c r="F48" s="2">
        <f>SUM(D48:D51)</f>
        <v>4</v>
      </c>
      <c r="G48" s="15">
        <f>SUM(E48:E51)</f>
        <v>0.0235294117647059</v>
      </c>
      <c r="H48" s="2"/>
      <c r="I48" s="15"/>
    </row>
    <row r="49" spans="1:9">
      <c r="A49" s="16"/>
      <c r="B49" s="28"/>
      <c r="C49" s="16" t="s">
        <v>64</v>
      </c>
      <c r="D49" s="2">
        <v>0</v>
      </c>
      <c r="E49" s="15">
        <f t="shared" si="1"/>
        <v>0</v>
      </c>
      <c r="F49" s="2"/>
      <c r="G49" s="15"/>
      <c r="H49" s="2"/>
      <c r="I49" s="15"/>
    </row>
    <row r="50" spans="1:9">
      <c r="A50" s="16"/>
      <c r="B50" s="28"/>
      <c r="C50" s="16" t="s">
        <v>65</v>
      </c>
      <c r="D50" s="2">
        <v>0</v>
      </c>
      <c r="E50" s="15">
        <f t="shared" si="1"/>
        <v>0</v>
      </c>
      <c r="F50" s="2"/>
      <c r="G50" s="15"/>
      <c r="H50" s="2"/>
      <c r="I50" s="15"/>
    </row>
    <row r="51" spans="1:9">
      <c r="A51" s="16"/>
      <c r="B51" s="29"/>
      <c r="C51" s="17" t="s">
        <v>66</v>
      </c>
      <c r="D51" s="2">
        <v>0</v>
      </c>
      <c r="E51" s="15">
        <f t="shared" si="1"/>
        <v>0</v>
      </c>
      <c r="F51" s="2"/>
      <c r="G51" s="15"/>
      <c r="H51" s="2"/>
      <c r="I51" s="15"/>
    </row>
    <row r="52" spans="1:9">
      <c r="A52" s="16"/>
      <c r="B52" s="27" t="s">
        <v>67</v>
      </c>
      <c r="C52" s="12" t="s">
        <v>68</v>
      </c>
      <c r="D52" s="2">
        <v>0</v>
      </c>
      <c r="E52" s="15">
        <f t="shared" si="1"/>
        <v>0</v>
      </c>
      <c r="F52" s="2">
        <f>SUM(D52:D55)</f>
        <v>0</v>
      </c>
      <c r="G52" s="15">
        <f>SUM(E52:E55)</f>
        <v>0</v>
      </c>
      <c r="H52" s="2"/>
      <c r="I52" s="15"/>
    </row>
    <row r="53" spans="1:9">
      <c r="A53" s="16"/>
      <c r="B53" s="28"/>
      <c r="C53" s="16" t="s">
        <v>69</v>
      </c>
      <c r="D53" s="2">
        <v>0</v>
      </c>
      <c r="E53" s="15">
        <f t="shared" si="1"/>
        <v>0</v>
      </c>
      <c r="F53" s="2"/>
      <c r="G53" s="15"/>
      <c r="H53" s="2"/>
      <c r="I53" s="15"/>
    </row>
    <row r="54" spans="1:9">
      <c r="A54" s="16"/>
      <c r="B54" s="28"/>
      <c r="C54" s="16" t="s">
        <v>70</v>
      </c>
      <c r="D54" s="2">
        <v>0</v>
      </c>
      <c r="E54" s="15">
        <f t="shared" si="1"/>
        <v>0</v>
      </c>
      <c r="F54" s="2"/>
      <c r="G54" s="15"/>
      <c r="H54" s="2"/>
      <c r="I54" s="15"/>
    </row>
    <row r="55" spans="1:9">
      <c r="A55" s="17"/>
      <c r="B55" s="29"/>
      <c r="C55" s="17" t="s">
        <v>71</v>
      </c>
      <c r="D55" s="2">
        <v>0</v>
      </c>
      <c r="E55" s="15">
        <f t="shared" si="1"/>
        <v>0</v>
      </c>
      <c r="F55" s="2"/>
      <c r="G55" s="15"/>
      <c r="H55" s="2"/>
      <c r="I55" s="15"/>
    </row>
    <row r="56" spans="1:9">
      <c r="A56" s="12" t="s">
        <v>72</v>
      </c>
      <c r="B56" s="27" t="s">
        <v>73</v>
      </c>
      <c r="C56" s="12" t="s">
        <v>74</v>
      </c>
      <c r="D56" s="2">
        <v>0</v>
      </c>
      <c r="E56" s="15">
        <f t="shared" si="1"/>
        <v>0</v>
      </c>
      <c r="F56" s="2">
        <f>SUM(D56:D58)</f>
        <v>0</v>
      </c>
      <c r="G56" s="15">
        <f>SUM(E56:E58)</f>
        <v>0</v>
      </c>
      <c r="H56" s="2">
        <f>SUM(D56:D70)</f>
        <v>17</v>
      </c>
      <c r="I56" s="15">
        <f>SUM(E56:E70)</f>
        <v>0.1</v>
      </c>
    </row>
    <row r="57" spans="1:9">
      <c r="A57" s="16"/>
      <c r="B57" s="28"/>
      <c r="C57" s="16" t="s">
        <v>75</v>
      </c>
      <c r="D57" s="2">
        <v>0</v>
      </c>
      <c r="E57" s="15">
        <f t="shared" si="1"/>
        <v>0</v>
      </c>
      <c r="F57" s="2"/>
      <c r="G57" s="15"/>
      <c r="H57" s="2"/>
      <c r="I57" s="15"/>
    </row>
    <row r="58" spans="1:9">
      <c r="A58" s="16"/>
      <c r="B58" s="29"/>
      <c r="C58" s="17" t="s">
        <v>76</v>
      </c>
      <c r="D58" s="2">
        <v>0</v>
      </c>
      <c r="E58" s="15">
        <f t="shared" si="1"/>
        <v>0</v>
      </c>
      <c r="F58" s="2"/>
      <c r="G58" s="15"/>
      <c r="H58" s="2"/>
      <c r="I58" s="15"/>
    </row>
    <row r="59" spans="1:9">
      <c r="A59" s="16"/>
      <c r="B59" s="27" t="s">
        <v>77</v>
      </c>
      <c r="C59" s="12" t="s">
        <v>78</v>
      </c>
      <c r="D59" s="2">
        <v>0</v>
      </c>
      <c r="E59" s="15">
        <f t="shared" si="1"/>
        <v>0</v>
      </c>
      <c r="F59" s="2">
        <f>SUM(D59:D63)</f>
        <v>0</v>
      </c>
      <c r="G59" s="15">
        <f>SUM(E59:E63)</f>
        <v>0</v>
      </c>
      <c r="H59" s="2"/>
      <c r="I59" s="15"/>
    </row>
    <row r="60" spans="1:9">
      <c r="A60" s="16"/>
      <c r="B60" s="28"/>
      <c r="C60" s="16" t="s">
        <v>79</v>
      </c>
      <c r="D60" s="2">
        <v>0</v>
      </c>
      <c r="E60" s="15">
        <f t="shared" si="1"/>
        <v>0</v>
      </c>
      <c r="F60" s="2"/>
      <c r="G60" s="15"/>
      <c r="H60" s="2"/>
      <c r="I60" s="15"/>
    </row>
    <row r="61" spans="1:9">
      <c r="A61" s="16"/>
      <c r="B61" s="28"/>
      <c r="C61" s="16" t="s">
        <v>80</v>
      </c>
      <c r="D61" s="2">
        <v>0</v>
      </c>
      <c r="E61" s="15">
        <f t="shared" si="1"/>
        <v>0</v>
      </c>
      <c r="F61" s="2"/>
      <c r="G61" s="15"/>
      <c r="H61" s="2"/>
      <c r="I61" s="15"/>
    </row>
    <row r="62" spans="1:9">
      <c r="A62" s="16"/>
      <c r="B62" s="28"/>
      <c r="C62" s="16" t="s">
        <v>81</v>
      </c>
      <c r="D62" s="2">
        <v>0</v>
      </c>
      <c r="E62" s="15">
        <f t="shared" si="1"/>
        <v>0</v>
      </c>
      <c r="F62" s="2"/>
      <c r="G62" s="15"/>
      <c r="H62" s="2"/>
      <c r="I62" s="15"/>
    </row>
    <row r="63" spans="1:9">
      <c r="A63" s="16"/>
      <c r="B63" s="29"/>
      <c r="C63" s="17" t="s">
        <v>82</v>
      </c>
      <c r="D63" s="2">
        <v>0</v>
      </c>
      <c r="E63" s="15">
        <f t="shared" si="1"/>
        <v>0</v>
      </c>
      <c r="F63" s="2"/>
      <c r="G63" s="15"/>
      <c r="H63" s="2"/>
      <c r="I63" s="15"/>
    </row>
    <row r="64" spans="1:9">
      <c r="A64" s="16"/>
      <c r="B64" s="27" t="s">
        <v>83</v>
      </c>
      <c r="C64" s="12" t="s">
        <v>84</v>
      </c>
      <c r="D64" s="2">
        <v>0</v>
      </c>
      <c r="E64" s="15">
        <f t="shared" si="1"/>
        <v>0</v>
      </c>
      <c r="F64" s="2">
        <f>SUM(D64:D66)</f>
        <v>0</v>
      </c>
      <c r="G64" s="15">
        <f>SUM(E64:E66)</f>
        <v>0</v>
      </c>
      <c r="H64" s="2"/>
      <c r="I64" s="15"/>
    </row>
    <row r="65" spans="1:9">
      <c r="A65" s="16"/>
      <c r="B65" s="28"/>
      <c r="C65" s="16" t="s">
        <v>83</v>
      </c>
      <c r="D65" s="2">
        <v>0</v>
      </c>
      <c r="E65" s="15">
        <f t="shared" si="1"/>
        <v>0</v>
      </c>
      <c r="F65" s="2"/>
      <c r="G65" s="15"/>
      <c r="H65" s="2"/>
      <c r="I65" s="15"/>
    </row>
    <row r="66" spans="1:9">
      <c r="A66" s="16"/>
      <c r="B66" s="29"/>
      <c r="C66" s="17" t="s">
        <v>85</v>
      </c>
      <c r="D66" s="2">
        <v>0</v>
      </c>
      <c r="E66" s="15">
        <f t="shared" si="1"/>
        <v>0</v>
      </c>
      <c r="F66" s="2"/>
      <c r="G66" s="15"/>
      <c r="H66" s="2"/>
      <c r="I66" s="15"/>
    </row>
    <row r="67" spans="1:9">
      <c r="A67" s="16"/>
      <c r="B67" s="27" t="s">
        <v>86</v>
      </c>
      <c r="C67" s="12" t="s">
        <v>87</v>
      </c>
      <c r="D67" s="2">
        <v>1</v>
      </c>
      <c r="E67" s="15">
        <f t="shared" ref="E67:E112" si="2">D67/170</f>
        <v>0.00588235294117647</v>
      </c>
      <c r="F67" s="2">
        <f>SUM(D67:D70)</f>
        <v>17</v>
      </c>
      <c r="G67" s="15">
        <f>SUM(E67:E70)</f>
        <v>0.1</v>
      </c>
      <c r="H67" s="2"/>
      <c r="I67" s="15"/>
    </row>
    <row r="68" spans="1:9">
      <c r="A68" s="16"/>
      <c r="B68" s="28"/>
      <c r="C68" s="16" t="s">
        <v>88</v>
      </c>
      <c r="D68" s="2">
        <v>14</v>
      </c>
      <c r="E68" s="15">
        <f t="shared" si="2"/>
        <v>0.0823529411764706</v>
      </c>
      <c r="F68" s="2"/>
      <c r="G68" s="15"/>
      <c r="H68" s="2"/>
      <c r="I68" s="15"/>
    </row>
    <row r="69" spans="1:9">
      <c r="A69" s="16"/>
      <c r="B69" s="28"/>
      <c r="C69" s="16" t="s">
        <v>89</v>
      </c>
      <c r="D69" s="2">
        <v>1</v>
      </c>
      <c r="E69" s="15">
        <f t="shared" si="2"/>
        <v>0.00588235294117647</v>
      </c>
      <c r="F69" s="2"/>
      <c r="G69" s="15"/>
      <c r="H69" s="2"/>
      <c r="I69" s="15"/>
    </row>
    <row r="70" spans="1:9">
      <c r="A70" s="17"/>
      <c r="B70" s="29"/>
      <c r="C70" s="17" t="s">
        <v>90</v>
      </c>
      <c r="D70" s="2">
        <v>1</v>
      </c>
      <c r="E70" s="15">
        <f t="shared" si="2"/>
        <v>0.00588235294117647</v>
      </c>
      <c r="F70" s="2"/>
      <c r="G70" s="15"/>
      <c r="H70" s="2"/>
      <c r="I70" s="15"/>
    </row>
    <row r="71" spans="1:9">
      <c r="A71" s="12" t="s">
        <v>91</v>
      </c>
      <c r="B71" s="12" t="s">
        <v>92</v>
      </c>
      <c r="C71" s="31" t="s">
        <v>93</v>
      </c>
      <c r="D71" s="2">
        <v>0</v>
      </c>
      <c r="E71" s="15">
        <f t="shared" si="2"/>
        <v>0</v>
      </c>
      <c r="F71" s="2">
        <f>SUM(D71:D75)</f>
        <v>0</v>
      </c>
      <c r="G71" s="15">
        <f>SUM(E71:E75)</f>
        <v>0</v>
      </c>
      <c r="H71" s="2">
        <f>SUM(D71:D85)</f>
        <v>4</v>
      </c>
      <c r="I71" s="15">
        <f>SUM(E71:E85)</f>
        <v>0.0235294117647059</v>
      </c>
    </row>
    <row r="72" spans="1:9">
      <c r="A72" s="16"/>
      <c r="B72" s="16"/>
      <c r="C72" s="25" t="s">
        <v>94</v>
      </c>
      <c r="D72" s="2">
        <v>0</v>
      </c>
      <c r="E72" s="15">
        <f t="shared" si="2"/>
        <v>0</v>
      </c>
      <c r="F72" s="2"/>
      <c r="G72" s="15"/>
      <c r="H72" s="2"/>
      <c r="I72" s="15"/>
    </row>
    <row r="73" spans="1:9">
      <c r="A73" s="16"/>
      <c r="B73" s="16"/>
      <c r="C73" s="25" t="s">
        <v>95</v>
      </c>
      <c r="D73" s="2">
        <v>0</v>
      </c>
      <c r="E73" s="15">
        <f t="shared" si="2"/>
        <v>0</v>
      </c>
      <c r="F73" s="2"/>
      <c r="G73" s="15"/>
      <c r="H73" s="2"/>
      <c r="I73" s="15"/>
    </row>
    <row r="74" spans="1:9">
      <c r="A74" s="16"/>
      <c r="B74" s="16"/>
      <c r="C74" s="25" t="s">
        <v>96</v>
      </c>
      <c r="D74" s="2">
        <v>0</v>
      </c>
      <c r="E74" s="15">
        <f t="shared" si="2"/>
        <v>0</v>
      </c>
      <c r="F74" s="2"/>
      <c r="G74" s="15"/>
      <c r="H74" s="2"/>
      <c r="I74" s="15"/>
    </row>
    <row r="75" spans="1:9">
      <c r="A75" s="16"/>
      <c r="B75" s="16"/>
      <c r="C75" s="25" t="s">
        <v>97</v>
      </c>
      <c r="D75" s="2">
        <v>0</v>
      </c>
      <c r="E75" s="15">
        <f t="shared" si="2"/>
        <v>0</v>
      </c>
      <c r="F75" s="2"/>
      <c r="G75" s="15"/>
      <c r="H75" s="2"/>
      <c r="I75" s="15"/>
    </row>
    <row r="76" spans="1:9">
      <c r="A76" s="16"/>
      <c r="B76" s="12" t="s">
        <v>98</v>
      </c>
      <c r="C76" s="31" t="s">
        <v>99</v>
      </c>
      <c r="D76" s="2">
        <v>0</v>
      </c>
      <c r="E76" s="15">
        <f t="shared" si="2"/>
        <v>0</v>
      </c>
      <c r="F76" s="2">
        <f>SUM(D76:D79)</f>
        <v>0</v>
      </c>
      <c r="G76" s="15">
        <f>SUM(E76:E79)</f>
        <v>0</v>
      </c>
      <c r="H76" s="2"/>
      <c r="I76" s="15"/>
    </row>
    <row r="77" spans="1:9">
      <c r="A77" s="16"/>
      <c r="B77" s="16"/>
      <c r="C77" s="24" t="s">
        <v>100</v>
      </c>
      <c r="D77" s="2">
        <v>0</v>
      </c>
      <c r="E77" s="15">
        <f t="shared" si="2"/>
        <v>0</v>
      </c>
      <c r="F77" s="2"/>
      <c r="G77" s="15"/>
      <c r="H77" s="2"/>
      <c r="I77" s="15"/>
    </row>
    <row r="78" spans="1:9">
      <c r="A78" s="16"/>
      <c r="B78" s="16"/>
      <c r="C78" s="24" t="s">
        <v>101</v>
      </c>
      <c r="D78" s="2">
        <v>0</v>
      </c>
      <c r="E78" s="15">
        <f t="shared" si="2"/>
        <v>0</v>
      </c>
      <c r="F78" s="2"/>
      <c r="G78" s="15"/>
      <c r="H78" s="2"/>
      <c r="I78" s="15"/>
    </row>
    <row r="79" spans="1:9">
      <c r="A79" s="16"/>
      <c r="B79" s="17"/>
      <c r="C79" s="26" t="s">
        <v>102</v>
      </c>
      <c r="D79" s="2">
        <v>0</v>
      </c>
      <c r="E79" s="15">
        <f t="shared" si="2"/>
        <v>0</v>
      </c>
      <c r="F79" s="2"/>
      <c r="G79" s="15"/>
      <c r="H79" s="2"/>
      <c r="I79" s="15"/>
    </row>
    <row r="80" spans="1:9">
      <c r="A80" s="16"/>
      <c r="B80" s="12" t="s">
        <v>103</v>
      </c>
      <c r="C80" s="31" t="s">
        <v>104</v>
      </c>
      <c r="D80" s="2">
        <v>0</v>
      </c>
      <c r="E80" s="15">
        <f t="shared" si="2"/>
        <v>0</v>
      </c>
      <c r="F80" s="2">
        <f>SUM(D80:D85)</f>
        <v>4</v>
      </c>
      <c r="G80" s="15">
        <f>SUM(E80:E85)</f>
        <v>0.0235294117647059</v>
      </c>
      <c r="H80" s="2"/>
      <c r="I80" s="15"/>
    </row>
    <row r="81" spans="1:9">
      <c r="A81" s="16"/>
      <c r="B81" s="16"/>
      <c r="C81" s="24" t="s">
        <v>105</v>
      </c>
      <c r="D81" s="2">
        <v>4</v>
      </c>
      <c r="E81" s="15">
        <f t="shared" si="2"/>
        <v>0.0235294117647059</v>
      </c>
      <c r="F81" s="2"/>
      <c r="G81" s="15"/>
      <c r="H81" s="2"/>
      <c r="I81" s="15"/>
    </row>
    <row r="82" spans="1:9">
      <c r="A82" s="16"/>
      <c r="B82" s="16"/>
      <c r="C82" s="24" t="s">
        <v>106</v>
      </c>
      <c r="D82" s="2">
        <v>0</v>
      </c>
      <c r="E82" s="15">
        <f t="shared" si="2"/>
        <v>0</v>
      </c>
      <c r="F82" s="2"/>
      <c r="G82" s="15"/>
      <c r="H82" s="2"/>
      <c r="I82" s="15"/>
    </row>
    <row r="83" spans="1:9">
      <c r="A83" s="16"/>
      <c r="B83" s="16"/>
      <c r="C83" s="24" t="s">
        <v>107</v>
      </c>
      <c r="D83" s="2">
        <v>0</v>
      </c>
      <c r="E83" s="15">
        <f t="shared" si="2"/>
        <v>0</v>
      </c>
      <c r="F83" s="2"/>
      <c r="G83" s="15"/>
      <c r="H83" s="2"/>
      <c r="I83" s="15"/>
    </row>
    <row r="84" spans="1:9">
      <c r="A84" s="16"/>
      <c r="B84" s="16"/>
      <c r="C84" s="24" t="s">
        <v>108</v>
      </c>
      <c r="D84" s="2">
        <v>0</v>
      </c>
      <c r="E84" s="15">
        <f t="shared" si="2"/>
        <v>0</v>
      </c>
      <c r="F84" s="2"/>
      <c r="G84" s="15"/>
      <c r="H84" s="2"/>
      <c r="I84" s="15"/>
    </row>
    <row r="85" spans="1:9">
      <c r="A85" s="17"/>
      <c r="B85" s="17"/>
      <c r="C85" s="26" t="s">
        <v>109</v>
      </c>
      <c r="D85" s="2">
        <v>0</v>
      </c>
      <c r="E85" s="15">
        <f t="shared" si="2"/>
        <v>0</v>
      </c>
      <c r="F85" s="2"/>
      <c r="G85" s="15"/>
      <c r="H85" s="2"/>
      <c r="I85" s="15"/>
    </row>
    <row r="86" spans="1:9">
      <c r="A86" s="12" t="s">
        <v>110</v>
      </c>
      <c r="B86" s="19" t="s">
        <v>111</v>
      </c>
      <c r="C86" s="12" t="s">
        <v>112</v>
      </c>
      <c r="D86" s="2">
        <v>0</v>
      </c>
      <c r="E86" s="15">
        <f t="shared" si="2"/>
        <v>0</v>
      </c>
      <c r="F86" s="2">
        <f>SUM(D86:D94)</f>
        <v>33</v>
      </c>
      <c r="G86" s="15">
        <f>SUM(E86:E94)</f>
        <v>0.194117647058824</v>
      </c>
      <c r="H86" s="2">
        <f>SUM(D86:D112)</f>
        <v>50</v>
      </c>
      <c r="I86" s="15">
        <f>SUM(E86:E112)</f>
        <v>0.294117647058823</v>
      </c>
    </row>
    <row r="87" spans="1:9">
      <c r="A87" s="16"/>
      <c r="B87" s="20"/>
      <c r="C87" s="16" t="s">
        <v>113</v>
      </c>
      <c r="D87" s="2">
        <v>0</v>
      </c>
      <c r="E87" s="15">
        <f t="shared" si="2"/>
        <v>0</v>
      </c>
      <c r="F87" s="2"/>
      <c r="G87" s="15"/>
      <c r="H87" s="2"/>
      <c r="I87" s="15"/>
    </row>
    <row r="88" spans="1:9">
      <c r="A88" s="16"/>
      <c r="B88" s="20"/>
      <c r="C88" s="16" t="s">
        <v>114</v>
      </c>
      <c r="D88" s="2">
        <v>0</v>
      </c>
      <c r="E88" s="15">
        <f t="shared" si="2"/>
        <v>0</v>
      </c>
      <c r="F88" s="2"/>
      <c r="G88" s="15"/>
      <c r="H88" s="2"/>
      <c r="I88" s="15"/>
    </row>
    <row r="89" spans="1:9">
      <c r="A89" s="16"/>
      <c r="B89" s="20"/>
      <c r="C89" s="16" t="s">
        <v>115</v>
      </c>
      <c r="D89" s="2">
        <v>1</v>
      </c>
      <c r="E89" s="15">
        <f t="shared" si="2"/>
        <v>0.00588235294117647</v>
      </c>
      <c r="F89" s="2"/>
      <c r="G89" s="15"/>
      <c r="H89" s="2"/>
      <c r="I89" s="15"/>
    </row>
    <row r="90" spans="1:9">
      <c r="A90" s="16"/>
      <c r="B90" s="20"/>
      <c r="C90" s="16" t="s">
        <v>116</v>
      </c>
      <c r="D90" s="2">
        <v>18</v>
      </c>
      <c r="E90" s="15">
        <f t="shared" si="2"/>
        <v>0.105882352941176</v>
      </c>
      <c r="F90" s="2"/>
      <c r="G90" s="15"/>
      <c r="H90" s="2"/>
      <c r="I90" s="15"/>
    </row>
    <row r="91" spans="1:9">
      <c r="A91" s="16"/>
      <c r="B91" s="20"/>
      <c r="C91" s="16" t="s">
        <v>117</v>
      </c>
      <c r="D91" s="2">
        <v>0</v>
      </c>
      <c r="E91" s="15">
        <f t="shared" si="2"/>
        <v>0</v>
      </c>
      <c r="F91" s="2"/>
      <c r="G91" s="15"/>
      <c r="H91" s="2"/>
      <c r="I91" s="15"/>
    </row>
    <row r="92" spans="1:9">
      <c r="A92" s="16"/>
      <c r="B92" s="20"/>
      <c r="C92" s="16" t="s">
        <v>118</v>
      </c>
      <c r="D92" s="2">
        <v>11</v>
      </c>
      <c r="E92" s="15">
        <f t="shared" si="2"/>
        <v>0.0647058823529412</v>
      </c>
      <c r="F92" s="2"/>
      <c r="G92" s="15"/>
      <c r="H92" s="2"/>
      <c r="I92" s="15"/>
    </row>
    <row r="93" spans="1:9">
      <c r="A93" s="16"/>
      <c r="B93" s="20"/>
      <c r="C93" s="16" t="s">
        <v>119</v>
      </c>
      <c r="D93" s="2">
        <v>0</v>
      </c>
      <c r="E93" s="15">
        <f t="shared" si="2"/>
        <v>0</v>
      </c>
      <c r="F93" s="2"/>
      <c r="G93" s="15"/>
      <c r="H93" s="2"/>
      <c r="I93" s="15"/>
    </row>
    <row r="94" spans="1:9">
      <c r="A94" s="16"/>
      <c r="B94" s="22"/>
      <c r="C94" s="17" t="s">
        <v>120</v>
      </c>
      <c r="D94" s="2">
        <v>3</v>
      </c>
      <c r="E94" s="15">
        <f t="shared" si="2"/>
        <v>0.0176470588235294</v>
      </c>
      <c r="F94" s="2"/>
      <c r="G94" s="15"/>
      <c r="H94" s="2"/>
      <c r="I94" s="15"/>
    </row>
    <row r="95" spans="1:9">
      <c r="A95" s="16"/>
      <c r="B95" s="19" t="s">
        <v>121</v>
      </c>
      <c r="C95" s="16" t="s">
        <v>122</v>
      </c>
      <c r="D95" s="2">
        <v>0</v>
      </c>
      <c r="E95" s="15">
        <f t="shared" si="2"/>
        <v>0</v>
      </c>
      <c r="F95" s="2">
        <f>SUM(D95:D105)</f>
        <v>16</v>
      </c>
      <c r="G95" s="15">
        <f>SUM(E95:E105)</f>
        <v>0.0941176470588235</v>
      </c>
      <c r="H95" s="2"/>
      <c r="I95" s="15"/>
    </row>
    <row r="96" spans="1:9">
      <c r="A96" s="16"/>
      <c r="B96" s="20"/>
      <c r="C96" s="16" t="s">
        <v>123</v>
      </c>
      <c r="D96" s="2">
        <v>2</v>
      </c>
      <c r="E96" s="15">
        <f t="shared" si="2"/>
        <v>0.0117647058823529</v>
      </c>
      <c r="F96" s="2"/>
      <c r="G96" s="15"/>
      <c r="H96" s="2"/>
      <c r="I96" s="15"/>
    </row>
    <row r="97" spans="1:9">
      <c r="A97" s="16"/>
      <c r="B97" s="20"/>
      <c r="C97" s="16" t="s">
        <v>124</v>
      </c>
      <c r="D97" s="2">
        <v>0</v>
      </c>
      <c r="E97" s="15">
        <f t="shared" si="2"/>
        <v>0</v>
      </c>
      <c r="F97" s="2"/>
      <c r="G97" s="15"/>
      <c r="H97" s="2"/>
      <c r="I97" s="15"/>
    </row>
    <row r="98" spans="1:9">
      <c r="A98" s="16"/>
      <c r="B98" s="20"/>
      <c r="C98" s="16" t="s">
        <v>125</v>
      </c>
      <c r="D98" s="2">
        <v>11</v>
      </c>
      <c r="E98" s="15">
        <f t="shared" si="2"/>
        <v>0.0647058823529412</v>
      </c>
      <c r="F98" s="2"/>
      <c r="G98" s="15"/>
      <c r="H98" s="2"/>
      <c r="I98" s="15"/>
    </row>
    <row r="99" spans="1:9">
      <c r="A99" s="16"/>
      <c r="B99" s="20"/>
      <c r="C99" s="16" t="s">
        <v>126</v>
      </c>
      <c r="D99" s="2">
        <v>0</v>
      </c>
      <c r="E99" s="15">
        <f t="shared" si="2"/>
        <v>0</v>
      </c>
      <c r="F99" s="2"/>
      <c r="G99" s="15"/>
      <c r="H99" s="2"/>
      <c r="I99" s="15"/>
    </row>
    <row r="100" spans="1:9">
      <c r="A100" s="16"/>
      <c r="B100" s="20"/>
      <c r="C100" s="16" t="s">
        <v>127</v>
      </c>
      <c r="D100" s="2">
        <v>2</v>
      </c>
      <c r="E100" s="15">
        <f t="shared" si="2"/>
        <v>0.0117647058823529</v>
      </c>
      <c r="F100" s="2"/>
      <c r="G100" s="15"/>
      <c r="H100" s="2"/>
      <c r="I100" s="15"/>
    </row>
    <row r="101" spans="1:9">
      <c r="A101" s="16"/>
      <c r="B101" s="20"/>
      <c r="C101" s="16" t="s">
        <v>128</v>
      </c>
      <c r="D101" s="2">
        <v>0</v>
      </c>
      <c r="E101" s="15">
        <f t="shared" si="2"/>
        <v>0</v>
      </c>
      <c r="F101" s="2"/>
      <c r="G101" s="15"/>
      <c r="H101" s="2"/>
      <c r="I101" s="15"/>
    </row>
    <row r="102" spans="1:9">
      <c r="A102" s="16"/>
      <c r="B102" s="20"/>
      <c r="C102" s="16" t="s">
        <v>129</v>
      </c>
      <c r="D102" s="2">
        <v>1</v>
      </c>
      <c r="E102" s="15">
        <f t="shared" si="2"/>
        <v>0.00588235294117647</v>
      </c>
      <c r="F102" s="2"/>
      <c r="G102" s="15"/>
      <c r="H102" s="2"/>
      <c r="I102" s="15"/>
    </row>
    <row r="103" spans="1:9">
      <c r="A103" s="16"/>
      <c r="B103" s="20"/>
      <c r="C103" s="16" t="s">
        <v>130</v>
      </c>
      <c r="D103" s="2">
        <v>0</v>
      </c>
      <c r="E103" s="15">
        <f t="shared" si="2"/>
        <v>0</v>
      </c>
      <c r="F103" s="2"/>
      <c r="G103" s="15"/>
      <c r="H103" s="2"/>
      <c r="I103" s="15"/>
    </row>
    <row r="104" spans="1:9">
      <c r="A104" s="16"/>
      <c r="B104" s="20"/>
      <c r="C104" s="16" t="s">
        <v>131</v>
      </c>
      <c r="D104" s="2">
        <v>0</v>
      </c>
      <c r="E104" s="15">
        <f t="shared" si="2"/>
        <v>0</v>
      </c>
      <c r="F104" s="2"/>
      <c r="G104" s="15"/>
      <c r="H104" s="2"/>
      <c r="I104" s="15"/>
    </row>
    <row r="105" spans="1:9">
      <c r="A105" s="16"/>
      <c r="B105" s="22"/>
      <c r="C105" s="17" t="s">
        <v>132</v>
      </c>
      <c r="D105" s="2">
        <v>0</v>
      </c>
      <c r="E105" s="15">
        <f t="shared" si="2"/>
        <v>0</v>
      </c>
      <c r="F105" s="2"/>
      <c r="G105" s="15"/>
      <c r="H105" s="2"/>
      <c r="I105" s="15"/>
    </row>
    <row r="106" spans="1:9">
      <c r="A106" s="16"/>
      <c r="B106" s="31" t="s">
        <v>133</v>
      </c>
      <c r="C106" s="12" t="s">
        <v>134</v>
      </c>
      <c r="D106" s="2">
        <v>0</v>
      </c>
      <c r="E106" s="15">
        <f t="shared" si="2"/>
        <v>0</v>
      </c>
      <c r="F106" s="2">
        <f>SUM(D106:D112)</f>
        <v>1</v>
      </c>
      <c r="G106" s="15">
        <f>SUM(E106:E112)</f>
        <v>0.00588235294117647</v>
      </c>
      <c r="H106" s="2"/>
      <c r="I106" s="15"/>
    </row>
    <row r="107" spans="1:9">
      <c r="A107" s="16"/>
      <c r="B107" s="25"/>
      <c r="C107" s="16" t="s">
        <v>135</v>
      </c>
      <c r="D107" s="2">
        <v>0</v>
      </c>
      <c r="E107" s="15">
        <f t="shared" si="2"/>
        <v>0</v>
      </c>
      <c r="F107" s="2"/>
      <c r="G107" s="15"/>
      <c r="H107" s="2"/>
      <c r="I107" s="15"/>
    </row>
    <row r="108" spans="1:9">
      <c r="A108" s="16"/>
      <c r="B108" s="25"/>
      <c r="C108" s="16" t="s">
        <v>136</v>
      </c>
      <c r="D108" s="2">
        <v>0</v>
      </c>
      <c r="E108" s="15">
        <f t="shared" si="2"/>
        <v>0</v>
      </c>
      <c r="F108" s="2"/>
      <c r="G108" s="15"/>
      <c r="H108" s="2"/>
      <c r="I108" s="15"/>
    </row>
    <row r="109" spans="1:9">
      <c r="A109" s="16"/>
      <c r="B109" s="25"/>
      <c r="C109" s="16" t="s">
        <v>137</v>
      </c>
      <c r="D109" s="2">
        <v>0</v>
      </c>
      <c r="E109" s="15">
        <f t="shared" si="2"/>
        <v>0</v>
      </c>
      <c r="F109" s="2"/>
      <c r="G109" s="15"/>
      <c r="H109" s="2"/>
      <c r="I109" s="15"/>
    </row>
    <row r="110" spans="1:9">
      <c r="A110" s="16"/>
      <c r="B110" s="25"/>
      <c r="C110" s="16" t="s">
        <v>138</v>
      </c>
      <c r="D110" s="2">
        <v>0</v>
      </c>
      <c r="E110" s="15">
        <f t="shared" si="2"/>
        <v>0</v>
      </c>
      <c r="F110" s="2"/>
      <c r="G110" s="15"/>
      <c r="H110" s="2"/>
      <c r="I110" s="15"/>
    </row>
    <row r="111" spans="1:9">
      <c r="A111" s="16"/>
      <c r="B111" s="25"/>
      <c r="C111" s="16" t="s">
        <v>139</v>
      </c>
      <c r="D111" s="2">
        <v>0</v>
      </c>
      <c r="E111" s="15">
        <f t="shared" si="2"/>
        <v>0</v>
      </c>
      <c r="F111" s="2"/>
      <c r="G111" s="15"/>
      <c r="H111" s="2"/>
      <c r="I111" s="15"/>
    </row>
    <row r="112" spans="1:9">
      <c r="A112" s="17"/>
      <c r="B112" s="26"/>
      <c r="C112" s="17" t="s">
        <v>140</v>
      </c>
      <c r="D112" s="2">
        <v>1</v>
      </c>
      <c r="E112" s="15">
        <f t="shared" si="2"/>
        <v>0.00588235294117647</v>
      </c>
      <c r="F112" s="2"/>
      <c r="G112" s="15"/>
      <c r="H112" s="2"/>
      <c r="I112" s="15"/>
    </row>
    <row r="113" spans="1:9">
      <c r="A113" s="2"/>
      <c r="B113" s="2"/>
      <c r="C113" s="2"/>
      <c r="D113" s="2">
        <f>SUM(D2:D112)</f>
        <v>170</v>
      </c>
      <c r="E113" s="2"/>
      <c r="F113" s="2"/>
      <c r="G113" s="2"/>
      <c r="H113" s="2"/>
      <c r="I113" s="15"/>
    </row>
  </sheetData>
  <mergeCells count="28">
    <mergeCell ref="D1:E1"/>
    <mergeCell ref="F1:G1"/>
    <mergeCell ref="H1:I1"/>
    <mergeCell ref="A2:A10"/>
    <mergeCell ref="A11:A28"/>
    <mergeCell ref="A29:A55"/>
    <mergeCell ref="A56:A70"/>
    <mergeCell ref="A71:A85"/>
    <mergeCell ref="A86:A112"/>
    <mergeCell ref="B2:B6"/>
    <mergeCell ref="B7:B10"/>
    <mergeCell ref="B11:B19"/>
    <mergeCell ref="B20:B28"/>
    <mergeCell ref="B29:B33"/>
    <mergeCell ref="B34:B39"/>
    <mergeCell ref="B40:B47"/>
    <mergeCell ref="B48:B51"/>
    <mergeCell ref="B52:B55"/>
    <mergeCell ref="B56:B58"/>
    <mergeCell ref="B59:B63"/>
    <mergeCell ref="B64:B66"/>
    <mergeCell ref="B67:B70"/>
    <mergeCell ref="B71:B75"/>
    <mergeCell ref="B76:B79"/>
    <mergeCell ref="B80:B85"/>
    <mergeCell ref="B86:B94"/>
    <mergeCell ref="B95:B105"/>
    <mergeCell ref="B106:B11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O49"/>
  <sheetViews>
    <sheetView tabSelected="1" topLeftCell="G22" workbookViewId="0">
      <selection activeCell="L58" sqref="L58"/>
    </sheetView>
  </sheetViews>
  <sheetFormatPr defaultColWidth="9" defaultRowHeight="13.5"/>
  <cols>
    <col min="3" max="3" width="21.25" customWidth="1"/>
    <col min="4" max="7" width="12.625"/>
    <col min="8" max="8" width="16.625" customWidth="1"/>
    <col min="9" max="9" width="17.5" customWidth="1"/>
    <col min="10" max="10" width="24.875" customWidth="1"/>
    <col min="11" max="11" width="21.75" customWidth="1"/>
    <col min="12" max="12" width="18.125" customWidth="1"/>
    <col min="13" max="13" width="17.625" customWidth="1"/>
    <col min="14" max="14" width="24.625" customWidth="1"/>
    <col min="15" max="15" width="19.75" customWidth="1"/>
  </cols>
  <sheetData>
    <row r="7" spans="4:10">
      <c r="D7" t="s">
        <v>141</v>
      </c>
      <c r="E7" t="s">
        <v>142</v>
      </c>
      <c r="F7" t="s">
        <v>143</v>
      </c>
      <c r="G7" t="s">
        <v>144</v>
      </c>
      <c r="H7" t="s">
        <v>145</v>
      </c>
      <c r="I7" t="s">
        <v>146</v>
      </c>
      <c r="J7" t="s">
        <v>147</v>
      </c>
    </row>
    <row r="8" spans="3:10">
      <c r="C8" t="s">
        <v>6</v>
      </c>
      <c r="D8">
        <v>284</v>
      </c>
      <c r="E8">
        <v>714</v>
      </c>
      <c r="F8">
        <v>296</v>
      </c>
      <c r="G8">
        <v>124</v>
      </c>
      <c r="H8">
        <v>39</v>
      </c>
      <c r="I8">
        <v>215</v>
      </c>
      <c r="J8">
        <v>24</v>
      </c>
    </row>
    <row r="9" spans="3:10">
      <c r="C9" t="s">
        <v>18</v>
      </c>
      <c r="D9">
        <v>1306</v>
      </c>
      <c r="E9">
        <v>457</v>
      </c>
      <c r="F9">
        <v>356</v>
      </c>
      <c r="G9">
        <v>343</v>
      </c>
      <c r="H9">
        <v>174</v>
      </c>
      <c r="I9">
        <v>283</v>
      </c>
      <c r="J9">
        <v>64</v>
      </c>
    </row>
    <row r="10" spans="3:10">
      <c r="C10" t="s">
        <v>39</v>
      </c>
      <c r="D10">
        <v>3168</v>
      </c>
      <c r="E10">
        <v>20</v>
      </c>
      <c r="F10">
        <v>11</v>
      </c>
      <c r="G10">
        <v>5</v>
      </c>
      <c r="H10">
        <v>22</v>
      </c>
      <c r="I10">
        <v>24</v>
      </c>
      <c r="J10">
        <v>11</v>
      </c>
    </row>
    <row r="11" spans="3:10">
      <c r="C11" t="s">
        <v>72</v>
      </c>
      <c r="D11">
        <v>208</v>
      </c>
      <c r="E11">
        <v>76</v>
      </c>
      <c r="F11">
        <v>56</v>
      </c>
      <c r="G11">
        <v>40</v>
      </c>
      <c r="H11">
        <v>111</v>
      </c>
      <c r="I11">
        <v>40</v>
      </c>
      <c r="J11">
        <v>17</v>
      </c>
    </row>
    <row r="12" spans="3:10">
      <c r="C12" t="s">
        <v>91</v>
      </c>
      <c r="D12">
        <v>117</v>
      </c>
      <c r="E12">
        <v>127</v>
      </c>
      <c r="F12">
        <v>37</v>
      </c>
      <c r="G12">
        <v>28</v>
      </c>
      <c r="H12">
        <v>47</v>
      </c>
      <c r="I12">
        <v>82</v>
      </c>
      <c r="J12">
        <v>4</v>
      </c>
    </row>
    <row r="13" spans="3:10">
      <c r="C13" t="s">
        <v>110</v>
      </c>
      <c r="D13">
        <v>1245</v>
      </c>
      <c r="E13">
        <v>312</v>
      </c>
      <c r="F13">
        <v>213</v>
      </c>
      <c r="G13">
        <v>268</v>
      </c>
      <c r="H13">
        <v>447</v>
      </c>
      <c r="I13">
        <v>162</v>
      </c>
      <c r="J13">
        <v>50</v>
      </c>
    </row>
    <row r="14" spans="12:13">
      <c r="L14" t="s">
        <v>141</v>
      </c>
      <c r="M14" s="2">
        <v>1066</v>
      </c>
    </row>
    <row r="15" spans="12:13">
      <c r="L15" t="s">
        <v>142</v>
      </c>
      <c r="M15" s="2">
        <v>297</v>
      </c>
    </row>
    <row r="16" spans="12:13">
      <c r="L16" t="s">
        <v>143</v>
      </c>
      <c r="M16" s="2">
        <v>226</v>
      </c>
    </row>
    <row r="17" spans="12:13">
      <c r="L17" t="s">
        <v>144</v>
      </c>
      <c r="M17" s="2">
        <v>207</v>
      </c>
    </row>
    <row r="18" spans="12:13">
      <c r="L18" t="s">
        <v>145</v>
      </c>
      <c r="M18" s="2">
        <v>179</v>
      </c>
    </row>
    <row r="19" spans="12:13">
      <c r="L19" t="s">
        <v>146</v>
      </c>
      <c r="M19" s="2">
        <v>148</v>
      </c>
    </row>
    <row r="20" spans="12:13">
      <c r="L20" t="s">
        <v>147</v>
      </c>
      <c r="M20" s="2">
        <v>39</v>
      </c>
    </row>
    <row r="21" spans="3:13">
      <c r="C21" t="s">
        <v>6</v>
      </c>
      <c r="D21" t="s">
        <v>18</v>
      </c>
      <c r="E21" t="s">
        <v>39</v>
      </c>
      <c r="F21" t="s">
        <v>72</v>
      </c>
      <c r="G21" t="s">
        <v>91</v>
      </c>
      <c r="H21" t="s">
        <v>110</v>
      </c>
      <c r="M21">
        <f>SUM(M14:M20)</f>
        <v>2162</v>
      </c>
    </row>
    <row r="22" spans="2:8">
      <c r="B22" t="s">
        <v>141</v>
      </c>
      <c r="C22">
        <v>284</v>
      </c>
      <c r="D22">
        <v>1306</v>
      </c>
      <c r="E22">
        <v>3168</v>
      </c>
      <c r="F22">
        <v>208</v>
      </c>
      <c r="G22">
        <v>117</v>
      </c>
      <c r="H22">
        <v>1245</v>
      </c>
    </row>
    <row r="23" spans="2:8">
      <c r="B23" t="s">
        <v>142</v>
      </c>
      <c r="C23">
        <v>714</v>
      </c>
      <c r="D23">
        <v>457</v>
      </c>
      <c r="E23">
        <v>20</v>
      </c>
      <c r="F23">
        <v>76</v>
      </c>
      <c r="G23">
        <v>127</v>
      </c>
      <c r="H23">
        <v>312</v>
      </c>
    </row>
    <row r="24" spans="2:8">
      <c r="B24" t="s">
        <v>143</v>
      </c>
      <c r="C24">
        <v>296</v>
      </c>
      <c r="D24">
        <v>356</v>
      </c>
      <c r="E24">
        <v>11</v>
      </c>
      <c r="F24">
        <v>56</v>
      </c>
      <c r="G24">
        <v>37</v>
      </c>
      <c r="H24">
        <v>213</v>
      </c>
    </row>
    <row r="25" spans="2:8">
      <c r="B25" t="s">
        <v>144</v>
      </c>
      <c r="C25">
        <v>124</v>
      </c>
      <c r="D25">
        <v>343</v>
      </c>
      <c r="E25">
        <v>5</v>
      </c>
      <c r="F25">
        <v>40</v>
      </c>
      <c r="G25">
        <v>28</v>
      </c>
      <c r="H25">
        <v>268</v>
      </c>
    </row>
    <row r="26" spans="2:8">
      <c r="B26" t="s">
        <v>145</v>
      </c>
      <c r="C26">
        <v>39</v>
      </c>
      <c r="D26">
        <v>174</v>
      </c>
      <c r="E26">
        <v>22</v>
      </c>
      <c r="F26">
        <v>111</v>
      </c>
      <c r="G26">
        <v>47</v>
      </c>
      <c r="H26">
        <v>447</v>
      </c>
    </row>
    <row r="27" spans="2:8">
      <c r="B27" t="s">
        <v>146</v>
      </c>
      <c r="C27">
        <v>215</v>
      </c>
      <c r="D27">
        <v>283</v>
      </c>
      <c r="E27">
        <v>24</v>
      </c>
      <c r="F27">
        <v>40</v>
      </c>
      <c r="G27">
        <v>82</v>
      </c>
      <c r="H27">
        <v>162</v>
      </c>
    </row>
    <row r="28" spans="2:8">
      <c r="B28" t="s">
        <v>147</v>
      </c>
      <c r="C28">
        <v>24</v>
      </c>
      <c r="D28">
        <v>64</v>
      </c>
      <c r="E28">
        <v>11</v>
      </c>
      <c r="F28">
        <v>17</v>
      </c>
      <c r="G28">
        <v>4</v>
      </c>
      <c r="H28">
        <v>50</v>
      </c>
    </row>
    <row r="29" spans="3:8">
      <c r="C29" s="1">
        <f t="shared" ref="C29:H29" si="0">SUM(C22:C28)</f>
        <v>1696</v>
      </c>
      <c r="D29" s="1">
        <f t="shared" si="0"/>
        <v>2983</v>
      </c>
      <c r="E29" s="1">
        <f t="shared" si="0"/>
        <v>3261</v>
      </c>
      <c r="F29" s="1">
        <f t="shared" si="0"/>
        <v>548</v>
      </c>
      <c r="G29" s="1">
        <f t="shared" si="0"/>
        <v>442</v>
      </c>
      <c r="H29" s="1">
        <f t="shared" si="0"/>
        <v>2697</v>
      </c>
    </row>
    <row r="31" spans="3:8">
      <c r="C31" t="s">
        <v>6</v>
      </c>
      <c r="D31" t="s">
        <v>18</v>
      </c>
      <c r="E31" t="s">
        <v>39</v>
      </c>
      <c r="F31" t="s">
        <v>72</v>
      </c>
      <c r="G31" t="s">
        <v>91</v>
      </c>
      <c r="H31" t="s">
        <v>110</v>
      </c>
    </row>
    <row r="32" spans="2:8">
      <c r="B32" t="s">
        <v>141</v>
      </c>
      <c r="C32">
        <f t="shared" ref="C32:H32" si="1">C22/1066</f>
        <v>0.266416510318949</v>
      </c>
      <c r="D32">
        <f t="shared" si="1"/>
        <v>1.22514071294559</v>
      </c>
      <c r="E32">
        <f t="shared" si="1"/>
        <v>2.9718574108818</v>
      </c>
      <c r="F32">
        <f t="shared" si="1"/>
        <v>0.195121951219512</v>
      </c>
      <c r="G32">
        <f t="shared" si="1"/>
        <v>0.109756097560976</v>
      </c>
      <c r="H32">
        <f t="shared" si="1"/>
        <v>1.16791744840525</v>
      </c>
    </row>
    <row r="33" spans="2:8">
      <c r="B33" t="s">
        <v>142</v>
      </c>
      <c r="C33">
        <f t="shared" ref="C33:H33" si="2">C23/297</f>
        <v>2.4040404040404</v>
      </c>
      <c r="D33">
        <f t="shared" si="2"/>
        <v>1.53872053872054</v>
      </c>
      <c r="E33">
        <f t="shared" si="2"/>
        <v>0.0673400673400673</v>
      </c>
      <c r="F33">
        <f t="shared" si="2"/>
        <v>0.255892255892256</v>
      </c>
      <c r="G33">
        <f t="shared" si="2"/>
        <v>0.427609427609428</v>
      </c>
      <c r="H33">
        <f t="shared" si="2"/>
        <v>1.05050505050505</v>
      </c>
    </row>
    <row r="34" spans="2:8">
      <c r="B34" t="s">
        <v>143</v>
      </c>
      <c r="C34">
        <f t="shared" ref="C34:H34" si="3">C24/226</f>
        <v>1.30973451327434</v>
      </c>
      <c r="D34">
        <f t="shared" si="3"/>
        <v>1.57522123893805</v>
      </c>
      <c r="E34">
        <f t="shared" si="3"/>
        <v>0.0486725663716814</v>
      </c>
      <c r="F34">
        <f t="shared" si="3"/>
        <v>0.247787610619469</v>
      </c>
      <c r="G34">
        <f t="shared" si="3"/>
        <v>0.163716814159292</v>
      </c>
      <c r="H34">
        <f t="shared" si="3"/>
        <v>0.942477876106195</v>
      </c>
    </row>
    <row r="35" spans="2:8">
      <c r="B35" t="s">
        <v>144</v>
      </c>
      <c r="C35">
        <f t="shared" ref="C35:H35" si="4">C25/207</f>
        <v>0.599033816425121</v>
      </c>
      <c r="D35">
        <f t="shared" si="4"/>
        <v>1.65700483091787</v>
      </c>
      <c r="E35">
        <f t="shared" si="4"/>
        <v>0.0241545893719807</v>
      </c>
      <c r="F35">
        <f t="shared" si="4"/>
        <v>0.193236714975845</v>
      </c>
      <c r="G35">
        <f t="shared" si="4"/>
        <v>0.135265700483092</v>
      </c>
      <c r="H35">
        <f t="shared" si="4"/>
        <v>1.29468599033816</v>
      </c>
    </row>
    <row r="36" spans="2:8">
      <c r="B36" t="s">
        <v>145</v>
      </c>
      <c r="C36">
        <f t="shared" ref="C36:H36" si="5">C26/179</f>
        <v>0.217877094972067</v>
      </c>
      <c r="D36">
        <f t="shared" si="5"/>
        <v>0.972067039106145</v>
      </c>
      <c r="E36">
        <f t="shared" si="5"/>
        <v>0.122905027932961</v>
      </c>
      <c r="F36">
        <f t="shared" si="5"/>
        <v>0.620111731843575</v>
      </c>
      <c r="G36">
        <f t="shared" si="5"/>
        <v>0.262569832402235</v>
      </c>
      <c r="H36">
        <f t="shared" si="5"/>
        <v>2.49720670391061</v>
      </c>
    </row>
    <row r="37" spans="2:8">
      <c r="B37" t="s">
        <v>146</v>
      </c>
      <c r="C37">
        <f t="shared" ref="C37:H37" si="6">C27/148</f>
        <v>1.4527027027027</v>
      </c>
      <c r="D37">
        <f t="shared" si="6"/>
        <v>1.91216216216216</v>
      </c>
      <c r="E37">
        <f t="shared" si="6"/>
        <v>0.162162162162162</v>
      </c>
      <c r="F37">
        <f t="shared" si="6"/>
        <v>0.27027027027027</v>
      </c>
      <c r="G37">
        <f t="shared" si="6"/>
        <v>0.554054054054054</v>
      </c>
      <c r="H37">
        <f t="shared" si="6"/>
        <v>1.09459459459459</v>
      </c>
    </row>
    <row r="38" spans="2:8">
      <c r="B38" t="s">
        <v>147</v>
      </c>
      <c r="C38">
        <f t="shared" ref="C38:H38" si="7">C28/39</f>
        <v>0.615384615384615</v>
      </c>
      <c r="D38">
        <f t="shared" si="7"/>
        <v>1.64102564102564</v>
      </c>
      <c r="E38">
        <f t="shared" si="7"/>
        <v>0.282051282051282</v>
      </c>
      <c r="F38">
        <f t="shared" si="7"/>
        <v>0.435897435897436</v>
      </c>
      <c r="G38">
        <f t="shared" si="7"/>
        <v>0.102564102564103</v>
      </c>
      <c r="H38">
        <f t="shared" si="7"/>
        <v>1.28205128205128</v>
      </c>
    </row>
    <row r="40" spans="3:8">
      <c r="C40">
        <f t="shared" ref="C40:H40" si="8">C29/2162</f>
        <v>0.784458834412581</v>
      </c>
      <c r="D40">
        <f t="shared" si="8"/>
        <v>1.37974098057354</v>
      </c>
      <c r="E40">
        <f t="shared" si="8"/>
        <v>1.50832562442183</v>
      </c>
      <c r="F40">
        <f t="shared" si="8"/>
        <v>0.253469010175763</v>
      </c>
      <c r="G40">
        <f t="shared" si="8"/>
        <v>0.204440333024977</v>
      </c>
      <c r="H40">
        <f t="shared" si="8"/>
        <v>1.24745605920444</v>
      </c>
    </row>
    <row r="41" spans="3:8">
      <c r="C41">
        <v>0.784458834412581</v>
      </c>
      <c r="D41">
        <v>1.37974098057354</v>
      </c>
      <c r="E41">
        <v>1.50832562442183</v>
      </c>
      <c r="F41">
        <v>0.253469010175763</v>
      </c>
      <c r="G41">
        <v>0.204440333024977</v>
      </c>
      <c r="H41">
        <v>1.24745605920444</v>
      </c>
    </row>
    <row r="42" ht="49" customHeight="1" spans="3:15">
      <c r="C42" t="s">
        <v>6</v>
      </c>
      <c r="D42" t="s">
        <v>18</v>
      </c>
      <c r="E42" t="s">
        <v>39</v>
      </c>
      <c r="F42" t="s">
        <v>72</v>
      </c>
      <c r="G42" t="s">
        <v>91</v>
      </c>
      <c r="H42" t="s">
        <v>110</v>
      </c>
      <c r="I42" s="3"/>
      <c r="J42" s="4" t="s">
        <v>6</v>
      </c>
      <c r="K42" s="4" t="s">
        <v>18</v>
      </c>
      <c r="L42" s="4" t="s">
        <v>39</v>
      </c>
      <c r="M42" s="4" t="s">
        <v>72</v>
      </c>
      <c r="N42" s="4" t="s">
        <v>91</v>
      </c>
      <c r="O42" s="5" t="s">
        <v>110</v>
      </c>
    </row>
    <row r="43" ht="18.75" spans="2:15">
      <c r="B43" t="s">
        <v>141</v>
      </c>
      <c r="C43">
        <f>C32/0.784458834412581</f>
        <v>0.339618216574038</v>
      </c>
      <c r="D43">
        <f>D32/1.37974098057354</f>
        <v>0.887949789268647</v>
      </c>
      <c r="E43">
        <f>E32/1.50832562442183</f>
        <v>1.97030227608907</v>
      </c>
      <c r="F43">
        <f>F32/0.253469010175763</f>
        <v>0.769805946234645</v>
      </c>
      <c r="G43">
        <f>G32/0.204440333024977</f>
        <v>0.536861273590111</v>
      </c>
      <c r="H43">
        <f>H32/1.24745605920444</f>
        <v>0.936239348703062</v>
      </c>
      <c r="I43" s="6" t="s">
        <v>141</v>
      </c>
      <c r="J43" s="7">
        <v>0.339618216574038</v>
      </c>
      <c r="K43" s="7">
        <v>0.887949789268647</v>
      </c>
      <c r="L43" s="7">
        <v>1.97030227608907</v>
      </c>
      <c r="M43" s="7">
        <v>0.769805946234645</v>
      </c>
      <c r="N43" s="7">
        <v>0.536861273590111</v>
      </c>
      <c r="O43" s="8">
        <v>0.936239348703062</v>
      </c>
    </row>
    <row r="44" ht="18.75" spans="2:15">
      <c r="B44" t="s">
        <v>142</v>
      </c>
      <c r="C44">
        <f t="shared" ref="C44:C49" si="9">C33/0.784458834412581</f>
        <v>3.06458452449018</v>
      </c>
      <c r="D44">
        <f t="shared" ref="D44:D49" si="10">D33/1.37974098057354</f>
        <v>1.11522420540188</v>
      </c>
      <c r="E44">
        <f t="shared" ref="E44:E49" si="11">E33/1.50832562442183</f>
        <v>0.0446455766909616</v>
      </c>
      <c r="F44">
        <f t="shared" ref="F44:F49" si="12">F33/0.253469010175763</f>
        <v>1.00956032342894</v>
      </c>
      <c r="G44">
        <f t="shared" ref="G44:G49" si="13">G33/0.204440333024977</f>
        <v>2.09160991513933</v>
      </c>
      <c r="H44">
        <f t="shared" ref="H44:H49" si="14">H33/1.24745605920444</f>
        <v>0.842117878825332</v>
      </c>
      <c r="I44" s="6" t="s">
        <v>142</v>
      </c>
      <c r="J44" s="7">
        <v>3.06458452449018</v>
      </c>
      <c r="K44" s="7">
        <v>1.11522420540188</v>
      </c>
      <c r="L44" s="7">
        <v>0.0446455766909616</v>
      </c>
      <c r="M44" s="7">
        <v>1.00956032342894</v>
      </c>
      <c r="N44" s="7">
        <v>2.09160991513933</v>
      </c>
      <c r="O44" s="8">
        <v>0.842117878825332</v>
      </c>
    </row>
    <row r="45" ht="18.75" spans="2:15">
      <c r="B45" t="s">
        <v>143</v>
      </c>
      <c r="C45">
        <f t="shared" si="9"/>
        <v>1.66960260477542</v>
      </c>
      <c r="D45">
        <f t="shared" si="10"/>
        <v>1.14167895359842</v>
      </c>
      <c r="E45">
        <f t="shared" si="11"/>
        <v>0.0322692697011884</v>
      </c>
      <c r="F45">
        <f t="shared" si="12"/>
        <v>0.977585427297979</v>
      </c>
      <c r="G45">
        <f t="shared" si="13"/>
        <v>0.800804869258799</v>
      </c>
      <c r="H45">
        <f t="shared" si="14"/>
        <v>0.755519899199701</v>
      </c>
      <c r="I45" s="6" t="s">
        <v>143</v>
      </c>
      <c r="J45" s="7">
        <v>1.66960260477542</v>
      </c>
      <c r="K45" s="7">
        <v>1.14167895359842</v>
      </c>
      <c r="L45" s="7">
        <v>0.0322692697011884</v>
      </c>
      <c r="M45" s="7">
        <v>0.977585427297979</v>
      </c>
      <c r="N45" s="7">
        <v>0.800804869258799</v>
      </c>
      <c r="O45" s="8">
        <v>0.755519899199701</v>
      </c>
    </row>
    <row r="46" ht="18.75" spans="2:15">
      <c r="B46" t="s">
        <v>144</v>
      </c>
      <c r="C46">
        <f t="shared" si="9"/>
        <v>0.763626834381551</v>
      </c>
      <c r="D46">
        <f t="shared" si="10"/>
        <v>1.20095355160726</v>
      </c>
      <c r="E46">
        <f t="shared" si="11"/>
        <v>0.0160141742478449</v>
      </c>
      <c r="F46">
        <f t="shared" si="12"/>
        <v>0.762368207623683</v>
      </c>
      <c r="G46">
        <f t="shared" si="13"/>
        <v>0.661639014580191</v>
      </c>
      <c r="H46">
        <f t="shared" si="14"/>
        <v>1.0378609978165</v>
      </c>
      <c r="I46" s="6" t="s">
        <v>144</v>
      </c>
      <c r="J46" s="7">
        <v>0.763626834381551</v>
      </c>
      <c r="K46" s="7">
        <v>1.20095355160726</v>
      </c>
      <c r="L46" s="7">
        <v>0.0160141742478449</v>
      </c>
      <c r="M46" s="7">
        <v>0.762368207623683</v>
      </c>
      <c r="N46" s="7">
        <v>0.661639014580191</v>
      </c>
      <c r="O46" s="8">
        <v>1.0378609978165</v>
      </c>
    </row>
    <row r="47" ht="18.75" spans="2:15">
      <c r="B47" t="s">
        <v>145</v>
      </c>
      <c r="C47">
        <f t="shared" si="9"/>
        <v>0.277741909982081</v>
      </c>
      <c r="D47">
        <f t="shared" si="10"/>
        <v>0.704528641819474</v>
      </c>
      <c r="E47">
        <f t="shared" si="11"/>
        <v>0.0814844128767439</v>
      </c>
      <c r="F47">
        <f t="shared" si="12"/>
        <v>2.44649920482812</v>
      </c>
      <c r="G47">
        <f t="shared" si="13"/>
        <v>1.28433479107156</v>
      </c>
      <c r="H47">
        <f t="shared" si="14"/>
        <v>2.00183941188534</v>
      </c>
      <c r="I47" s="6" t="s">
        <v>145</v>
      </c>
      <c r="J47" s="7">
        <v>0.277741909982081</v>
      </c>
      <c r="K47" s="7">
        <v>0.704528641819474</v>
      </c>
      <c r="L47" s="7">
        <v>0.0814844128767439</v>
      </c>
      <c r="M47" s="7">
        <v>2.44649920482812</v>
      </c>
      <c r="N47" s="7">
        <v>1.28433479107156</v>
      </c>
      <c r="O47" s="8">
        <v>2.00183941188534</v>
      </c>
    </row>
    <row r="48" ht="18.75" spans="2:15">
      <c r="B48" t="s">
        <v>146</v>
      </c>
      <c r="C48">
        <f t="shared" si="9"/>
        <v>1.85185332738399</v>
      </c>
      <c r="D48">
        <f t="shared" si="10"/>
        <v>1.38588487918022</v>
      </c>
      <c r="E48">
        <f t="shared" si="11"/>
        <v>0.107511375220667</v>
      </c>
      <c r="F48">
        <f t="shared" si="12"/>
        <v>1.06628526336556</v>
      </c>
      <c r="G48">
        <f t="shared" si="13"/>
        <v>2.71010150421915</v>
      </c>
      <c r="H48">
        <f t="shared" si="14"/>
        <v>0.877461443646093</v>
      </c>
      <c r="I48" s="6" t="s">
        <v>146</v>
      </c>
      <c r="J48" s="7">
        <v>1.85185332738399</v>
      </c>
      <c r="K48" s="7">
        <v>1.38588487918022</v>
      </c>
      <c r="L48" s="7">
        <v>0.107511375220667</v>
      </c>
      <c r="M48" s="7">
        <v>1.06628526336556</v>
      </c>
      <c r="N48" s="7">
        <v>2.71010150421915</v>
      </c>
      <c r="O48" s="8">
        <v>0.877461443646093</v>
      </c>
    </row>
    <row r="49" ht="18.75" spans="2:15">
      <c r="B49" t="s">
        <v>147</v>
      </c>
      <c r="C49">
        <f t="shared" si="9"/>
        <v>0.784470246734398</v>
      </c>
      <c r="D49">
        <f t="shared" si="10"/>
        <v>1.18937225474269</v>
      </c>
      <c r="E49">
        <f t="shared" si="11"/>
        <v>0.186996280832528</v>
      </c>
      <c r="F49">
        <f t="shared" si="12"/>
        <v>1.71972674527419</v>
      </c>
      <c r="G49">
        <f t="shared" si="13"/>
        <v>0.501682329736628</v>
      </c>
      <c r="H49">
        <f t="shared" si="14"/>
        <v>1.0277326183889</v>
      </c>
      <c r="I49" s="9" t="s">
        <v>147</v>
      </c>
      <c r="J49" s="10">
        <v>0.784470246734398</v>
      </c>
      <c r="K49" s="10">
        <v>1.18937225474269</v>
      </c>
      <c r="L49" s="10">
        <v>0.186996280832528</v>
      </c>
      <c r="M49" s="10">
        <v>1.71972674527419</v>
      </c>
      <c r="N49" s="10">
        <v>0.501682329736628</v>
      </c>
      <c r="O49" s="11">
        <v>1.0277326183889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技术类岗位</vt:lpstr>
      <vt:lpstr>运营类岗位</vt:lpstr>
      <vt:lpstr>市场与销售类岗位</vt:lpstr>
      <vt:lpstr>职能类岗位</vt:lpstr>
      <vt:lpstr>设计类岗位</vt:lpstr>
      <vt:lpstr>产品类岗位</vt:lpstr>
      <vt:lpstr>金融类岗位</vt:lpstr>
      <vt:lpstr>相关性计算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27320</dc:creator>
  <cp:lastModifiedBy>一鼓∮作气</cp:lastModifiedBy>
  <dcterms:created xsi:type="dcterms:W3CDTF">2020-03-16T04:34:00Z</dcterms:created>
  <dcterms:modified xsi:type="dcterms:W3CDTF">2020-06-09T02:50:49Z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