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/>
  <mc:AlternateContent xmlns:mc="http://schemas.openxmlformats.org/markup-compatibility/2006">
    <mc:Choice Requires="x15">
      <x15ac:absPath xmlns:x15ac="http://schemas.microsoft.com/office/spreadsheetml/2010/11/ac" url="D:\学习\研究生\体教部\22秋季实验\心理量表问卷\"/>
    </mc:Choice>
  </mc:AlternateContent>
  <xr:revisionPtr revIDLastSave="0" documentId="13_ncr:1_{9FA92522-9353-4955-AC3A-FE239DEF339D}" xr6:coauthVersionLast="36" xr6:coauthVersionMax="36" xr10:uidLastSave="{00000000-0000-0000-0000-000000000000}"/>
  <bookViews>
    <workbookView xWindow="0" yWindow="0" windowWidth="14380" windowHeight="4040" activeTab="1" xr2:uid="{00000000-000D-0000-FFFF-FFFF00000000}"/>
  </bookViews>
  <sheets>
    <sheet name="data_W1" sheetId="1" r:id="rId1"/>
    <sheet name="analysis_W1" sheetId="2" r:id="rId2"/>
  </sheets>
  <definedNames>
    <definedName name="_xlnm._FilterDatabase" localSheetId="0" hidden="1">data_W1!$A$1:$CE$137</definedName>
  </definedNames>
  <calcPr calcId="191029"/>
</workbook>
</file>

<file path=xl/calcChain.xml><?xml version="1.0" encoding="utf-8"?>
<calcChain xmlns="http://schemas.openxmlformats.org/spreadsheetml/2006/main">
  <c r="CG3" i="1" l="1"/>
  <c r="CH3" i="1"/>
  <c r="CI3" i="1"/>
  <c r="CJ3" i="1"/>
  <c r="CK3" i="1"/>
  <c r="CM3" i="1"/>
  <c r="CN3" i="1"/>
  <c r="CG4" i="1"/>
  <c r="CH4" i="1"/>
  <c r="CI4" i="1"/>
  <c r="CJ4" i="1"/>
  <c r="CK4" i="1"/>
  <c r="CM4" i="1"/>
  <c r="CN4" i="1"/>
  <c r="CG5" i="1"/>
  <c r="CH5" i="1"/>
  <c r="CI5" i="1"/>
  <c r="CJ5" i="1"/>
  <c r="CK5" i="1"/>
  <c r="CM5" i="1"/>
  <c r="CN5" i="1"/>
  <c r="CG6" i="1"/>
  <c r="CH6" i="1"/>
  <c r="CI6" i="1"/>
  <c r="CJ6" i="1"/>
  <c r="CK6" i="1"/>
  <c r="CM6" i="1"/>
  <c r="CN6" i="1"/>
  <c r="CG7" i="1"/>
  <c r="CH7" i="1"/>
  <c r="CI7" i="1"/>
  <c r="CJ7" i="1"/>
  <c r="CL7" i="1" s="1"/>
  <c r="CK7" i="1"/>
  <c r="CM7" i="1"/>
  <c r="CN7" i="1"/>
  <c r="CG8" i="1"/>
  <c r="CH8" i="1"/>
  <c r="CI8" i="1"/>
  <c r="CJ8" i="1"/>
  <c r="CK8" i="1"/>
  <c r="CM8" i="1"/>
  <c r="CN8" i="1"/>
  <c r="CG9" i="1"/>
  <c r="CH9" i="1"/>
  <c r="CI9" i="1"/>
  <c r="CJ9" i="1"/>
  <c r="CK9" i="1"/>
  <c r="CM9" i="1"/>
  <c r="CO9" i="1" s="1"/>
  <c r="CN9" i="1"/>
  <c r="CG10" i="1"/>
  <c r="CH10" i="1"/>
  <c r="CI10" i="1"/>
  <c r="CJ10" i="1"/>
  <c r="CK10" i="1"/>
  <c r="CM10" i="1"/>
  <c r="CN10" i="1"/>
  <c r="CG11" i="1"/>
  <c r="CH11" i="1"/>
  <c r="CI11" i="1"/>
  <c r="CJ11" i="1"/>
  <c r="CK11" i="1"/>
  <c r="CM11" i="1"/>
  <c r="CN11" i="1"/>
  <c r="CG12" i="1"/>
  <c r="CH12" i="1"/>
  <c r="CI12" i="1"/>
  <c r="CJ12" i="1"/>
  <c r="CK12" i="1"/>
  <c r="CM12" i="1"/>
  <c r="CN12" i="1"/>
  <c r="CG13" i="1"/>
  <c r="CH13" i="1"/>
  <c r="CI13" i="1"/>
  <c r="CJ13" i="1"/>
  <c r="CK13" i="1"/>
  <c r="CM13" i="1"/>
  <c r="CN13" i="1"/>
  <c r="CG14" i="1"/>
  <c r="CH14" i="1"/>
  <c r="CI14" i="1"/>
  <c r="CJ14" i="1"/>
  <c r="CK14" i="1"/>
  <c r="CM14" i="1"/>
  <c r="CN14" i="1"/>
  <c r="CG15" i="1"/>
  <c r="CH15" i="1"/>
  <c r="CI15" i="1"/>
  <c r="CJ15" i="1"/>
  <c r="CL15" i="1" s="1"/>
  <c r="CK15" i="1"/>
  <c r="CM15" i="1"/>
  <c r="CN15" i="1"/>
  <c r="CG16" i="1"/>
  <c r="CH16" i="1"/>
  <c r="CI16" i="1"/>
  <c r="CJ16" i="1"/>
  <c r="CK16" i="1"/>
  <c r="CM16" i="1"/>
  <c r="CN16" i="1"/>
  <c r="CG17" i="1"/>
  <c r="CH17" i="1"/>
  <c r="CI17" i="1"/>
  <c r="CJ17" i="1"/>
  <c r="CK17" i="1"/>
  <c r="CM17" i="1"/>
  <c r="CO17" i="1" s="1"/>
  <c r="CN17" i="1"/>
  <c r="CG18" i="1"/>
  <c r="CH18" i="1"/>
  <c r="CI18" i="1"/>
  <c r="CJ18" i="1"/>
  <c r="CK18" i="1"/>
  <c r="CM18" i="1"/>
  <c r="CN18" i="1"/>
  <c r="CG19" i="1"/>
  <c r="CH19" i="1"/>
  <c r="CI19" i="1"/>
  <c r="CJ19" i="1"/>
  <c r="CK19" i="1"/>
  <c r="CM19" i="1"/>
  <c r="CN19" i="1"/>
  <c r="CG20" i="1"/>
  <c r="CH20" i="1"/>
  <c r="CI20" i="1"/>
  <c r="CJ20" i="1"/>
  <c r="CK20" i="1"/>
  <c r="CM20" i="1"/>
  <c r="CN20" i="1"/>
  <c r="CG21" i="1"/>
  <c r="CH21" i="1"/>
  <c r="CI21" i="1"/>
  <c r="CJ21" i="1"/>
  <c r="CK21" i="1"/>
  <c r="CM21" i="1"/>
  <c r="CN21" i="1"/>
  <c r="CG22" i="1"/>
  <c r="CH22" i="1"/>
  <c r="CI22" i="1"/>
  <c r="CJ22" i="1"/>
  <c r="CK22" i="1"/>
  <c r="CM22" i="1"/>
  <c r="CN22" i="1"/>
  <c r="CG23" i="1"/>
  <c r="CH23" i="1"/>
  <c r="CI23" i="1"/>
  <c r="CJ23" i="1"/>
  <c r="CK23" i="1"/>
  <c r="CM23" i="1"/>
  <c r="CN23" i="1"/>
  <c r="CG24" i="1"/>
  <c r="CH24" i="1"/>
  <c r="CI24" i="1"/>
  <c r="CJ24" i="1"/>
  <c r="CK24" i="1"/>
  <c r="CM24" i="1"/>
  <c r="CN24" i="1"/>
  <c r="CG25" i="1"/>
  <c r="CH25" i="1"/>
  <c r="CI25" i="1"/>
  <c r="CJ25" i="1"/>
  <c r="CK25" i="1"/>
  <c r="CM25" i="1"/>
  <c r="CO25" i="1" s="1"/>
  <c r="CN25" i="1"/>
  <c r="CG26" i="1"/>
  <c r="CH26" i="1"/>
  <c r="CI26" i="1"/>
  <c r="CJ26" i="1"/>
  <c r="CK26" i="1"/>
  <c r="CM26" i="1"/>
  <c r="CN26" i="1"/>
  <c r="CG27" i="1"/>
  <c r="CH27" i="1"/>
  <c r="CI27" i="1"/>
  <c r="CJ27" i="1"/>
  <c r="CK27" i="1"/>
  <c r="CM27" i="1"/>
  <c r="CN27" i="1"/>
  <c r="CG28" i="1"/>
  <c r="CH28" i="1"/>
  <c r="CI28" i="1"/>
  <c r="CJ28" i="1"/>
  <c r="CK28" i="1"/>
  <c r="CM28" i="1"/>
  <c r="CN28" i="1"/>
  <c r="CG29" i="1"/>
  <c r="CH29" i="1"/>
  <c r="CI29" i="1"/>
  <c r="CJ29" i="1"/>
  <c r="CK29" i="1"/>
  <c r="CM29" i="1"/>
  <c r="CN29" i="1"/>
  <c r="CG30" i="1"/>
  <c r="CH30" i="1"/>
  <c r="CI30" i="1"/>
  <c r="CJ30" i="1"/>
  <c r="CK30" i="1"/>
  <c r="CM30" i="1"/>
  <c r="CN30" i="1"/>
  <c r="CG31" i="1"/>
  <c r="CH31" i="1"/>
  <c r="CI31" i="1"/>
  <c r="CJ31" i="1"/>
  <c r="CK31" i="1"/>
  <c r="CM31" i="1"/>
  <c r="CN31" i="1"/>
  <c r="CG32" i="1"/>
  <c r="CH32" i="1"/>
  <c r="CI32" i="1"/>
  <c r="CJ32" i="1"/>
  <c r="CK32" i="1"/>
  <c r="CM32" i="1"/>
  <c r="CN32" i="1"/>
  <c r="CG33" i="1"/>
  <c r="CH33" i="1"/>
  <c r="CI33" i="1"/>
  <c r="CJ33" i="1"/>
  <c r="CK33" i="1"/>
  <c r="CM33" i="1"/>
  <c r="CO33" i="1" s="1"/>
  <c r="CN33" i="1"/>
  <c r="CG34" i="1"/>
  <c r="CH34" i="1"/>
  <c r="CI34" i="1"/>
  <c r="CJ34" i="1"/>
  <c r="CK34" i="1"/>
  <c r="CM34" i="1"/>
  <c r="CN34" i="1"/>
  <c r="CG35" i="1"/>
  <c r="CH35" i="1"/>
  <c r="CI35" i="1"/>
  <c r="CJ35" i="1"/>
  <c r="CK35" i="1"/>
  <c r="CM35" i="1"/>
  <c r="CN35" i="1"/>
  <c r="CG36" i="1"/>
  <c r="CH36" i="1"/>
  <c r="CI36" i="1"/>
  <c r="CJ36" i="1"/>
  <c r="CK36" i="1"/>
  <c r="CM36" i="1"/>
  <c r="CN36" i="1"/>
  <c r="CG37" i="1"/>
  <c r="CH37" i="1"/>
  <c r="CI37" i="1"/>
  <c r="CJ37" i="1"/>
  <c r="CK37" i="1"/>
  <c r="CM37" i="1"/>
  <c r="CN37" i="1"/>
  <c r="CG38" i="1"/>
  <c r="CH38" i="1"/>
  <c r="CI38" i="1"/>
  <c r="CJ38" i="1"/>
  <c r="CK38" i="1"/>
  <c r="CM38" i="1"/>
  <c r="CN38" i="1"/>
  <c r="CG39" i="1"/>
  <c r="CH39" i="1"/>
  <c r="CI39" i="1"/>
  <c r="CJ39" i="1"/>
  <c r="CK39" i="1"/>
  <c r="CM39" i="1"/>
  <c r="CN39" i="1"/>
  <c r="CG40" i="1"/>
  <c r="CH40" i="1"/>
  <c r="CI40" i="1"/>
  <c r="CJ40" i="1"/>
  <c r="CK40" i="1"/>
  <c r="CM40" i="1"/>
  <c r="CN40" i="1"/>
  <c r="CG41" i="1"/>
  <c r="CH41" i="1"/>
  <c r="CI41" i="1"/>
  <c r="CJ41" i="1"/>
  <c r="CK41" i="1"/>
  <c r="CM41" i="1"/>
  <c r="CN41" i="1"/>
  <c r="CG42" i="1"/>
  <c r="CH42" i="1"/>
  <c r="CI42" i="1"/>
  <c r="CJ42" i="1"/>
  <c r="CK42" i="1"/>
  <c r="CM42" i="1"/>
  <c r="CN42" i="1"/>
  <c r="CG43" i="1"/>
  <c r="CH43" i="1"/>
  <c r="CI43" i="1"/>
  <c r="CJ43" i="1"/>
  <c r="CK43" i="1"/>
  <c r="CM43" i="1"/>
  <c r="CN43" i="1"/>
  <c r="CG44" i="1"/>
  <c r="CH44" i="1"/>
  <c r="CI44" i="1"/>
  <c r="CJ44" i="1"/>
  <c r="CK44" i="1"/>
  <c r="CM44" i="1"/>
  <c r="CN44" i="1"/>
  <c r="CG45" i="1"/>
  <c r="CH45" i="1"/>
  <c r="CI45" i="1"/>
  <c r="CJ45" i="1"/>
  <c r="CK45" i="1"/>
  <c r="CM45" i="1"/>
  <c r="CN45" i="1"/>
  <c r="CG46" i="1"/>
  <c r="CH46" i="1"/>
  <c r="CI46" i="1"/>
  <c r="CJ46" i="1"/>
  <c r="CK46" i="1"/>
  <c r="CM46" i="1"/>
  <c r="CN46" i="1"/>
  <c r="CG47" i="1"/>
  <c r="CH47" i="1"/>
  <c r="CI47" i="1"/>
  <c r="CJ47" i="1"/>
  <c r="CK47" i="1"/>
  <c r="CM47" i="1"/>
  <c r="CN47" i="1"/>
  <c r="CG48" i="1"/>
  <c r="CH48" i="1"/>
  <c r="CI48" i="1"/>
  <c r="CJ48" i="1"/>
  <c r="CK48" i="1"/>
  <c r="CM48" i="1"/>
  <c r="CN48" i="1"/>
  <c r="CG49" i="1"/>
  <c r="CH49" i="1"/>
  <c r="CI49" i="1"/>
  <c r="CJ49" i="1"/>
  <c r="CK49" i="1"/>
  <c r="CM49" i="1"/>
  <c r="CO49" i="1" s="1"/>
  <c r="CN49" i="1"/>
  <c r="CG50" i="1"/>
  <c r="CH50" i="1"/>
  <c r="CI50" i="1"/>
  <c r="CJ50" i="1"/>
  <c r="CK50" i="1"/>
  <c r="CM50" i="1"/>
  <c r="CN50" i="1"/>
  <c r="CG51" i="1"/>
  <c r="CH51" i="1"/>
  <c r="CI51" i="1"/>
  <c r="CJ51" i="1"/>
  <c r="CK51" i="1"/>
  <c r="CM51" i="1"/>
  <c r="CN51" i="1"/>
  <c r="CG52" i="1"/>
  <c r="CH52" i="1"/>
  <c r="CI52" i="1"/>
  <c r="CJ52" i="1"/>
  <c r="CK52" i="1"/>
  <c r="CM52" i="1"/>
  <c r="CN52" i="1"/>
  <c r="CG53" i="1"/>
  <c r="CH53" i="1"/>
  <c r="CI53" i="1"/>
  <c r="CJ53" i="1"/>
  <c r="CK53" i="1"/>
  <c r="CM53" i="1"/>
  <c r="CN53" i="1"/>
  <c r="CG54" i="1"/>
  <c r="CH54" i="1"/>
  <c r="CI54" i="1"/>
  <c r="CJ54" i="1"/>
  <c r="CK54" i="1"/>
  <c r="CM54" i="1"/>
  <c r="CN54" i="1"/>
  <c r="CG55" i="1"/>
  <c r="CH55" i="1"/>
  <c r="CI55" i="1"/>
  <c r="CJ55" i="1"/>
  <c r="CK55" i="1"/>
  <c r="CM55" i="1"/>
  <c r="CN55" i="1"/>
  <c r="CG56" i="1"/>
  <c r="CH56" i="1"/>
  <c r="CI56" i="1"/>
  <c r="CJ56" i="1"/>
  <c r="CK56" i="1"/>
  <c r="CM56" i="1"/>
  <c r="CN56" i="1"/>
  <c r="CG57" i="1"/>
  <c r="CH57" i="1"/>
  <c r="CI57" i="1"/>
  <c r="CJ57" i="1"/>
  <c r="CK57" i="1"/>
  <c r="CM57" i="1"/>
  <c r="CO57" i="1" s="1"/>
  <c r="CN57" i="1"/>
  <c r="CG58" i="1"/>
  <c r="CH58" i="1"/>
  <c r="CI58" i="1"/>
  <c r="CJ58" i="1"/>
  <c r="CK58" i="1"/>
  <c r="CM58" i="1"/>
  <c r="CN58" i="1"/>
  <c r="CG59" i="1"/>
  <c r="CH59" i="1"/>
  <c r="CI59" i="1"/>
  <c r="CJ59" i="1"/>
  <c r="CK59" i="1"/>
  <c r="CM59" i="1"/>
  <c r="CN59" i="1"/>
  <c r="CG60" i="1"/>
  <c r="CH60" i="1"/>
  <c r="CI60" i="1"/>
  <c r="CJ60" i="1"/>
  <c r="CK60" i="1"/>
  <c r="CM60" i="1"/>
  <c r="CN60" i="1"/>
  <c r="CG61" i="1"/>
  <c r="CH61" i="1"/>
  <c r="CI61" i="1"/>
  <c r="CJ61" i="1"/>
  <c r="CK61" i="1"/>
  <c r="CM61" i="1"/>
  <c r="CN61" i="1"/>
  <c r="CG62" i="1"/>
  <c r="CH62" i="1"/>
  <c r="CI62" i="1"/>
  <c r="CJ62" i="1"/>
  <c r="CK62" i="1"/>
  <c r="CM62" i="1"/>
  <c r="CN62" i="1"/>
  <c r="CG63" i="1"/>
  <c r="CH63" i="1"/>
  <c r="CI63" i="1"/>
  <c r="CJ63" i="1"/>
  <c r="CK63" i="1"/>
  <c r="CM63" i="1"/>
  <c r="CN63" i="1"/>
  <c r="CG64" i="1"/>
  <c r="CH64" i="1"/>
  <c r="CI64" i="1"/>
  <c r="CJ64" i="1"/>
  <c r="CK64" i="1"/>
  <c r="CM64" i="1"/>
  <c r="CN64" i="1"/>
  <c r="CG65" i="1"/>
  <c r="CH65" i="1"/>
  <c r="CI65" i="1"/>
  <c r="CJ65" i="1"/>
  <c r="CK65" i="1"/>
  <c r="CM65" i="1"/>
  <c r="CN65" i="1"/>
  <c r="CG66" i="1"/>
  <c r="CH66" i="1"/>
  <c r="CI66" i="1"/>
  <c r="CJ66" i="1"/>
  <c r="CK66" i="1"/>
  <c r="CM66" i="1"/>
  <c r="CN66" i="1"/>
  <c r="CG67" i="1"/>
  <c r="CH67" i="1"/>
  <c r="CI67" i="1"/>
  <c r="CJ67" i="1"/>
  <c r="CK67" i="1"/>
  <c r="CM67" i="1"/>
  <c r="CN67" i="1"/>
  <c r="CG68" i="1"/>
  <c r="CH68" i="1"/>
  <c r="CI68" i="1"/>
  <c r="CJ68" i="1"/>
  <c r="CK68" i="1"/>
  <c r="CM68" i="1"/>
  <c r="CN68" i="1"/>
  <c r="CG69" i="1"/>
  <c r="CH69" i="1"/>
  <c r="CI69" i="1"/>
  <c r="CJ69" i="1"/>
  <c r="CK69" i="1"/>
  <c r="CM69" i="1"/>
  <c r="CN69" i="1"/>
  <c r="CG70" i="1"/>
  <c r="CH70" i="1"/>
  <c r="CI70" i="1"/>
  <c r="CJ70" i="1"/>
  <c r="CK70" i="1"/>
  <c r="CM70" i="1"/>
  <c r="CN70" i="1"/>
  <c r="CG71" i="1"/>
  <c r="CH71" i="1"/>
  <c r="CI71" i="1"/>
  <c r="CJ71" i="1"/>
  <c r="CK71" i="1"/>
  <c r="CM71" i="1"/>
  <c r="CN71" i="1"/>
  <c r="CG72" i="1"/>
  <c r="CH72" i="1"/>
  <c r="CI72" i="1"/>
  <c r="CJ72" i="1"/>
  <c r="CK72" i="1"/>
  <c r="CM72" i="1"/>
  <c r="CN72" i="1"/>
  <c r="CG73" i="1"/>
  <c r="CH73" i="1"/>
  <c r="CI73" i="1"/>
  <c r="CJ73" i="1"/>
  <c r="CK73" i="1"/>
  <c r="CM73" i="1"/>
  <c r="CN73" i="1"/>
  <c r="CG74" i="1"/>
  <c r="CH74" i="1"/>
  <c r="CI74" i="1"/>
  <c r="CJ74" i="1"/>
  <c r="CK74" i="1"/>
  <c r="CM74" i="1"/>
  <c r="CN74" i="1"/>
  <c r="CG75" i="1"/>
  <c r="CH75" i="1"/>
  <c r="CI75" i="1"/>
  <c r="CJ75" i="1"/>
  <c r="CK75" i="1"/>
  <c r="CM75" i="1"/>
  <c r="CN75" i="1"/>
  <c r="CG76" i="1"/>
  <c r="CH76" i="1"/>
  <c r="CI76" i="1"/>
  <c r="CJ76" i="1"/>
  <c r="CK76" i="1"/>
  <c r="CM76" i="1"/>
  <c r="CN76" i="1"/>
  <c r="CG77" i="1"/>
  <c r="CH77" i="1"/>
  <c r="CI77" i="1"/>
  <c r="CJ77" i="1"/>
  <c r="CK77" i="1"/>
  <c r="CM77" i="1"/>
  <c r="CN77" i="1"/>
  <c r="CG78" i="1"/>
  <c r="CH78" i="1"/>
  <c r="CI78" i="1"/>
  <c r="CJ78" i="1"/>
  <c r="CK78" i="1"/>
  <c r="CM78" i="1"/>
  <c r="CN78" i="1"/>
  <c r="CG79" i="1"/>
  <c r="CH79" i="1"/>
  <c r="CI79" i="1"/>
  <c r="CJ79" i="1"/>
  <c r="CK79" i="1"/>
  <c r="CM79" i="1"/>
  <c r="CN79" i="1"/>
  <c r="CG80" i="1"/>
  <c r="CH80" i="1"/>
  <c r="CI80" i="1"/>
  <c r="CJ80" i="1"/>
  <c r="CK80" i="1"/>
  <c r="CM80" i="1"/>
  <c r="CN80" i="1"/>
  <c r="CG81" i="1"/>
  <c r="CH81" i="1"/>
  <c r="CI81" i="1"/>
  <c r="CJ81" i="1"/>
  <c r="CK81" i="1"/>
  <c r="CM81" i="1"/>
  <c r="CN81" i="1"/>
  <c r="CG82" i="1"/>
  <c r="CH82" i="1"/>
  <c r="CI82" i="1"/>
  <c r="CJ82" i="1"/>
  <c r="CK82" i="1"/>
  <c r="CM82" i="1"/>
  <c r="CN82" i="1"/>
  <c r="CG83" i="1"/>
  <c r="CH83" i="1"/>
  <c r="CI83" i="1"/>
  <c r="CJ83" i="1"/>
  <c r="CK83" i="1"/>
  <c r="CM83" i="1"/>
  <c r="CN83" i="1"/>
  <c r="CG84" i="1"/>
  <c r="CH84" i="1"/>
  <c r="CI84" i="1"/>
  <c r="CJ84" i="1"/>
  <c r="CK84" i="1"/>
  <c r="CM84" i="1"/>
  <c r="CN84" i="1"/>
  <c r="CG85" i="1"/>
  <c r="CH85" i="1"/>
  <c r="CI85" i="1"/>
  <c r="CJ85" i="1"/>
  <c r="CK85" i="1"/>
  <c r="CM85" i="1"/>
  <c r="CN85" i="1"/>
  <c r="CG86" i="1"/>
  <c r="CH86" i="1"/>
  <c r="CI86" i="1"/>
  <c r="CJ86" i="1"/>
  <c r="CK86" i="1"/>
  <c r="CM86" i="1"/>
  <c r="CN86" i="1"/>
  <c r="CG87" i="1"/>
  <c r="CH87" i="1"/>
  <c r="CI87" i="1"/>
  <c r="CJ87" i="1"/>
  <c r="CK87" i="1"/>
  <c r="CM87" i="1"/>
  <c r="CN87" i="1"/>
  <c r="CG88" i="1"/>
  <c r="CH88" i="1"/>
  <c r="CI88" i="1"/>
  <c r="CJ88" i="1"/>
  <c r="CK88" i="1"/>
  <c r="CM88" i="1"/>
  <c r="CN88" i="1"/>
  <c r="CG89" i="1"/>
  <c r="CH89" i="1"/>
  <c r="CI89" i="1"/>
  <c r="CJ89" i="1"/>
  <c r="CK89" i="1"/>
  <c r="CM89" i="1"/>
  <c r="CN89" i="1"/>
  <c r="CG90" i="1"/>
  <c r="CH90" i="1"/>
  <c r="CI90" i="1"/>
  <c r="CJ90" i="1"/>
  <c r="CK90" i="1"/>
  <c r="CM90" i="1"/>
  <c r="CN90" i="1"/>
  <c r="CG91" i="1"/>
  <c r="CH91" i="1"/>
  <c r="CI91" i="1"/>
  <c r="CJ91" i="1"/>
  <c r="CK91" i="1"/>
  <c r="CM91" i="1"/>
  <c r="CN91" i="1"/>
  <c r="CG92" i="1"/>
  <c r="CH92" i="1"/>
  <c r="CI92" i="1"/>
  <c r="CJ92" i="1"/>
  <c r="CK92" i="1"/>
  <c r="CM92" i="1"/>
  <c r="CN92" i="1"/>
  <c r="CG93" i="1"/>
  <c r="CH93" i="1"/>
  <c r="CI93" i="1"/>
  <c r="CJ93" i="1"/>
  <c r="CK93" i="1"/>
  <c r="CM93" i="1"/>
  <c r="CN93" i="1"/>
  <c r="CG94" i="1"/>
  <c r="CH94" i="1"/>
  <c r="CI94" i="1"/>
  <c r="CJ94" i="1"/>
  <c r="CK94" i="1"/>
  <c r="CM94" i="1"/>
  <c r="CN94" i="1"/>
  <c r="CG95" i="1"/>
  <c r="CH95" i="1"/>
  <c r="CI95" i="1"/>
  <c r="CJ95" i="1"/>
  <c r="CK95" i="1"/>
  <c r="CM95" i="1"/>
  <c r="CN95" i="1"/>
  <c r="CG96" i="1"/>
  <c r="CH96" i="1"/>
  <c r="CI96" i="1"/>
  <c r="CJ96" i="1"/>
  <c r="CK96" i="1"/>
  <c r="CM96" i="1"/>
  <c r="CN96" i="1"/>
  <c r="CG97" i="1"/>
  <c r="CH97" i="1"/>
  <c r="CI97" i="1"/>
  <c r="CJ97" i="1"/>
  <c r="CK97" i="1"/>
  <c r="CM97" i="1"/>
  <c r="CN97" i="1"/>
  <c r="CG98" i="1"/>
  <c r="CH98" i="1"/>
  <c r="CI98" i="1"/>
  <c r="CJ98" i="1"/>
  <c r="CK98" i="1"/>
  <c r="CM98" i="1"/>
  <c r="CN98" i="1"/>
  <c r="CG99" i="1"/>
  <c r="CH99" i="1"/>
  <c r="CI99" i="1"/>
  <c r="CJ99" i="1"/>
  <c r="CK99" i="1"/>
  <c r="CM99" i="1"/>
  <c r="CN99" i="1"/>
  <c r="CG100" i="1"/>
  <c r="CH100" i="1"/>
  <c r="CI100" i="1"/>
  <c r="CJ100" i="1"/>
  <c r="CK100" i="1"/>
  <c r="CM100" i="1"/>
  <c r="CN100" i="1"/>
  <c r="CG101" i="1"/>
  <c r="CH101" i="1"/>
  <c r="CI101" i="1"/>
  <c r="CJ101" i="1"/>
  <c r="CK101" i="1"/>
  <c r="CM101" i="1"/>
  <c r="CN101" i="1"/>
  <c r="CG102" i="1"/>
  <c r="CH102" i="1"/>
  <c r="CI102" i="1"/>
  <c r="CJ102" i="1"/>
  <c r="CK102" i="1"/>
  <c r="CM102" i="1"/>
  <c r="CN102" i="1"/>
  <c r="CG103" i="1"/>
  <c r="CH103" i="1"/>
  <c r="CI103" i="1"/>
  <c r="CJ103" i="1"/>
  <c r="CK103" i="1"/>
  <c r="CM103" i="1"/>
  <c r="CN103" i="1"/>
  <c r="CG104" i="1"/>
  <c r="CH104" i="1"/>
  <c r="CI104" i="1"/>
  <c r="CJ104" i="1"/>
  <c r="CK104" i="1"/>
  <c r="CM104" i="1"/>
  <c r="CN104" i="1"/>
  <c r="CG105" i="1"/>
  <c r="CH105" i="1"/>
  <c r="CI105" i="1"/>
  <c r="CJ105" i="1"/>
  <c r="CK105" i="1"/>
  <c r="CM105" i="1"/>
  <c r="CN105" i="1"/>
  <c r="CG106" i="1"/>
  <c r="CH106" i="1"/>
  <c r="CI106" i="1"/>
  <c r="CJ106" i="1"/>
  <c r="CK106" i="1"/>
  <c r="CM106" i="1"/>
  <c r="CN106" i="1"/>
  <c r="CG107" i="1"/>
  <c r="CH107" i="1"/>
  <c r="CI107" i="1"/>
  <c r="CJ107" i="1"/>
  <c r="CK107" i="1"/>
  <c r="CM107" i="1"/>
  <c r="CN107" i="1"/>
  <c r="CG108" i="1"/>
  <c r="CH108" i="1"/>
  <c r="CI108" i="1"/>
  <c r="CJ108" i="1"/>
  <c r="CK108" i="1"/>
  <c r="CM108" i="1"/>
  <c r="CN108" i="1"/>
  <c r="CG109" i="1"/>
  <c r="CH109" i="1"/>
  <c r="CI109" i="1"/>
  <c r="CJ109" i="1"/>
  <c r="CK109" i="1"/>
  <c r="CM109" i="1"/>
  <c r="CN109" i="1"/>
  <c r="CG110" i="1"/>
  <c r="CH110" i="1"/>
  <c r="CI110" i="1"/>
  <c r="CJ110" i="1"/>
  <c r="CK110" i="1"/>
  <c r="CM110" i="1"/>
  <c r="CN110" i="1"/>
  <c r="CG111" i="1"/>
  <c r="CH111" i="1"/>
  <c r="CI111" i="1"/>
  <c r="CJ111" i="1"/>
  <c r="CK111" i="1"/>
  <c r="CM111" i="1"/>
  <c r="CN111" i="1"/>
  <c r="CG112" i="1"/>
  <c r="CH112" i="1"/>
  <c r="CI112" i="1"/>
  <c r="CJ112" i="1"/>
  <c r="CK112" i="1"/>
  <c r="CM112" i="1"/>
  <c r="CN112" i="1"/>
  <c r="CG113" i="1"/>
  <c r="CH113" i="1"/>
  <c r="CI113" i="1"/>
  <c r="CJ113" i="1"/>
  <c r="CK113" i="1"/>
  <c r="CM113" i="1"/>
  <c r="CN113" i="1"/>
  <c r="CG114" i="1"/>
  <c r="CH114" i="1"/>
  <c r="CI114" i="1"/>
  <c r="CJ114" i="1"/>
  <c r="CK114" i="1"/>
  <c r="CM114" i="1"/>
  <c r="CN114" i="1"/>
  <c r="CG115" i="1"/>
  <c r="CH115" i="1"/>
  <c r="CI115" i="1"/>
  <c r="CJ115" i="1"/>
  <c r="CK115" i="1"/>
  <c r="CM115" i="1"/>
  <c r="CN115" i="1"/>
  <c r="CG116" i="1"/>
  <c r="CH116" i="1"/>
  <c r="CI116" i="1"/>
  <c r="CJ116" i="1"/>
  <c r="CK116" i="1"/>
  <c r="CL116" i="1" s="1"/>
  <c r="CM116" i="1"/>
  <c r="CN116" i="1"/>
  <c r="CG117" i="1"/>
  <c r="CH117" i="1"/>
  <c r="CI117" i="1"/>
  <c r="CJ117" i="1"/>
  <c r="CK117" i="1"/>
  <c r="CM117" i="1"/>
  <c r="CN117" i="1"/>
  <c r="CG118" i="1"/>
  <c r="CH118" i="1"/>
  <c r="CI118" i="1"/>
  <c r="CJ118" i="1"/>
  <c r="CK118" i="1"/>
  <c r="CM118" i="1"/>
  <c r="CN118" i="1"/>
  <c r="CG119" i="1"/>
  <c r="CH119" i="1"/>
  <c r="CI119" i="1"/>
  <c r="CJ119" i="1"/>
  <c r="CK119" i="1"/>
  <c r="CM119" i="1"/>
  <c r="CN119" i="1"/>
  <c r="CG120" i="1"/>
  <c r="CH120" i="1"/>
  <c r="CI120" i="1"/>
  <c r="CJ120" i="1"/>
  <c r="CK120" i="1"/>
  <c r="CM120" i="1"/>
  <c r="CN120" i="1"/>
  <c r="CG121" i="1"/>
  <c r="CH121" i="1"/>
  <c r="CI121" i="1"/>
  <c r="CJ121" i="1"/>
  <c r="CK121" i="1"/>
  <c r="CM121" i="1"/>
  <c r="CN121" i="1"/>
  <c r="CG122" i="1"/>
  <c r="CH122" i="1"/>
  <c r="CI122" i="1"/>
  <c r="CJ122" i="1"/>
  <c r="CK122" i="1"/>
  <c r="CM122" i="1"/>
  <c r="CN122" i="1"/>
  <c r="CG123" i="1"/>
  <c r="CH123" i="1"/>
  <c r="CI123" i="1"/>
  <c r="CJ123" i="1"/>
  <c r="CK123" i="1"/>
  <c r="CM123" i="1"/>
  <c r="CN123" i="1"/>
  <c r="CG124" i="1"/>
  <c r="CH124" i="1"/>
  <c r="CI124" i="1"/>
  <c r="CJ124" i="1"/>
  <c r="CK124" i="1"/>
  <c r="CM124" i="1"/>
  <c r="CN124" i="1"/>
  <c r="CG125" i="1"/>
  <c r="CH125" i="1"/>
  <c r="CI125" i="1"/>
  <c r="CJ125" i="1"/>
  <c r="CK125" i="1"/>
  <c r="CM125" i="1"/>
  <c r="CN125" i="1"/>
  <c r="CG126" i="1"/>
  <c r="CH126" i="1"/>
  <c r="CI126" i="1"/>
  <c r="CJ126" i="1"/>
  <c r="CK126" i="1"/>
  <c r="CM126" i="1"/>
  <c r="CN126" i="1"/>
  <c r="CG127" i="1"/>
  <c r="CH127" i="1"/>
  <c r="CI127" i="1"/>
  <c r="CJ127" i="1"/>
  <c r="CK127" i="1"/>
  <c r="CM127" i="1"/>
  <c r="CN127" i="1"/>
  <c r="CG128" i="1"/>
  <c r="CH128" i="1"/>
  <c r="CI128" i="1"/>
  <c r="CJ128" i="1"/>
  <c r="CK128" i="1"/>
  <c r="CM128" i="1"/>
  <c r="CN128" i="1"/>
  <c r="CG129" i="1"/>
  <c r="CH129" i="1"/>
  <c r="CI129" i="1"/>
  <c r="CJ129" i="1"/>
  <c r="CK129" i="1"/>
  <c r="CM129" i="1"/>
  <c r="CN129" i="1"/>
  <c r="CG130" i="1"/>
  <c r="CH130" i="1"/>
  <c r="CI130" i="1"/>
  <c r="CJ130" i="1"/>
  <c r="CK130" i="1"/>
  <c r="CM130" i="1"/>
  <c r="CN130" i="1"/>
  <c r="CG131" i="1"/>
  <c r="CH131" i="1"/>
  <c r="CI131" i="1"/>
  <c r="CJ131" i="1"/>
  <c r="CK131" i="1"/>
  <c r="CM131" i="1"/>
  <c r="CN131" i="1"/>
  <c r="CG132" i="1"/>
  <c r="CH132" i="1"/>
  <c r="CI132" i="1"/>
  <c r="CJ132" i="1"/>
  <c r="CK132" i="1"/>
  <c r="CM132" i="1"/>
  <c r="CN132" i="1"/>
  <c r="CG133" i="1"/>
  <c r="CH133" i="1"/>
  <c r="CI133" i="1"/>
  <c r="CJ133" i="1"/>
  <c r="CL133" i="1" s="1"/>
  <c r="CK133" i="1"/>
  <c r="CM133" i="1"/>
  <c r="CN133" i="1"/>
  <c r="CG134" i="1"/>
  <c r="CH134" i="1"/>
  <c r="CI134" i="1"/>
  <c r="CJ134" i="1"/>
  <c r="CK134" i="1"/>
  <c r="CM134" i="1"/>
  <c r="CN134" i="1"/>
  <c r="CG135" i="1"/>
  <c r="CH135" i="1"/>
  <c r="CI135" i="1"/>
  <c r="CJ135" i="1"/>
  <c r="CK135" i="1"/>
  <c r="CM135" i="1"/>
  <c r="CN135" i="1"/>
  <c r="CG136" i="1"/>
  <c r="CH136" i="1"/>
  <c r="CI136" i="1"/>
  <c r="CJ136" i="1"/>
  <c r="CK136" i="1"/>
  <c r="CM136" i="1"/>
  <c r="CN136" i="1"/>
  <c r="CG137" i="1"/>
  <c r="CH137" i="1"/>
  <c r="CI137" i="1"/>
  <c r="CJ137" i="1"/>
  <c r="CK137" i="1"/>
  <c r="CM137" i="1"/>
  <c r="CN137" i="1"/>
  <c r="CK2" i="1"/>
  <c r="CJ2" i="1"/>
  <c r="CN2" i="1"/>
  <c r="CM2" i="1"/>
  <c r="CI2" i="1"/>
  <c r="CH2" i="1"/>
  <c r="CG2" i="1"/>
  <c r="F4" i="2"/>
  <c r="E4" i="2"/>
  <c r="D4" i="2"/>
  <c r="C4" i="2"/>
  <c r="B4" i="2"/>
  <c r="B3" i="2"/>
  <c r="F3" i="2"/>
  <c r="E3" i="2"/>
  <c r="D3" i="2"/>
  <c r="C3" i="2"/>
  <c r="H9" i="2"/>
  <c r="G9" i="2"/>
  <c r="F9" i="2"/>
  <c r="E9" i="2"/>
  <c r="D9" i="2"/>
  <c r="C9" i="2"/>
  <c r="B9" i="2"/>
  <c r="B8" i="2"/>
  <c r="H8" i="2"/>
  <c r="G8" i="2"/>
  <c r="F8" i="2"/>
  <c r="E8" i="2"/>
  <c r="D8" i="2"/>
  <c r="C8" i="2"/>
  <c r="B16" i="2" l="1"/>
  <c r="CL4" i="1"/>
  <c r="B20" i="2"/>
  <c r="B18" i="2"/>
  <c r="B15" i="2"/>
  <c r="CL101" i="1"/>
  <c r="CO130" i="1"/>
  <c r="CL112" i="1"/>
  <c r="CL96" i="1"/>
  <c r="CO90" i="1"/>
  <c r="CL129" i="1"/>
  <c r="CL121" i="1"/>
  <c r="CL113" i="1"/>
  <c r="CL97" i="1"/>
  <c r="CL89" i="1"/>
  <c r="CL81" i="1"/>
  <c r="CL73" i="1"/>
  <c r="CL117" i="1"/>
  <c r="CO46" i="1"/>
  <c r="CO47" i="1"/>
  <c r="CO39" i="1"/>
  <c r="CL136" i="1"/>
  <c r="CL128" i="1"/>
  <c r="CL120" i="1"/>
  <c r="CL100" i="1"/>
  <c r="CO69" i="1"/>
  <c r="CL50" i="1"/>
  <c r="CL40" i="1"/>
  <c r="CO117" i="1"/>
  <c r="CL92" i="1"/>
  <c r="CL84" i="1"/>
  <c r="CL76" i="1"/>
  <c r="CL68" i="1"/>
  <c r="CL52" i="1"/>
  <c r="CO44" i="1"/>
  <c r="CL42" i="1"/>
  <c r="CL19" i="1"/>
  <c r="CL11" i="1"/>
  <c r="CO5" i="1"/>
  <c r="CL132" i="1"/>
  <c r="CL124" i="1"/>
  <c r="CO119" i="1"/>
  <c r="CL104" i="1"/>
  <c r="CL44" i="1"/>
  <c r="CL5" i="1"/>
  <c r="CO137" i="1"/>
  <c r="CL80" i="1"/>
  <c r="CL72" i="1"/>
  <c r="CL64" i="1"/>
  <c r="CL122" i="1"/>
  <c r="CO114" i="1"/>
  <c r="CO94" i="1"/>
  <c r="CO86" i="1"/>
  <c r="CL74" i="1"/>
  <c r="CL58" i="1"/>
  <c r="CL8" i="1"/>
  <c r="CO126" i="1"/>
  <c r="CO106" i="1"/>
  <c r="CL93" i="1"/>
  <c r="CL85" i="1"/>
  <c r="CO78" i="1"/>
  <c r="CO70" i="1"/>
  <c r="CO61" i="1"/>
  <c r="CO53" i="1"/>
  <c r="CL33" i="1"/>
  <c r="CL26" i="1"/>
  <c r="CL25" i="1"/>
  <c r="CL17" i="1"/>
  <c r="CO11" i="1"/>
  <c r="CL9" i="1"/>
  <c r="CO3" i="1"/>
  <c r="CL137" i="1"/>
  <c r="CL125" i="1"/>
  <c r="CL105" i="1"/>
  <c r="CL77" i="1"/>
  <c r="CO71" i="1"/>
  <c r="CL69" i="1"/>
  <c r="CO55" i="1"/>
  <c r="CO133" i="1"/>
  <c r="CO121" i="1"/>
  <c r="CO101" i="1"/>
  <c r="CL88" i="1"/>
  <c r="CO65" i="1"/>
  <c r="CO48" i="1"/>
  <c r="CO38" i="1"/>
  <c r="CL37" i="1"/>
  <c r="CL36" i="1"/>
  <c r="CO30" i="1"/>
  <c r="CL29" i="1"/>
  <c r="CL28" i="1"/>
  <c r="CO23" i="1"/>
  <c r="CO22" i="1"/>
  <c r="CL21" i="1"/>
  <c r="CL13" i="1"/>
  <c r="CO134" i="1"/>
  <c r="CO122" i="1"/>
  <c r="CO110" i="1"/>
  <c r="CL108" i="1"/>
  <c r="CO102" i="1"/>
  <c r="CL82" i="1"/>
  <c r="CO74" i="1"/>
  <c r="CO24" i="1"/>
  <c r="CO16" i="1"/>
  <c r="CL2" i="1"/>
  <c r="CL109" i="1"/>
  <c r="CO85" i="1"/>
  <c r="CL65" i="1"/>
  <c r="CL57" i="1"/>
  <c r="CO125" i="1"/>
  <c r="CO109" i="1"/>
  <c r="CO93" i="1"/>
  <c r="CO77" i="1"/>
  <c r="CO63" i="1"/>
  <c r="CL60" i="1"/>
  <c r="CO54" i="1"/>
  <c r="CL41" i="1"/>
  <c r="CL16" i="1"/>
  <c r="B17" i="2"/>
  <c r="CO2" i="1"/>
  <c r="CO129" i="1"/>
  <c r="CO127" i="1"/>
  <c r="CO113" i="1"/>
  <c r="CO97" i="1"/>
  <c r="CO81" i="1"/>
  <c r="CO79" i="1"/>
  <c r="CO64" i="1"/>
  <c r="CL62" i="1"/>
  <c r="CO56" i="1"/>
  <c r="CO36" i="1"/>
  <c r="CL34" i="1"/>
  <c r="CO28" i="1"/>
  <c r="CO20" i="1"/>
  <c r="CL18" i="1"/>
  <c r="CO12" i="1"/>
  <c r="CL10" i="1"/>
  <c r="CO4" i="1"/>
  <c r="CO98" i="1"/>
  <c r="CO82" i="1"/>
  <c r="CL56" i="1"/>
  <c r="CL45" i="1"/>
  <c r="CO13" i="1"/>
  <c r="CL12" i="1"/>
  <c r="CL3" i="1"/>
  <c r="B19" i="2"/>
  <c r="CO118" i="1"/>
  <c r="CL48" i="1"/>
  <c r="CL47" i="1"/>
  <c r="CL46" i="1"/>
  <c r="CO40" i="1"/>
  <c r="CO31" i="1"/>
  <c r="CO15" i="1"/>
  <c r="CO7" i="1"/>
  <c r="CO105" i="1"/>
  <c r="CO89" i="1"/>
  <c r="CO73" i="1"/>
  <c r="CL66" i="1"/>
  <c r="CL49" i="1"/>
  <c r="CO41" i="1"/>
  <c r="CL39" i="1"/>
  <c r="CL38" i="1"/>
  <c r="CL30" i="1"/>
  <c r="CL22" i="1"/>
  <c r="CO8" i="1"/>
  <c r="CO136" i="1"/>
  <c r="CO135" i="1"/>
  <c r="CO132" i="1"/>
  <c r="CO131" i="1"/>
  <c r="CO128" i="1"/>
  <c r="CO124" i="1"/>
  <c r="CO123" i="1"/>
  <c r="CO120" i="1"/>
  <c r="CO116" i="1"/>
  <c r="CO115" i="1"/>
  <c r="CO112" i="1"/>
  <c r="CO111" i="1"/>
  <c r="CO108" i="1"/>
  <c r="CO107" i="1"/>
  <c r="CO104" i="1"/>
  <c r="CO103" i="1"/>
  <c r="CO100" i="1"/>
  <c r="CO99" i="1"/>
  <c r="CO96" i="1"/>
  <c r="CO95" i="1"/>
  <c r="CO92" i="1"/>
  <c r="CO91" i="1"/>
  <c r="CO88" i="1"/>
  <c r="CO87" i="1"/>
  <c r="CO84" i="1"/>
  <c r="CO83" i="1"/>
  <c r="CO80" i="1"/>
  <c r="CO76" i="1"/>
  <c r="CO75" i="1"/>
  <c r="CO72" i="1"/>
  <c r="CO68" i="1"/>
  <c r="CO67" i="1"/>
  <c r="CL61" i="1"/>
  <c r="CL59" i="1"/>
  <c r="CL55" i="1"/>
  <c r="CL54" i="1"/>
  <c r="CO43" i="1"/>
  <c r="CO29" i="1"/>
  <c r="CL27" i="1"/>
  <c r="CO19" i="1"/>
  <c r="CL14" i="1"/>
  <c r="CL135" i="1"/>
  <c r="CL134" i="1"/>
  <c r="CL131" i="1"/>
  <c r="CL130" i="1"/>
  <c r="CL127" i="1"/>
  <c r="CL126" i="1"/>
  <c r="CL123" i="1"/>
  <c r="CL119" i="1"/>
  <c r="CL118" i="1"/>
  <c r="CL115" i="1"/>
  <c r="CL114" i="1"/>
  <c r="CL111" i="1"/>
  <c r="CL110" i="1"/>
  <c r="CL107" i="1"/>
  <c r="CL106" i="1"/>
  <c r="CL103" i="1"/>
  <c r="CL102" i="1"/>
  <c r="CL99" i="1"/>
  <c r="CL98" i="1"/>
  <c r="CL95" i="1"/>
  <c r="CL94" i="1"/>
  <c r="CL91" i="1"/>
  <c r="CL90" i="1"/>
  <c r="CL87" i="1"/>
  <c r="CL86" i="1"/>
  <c r="CL83" i="1"/>
  <c r="CL79" i="1"/>
  <c r="CL78" i="1"/>
  <c r="CL75" i="1"/>
  <c r="CL70" i="1"/>
  <c r="CL67" i="1"/>
  <c r="CL63" i="1"/>
  <c r="CO50" i="1"/>
  <c r="CO45" i="1"/>
  <c r="CL43" i="1"/>
  <c r="CO34" i="1"/>
  <c r="CO32" i="1"/>
  <c r="CO21" i="1"/>
  <c r="CL71" i="1"/>
  <c r="CL20" i="1"/>
  <c r="CO58" i="1"/>
  <c r="CO52" i="1"/>
  <c r="CO51" i="1"/>
  <c r="CO35" i="1"/>
  <c r="CL32" i="1"/>
  <c r="CL31" i="1"/>
  <c r="CO26" i="1"/>
  <c r="CO10" i="1"/>
  <c r="CO6" i="1"/>
  <c r="CO66" i="1"/>
  <c r="CO62" i="1"/>
  <c r="CO60" i="1"/>
  <c r="CO59" i="1"/>
  <c r="CL53" i="1"/>
  <c r="CL51" i="1"/>
  <c r="CO42" i="1"/>
  <c r="CO37" i="1"/>
  <c r="CL35" i="1"/>
  <c r="CO27" i="1"/>
  <c r="CL24" i="1"/>
  <c r="B21" i="2" s="1"/>
  <c r="CL23" i="1"/>
  <c r="CO18" i="1"/>
  <c r="CO14" i="1"/>
  <c r="CL6" i="1"/>
  <c r="G4" i="2"/>
  <c r="C5" i="2"/>
  <c r="D5" i="2"/>
  <c r="E5" i="2"/>
  <c r="F5" i="2"/>
  <c r="B5" i="2"/>
  <c r="G3" i="2"/>
  <c r="H10" i="2"/>
  <c r="I9" i="2"/>
  <c r="C10" i="2"/>
  <c r="D10" i="2"/>
  <c r="E10" i="2"/>
  <c r="F10" i="2"/>
  <c r="G10" i="2"/>
  <c r="I8" i="2"/>
  <c r="B10" i="2"/>
  <c r="B24" i="2" l="1"/>
  <c r="B22" i="2"/>
  <c r="B23" i="2"/>
  <c r="I10" i="2"/>
  <c r="Q9" i="2" s="1"/>
  <c r="G5" i="2"/>
  <c r="P3" i="2" s="1"/>
  <c r="N3" i="2" l="1"/>
  <c r="N8" i="2"/>
  <c r="R8" i="2"/>
  <c r="P8" i="2"/>
  <c r="P9" i="2"/>
  <c r="S8" i="2"/>
  <c r="M9" i="2"/>
  <c r="Q3" i="2"/>
  <c r="O9" i="2"/>
  <c r="M8" i="2"/>
  <c r="Q4" i="2"/>
  <c r="O4" i="2"/>
  <c r="O3" i="2"/>
  <c r="M3" i="2"/>
  <c r="M4" i="2"/>
  <c r="N4" i="2"/>
  <c r="O8" i="2"/>
  <c r="R9" i="2"/>
  <c r="P4" i="2"/>
  <c r="Q8" i="2"/>
  <c r="S9" i="2"/>
  <c r="N9" i="2"/>
  <c r="J10" i="2" l="1"/>
  <c r="J5" i="2"/>
</calcChain>
</file>

<file path=xl/sharedStrings.xml><?xml version="1.0" encoding="utf-8"?>
<sst xmlns="http://schemas.openxmlformats.org/spreadsheetml/2006/main" count="1235" uniqueCount="664">
  <si>
    <t>序号</t>
  </si>
  <si>
    <t>提交答卷时间</t>
  </si>
  <si>
    <t>所用时间</t>
  </si>
  <si>
    <t>来源</t>
  </si>
  <si>
    <t>来源详情</t>
  </si>
  <si>
    <t>来自IP</t>
  </si>
  <si>
    <t>1、姓名</t>
  </si>
  <si>
    <t>2、年级（入学年份）</t>
  </si>
  <si>
    <t>3、院系</t>
  </si>
  <si>
    <t>4、本学期是否选修体育课</t>
  </si>
  <si>
    <t>5、本学期是否选修中华毽</t>
  </si>
  <si>
    <t>6、正性负性情绪量表（Positive and Negative Affect Scale, PANAS）—感兴趣的</t>
  </si>
  <si>
    <t>6、心烦的</t>
  </si>
  <si>
    <t>6、精神活力高的</t>
  </si>
  <si>
    <t>6、心神不宁的</t>
  </si>
  <si>
    <t>6、劲头足的</t>
  </si>
  <si>
    <t>6、内疚的</t>
  </si>
  <si>
    <t>6、恐惧的</t>
  </si>
  <si>
    <t>6、敌意的</t>
  </si>
  <si>
    <t>6、热情的</t>
  </si>
  <si>
    <t>6、自豪的</t>
  </si>
  <si>
    <t>6、易怒的</t>
  </si>
  <si>
    <t>6、警觉性高的</t>
  </si>
  <si>
    <t>6、害羞的</t>
  </si>
  <si>
    <t>6、备受鼓舞的</t>
  </si>
  <si>
    <t>6、紧张的</t>
  </si>
  <si>
    <t>6、意志坚定的</t>
  </si>
  <si>
    <t>6、注意力集中的</t>
  </si>
  <si>
    <t>6、坐立不安的</t>
  </si>
  <si>
    <t>6、有活力的</t>
  </si>
  <si>
    <t>6、害怕的</t>
  </si>
  <si>
    <t>7、一般自我效能感量表（General Self-Efficacy Scale, GSES）—1.如果我尽力去做的话，我总是能够解决问题的</t>
  </si>
  <si>
    <t>7、2.即使别人反对我，我仍有办法取得我所要的</t>
  </si>
  <si>
    <t>7、3.对我来说，坚持理想和达成目标是轻而易举的</t>
  </si>
  <si>
    <t>7、4.我自信能有效地应付任何突如其来的事情</t>
  </si>
  <si>
    <t>7、5.以我的才智，我定能应付意料之外的情况</t>
  </si>
  <si>
    <t>7、6.如果我付出必要的努力，我一定能解决大多数的难题</t>
  </si>
  <si>
    <t>7、7.我能冷静地面对困难，因为我信赖自己处理问题的能力</t>
  </si>
  <si>
    <t>7、8.面对一个难题时，我通常能找到几个解决方法</t>
  </si>
  <si>
    <t>7、9.有麻烦的时候，我通常能想到一些应付的方法</t>
  </si>
  <si>
    <t>7、10.无论什么事在我身上发生，我都能应付自如</t>
  </si>
  <si>
    <t>8、抑郁自评量表（SDS）—1.我觉得我闷闷不乐，情绪低沉</t>
  </si>
  <si>
    <t>8、2.我觉得一天之中早晨最好</t>
  </si>
  <si>
    <t>8、3.我一阵阵哭出来或想哭</t>
  </si>
  <si>
    <t>8、4.我晚上睡眠不好</t>
  </si>
  <si>
    <t>8、5.我吃得跟平常一样多</t>
  </si>
  <si>
    <t>8、6.我与异性密切接触时和以往一样感到愉快</t>
  </si>
  <si>
    <t>8、7.我发觉我的体重在下降</t>
  </si>
  <si>
    <t>8、8.我有便秘的苦恼</t>
  </si>
  <si>
    <t>8、9.我心跳比平时快</t>
  </si>
  <si>
    <t>8、10.我无缘无故地感到疲乏</t>
  </si>
  <si>
    <t>8、11.我的头脑跟平常一样清楚</t>
  </si>
  <si>
    <t>8、12.我觉得经常做的事情并没有困难</t>
  </si>
  <si>
    <t>8、13.我觉得不安而平静不下来</t>
  </si>
  <si>
    <t>8、14.我对将来抱有希望</t>
  </si>
  <si>
    <t>8、15.我比平常容易生气激动</t>
  </si>
  <si>
    <t>8、16.我觉得做出决定是容易的</t>
  </si>
  <si>
    <t>8、17.我觉得自己是有用的人，有人需要我</t>
  </si>
  <si>
    <t>8、18.我的生活过得很有意思</t>
  </si>
  <si>
    <t>8、19.我认为如果我死了别人会生活得更好些</t>
  </si>
  <si>
    <t>8、20.平常感兴趣的事仍然照样感兴趣</t>
  </si>
  <si>
    <t>9、焦虑自评量表（SAS）—1.我觉得比平时容易紧张和着急（焦虑）</t>
  </si>
  <si>
    <t>9、2.我无缘无故地感到害怕（害怕）</t>
  </si>
  <si>
    <t>9、3.我容易心里烦乱或觉得惊恐（惊恐）</t>
  </si>
  <si>
    <t>9、4.我觉得我可能将要发疯（发疯感）</t>
  </si>
  <si>
    <t>9、5.我觉得一切都很好，也不会发生什么不幸（不幸预感）</t>
  </si>
  <si>
    <t>9、6.我手脚发抖打颤（手足颤抖）</t>
  </si>
  <si>
    <t>9、7.我因为头痛、颈痛和背痛而苦恼（驱动疼痛）</t>
  </si>
  <si>
    <t>9、8.我感觉容易衰弱和疲乏（乏力）</t>
  </si>
  <si>
    <t>9、9.我觉得心平气和，并且容易安静坐着（静坐不能）</t>
  </si>
  <si>
    <t>9、10.我觉得心跳得快（心悸）</t>
  </si>
  <si>
    <t>9、11.我因为一阵阵头晕而苦恼（头昏）</t>
  </si>
  <si>
    <t>9、12.我有晕倒发作，或觉得要晕倒似的（晕厥感）</t>
  </si>
  <si>
    <t>9、13.我呼气吸气都感到很容易（呼吸情况）</t>
  </si>
  <si>
    <t>9、14.我手脚麻木和刺痛（手足刺痛）</t>
  </si>
  <si>
    <t>9、15.我因胃痛和消化不良而苦恼（胃痛或消化不良）</t>
  </si>
  <si>
    <t>9、16.我常常要小便（尿意频数）</t>
  </si>
  <si>
    <t>9、17.我的手常常是干燥温暖的（多汗）</t>
  </si>
  <si>
    <t>9、18.我脸红发热（面部潮红）</t>
  </si>
  <si>
    <t>9、19.我容易入睡并且一夜睡得很好（睡眠障碍）</t>
  </si>
  <si>
    <t>9、20.我做噩梦（噩梦）</t>
  </si>
  <si>
    <t>总分</t>
  </si>
  <si>
    <t>2022/9/13 10:15:50</t>
  </si>
  <si>
    <t>166秒</t>
  </si>
  <si>
    <t>微信</t>
  </si>
  <si>
    <t>N/A</t>
  </si>
  <si>
    <t>115.27.198.111(北京-北京)</t>
  </si>
  <si>
    <t>陈思奕</t>
  </si>
  <si>
    <t>外国语学院</t>
  </si>
  <si>
    <t>2022/9/13 10:15:52</t>
  </si>
  <si>
    <t>169秒</t>
  </si>
  <si>
    <t>223.104.40.37(北京-北京)</t>
  </si>
  <si>
    <t>金俊杰</t>
  </si>
  <si>
    <t>光华管理学院</t>
  </si>
  <si>
    <t>2022/9/13 10:16:40</t>
  </si>
  <si>
    <t>208秒</t>
  </si>
  <si>
    <t>124.205.78.230(北京-北京)</t>
  </si>
  <si>
    <t>易小鱼</t>
  </si>
  <si>
    <t>信科</t>
  </si>
  <si>
    <t>2022/9/13 10:16:52</t>
  </si>
  <si>
    <t>213秒</t>
  </si>
  <si>
    <t>124.205.79.121(北京-北京)</t>
  </si>
  <si>
    <t>李向阳</t>
  </si>
  <si>
    <t>2022/9/13 10:16:56</t>
  </si>
  <si>
    <t>222秒</t>
  </si>
  <si>
    <t>124.205.78.55(北京-北京)</t>
  </si>
  <si>
    <t>龙俊琰</t>
  </si>
  <si>
    <t>生命科学学院</t>
  </si>
  <si>
    <t>2022/9/13 10:17:12</t>
  </si>
  <si>
    <t>226秒</t>
  </si>
  <si>
    <t>36.112.202.177(北京-北京)</t>
  </si>
  <si>
    <t>卢迅</t>
  </si>
  <si>
    <t>国际关系学院</t>
  </si>
  <si>
    <t>2022/9/13 10:17:23</t>
  </si>
  <si>
    <t>265秒</t>
  </si>
  <si>
    <t>117.136.0.26(北京-北京)</t>
  </si>
  <si>
    <t>王一涵</t>
  </si>
  <si>
    <t>哲学系</t>
  </si>
  <si>
    <t>2022/9/13 10:17:29</t>
  </si>
  <si>
    <t>252秒</t>
  </si>
  <si>
    <t>223.104.40.32(北京-北京)</t>
  </si>
  <si>
    <t>易子阳</t>
  </si>
  <si>
    <t>2022/9/13 10:17:41</t>
  </si>
  <si>
    <t>36.112.183.171(北京-北京)</t>
  </si>
  <si>
    <t>朱姝洁</t>
  </si>
  <si>
    <t>艺术学院</t>
  </si>
  <si>
    <t>2022/9/13 10:17:42</t>
  </si>
  <si>
    <t>281秒</t>
  </si>
  <si>
    <t>124.205.79.58(北京-北京)</t>
  </si>
  <si>
    <t>吴嘉琳</t>
  </si>
  <si>
    <t>法学院</t>
  </si>
  <si>
    <t>2022/9/13 10:17:48</t>
  </si>
  <si>
    <t>274秒</t>
  </si>
  <si>
    <t>124.205.78.203(北京-北京)</t>
  </si>
  <si>
    <t>梁景华</t>
  </si>
  <si>
    <t>2022/9/13 10:17:54</t>
  </si>
  <si>
    <t>287秒</t>
  </si>
  <si>
    <t>124.205.78.210(北京-北京)</t>
  </si>
  <si>
    <t>孙昊</t>
  </si>
  <si>
    <t>2022/9/13 10:18:00</t>
  </si>
  <si>
    <t>250秒</t>
  </si>
  <si>
    <t>张霄</t>
  </si>
  <si>
    <t>信息管理系</t>
  </si>
  <si>
    <t>2022/9/13 10:18:16</t>
  </si>
  <si>
    <t>315秒</t>
  </si>
  <si>
    <t>124.205.78.94(北京-北京)</t>
  </si>
  <si>
    <t>刘思源</t>
  </si>
  <si>
    <t>2022/9/13 10:18:40</t>
  </si>
  <si>
    <t>303秒</t>
  </si>
  <si>
    <t>124.205.78.219(北京-北京)</t>
  </si>
  <si>
    <t>马哲卿</t>
  </si>
  <si>
    <t>2022/9/13 10:19:05</t>
  </si>
  <si>
    <t>299秒</t>
  </si>
  <si>
    <t>49.90.60.2(江苏-南京)</t>
  </si>
  <si>
    <t>王鑫悦</t>
  </si>
  <si>
    <t>新闻与传播学院</t>
  </si>
  <si>
    <t>2022/9/13 10:19:31</t>
  </si>
  <si>
    <t>386秒</t>
  </si>
  <si>
    <t>223.104.41.198(北京-北京)</t>
  </si>
  <si>
    <t>陈展</t>
  </si>
  <si>
    <t>信息科学技术学院</t>
  </si>
  <si>
    <t>2022/9/13 10:19:49</t>
  </si>
  <si>
    <t>207秒</t>
  </si>
  <si>
    <t>114.254.3.31(北京-北京)</t>
  </si>
  <si>
    <t>蓝盼盼</t>
  </si>
  <si>
    <t>中文系</t>
  </si>
  <si>
    <t>2022/9/13 10:19:55</t>
  </si>
  <si>
    <t>225秒</t>
  </si>
  <si>
    <t>124.205.78.171(北京-北京)</t>
  </si>
  <si>
    <t>徐茜</t>
  </si>
  <si>
    <t>元培学院</t>
  </si>
  <si>
    <t>2022/9/13 10:20:24</t>
  </si>
  <si>
    <t>443秒</t>
  </si>
  <si>
    <t>223.104.38.250(北京-北京)</t>
  </si>
  <si>
    <t>金瑞珍</t>
  </si>
  <si>
    <t>2022/9/13 10:20:26</t>
  </si>
  <si>
    <t>271秒</t>
  </si>
  <si>
    <t>124.205.79.106(北京-北京)</t>
  </si>
  <si>
    <t>丁静远</t>
  </si>
  <si>
    <t>国家发展研究院</t>
  </si>
  <si>
    <t>2022/9/13 10:20:32</t>
  </si>
  <si>
    <t>124.205.79.77(北京-北京)</t>
  </si>
  <si>
    <t>马婧怡</t>
  </si>
  <si>
    <t>2022/9/13 10:20:34</t>
  </si>
  <si>
    <t>266秒</t>
  </si>
  <si>
    <t>124.205.79.91(北京-北京)</t>
  </si>
  <si>
    <t>王泊文</t>
  </si>
  <si>
    <t>中国语言文学系</t>
  </si>
  <si>
    <t>2022/9/13 10:20:55</t>
  </si>
  <si>
    <t>477秒</t>
  </si>
  <si>
    <t>124.205.78.239(北京-北京)</t>
  </si>
  <si>
    <t>简莉芸</t>
  </si>
  <si>
    <t>社会学系</t>
  </si>
  <si>
    <t>2022/9/13 10:21:05</t>
  </si>
  <si>
    <t>链接</t>
  </si>
  <si>
    <t>直接访问</t>
  </si>
  <si>
    <t>106.45.122.207(宁夏-银川)</t>
  </si>
  <si>
    <t>温佳玥</t>
  </si>
  <si>
    <t>政府管理学院</t>
  </si>
  <si>
    <t>2022/9/13 10:26:58</t>
  </si>
  <si>
    <t>196秒</t>
  </si>
  <si>
    <t>121.69.0.233(北京-北京)</t>
  </si>
  <si>
    <t>李博</t>
  </si>
  <si>
    <t>历史学系</t>
  </si>
  <si>
    <t>2022/9/13 10:30:38</t>
  </si>
  <si>
    <t>130秒</t>
  </si>
  <si>
    <t>115.27.194.6(北京-北京)</t>
  </si>
  <si>
    <t>陈亮君</t>
  </si>
  <si>
    <t>元培</t>
  </si>
  <si>
    <t>2022/9/13 10:30:41</t>
  </si>
  <si>
    <t>150秒</t>
  </si>
  <si>
    <t>115.27.199.87(北京-北京)</t>
  </si>
  <si>
    <t>卢婉婷</t>
  </si>
  <si>
    <t>2022/9/13 10:31:20</t>
  </si>
  <si>
    <t>268秒</t>
  </si>
  <si>
    <t>221.222.21.119(北京-北京)</t>
  </si>
  <si>
    <t>杨子涵</t>
  </si>
  <si>
    <t>2022/9/13 10:32:02</t>
  </si>
  <si>
    <t>216秒</t>
  </si>
  <si>
    <t>223.104.42.51(北京-北京)</t>
  </si>
  <si>
    <t>陈柏中信</t>
  </si>
  <si>
    <t>2022/9/13 10:33:04</t>
  </si>
  <si>
    <t>157秒</t>
  </si>
  <si>
    <t>115.27.204.90(北京-北京)</t>
  </si>
  <si>
    <t>赵泽宇</t>
  </si>
  <si>
    <t>2022/9/13 10:33:51</t>
  </si>
  <si>
    <t>396秒</t>
  </si>
  <si>
    <t>手机提交</t>
  </si>
  <si>
    <t>222.205.46.52(浙江-杭州)</t>
  </si>
  <si>
    <t>吴亦涵</t>
  </si>
  <si>
    <t>建筑学</t>
  </si>
  <si>
    <t>2022/9/13 10:33:54</t>
  </si>
  <si>
    <t>190秒</t>
  </si>
  <si>
    <t>36.112.191.73(北京-北京)</t>
  </si>
  <si>
    <t>朱茜茜</t>
  </si>
  <si>
    <t>2022/9/13 10:35:25</t>
  </si>
  <si>
    <t>115.27.201.126(北京-北京)</t>
  </si>
  <si>
    <t>朱婉伶</t>
  </si>
  <si>
    <t>中文</t>
  </si>
  <si>
    <t>2022/9/13 10:37:12</t>
  </si>
  <si>
    <t>168秒</t>
  </si>
  <si>
    <t>115.27.196.218(北京-北京)</t>
  </si>
  <si>
    <t>沈柳含</t>
  </si>
  <si>
    <t>2022/9/13 10:43:07</t>
  </si>
  <si>
    <t>437秒</t>
  </si>
  <si>
    <t>124.127.25.185(北京-北京)</t>
  </si>
  <si>
    <t>孙艺芷</t>
  </si>
  <si>
    <t>2022/9/13 10:45:16</t>
  </si>
  <si>
    <t>348秒</t>
  </si>
  <si>
    <t>115.27.206.16(北京-北京)</t>
  </si>
  <si>
    <t>邵嘉晴</t>
  </si>
  <si>
    <t>2022/9/13 10:48:07</t>
  </si>
  <si>
    <t>124.160.220.186(浙江-杭州)</t>
  </si>
  <si>
    <t>何婕</t>
  </si>
  <si>
    <t>信息</t>
  </si>
  <si>
    <t>2022/9/13 10:50:43</t>
  </si>
  <si>
    <t>218秒</t>
  </si>
  <si>
    <t>183.157.163.47(浙江-杭州)</t>
  </si>
  <si>
    <t>卢本伟</t>
  </si>
  <si>
    <t>信息科学学院</t>
  </si>
  <si>
    <t>2022/9/13 11:31:07</t>
  </si>
  <si>
    <t>1532秒</t>
  </si>
  <si>
    <t>115.27.194.206(北京-北京)</t>
  </si>
  <si>
    <t>何欣悦</t>
  </si>
  <si>
    <t>2022/9/13 12:01:41</t>
  </si>
  <si>
    <t>221秒</t>
  </si>
  <si>
    <t>223.104.39.183(北京-北京)</t>
  </si>
  <si>
    <t>曹榕</t>
  </si>
  <si>
    <t>2022/9/13 13:44:50</t>
  </si>
  <si>
    <t>254秒</t>
  </si>
  <si>
    <t>101.5.174.17(北京-北京)</t>
  </si>
  <si>
    <t>荆尹浩宇</t>
  </si>
  <si>
    <t>2022/9/14 10:16:39</t>
  </si>
  <si>
    <t>144秒</t>
  </si>
  <si>
    <t>36.112.206.1(北京-北京)</t>
  </si>
  <si>
    <t>黄熠</t>
  </si>
  <si>
    <t>2022/9/14 10:17:04</t>
  </si>
  <si>
    <t>167秒</t>
  </si>
  <si>
    <t>111.44.168.18(青海-海东)</t>
  </si>
  <si>
    <t>周敏</t>
  </si>
  <si>
    <t>2022/9/14 10:17:49</t>
  </si>
  <si>
    <t>124.205.79.86(北京-北京)</t>
  </si>
  <si>
    <t>郑晓微</t>
  </si>
  <si>
    <t>2022/9/14 10:17:53</t>
  </si>
  <si>
    <t>219秒</t>
  </si>
  <si>
    <t>124.205.78.252(北京-北京)</t>
  </si>
  <si>
    <t>刘芝贤</t>
  </si>
  <si>
    <t>2022/9/14 10:17:54</t>
  </si>
  <si>
    <t>114.254.3.51(北京-北京)</t>
  </si>
  <si>
    <t>石明旭</t>
  </si>
  <si>
    <t>环境科学与工程学院</t>
  </si>
  <si>
    <t>2022/9/14 10:17:57</t>
  </si>
  <si>
    <t>223秒</t>
  </si>
  <si>
    <t>124.205.79.37(北京-北京)</t>
  </si>
  <si>
    <t>李祁珈</t>
  </si>
  <si>
    <t>2022/9/14 10:17:58</t>
  </si>
  <si>
    <t>124.205.78.166(北京-北京)</t>
  </si>
  <si>
    <t>王诗怡</t>
  </si>
  <si>
    <t>口腔医学院</t>
  </si>
  <si>
    <t>2022/9/14 10:18:00</t>
  </si>
  <si>
    <t>124.205.78.246(北京-北京)</t>
  </si>
  <si>
    <t>曾婧婷</t>
  </si>
  <si>
    <t>2022/9/14 10:18:06</t>
  </si>
  <si>
    <t>232秒</t>
  </si>
  <si>
    <t>218.249.94.220(北京-北京)</t>
  </si>
  <si>
    <t>李思娴</t>
  </si>
  <si>
    <t>2022/9/14 10:18:15</t>
  </si>
  <si>
    <t>242秒</t>
  </si>
  <si>
    <t>124.205.78.76(北京-北京)</t>
  </si>
  <si>
    <t>梅瑞祺</t>
  </si>
  <si>
    <t>2022/9/14 10:18:17</t>
  </si>
  <si>
    <t>240秒</t>
  </si>
  <si>
    <t>110.157.88.101(新疆-乌鲁木齐)</t>
  </si>
  <si>
    <t>李文轩</t>
  </si>
  <si>
    <t>2022/9/14 10:18:24</t>
  </si>
  <si>
    <t>124.205.79.74(北京-北京)</t>
  </si>
  <si>
    <t>李小仪</t>
  </si>
  <si>
    <t>2022/9/14 10:18:25</t>
  </si>
  <si>
    <t>117.136.0.44(北京-北京)</t>
  </si>
  <si>
    <t>刘家腾</t>
  </si>
  <si>
    <t>2022/9/14 10:18:38</t>
  </si>
  <si>
    <t>245秒</t>
  </si>
  <si>
    <t>124.127.9.174(北京-北京)</t>
  </si>
  <si>
    <t>王石依依</t>
  </si>
  <si>
    <t>法学</t>
  </si>
  <si>
    <t>2022/9/14 10:18:42</t>
  </si>
  <si>
    <t>244秒</t>
  </si>
  <si>
    <t>36.112.202.85(北京-北京)</t>
  </si>
  <si>
    <t>莫筱璇</t>
  </si>
  <si>
    <t>2022/9/14 10:18:47</t>
  </si>
  <si>
    <t>106.121.184.29(北京-北京)</t>
  </si>
  <si>
    <t>王千瑞</t>
  </si>
  <si>
    <t>外院</t>
  </si>
  <si>
    <t>2022/9/14 10:18:57</t>
  </si>
  <si>
    <t>253秒</t>
  </si>
  <si>
    <t>124.205.79.31(北京-北京)</t>
  </si>
  <si>
    <t>黄彦钧</t>
  </si>
  <si>
    <t>城市与环境学院</t>
  </si>
  <si>
    <t>2022/9/14 10:19:20</t>
  </si>
  <si>
    <t>117.136.0.68(北京-北京)</t>
  </si>
  <si>
    <t>杨瑾瑜</t>
  </si>
  <si>
    <t>2022/9/14 10:19:27</t>
  </si>
  <si>
    <t>308秒</t>
  </si>
  <si>
    <t>223.104.40.23(北京-北京)</t>
  </si>
  <si>
    <t>韩佳一</t>
  </si>
  <si>
    <t>基础医学院</t>
  </si>
  <si>
    <t>2022/9/14 10:19:36</t>
  </si>
  <si>
    <t>323秒</t>
  </si>
  <si>
    <t>124.205.78.237(北京-北京)</t>
  </si>
  <si>
    <t>崔雨佳</t>
  </si>
  <si>
    <t>2022/9/14 10:19:55</t>
  </si>
  <si>
    <t>124.205.78.199(北京-北京)</t>
  </si>
  <si>
    <t>王艾雨</t>
  </si>
  <si>
    <t>物理学院</t>
  </si>
  <si>
    <t>2022/9/14 10:20:04</t>
  </si>
  <si>
    <t>352秒</t>
  </si>
  <si>
    <t>124.205.78.202(北京-北京)</t>
  </si>
  <si>
    <t>刘可莹</t>
  </si>
  <si>
    <t>工学院</t>
  </si>
  <si>
    <t>2022/9/14 10:20:22</t>
  </si>
  <si>
    <t>367秒</t>
  </si>
  <si>
    <t>223.104.42.235(北京-北京)</t>
  </si>
  <si>
    <t>王宇皓</t>
  </si>
  <si>
    <t>2022/9/14 10:20:36</t>
  </si>
  <si>
    <t>383秒</t>
  </si>
  <si>
    <t>115.27.198.159(北京-北京)</t>
  </si>
  <si>
    <t>李柯毅</t>
  </si>
  <si>
    <t>地球与空间科学学院</t>
  </si>
  <si>
    <t>2022/9/14 10:21:08</t>
  </si>
  <si>
    <t>357秒</t>
  </si>
  <si>
    <t>124.205.78.0(北京-北京)</t>
  </si>
  <si>
    <t>王宇欢</t>
  </si>
  <si>
    <t>外院阿语</t>
  </si>
  <si>
    <t>2022/9/14 10:22:10</t>
  </si>
  <si>
    <t>349秒</t>
  </si>
  <si>
    <t>123.121.5.107(北京-北京)</t>
  </si>
  <si>
    <t>谢冠廷</t>
  </si>
  <si>
    <t>2022/9/14 10:31:39</t>
  </si>
  <si>
    <t>377秒</t>
  </si>
  <si>
    <t>117.136.29.32(青海-西宁)</t>
  </si>
  <si>
    <t>霍成琳</t>
  </si>
  <si>
    <t>2022/9/14 12:21:40</t>
  </si>
  <si>
    <t>215秒</t>
  </si>
  <si>
    <t>124.205.78.116(北京-北京)</t>
  </si>
  <si>
    <t>孟天露</t>
  </si>
  <si>
    <t>2022/9/14 20:48:41</t>
  </si>
  <si>
    <t>115.27.195.205(北京-北京)</t>
  </si>
  <si>
    <t>罗丹妮</t>
  </si>
  <si>
    <t>2022/9/15 10:16:56</t>
  </si>
  <si>
    <t>159秒</t>
  </si>
  <si>
    <t>114.254.3.7(北京-北京)</t>
  </si>
  <si>
    <t>刘珊珊</t>
  </si>
  <si>
    <t>2022/9/15 10:17:00</t>
  </si>
  <si>
    <t>186秒</t>
  </si>
  <si>
    <t>124.205.78.122(北京-北京)</t>
  </si>
  <si>
    <t>宋美琪</t>
  </si>
  <si>
    <t>2022/9/15 10:17:19</t>
  </si>
  <si>
    <t>188秒</t>
  </si>
  <si>
    <t>223.104.38.203(北京-北京)</t>
  </si>
  <si>
    <t>陈梓昂</t>
  </si>
  <si>
    <t>经济学院</t>
  </si>
  <si>
    <t>2022/9/15 10:17:29</t>
  </si>
  <si>
    <t>胡虞婧</t>
  </si>
  <si>
    <t>2022/9/15 10:17:32</t>
  </si>
  <si>
    <t>211秒</t>
  </si>
  <si>
    <t>124.205.78.233(北京-北京)</t>
  </si>
  <si>
    <t>范欣乐</t>
  </si>
  <si>
    <t>2022/9/15 10:17:35</t>
  </si>
  <si>
    <t>203秒</t>
  </si>
  <si>
    <t>124.205.79.118(北京-北京)</t>
  </si>
  <si>
    <t>汪冰玉</t>
  </si>
  <si>
    <t>地空调</t>
  </si>
  <si>
    <t>2022/9/15 10:17:36</t>
  </si>
  <si>
    <t>217秒</t>
  </si>
  <si>
    <t>124.205.79.117(北京-北京)</t>
  </si>
  <si>
    <t>蔡睿杰</t>
  </si>
  <si>
    <t>2022/9/15 10:17:39</t>
  </si>
  <si>
    <t>193秒</t>
  </si>
  <si>
    <t>114.254.2.173(北京-北京)</t>
  </si>
  <si>
    <t>康稼禾</t>
  </si>
  <si>
    <t>2022/9/15 10:17:40</t>
  </si>
  <si>
    <t>183秒</t>
  </si>
  <si>
    <t>221.216.116.133(北京-北京)</t>
  </si>
  <si>
    <t>陶耘宏</t>
  </si>
  <si>
    <t>2022/9/15 10:17:42</t>
  </si>
  <si>
    <t>124.205.78.123(北京-北京)</t>
  </si>
  <si>
    <t>郭景行</t>
  </si>
  <si>
    <t>2022/9/15 10:17:51</t>
  </si>
  <si>
    <t>237秒</t>
  </si>
  <si>
    <t>124.205.79.116(北京-北京)</t>
  </si>
  <si>
    <t>周珂伊</t>
  </si>
  <si>
    <t>2022/9/15 10:17:52</t>
  </si>
  <si>
    <t>124.205.79.100(北京-北京)</t>
  </si>
  <si>
    <t>颜璐</t>
  </si>
  <si>
    <t>2022/9/15 10:18:04</t>
  </si>
  <si>
    <t>124.205.79.3(北京-北京)</t>
  </si>
  <si>
    <t>张伦</t>
  </si>
  <si>
    <t>2022/9/15 10:18:24</t>
  </si>
  <si>
    <t>270秒</t>
  </si>
  <si>
    <t>124.205.78.191(北京-北京)</t>
  </si>
  <si>
    <t>张喜若</t>
  </si>
  <si>
    <t>2022/9/15 10:18:26</t>
  </si>
  <si>
    <t>260秒</t>
  </si>
  <si>
    <t>124.205.78.247(北京-北京)</t>
  </si>
  <si>
    <t>周润</t>
  </si>
  <si>
    <t>2022/9/15 10:18:30</t>
  </si>
  <si>
    <t>124.205.79.90(北京-北京)</t>
  </si>
  <si>
    <t>黄耀邦</t>
  </si>
  <si>
    <t>2022/9/15 10:18:39</t>
  </si>
  <si>
    <t>285秒</t>
  </si>
  <si>
    <t>124.127.20.134(北京-北京)</t>
  </si>
  <si>
    <t>苗湜楚</t>
  </si>
  <si>
    <t>考古文博学院</t>
  </si>
  <si>
    <t>2022/9/15 10:18:40</t>
  </si>
  <si>
    <t>124.205.79.41(北京-北京)</t>
  </si>
  <si>
    <t>邱晟堃</t>
  </si>
  <si>
    <t>2022/9/15 10:18:47</t>
  </si>
  <si>
    <t>289秒</t>
  </si>
  <si>
    <t>114.254.2.74(北京-北京)</t>
  </si>
  <si>
    <t>刘祝</t>
  </si>
  <si>
    <t>2022/9/15 10:18:50</t>
  </si>
  <si>
    <t>258秒</t>
  </si>
  <si>
    <t>124.205.79.4(北京-北京)</t>
  </si>
  <si>
    <t>陈颖慧</t>
  </si>
  <si>
    <t>2022/9/15 10:19:02</t>
  </si>
  <si>
    <t>174秒</t>
  </si>
  <si>
    <t>124.205.78.125(北京-北京)</t>
  </si>
  <si>
    <t>李见鋆</t>
  </si>
  <si>
    <t>2022/9/15 10:19:14</t>
  </si>
  <si>
    <t>319秒</t>
  </si>
  <si>
    <t>36.112.205.129(北京-北京)</t>
  </si>
  <si>
    <t>周鑫悦</t>
  </si>
  <si>
    <t>124.205.78.183(北京-北京)</t>
  </si>
  <si>
    <t>迟上童</t>
  </si>
  <si>
    <t>2022/9/15 10:20:04</t>
  </si>
  <si>
    <t>366秒</t>
  </si>
  <si>
    <t>124.205.78.37(北京-北京)</t>
  </si>
  <si>
    <t>王敏嘉</t>
  </si>
  <si>
    <t>2022/9/15 10:20:05</t>
  </si>
  <si>
    <t>369秒</t>
  </si>
  <si>
    <t>117.136.38.82(北京-北京)</t>
  </si>
  <si>
    <t>张溢文</t>
  </si>
  <si>
    <t>2022/9/15 10:20:09</t>
  </si>
  <si>
    <t>292秒</t>
  </si>
  <si>
    <t>124.205.79.39(北京-北京)</t>
  </si>
  <si>
    <t>z钟舒铃</t>
  </si>
  <si>
    <t>2022/9/15 10:20:23</t>
  </si>
  <si>
    <t>384秒</t>
  </si>
  <si>
    <t>林子昕</t>
  </si>
  <si>
    <t>2022/9/15 10:20:48</t>
  </si>
  <si>
    <t>409秒</t>
  </si>
  <si>
    <t>124.205.78.187(北京-北京)</t>
  </si>
  <si>
    <t>李何兴</t>
  </si>
  <si>
    <t>2022/9/15 10:23:34</t>
  </si>
  <si>
    <t>114.254.0.129(北京-北京)</t>
  </si>
  <si>
    <t>张瑞平</t>
  </si>
  <si>
    <t>2022/9/15 10:25:34</t>
  </si>
  <si>
    <t>124.64.17.171(北京-北京)</t>
  </si>
  <si>
    <t>陈之俊</t>
  </si>
  <si>
    <t>2022/9/16 10:14:33</t>
  </si>
  <si>
    <t>73秒</t>
  </si>
  <si>
    <t>124.205.79.70(北京-北京)</t>
  </si>
  <si>
    <t>姚睿</t>
  </si>
  <si>
    <t>2022/9/16 10:16:08</t>
  </si>
  <si>
    <t>124.205.79.16(北京-北京)</t>
  </si>
  <si>
    <t>冯文姣</t>
  </si>
  <si>
    <t>2022/9/16 10:16:11</t>
  </si>
  <si>
    <t>124.205.79.13(北京-北京)</t>
  </si>
  <si>
    <t>洪嘉颖</t>
  </si>
  <si>
    <t>2022/9/16 10:16:27</t>
  </si>
  <si>
    <t>223.104.40.6(北京-北京)</t>
  </si>
  <si>
    <t>戴鹂影</t>
  </si>
  <si>
    <t>外国语学院德语系</t>
  </si>
  <si>
    <t>2022/9/16 10:16:40</t>
  </si>
  <si>
    <t>194秒</t>
  </si>
  <si>
    <t>36.112.197.245(北京-北京)</t>
  </si>
  <si>
    <t>杨君逸</t>
  </si>
  <si>
    <t>2022/9/16 10:16:42</t>
  </si>
  <si>
    <t>200秒</t>
  </si>
  <si>
    <t>223.104.41.193(北京-北京)</t>
  </si>
  <si>
    <t>赵真</t>
  </si>
  <si>
    <t>2022/9/16 10:16:44</t>
  </si>
  <si>
    <t>205秒</t>
  </si>
  <si>
    <t>124.205.78.136(北京-北京)</t>
  </si>
  <si>
    <t>朱宣羽</t>
  </si>
  <si>
    <t>2022/9/16 10:16:47</t>
  </si>
  <si>
    <t>223.104.41.196(北京-北京)</t>
  </si>
  <si>
    <t>庄雨轩</t>
  </si>
  <si>
    <t>公共卫生学院</t>
  </si>
  <si>
    <t>2022/9/16 10:17:08</t>
  </si>
  <si>
    <t>228秒</t>
  </si>
  <si>
    <t>124.205.79.97(北京-北京)</t>
  </si>
  <si>
    <t>张昕宜</t>
  </si>
  <si>
    <t>2022/9/16 10:17:13</t>
  </si>
  <si>
    <t>206秒</t>
  </si>
  <si>
    <t>124.205.78.165(北京-北京)</t>
  </si>
  <si>
    <t>熊欢</t>
  </si>
  <si>
    <t>2022/9/16 10:17:19</t>
  </si>
  <si>
    <t>201秒</t>
  </si>
  <si>
    <t>124.205.79.126(北京-北京)</t>
  </si>
  <si>
    <t>周思燕</t>
  </si>
  <si>
    <t>2022/9/16 10:17:23</t>
  </si>
  <si>
    <t>243秒</t>
  </si>
  <si>
    <t>221.216.116.122(北京-北京)</t>
  </si>
  <si>
    <t>冯晶莹</t>
  </si>
  <si>
    <t>2022/9/16 10:17:29</t>
  </si>
  <si>
    <t>249秒</t>
  </si>
  <si>
    <t>124.205.78.193(北京-北京)</t>
  </si>
  <si>
    <t>李媛媛</t>
  </si>
  <si>
    <t>2022/9/16 10:17:35</t>
  </si>
  <si>
    <t>257秒</t>
  </si>
  <si>
    <t>张星然</t>
  </si>
  <si>
    <t>2022/9/16 10:17:49</t>
  </si>
  <si>
    <t>269秒</t>
  </si>
  <si>
    <t>王丽淇</t>
  </si>
  <si>
    <t>2022/9/16 10:18:01</t>
  </si>
  <si>
    <t>276秒</t>
  </si>
  <si>
    <t>223.104.40.42(北京-北京)</t>
  </si>
  <si>
    <t>袁承进</t>
  </si>
  <si>
    <t>数学科学学院</t>
  </si>
  <si>
    <t>2022/9/16 10:18:12</t>
  </si>
  <si>
    <t>114.254.0.232(北京-北京)</t>
  </si>
  <si>
    <t>郭舒琪</t>
  </si>
  <si>
    <t>2022/9/16 10:18:18</t>
  </si>
  <si>
    <t>223.104.40.71(北京-北京)</t>
  </si>
  <si>
    <t>卫怡君</t>
  </si>
  <si>
    <t>2022/9/16 10:18:19</t>
  </si>
  <si>
    <t>298秒</t>
  </si>
  <si>
    <t>223.104.42.106(北京-北京)</t>
  </si>
  <si>
    <t>张子康</t>
  </si>
  <si>
    <t>2022/9/16 10:18:24</t>
  </si>
  <si>
    <t>305秒</t>
  </si>
  <si>
    <t>124.205.78.101(北京-北京)</t>
  </si>
  <si>
    <t>王颖</t>
  </si>
  <si>
    <t>2022/9/16 10:18:48</t>
  </si>
  <si>
    <t>311秒</t>
  </si>
  <si>
    <t>124.205.79.76(北京-北京)</t>
  </si>
  <si>
    <t>刘怡婷</t>
  </si>
  <si>
    <t>2022/9/16 10:18:51</t>
  </si>
  <si>
    <t>290秒</t>
  </si>
  <si>
    <t>223.104.40.26(北京-北京)</t>
  </si>
  <si>
    <t>赵思琪</t>
  </si>
  <si>
    <t>2022/9/16 10:19:02</t>
  </si>
  <si>
    <t>342秒</t>
  </si>
  <si>
    <t>124.205.79.107(北京-北京)</t>
  </si>
  <si>
    <t>谢怡晨</t>
  </si>
  <si>
    <t>2022/9/16 10:19:10</t>
  </si>
  <si>
    <t>301秒</t>
  </si>
  <si>
    <t>223.104.41.190(北京-北京)</t>
  </si>
  <si>
    <t>廖芳</t>
  </si>
  <si>
    <t>2022/9/16 10:19:37</t>
  </si>
  <si>
    <t>370秒</t>
  </si>
  <si>
    <t>124.205.78.113(北京-北京)</t>
  </si>
  <si>
    <t>朱佳佳</t>
  </si>
  <si>
    <t>2022/9/16 10:20:08</t>
  </si>
  <si>
    <t>405秒</t>
  </si>
  <si>
    <t>114.254.1.104(北京-北京)</t>
  </si>
  <si>
    <t>王逸凡</t>
  </si>
  <si>
    <t>2022/9/16 10:20:40</t>
  </si>
  <si>
    <t>400秒</t>
  </si>
  <si>
    <t>124.64.22.129(北京-北京)</t>
  </si>
  <si>
    <t>刘烈柯</t>
  </si>
  <si>
    <t>化学与分子工程学院</t>
  </si>
  <si>
    <t>2022/9/16 10:21:32</t>
  </si>
  <si>
    <t>117.136.38.176(北京-北京)</t>
  </si>
  <si>
    <t>吴贞莹</t>
  </si>
  <si>
    <t>2022/9/16 10:22:03</t>
  </si>
  <si>
    <t>165秒</t>
  </si>
  <si>
    <t>115.27.196.91(北京-北京)</t>
  </si>
  <si>
    <t>彭孙怡</t>
  </si>
  <si>
    <t>2022/9/16 10:25:00</t>
  </si>
  <si>
    <t>231秒</t>
  </si>
  <si>
    <t>115.27.205.228(北京-北京)</t>
  </si>
  <si>
    <t>陈乐璘</t>
  </si>
  <si>
    <t>城市与环境</t>
  </si>
  <si>
    <t>2022/9/16 10:26:11</t>
  </si>
  <si>
    <t>214秒</t>
  </si>
  <si>
    <t>121.195.188.189(北京-北京)</t>
  </si>
  <si>
    <t>卢欣雨</t>
  </si>
  <si>
    <t>2022/9/16 10:31:26</t>
  </si>
  <si>
    <t>588秒</t>
  </si>
  <si>
    <t>117.136.38.199(北京-北京)</t>
  </si>
  <si>
    <t>刘家琪</t>
  </si>
  <si>
    <t>2022/9/16 10:31:35</t>
  </si>
  <si>
    <t>115.27.195.223(北京-北京)</t>
  </si>
  <si>
    <t>张乐盈</t>
  </si>
  <si>
    <t>2022/9/16 10:34:02</t>
  </si>
  <si>
    <t>314秒</t>
  </si>
  <si>
    <t>115.27.200.181(北京-北京)</t>
  </si>
  <si>
    <t>贾南希</t>
  </si>
  <si>
    <t>2022/9/16 11:21:33</t>
  </si>
  <si>
    <t>177秒</t>
  </si>
  <si>
    <t>115.27.202.193(北京-北京)</t>
  </si>
  <si>
    <t>杨再雯</t>
  </si>
  <si>
    <t>学部</t>
    <phoneticPr fontId="2" type="noConversion"/>
  </si>
  <si>
    <t>人文学部</t>
    <phoneticPr fontId="2" type="noConversion"/>
  </si>
  <si>
    <t>经济与管理学部</t>
    <phoneticPr fontId="2" type="noConversion"/>
  </si>
  <si>
    <t>信息与工程科学部</t>
    <phoneticPr fontId="2" type="noConversion"/>
  </si>
  <si>
    <t>理学部</t>
    <phoneticPr fontId="2" type="noConversion"/>
  </si>
  <si>
    <t>社会科学学部</t>
    <phoneticPr fontId="2" type="noConversion"/>
  </si>
  <si>
    <t>跨学科类</t>
    <phoneticPr fontId="2" type="noConversion"/>
  </si>
  <si>
    <t>医学部</t>
    <phoneticPr fontId="2" type="noConversion"/>
  </si>
  <si>
    <t>中华毽</t>
    <phoneticPr fontId="2" type="noConversion"/>
  </si>
  <si>
    <t>不上中华毽</t>
    <phoneticPr fontId="2" type="noConversion"/>
  </si>
  <si>
    <r>
      <t>2018</t>
    </r>
    <r>
      <rPr>
        <sz val="10"/>
        <rFont val="微软雅黑"/>
        <family val="2"/>
        <charset val="134"/>
      </rPr>
      <t>及之前</t>
    </r>
    <phoneticPr fontId="2" type="noConversion"/>
  </si>
  <si>
    <t>合计</t>
    <phoneticPr fontId="2" type="noConversion"/>
  </si>
  <si>
    <t>理论值</t>
    <phoneticPr fontId="2" type="noConversion"/>
  </si>
  <si>
    <t>CHITEST</t>
    <phoneticPr fontId="2" type="noConversion"/>
  </si>
  <si>
    <t>P-value</t>
    <phoneticPr fontId="2" type="noConversion"/>
  </si>
  <si>
    <r>
      <t>SAS</t>
    </r>
    <r>
      <rPr>
        <sz val="10"/>
        <rFont val="微软雅黑"/>
        <family val="2"/>
        <charset val="134"/>
      </rPr>
      <t>正向分</t>
    </r>
    <phoneticPr fontId="2" type="noConversion"/>
  </si>
  <si>
    <r>
      <t>SAS</t>
    </r>
    <r>
      <rPr>
        <sz val="10"/>
        <rFont val="微软雅黑"/>
        <family val="2"/>
        <charset val="134"/>
      </rPr>
      <t>负向分</t>
    </r>
    <phoneticPr fontId="2" type="noConversion"/>
  </si>
  <si>
    <r>
      <t>SAS</t>
    </r>
    <r>
      <rPr>
        <sz val="10"/>
        <rFont val="微软雅黑"/>
        <family val="2"/>
        <charset val="134"/>
      </rPr>
      <t>标准分</t>
    </r>
    <phoneticPr fontId="2" type="noConversion"/>
  </si>
  <si>
    <r>
      <t>PANAS</t>
    </r>
    <r>
      <rPr>
        <b/>
        <sz val="10"/>
        <rFont val="微软雅黑"/>
        <family val="2"/>
        <charset val="134"/>
      </rPr>
      <t>正性情绪分</t>
    </r>
    <phoneticPr fontId="2" type="noConversion"/>
  </si>
  <si>
    <r>
      <t>PANAS</t>
    </r>
    <r>
      <rPr>
        <b/>
        <sz val="10"/>
        <rFont val="微软雅黑"/>
        <family val="2"/>
        <charset val="134"/>
      </rPr>
      <t>负性情绪分</t>
    </r>
    <phoneticPr fontId="2" type="noConversion"/>
  </si>
  <si>
    <r>
      <t>GSES</t>
    </r>
    <r>
      <rPr>
        <b/>
        <sz val="10"/>
        <rFont val="微软雅黑"/>
        <family val="2"/>
        <charset val="134"/>
      </rPr>
      <t>自我效能感</t>
    </r>
    <phoneticPr fontId="2" type="noConversion"/>
  </si>
  <si>
    <r>
      <t>SAS</t>
    </r>
    <r>
      <rPr>
        <b/>
        <sz val="10"/>
        <rFont val="微软雅黑"/>
        <family val="2"/>
        <charset val="134"/>
      </rPr>
      <t>标准分</t>
    </r>
    <phoneticPr fontId="2" type="noConversion"/>
  </si>
  <si>
    <r>
      <t>SDS</t>
    </r>
    <r>
      <rPr>
        <b/>
        <sz val="10"/>
        <rFont val="微软雅黑"/>
        <family val="2"/>
        <charset val="134"/>
      </rPr>
      <t>标准分</t>
    </r>
    <phoneticPr fontId="2" type="noConversion"/>
  </si>
  <si>
    <r>
      <t>SDS</t>
    </r>
    <r>
      <rPr>
        <sz val="10"/>
        <rFont val="微软雅黑"/>
        <family val="2"/>
        <charset val="134"/>
      </rPr>
      <t>正向分</t>
    </r>
    <phoneticPr fontId="2" type="noConversion"/>
  </si>
  <si>
    <r>
      <t>SDS</t>
    </r>
    <r>
      <rPr>
        <sz val="10"/>
        <rFont val="微软雅黑"/>
        <family val="2"/>
        <charset val="134"/>
      </rPr>
      <t>反向分</t>
    </r>
    <phoneticPr fontId="2" type="noConversion"/>
  </si>
  <si>
    <t>Week</t>
    <phoneticPr fontId="2" type="noConversion"/>
  </si>
  <si>
    <t>PANAS正性情绪分</t>
  </si>
  <si>
    <t>PANAS负性情绪分</t>
  </si>
  <si>
    <t>GSES自我效能感</t>
  </si>
  <si>
    <r>
      <t>SDS</t>
    </r>
    <r>
      <rPr>
        <sz val="10"/>
        <rFont val="微软雅黑"/>
        <family val="2"/>
        <charset val="134"/>
      </rPr>
      <t>标准分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</si>
</sst>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7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37"/>
  <sheetViews>
    <sheetView topLeftCell="AZ1" workbookViewId="0">
      <pane ySplit="1" topLeftCell="A2" activePane="bottomLeft" state="frozen"/>
      <selection pane="bottomLeft" activeCell="CH2" sqref="CH2"/>
    </sheetView>
  </sheetViews>
  <sheetFormatPr defaultColWidth="9.1796875" defaultRowHeight="12.5"/>
  <cols>
    <col min="1" max="1" width="4.26953125" customWidth="1"/>
    <col min="2" max="2" width="17.1796875" customWidth="1"/>
    <col min="3" max="5" width="7" customWidth="1"/>
    <col min="6" max="6" width="24.26953125" customWidth="1"/>
    <col min="7" max="7" width="7" customWidth="1"/>
    <col min="8" max="8" width="15.1796875" customWidth="1"/>
    <col min="9" max="10" width="14.1796875" customWidth="1"/>
    <col min="11" max="12" width="18" customWidth="1"/>
    <col min="13" max="13" width="61.26953125" customWidth="1"/>
    <col min="14" max="14" width="8" customWidth="1"/>
    <col min="15" max="15" width="12.26953125" customWidth="1"/>
    <col min="16" max="16" width="10.81640625" customWidth="1"/>
    <col min="17" max="17" width="9.453125" customWidth="1"/>
    <col min="18" max="23" width="8" customWidth="1"/>
    <col min="24" max="24" width="10.81640625" customWidth="1"/>
    <col min="25" max="25" width="8" customWidth="1"/>
    <col min="26" max="26" width="10.81640625" customWidth="1"/>
    <col min="27" max="27" width="8" customWidth="1"/>
    <col min="28" max="28" width="10.81640625" customWidth="1"/>
    <col min="29" max="29" width="12.26953125" customWidth="1"/>
    <col min="30" max="30" width="10.81640625" customWidth="1"/>
    <col min="31" max="31" width="9.453125" customWidth="1"/>
    <col min="32" max="32" width="8" customWidth="1"/>
    <col min="33" max="33" width="80.453125" customWidth="1"/>
    <col min="34" max="34" width="32.453125" customWidth="1"/>
    <col min="35" max="35" width="33.81640625" customWidth="1"/>
    <col min="36" max="37" width="31" customWidth="1"/>
    <col min="38" max="38" width="38.1796875" customWidth="1"/>
    <col min="39" max="39" width="39.54296875" customWidth="1"/>
    <col min="40" max="41" width="33.81640625" customWidth="1"/>
    <col min="42" max="42" width="33.453125" customWidth="1"/>
    <col min="43" max="43" width="41" customWidth="1"/>
    <col min="44" max="44" width="21" customWidth="1"/>
    <col min="45" max="45" width="19.54296875" customWidth="1"/>
    <col min="46" max="46" width="15.26953125" customWidth="1"/>
    <col min="47" max="47" width="18.1796875" customWidth="1"/>
    <col min="48" max="48" width="31" customWidth="1"/>
    <col min="49" max="49" width="19.54296875" customWidth="1"/>
    <col min="50" max="51" width="15.26953125" customWidth="1"/>
    <col min="52" max="52" width="20.54296875" customWidth="1"/>
    <col min="53" max="53" width="22" customWidth="1"/>
    <col min="54" max="54" width="26.26953125" customWidth="1"/>
    <col min="55" max="55" width="22" customWidth="1"/>
    <col min="56" max="56" width="17.7265625" customWidth="1"/>
    <col min="57" max="57" width="20.54296875" customWidth="1"/>
    <col min="58" max="58" width="22" customWidth="1"/>
    <col min="59" max="59" width="29.1796875" customWidth="1"/>
    <col min="60" max="60" width="20.54296875" customWidth="1"/>
    <col min="61" max="61" width="30.54296875" customWidth="1"/>
    <col min="62" max="62" width="26.26953125" customWidth="1"/>
    <col min="63" max="63" width="46.7265625" customWidth="1"/>
    <col min="64" max="64" width="25.26953125" customWidth="1"/>
    <col min="65" max="65" width="28.1796875" customWidth="1"/>
    <col min="66" max="66" width="26.7265625" customWidth="1"/>
    <col min="67" max="67" width="39.54296875" customWidth="1"/>
    <col min="68" max="68" width="23.81640625" customWidth="1"/>
    <col min="69" max="69" width="33.81640625" customWidth="1"/>
    <col min="70" max="70" width="25.26953125" customWidth="1"/>
    <col min="71" max="71" width="36.7265625" customWidth="1"/>
    <col min="72" max="72" width="22" customWidth="1"/>
    <col min="73" max="73" width="27.7265625" customWidth="1"/>
    <col min="74" max="74" width="34.81640625" customWidth="1"/>
    <col min="75" max="75" width="30.54296875" customWidth="1"/>
    <col min="76" max="76" width="26.26953125" customWidth="1"/>
    <col min="77" max="77" width="36.26953125" customWidth="1"/>
    <col min="78" max="78" width="23.453125" customWidth="1"/>
    <col min="79" max="79" width="27.7265625" customWidth="1"/>
    <col min="80" max="80" width="22" customWidth="1"/>
    <col min="81" max="81" width="33.453125" customWidth="1"/>
    <col min="82" max="82" width="17.7265625" customWidth="1"/>
    <col min="83" max="83" width="4.26953125" customWidth="1"/>
  </cols>
  <sheetData>
    <row r="1" spans="1:93" s="4" customFormat="1" ht="29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634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G1" s="6" t="s">
        <v>652</v>
      </c>
      <c r="CH1" s="6" t="s">
        <v>653</v>
      </c>
      <c r="CI1" s="6" t="s">
        <v>654</v>
      </c>
      <c r="CJ1" s="7" t="s">
        <v>657</v>
      </c>
      <c r="CK1" s="7" t="s">
        <v>658</v>
      </c>
      <c r="CL1" s="6" t="s">
        <v>656</v>
      </c>
      <c r="CM1" s="4" t="s">
        <v>649</v>
      </c>
      <c r="CN1" s="4" t="s">
        <v>650</v>
      </c>
      <c r="CO1" s="6" t="s">
        <v>655</v>
      </c>
    </row>
    <row r="2" spans="1:93" ht="14.5">
      <c r="A2">
        <v>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>
        <v>3</v>
      </c>
      <c r="I2" t="s">
        <v>88</v>
      </c>
      <c r="J2" s="1" t="s">
        <v>635</v>
      </c>
      <c r="K2">
        <v>1</v>
      </c>
      <c r="L2">
        <v>1</v>
      </c>
      <c r="M2">
        <v>2</v>
      </c>
      <c r="N2">
        <v>4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4</v>
      </c>
      <c r="Z2">
        <v>3</v>
      </c>
      <c r="AA2">
        <v>4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2</v>
      </c>
      <c r="AI2">
        <v>2</v>
      </c>
      <c r="AJ2">
        <v>2</v>
      </c>
      <c r="AK2">
        <v>2</v>
      </c>
      <c r="AL2">
        <v>3</v>
      </c>
      <c r="AM2">
        <v>2</v>
      </c>
      <c r="AN2">
        <v>2</v>
      </c>
      <c r="AO2">
        <v>3</v>
      </c>
      <c r="AP2">
        <v>2</v>
      </c>
      <c r="AQ2">
        <v>2</v>
      </c>
      <c r="AR2">
        <v>2</v>
      </c>
      <c r="AS2">
        <v>3</v>
      </c>
      <c r="AT2">
        <v>2</v>
      </c>
      <c r="AU2">
        <v>3</v>
      </c>
      <c r="AV2">
        <v>2</v>
      </c>
      <c r="AW2">
        <v>1</v>
      </c>
      <c r="AX2">
        <v>2</v>
      </c>
      <c r="AY2">
        <v>1</v>
      </c>
      <c r="AZ2">
        <v>2</v>
      </c>
      <c r="BA2">
        <v>3</v>
      </c>
      <c r="BB2">
        <v>2</v>
      </c>
      <c r="BC2">
        <v>2</v>
      </c>
      <c r="BD2">
        <v>3</v>
      </c>
      <c r="BE2">
        <v>2</v>
      </c>
      <c r="BF2">
        <v>2</v>
      </c>
      <c r="BG2">
        <v>2</v>
      </c>
      <c r="BH2">
        <v>2</v>
      </c>
      <c r="BI2">
        <v>2</v>
      </c>
      <c r="BJ2">
        <v>3</v>
      </c>
      <c r="BK2">
        <v>2</v>
      </c>
      <c r="BL2">
        <v>2</v>
      </c>
      <c r="BM2">
        <v>2</v>
      </c>
      <c r="BN2">
        <v>2</v>
      </c>
      <c r="BO2">
        <v>3</v>
      </c>
      <c r="BP2">
        <v>2</v>
      </c>
      <c r="BQ2">
        <v>2</v>
      </c>
      <c r="BR2">
        <v>3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1</v>
      </c>
      <c r="CA2">
        <v>2</v>
      </c>
      <c r="CB2">
        <v>2</v>
      </c>
      <c r="CC2">
        <v>3</v>
      </c>
      <c r="CD2">
        <v>2</v>
      </c>
      <c r="CE2">
        <v>170</v>
      </c>
      <c r="CG2">
        <f>M2+O2+Q2+U2+V2+X2+Z2+AB2+AC2+AE2</f>
        <v>29</v>
      </c>
      <c r="CH2">
        <f>N2+P2+R2+S2+T2+W2+Y2+AA2+AD2+AF2</f>
        <v>33</v>
      </c>
      <c r="CI2">
        <f>SUM(AG2:AP2)</f>
        <v>23</v>
      </c>
      <c r="CJ2">
        <f>AQ2+AS2+AT2+AW2+AX2+AY2+AZ2+BC2+BE2+BI2</f>
        <v>19</v>
      </c>
      <c r="CK2">
        <f>40-AR2-AU2-AV2-BA2-BB2-BD2-BF2-BG2-BH2-BJ2</f>
        <v>16</v>
      </c>
      <c r="CL2">
        <f>(CJ2+CK2)*1.25</f>
        <v>43.75</v>
      </c>
      <c r="CM2">
        <f>BK2+BL2+BM2+BN2+BP2+BQ2+BR2+BT2+BU2+BV2+BX2+BY2+BZ2+CB2+CD2</f>
        <v>30</v>
      </c>
      <c r="CN2">
        <f>20-BO2-BS2-BW2-CA2-CC2</f>
        <v>8</v>
      </c>
      <c r="CO2">
        <f>(CM2+CN2)*1.23</f>
        <v>46.74</v>
      </c>
    </row>
    <row r="3" spans="1:93" ht="14.5">
      <c r="A3">
        <v>2</v>
      </c>
      <c r="B3" t="s">
        <v>89</v>
      </c>
      <c r="C3" t="s">
        <v>90</v>
      </c>
      <c r="D3" t="s">
        <v>84</v>
      </c>
      <c r="E3" t="s">
        <v>85</v>
      </c>
      <c r="F3" t="s">
        <v>91</v>
      </c>
      <c r="G3" t="s">
        <v>92</v>
      </c>
      <c r="H3">
        <v>3</v>
      </c>
      <c r="I3" t="s">
        <v>93</v>
      </c>
      <c r="J3" s="1" t="s">
        <v>636</v>
      </c>
      <c r="K3">
        <v>1</v>
      </c>
      <c r="L3">
        <v>1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2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2</v>
      </c>
      <c r="AR3">
        <v>2</v>
      </c>
      <c r="AS3">
        <v>1</v>
      </c>
      <c r="AT3">
        <v>2</v>
      </c>
      <c r="AU3">
        <v>4</v>
      </c>
      <c r="AV3">
        <v>3</v>
      </c>
      <c r="AW3">
        <v>2</v>
      </c>
      <c r="AX3">
        <v>1</v>
      </c>
      <c r="AY3">
        <v>2</v>
      </c>
      <c r="AZ3">
        <v>2</v>
      </c>
      <c r="BA3">
        <v>3</v>
      </c>
      <c r="BB3">
        <v>3</v>
      </c>
      <c r="BC3">
        <v>2</v>
      </c>
      <c r="BD3">
        <v>3</v>
      </c>
      <c r="BE3">
        <v>2</v>
      </c>
      <c r="BF3">
        <v>3</v>
      </c>
      <c r="BG3">
        <v>3</v>
      </c>
      <c r="BH3">
        <v>3</v>
      </c>
      <c r="BI3">
        <v>1</v>
      </c>
      <c r="BJ3">
        <v>3</v>
      </c>
      <c r="BK3">
        <v>2</v>
      </c>
      <c r="BL3">
        <v>2</v>
      </c>
      <c r="BM3">
        <v>1</v>
      </c>
      <c r="BN3">
        <v>1</v>
      </c>
      <c r="BO3">
        <v>3</v>
      </c>
      <c r="BP3">
        <v>1</v>
      </c>
      <c r="BQ3">
        <v>2</v>
      </c>
      <c r="BR3">
        <v>2</v>
      </c>
      <c r="BS3">
        <v>3</v>
      </c>
      <c r="BT3">
        <v>2</v>
      </c>
      <c r="BU3">
        <v>1</v>
      </c>
      <c r="BV3">
        <v>1</v>
      </c>
      <c r="BW3">
        <v>1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168</v>
      </c>
      <c r="CG3">
        <f t="shared" ref="CG3:CG66" si="0">M3+O3+Q3+U3+V3+X3+Z3+AB3+AC3+AE3</f>
        <v>30</v>
      </c>
      <c r="CH3">
        <f t="shared" ref="CH3:CH66" si="1">N3+P3+R3+S3+T3+W3+Y3+AA3+AD3+AF3</f>
        <v>30</v>
      </c>
      <c r="CI3">
        <f t="shared" ref="CI3:CI66" si="2">SUM(AG3:AP3)</f>
        <v>29</v>
      </c>
      <c r="CJ3">
        <f t="shared" ref="CJ3:CJ66" si="3">AQ3+AS3+AT3+AW3+AX3+AY3+AZ3+BC3+BE3+BI3</f>
        <v>17</v>
      </c>
      <c r="CK3">
        <f t="shared" ref="CK3:CK66" si="4">40-AR3-AU3-AV3-BA3-BB3-BD3-BF3-BG3-BH3-BJ3</f>
        <v>10</v>
      </c>
      <c r="CL3">
        <f t="shared" ref="CL3:CL66" si="5">(CJ3+CK3)*1.25</f>
        <v>33.75</v>
      </c>
      <c r="CM3">
        <f t="shared" ref="CM3:CM66" si="6">BK3+BL3+BM3+BN3+BP3+BQ3+BR3+BT3+BU3+BV3+BX3+BY3+BZ3+CB3+CD3</f>
        <v>21</v>
      </c>
      <c r="CN3">
        <f t="shared" ref="CN3:CN66" si="7">20-BO3-BS3-BW3-CA3-CC3</f>
        <v>9</v>
      </c>
      <c r="CO3">
        <f t="shared" ref="CO3:CO66" si="8">(CM3+CN3)*1.23</f>
        <v>36.9</v>
      </c>
    </row>
    <row r="4" spans="1:93" ht="14.5">
      <c r="A4">
        <v>3</v>
      </c>
      <c r="B4" t="s">
        <v>94</v>
      </c>
      <c r="C4" t="s">
        <v>95</v>
      </c>
      <c r="D4" t="s">
        <v>84</v>
      </c>
      <c r="E4" t="s">
        <v>85</v>
      </c>
      <c r="F4" t="s">
        <v>96</v>
      </c>
      <c r="G4" t="s">
        <v>97</v>
      </c>
      <c r="H4">
        <v>1</v>
      </c>
      <c r="I4" t="s">
        <v>98</v>
      </c>
      <c r="J4" s="1" t="s">
        <v>637</v>
      </c>
      <c r="K4">
        <v>1</v>
      </c>
      <c r="L4">
        <v>1</v>
      </c>
      <c r="M4">
        <v>2</v>
      </c>
      <c r="N4">
        <v>5</v>
      </c>
      <c r="O4">
        <v>3</v>
      </c>
      <c r="P4">
        <v>3</v>
      </c>
      <c r="Q4">
        <v>4</v>
      </c>
      <c r="R4">
        <v>3</v>
      </c>
      <c r="S4">
        <v>4</v>
      </c>
      <c r="T4">
        <v>3</v>
      </c>
      <c r="U4">
        <v>3</v>
      </c>
      <c r="V4">
        <v>3</v>
      </c>
      <c r="W4">
        <v>4</v>
      </c>
      <c r="X4">
        <v>3</v>
      </c>
      <c r="Y4">
        <v>2</v>
      </c>
      <c r="Z4">
        <v>2</v>
      </c>
      <c r="AA4">
        <v>3</v>
      </c>
      <c r="AB4">
        <v>3</v>
      </c>
      <c r="AC4">
        <v>2</v>
      </c>
      <c r="AD4">
        <v>3</v>
      </c>
      <c r="AE4">
        <v>2</v>
      </c>
      <c r="AF4">
        <v>4</v>
      </c>
      <c r="AG4">
        <v>1</v>
      </c>
      <c r="AH4">
        <v>2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2</v>
      </c>
      <c r="AP4">
        <v>1</v>
      </c>
      <c r="AQ4">
        <v>3</v>
      </c>
      <c r="AR4">
        <v>1</v>
      </c>
      <c r="AS4">
        <v>1</v>
      </c>
      <c r="AT4">
        <v>2</v>
      </c>
      <c r="AU4">
        <v>4</v>
      </c>
      <c r="AV4">
        <v>2</v>
      </c>
      <c r="AW4">
        <v>1</v>
      </c>
      <c r="AX4">
        <v>2</v>
      </c>
      <c r="AY4">
        <v>2</v>
      </c>
      <c r="AZ4">
        <v>3</v>
      </c>
      <c r="BA4">
        <v>2</v>
      </c>
      <c r="BB4">
        <v>1</v>
      </c>
      <c r="BC4">
        <v>2</v>
      </c>
      <c r="BD4">
        <v>4</v>
      </c>
      <c r="BE4">
        <v>2</v>
      </c>
      <c r="BF4">
        <v>3</v>
      </c>
      <c r="BG4">
        <v>3</v>
      </c>
      <c r="BH4">
        <v>3</v>
      </c>
      <c r="BI4">
        <v>1</v>
      </c>
      <c r="BJ4">
        <v>2</v>
      </c>
      <c r="BK4">
        <v>1</v>
      </c>
      <c r="BL4">
        <v>1</v>
      </c>
      <c r="BM4">
        <v>1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1</v>
      </c>
      <c r="BV4">
        <v>2</v>
      </c>
      <c r="BW4">
        <v>3</v>
      </c>
      <c r="BX4">
        <v>1</v>
      </c>
      <c r="BY4">
        <v>2</v>
      </c>
      <c r="BZ4">
        <v>2</v>
      </c>
      <c r="CA4">
        <v>2</v>
      </c>
      <c r="CB4">
        <v>1</v>
      </c>
      <c r="CC4">
        <v>3</v>
      </c>
      <c r="CD4">
        <v>1</v>
      </c>
      <c r="CE4">
        <v>152</v>
      </c>
      <c r="CG4">
        <f t="shared" si="0"/>
        <v>27</v>
      </c>
      <c r="CH4">
        <f t="shared" si="1"/>
        <v>34</v>
      </c>
      <c r="CI4">
        <f t="shared" si="2"/>
        <v>12</v>
      </c>
      <c r="CJ4">
        <f t="shared" si="3"/>
        <v>19</v>
      </c>
      <c r="CK4">
        <f t="shared" si="4"/>
        <v>15</v>
      </c>
      <c r="CL4">
        <f t="shared" si="5"/>
        <v>42.5</v>
      </c>
      <c r="CM4">
        <f t="shared" si="6"/>
        <v>23</v>
      </c>
      <c r="CN4">
        <f t="shared" si="7"/>
        <v>8</v>
      </c>
      <c r="CO4">
        <f t="shared" si="8"/>
        <v>38.130000000000003</v>
      </c>
    </row>
    <row r="5" spans="1:93" ht="14.5">
      <c r="A5">
        <v>4</v>
      </c>
      <c r="B5" t="s">
        <v>99</v>
      </c>
      <c r="C5" t="s">
        <v>100</v>
      </c>
      <c r="D5" t="s">
        <v>84</v>
      </c>
      <c r="E5" t="s">
        <v>85</v>
      </c>
      <c r="F5" t="s">
        <v>101</v>
      </c>
      <c r="G5" t="s">
        <v>102</v>
      </c>
      <c r="H5">
        <v>3</v>
      </c>
      <c r="I5" t="s">
        <v>98</v>
      </c>
      <c r="J5" s="1" t="s">
        <v>637</v>
      </c>
      <c r="K5">
        <v>1</v>
      </c>
      <c r="L5">
        <v>1</v>
      </c>
      <c r="M5">
        <v>3</v>
      </c>
      <c r="N5">
        <v>2</v>
      </c>
      <c r="O5">
        <v>3</v>
      </c>
      <c r="P5">
        <v>1</v>
      </c>
      <c r="Q5">
        <v>3</v>
      </c>
      <c r="R5">
        <v>1</v>
      </c>
      <c r="S5">
        <v>1</v>
      </c>
      <c r="T5">
        <v>1</v>
      </c>
      <c r="U5">
        <v>3</v>
      </c>
      <c r="V5">
        <v>3</v>
      </c>
      <c r="W5">
        <v>1</v>
      </c>
      <c r="X5">
        <v>1</v>
      </c>
      <c r="Y5">
        <v>3</v>
      </c>
      <c r="Z5">
        <v>3</v>
      </c>
      <c r="AA5">
        <v>2</v>
      </c>
      <c r="AB5">
        <v>3</v>
      </c>
      <c r="AC5">
        <v>3</v>
      </c>
      <c r="AD5">
        <v>1</v>
      </c>
      <c r="AE5">
        <v>3</v>
      </c>
      <c r="AF5">
        <v>1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1</v>
      </c>
      <c r="AR5">
        <v>1</v>
      </c>
      <c r="AS5">
        <v>1</v>
      </c>
      <c r="AT5">
        <v>1</v>
      </c>
      <c r="AU5">
        <v>4</v>
      </c>
      <c r="AV5">
        <v>4</v>
      </c>
      <c r="AW5">
        <v>2</v>
      </c>
      <c r="AX5">
        <v>1</v>
      </c>
      <c r="AY5">
        <v>1</v>
      </c>
      <c r="AZ5">
        <v>2</v>
      </c>
      <c r="BA5">
        <v>4</v>
      </c>
      <c r="BB5">
        <v>3</v>
      </c>
      <c r="BC5">
        <v>1</v>
      </c>
      <c r="BD5">
        <v>3</v>
      </c>
      <c r="BE5">
        <v>1</v>
      </c>
      <c r="BF5">
        <v>3</v>
      </c>
      <c r="BG5">
        <v>3</v>
      </c>
      <c r="BH5">
        <v>3</v>
      </c>
      <c r="BI5">
        <v>1</v>
      </c>
      <c r="BJ5">
        <v>3</v>
      </c>
      <c r="BK5">
        <v>1</v>
      </c>
      <c r="BL5">
        <v>1</v>
      </c>
      <c r="BM5">
        <v>1</v>
      </c>
      <c r="BN5">
        <v>1</v>
      </c>
      <c r="BO5">
        <v>4</v>
      </c>
      <c r="BP5">
        <v>1</v>
      </c>
      <c r="BQ5">
        <v>1</v>
      </c>
      <c r="BR5">
        <v>1</v>
      </c>
      <c r="BS5">
        <v>4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4</v>
      </c>
      <c r="CD5">
        <v>1</v>
      </c>
      <c r="CE5">
        <v>144</v>
      </c>
      <c r="CG5">
        <f t="shared" si="0"/>
        <v>28</v>
      </c>
      <c r="CH5">
        <f t="shared" si="1"/>
        <v>14</v>
      </c>
      <c r="CI5">
        <f t="shared" si="2"/>
        <v>30</v>
      </c>
      <c r="CJ5">
        <f t="shared" si="3"/>
        <v>12</v>
      </c>
      <c r="CK5">
        <f t="shared" si="4"/>
        <v>9</v>
      </c>
      <c r="CL5">
        <f t="shared" si="5"/>
        <v>26.25</v>
      </c>
      <c r="CM5">
        <f t="shared" si="6"/>
        <v>15</v>
      </c>
      <c r="CN5">
        <f t="shared" si="7"/>
        <v>6</v>
      </c>
      <c r="CO5">
        <f t="shared" si="8"/>
        <v>25.83</v>
      </c>
    </row>
    <row r="6" spans="1:93" ht="14.5">
      <c r="A6">
        <v>5</v>
      </c>
      <c r="B6" t="s">
        <v>103</v>
      </c>
      <c r="C6" t="s">
        <v>104</v>
      </c>
      <c r="D6" t="s">
        <v>84</v>
      </c>
      <c r="E6" t="s">
        <v>85</v>
      </c>
      <c r="F6" t="s">
        <v>105</v>
      </c>
      <c r="G6" t="s">
        <v>106</v>
      </c>
      <c r="H6">
        <v>2</v>
      </c>
      <c r="I6" t="s">
        <v>107</v>
      </c>
      <c r="J6" s="1" t="s">
        <v>638</v>
      </c>
      <c r="K6">
        <v>1</v>
      </c>
      <c r="L6">
        <v>1</v>
      </c>
      <c r="M6">
        <v>4</v>
      </c>
      <c r="N6">
        <v>2</v>
      </c>
      <c r="O6">
        <v>4</v>
      </c>
      <c r="P6">
        <v>4</v>
      </c>
      <c r="Q6">
        <v>3</v>
      </c>
      <c r="R6">
        <v>1</v>
      </c>
      <c r="S6">
        <v>3</v>
      </c>
      <c r="T6">
        <v>1</v>
      </c>
      <c r="U6">
        <v>4</v>
      </c>
      <c r="V6">
        <v>3</v>
      </c>
      <c r="W6">
        <v>2</v>
      </c>
      <c r="X6">
        <v>5</v>
      </c>
      <c r="Y6">
        <v>2</v>
      </c>
      <c r="Z6">
        <v>3</v>
      </c>
      <c r="AA6">
        <v>3</v>
      </c>
      <c r="AB6">
        <v>3</v>
      </c>
      <c r="AC6">
        <v>4</v>
      </c>
      <c r="AD6">
        <v>2</v>
      </c>
      <c r="AE6">
        <v>4</v>
      </c>
      <c r="AF6">
        <v>2</v>
      </c>
      <c r="AG6">
        <v>3</v>
      </c>
      <c r="AH6">
        <v>3</v>
      </c>
      <c r="AI6">
        <v>2</v>
      </c>
      <c r="AJ6">
        <v>3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1</v>
      </c>
      <c r="AR6">
        <v>2</v>
      </c>
      <c r="AS6">
        <v>2</v>
      </c>
      <c r="AT6">
        <v>1</v>
      </c>
      <c r="AU6">
        <v>4</v>
      </c>
      <c r="AV6">
        <v>4</v>
      </c>
      <c r="AW6">
        <v>1</v>
      </c>
      <c r="AX6">
        <v>1</v>
      </c>
      <c r="AY6">
        <v>1</v>
      </c>
      <c r="AZ6">
        <v>2</v>
      </c>
      <c r="BA6">
        <v>3</v>
      </c>
      <c r="BB6">
        <v>4</v>
      </c>
      <c r="BC6">
        <v>1</v>
      </c>
      <c r="BD6">
        <v>3</v>
      </c>
      <c r="BE6">
        <v>1</v>
      </c>
      <c r="BF6">
        <v>3</v>
      </c>
      <c r="BG6">
        <v>3</v>
      </c>
      <c r="BH6">
        <v>4</v>
      </c>
      <c r="BI6">
        <v>1</v>
      </c>
      <c r="BJ6">
        <v>3</v>
      </c>
      <c r="BK6">
        <v>1</v>
      </c>
      <c r="BL6">
        <v>1</v>
      </c>
      <c r="BM6">
        <v>1</v>
      </c>
      <c r="BN6">
        <v>1</v>
      </c>
      <c r="BO6">
        <v>3</v>
      </c>
      <c r="BP6">
        <v>1</v>
      </c>
      <c r="BQ6">
        <v>1</v>
      </c>
      <c r="BR6">
        <v>2</v>
      </c>
      <c r="BS6">
        <v>3</v>
      </c>
      <c r="BT6">
        <v>1</v>
      </c>
      <c r="BU6">
        <v>1</v>
      </c>
      <c r="BV6">
        <v>1</v>
      </c>
      <c r="BW6">
        <v>4</v>
      </c>
      <c r="BX6">
        <v>1</v>
      </c>
      <c r="BY6">
        <v>1</v>
      </c>
      <c r="BZ6">
        <v>1</v>
      </c>
      <c r="CA6">
        <v>3</v>
      </c>
      <c r="CB6">
        <v>1</v>
      </c>
      <c r="CC6">
        <v>3</v>
      </c>
      <c r="CD6">
        <v>2</v>
      </c>
      <c r="CE6">
        <v>160</v>
      </c>
      <c r="CG6">
        <f t="shared" si="0"/>
        <v>37</v>
      </c>
      <c r="CH6">
        <f t="shared" si="1"/>
        <v>22</v>
      </c>
      <c r="CI6">
        <f t="shared" si="2"/>
        <v>23</v>
      </c>
      <c r="CJ6">
        <f t="shared" si="3"/>
        <v>12</v>
      </c>
      <c r="CK6">
        <f t="shared" si="4"/>
        <v>7</v>
      </c>
      <c r="CL6">
        <f t="shared" si="5"/>
        <v>23.75</v>
      </c>
      <c r="CM6">
        <f t="shared" si="6"/>
        <v>17</v>
      </c>
      <c r="CN6">
        <f t="shared" si="7"/>
        <v>4</v>
      </c>
      <c r="CO6">
        <f t="shared" si="8"/>
        <v>25.83</v>
      </c>
    </row>
    <row r="7" spans="1:93" ht="14.5">
      <c r="A7">
        <v>6</v>
      </c>
      <c r="B7" t="s">
        <v>108</v>
      </c>
      <c r="C7" t="s">
        <v>109</v>
      </c>
      <c r="D7" t="s">
        <v>84</v>
      </c>
      <c r="E7" t="s">
        <v>85</v>
      </c>
      <c r="F7" t="s">
        <v>110</v>
      </c>
      <c r="G7" t="s">
        <v>111</v>
      </c>
      <c r="H7">
        <v>3</v>
      </c>
      <c r="I7" t="s">
        <v>112</v>
      </c>
      <c r="J7" s="1" t="s">
        <v>639</v>
      </c>
      <c r="K7">
        <v>1</v>
      </c>
      <c r="L7">
        <v>1</v>
      </c>
      <c r="M7">
        <v>4</v>
      </c>
      <c r="N7">
        <v>3</v>
      </c>
      <c r="O7">
        <v>3</v>
      </c>
      <c r="P7">
        <v>3</v>
      </c>
      <c r="Q7">
        <v>4</v>
      </c>
      <c r="R7">
        <v>3</v>
      </c>
      <c r="S7">
        <v>3</v>
      </c>
      <c r="T7">
        <v>2</v>
      </c>
      <c r="U7">
        <v>4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4</v>
      </c>
      <c r="AF7">
        <v>3</v>
      </c>
      <c r="AG7">
        <v>2</v>
      </c>
      <c r="AH7">
        <v>2</v>
      </c>
      <c r="AI7">
        <v>2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2</v>
      </c>
      <c r="AQ7">
        <v>2</v>
      </c>
      <c r="AR7">
        <v>2</v>
      </c>
      <c r="AS7">
        <v>3</v>
      </c>
      <c r="AT7">
        <v>3</v>
      </c>
      <c r="AU7">
        <v>3</v>
      </c>
      <c r="AV7">
        <v>1</v>
      </c>
      <c r="AW7">
        <v>2</v>
      </c>
      <c r="AX7">
        <v>1</v>
      </c>
      <c r="AY7">
        <v>2</v>
      </c>
      <c r="AZ7">
        <v>3</v>
      </c>
      <c r="BA7">
        <v>2</v>
      </c>
      <c r="BB7">
        <v>2</v>
      </c>
      <c r="BC7">
        <v>2</v>
      </c>
      <c r="BD7">
        <v>2</v>
      </c>
      <c r="BE7">
        <v>2</v>
      </c>
      <c r="BF7">
        <v>1</v>
      </c>
      <c r="BG7">
        <v>2</v>
      </c>
      <c r="BH7">
        <v>2</v>
      </c>
      <c r="BI7">
        <v>1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1</v>
      </c>
      <c r="BQ7">
        <v>2</v>
      </c>
      <c r="BR7">
        <v>2</v>
      </c>
      <c r="BS7">
        <v>1</v>
      </c>
      <c r="BT7">
        <v>2</v>
      </c>
      <c r="BU7">
        <v>2</v>
      </c>
      <c r="BV7">
        <v>2</v>
      </c>
      <c r="BW7">
        <v>3</v>
      </c>
      <c r="BX7">
        <v>2</v>
      </c>
      <c r="BY7">
        <v>2</v>
      </c>
      <c r="BZ7">
        <v>1</v>
      </c>
      <c r="CA7">
        <v>2</v>
      </c>
      <c r="CB7">
        <v>2</v>
      </c>
      <c r="CC7">
        <v>2</v>
      </c>
      <c r="CD7">
        <v>2</v>
      </c>
      <c r="CE7">
        <v>167</v>
      </c>
      <c r="CG7">
        <f t="shared" si="0"/>
        <v>34</v>
      </c>
      <c r="CH7">
        <f t="shared" si="1"/>
        <v>29</v>
      </c>
      <c r="CI7">
        <f t="shared" si="2"/>
        <v>26</v>
      </c>
      <c r="CJ7">
        <f t="shared" si="3"/>
        <v>21</v>
      </c>
      <c r="CK7">
        <f t="shared" si="4"/>
        <v>21</v>
      </c>
      <c r="CL7">
        <f t="shared" si="5"/>
        <v>52.5</v>
      </c>
      <c r="CM7">
        <f t="shared" si="6"/>
        <v>28</v>
      </c>
      <c r="CN7">
        <f t="shared" si="7"/>
        <v>10</v>
      </c>
      <c r="CO7">
        <f t="shared" si="8"/>
        <v>46.74</v>
      </c>
    </row>
    <row r="8" spans="1:93" ht="14.5">
      <c r="A8">
        <v>7</v>
      </c>
      <c r="B8" t="s">
        <v>113</v>
      </c>
      <c r="C8" t="s">
        <v>114</v>
      </c>
      <c r="D8" t="s">
        <v>84</v>
      </c>
      <c r="E8" t="s">
        <v>85</v>
      </c>
      <c r="F8" t="s">
        <v>115</v>
      </c>
      <c r="G8" t="s">
        <v>116</v>
      </c>
      <c r="H8">
        <v>2</v>
      </c>
      <c r="I8" t="s">
        <v>117</v>
      </c>
      <c r="J8" s="1" t="s">
        <v>635</v>
      </c>
      <c r="K8">
        <v>1</v>
      </c>
      <c r="L8">
        <v>1</v>
      </c>
      <c r="M8">
        <v>4</v>
      </c>
      <c r="N8">
        <v>2</v>
      </c>
      <c r="O8">
        <v>3</v>
      </c>
      <c r="P8">
        <v>2</v>
      </c>
      <c r="Q8">
        <v>3</v>
      </c>
      <c r="R8">
        <v>2</v>
      </c>
      <c r="S8">
        <v>2</v>
      </c>
      <c r="T8">
        <v>2</v>
      </c>
      <c r="U8">
        <v>4</v>
      </c>
      <c r="V8">
        <v>3</v>
      </c>
      <c r="W8">
        <v>2</v>
      </c>
      <c r="X8">
        <v>2</v>
      </c>
      <c r="Y8">
        <v>2</v>
      </c>
      <c r="Z8">
        <v>3</v>
      </c>
      <c r="AA8">
        <v>2</v>
      </c>
      <c r="AB8">
        <v>4</v>
      </c>
      <c r="AC8">
        <v>4</v>
      </c>
      <c r="AD8">
        <v>2</v>
      </c>
      <c r="AE8">
        <v>4</v>
      </c>
      <c r="AF8">
        <v>2</v>
      </c>
      <c r="AG8">
        <v>4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2</v>
      </c>
      <c r="AR8">
        <v>2</v>
      </c>
      <c r="AS8">
        <v>1</v>
      </c>
      <c r="AT8">
        <v>1</v>
      </c>
      <c r="AU8">
        <v>3</v>
      </c>
      <c r="AV8">
        <v>3</v>
      </c>
      <c r="AW8">
        <v>1</v>
      </c>
      <c r="AX8">
        <v>1</v>
      </c>
      <c r="AY8">
        <v>1</v>
      </c>
      <c r="AZ8">
        <v>2</v>
      </c>
      <c r="BA8">
        <v>4</v>
      </c>
      <c r="BB8">
        <v>3</v>
      </c>
      <c r="BC8">
        <v>2</v>
      </c>
      <c r="BD8">
        <v>4</v>
      </c>
      <c r="BE8">
        <v>1</v>
      </c>
      <c r="BF8">
        <v>4</v>
      </c>
      <c r="BG8">
        <v>4</v>
      </c>
      <c r="BH8">
        <v>4</v>
      </c>
      <c r="BI8">
        <v>1</v>
      </c>
      <c r="BJ8">
        <v>4</v>
      </c>
      <c r="BK8">
        <v>2</v>
      </c>
      <c r="BL8">
        <v>1</v>
      </c>
      <c r="BM8">
        <v>1</v>
      </c>
      <c r="BN8">
        <v>1</v>
      </c>
      <c r="BO8">
        <v>3</v>
      </c>
      <c r="BP8">
        <v>1</v>
      </c>
      <c r="BQ8">
        <v>1</v>
      </c>
      <c r="BR8">
        <v>2</v>
      </c>
      <c r="BS8">
        <v>4</v>
      </c>
      <c r="BT8">
        <v>2</v>
      </c>
      <c r="BU8">
        <v>1</v>
      </c>
      <c r="BV8">
        <v>1</v>
      </c>
      <c r="BW8">
        <v>4</v>
      </c>
      <c r="BX8">
        <v>1</v>
      </c>
      <c r="BY8">
        <v>1</v>
      </c>
      <c r="BZ8">
        <v>1</v>
      </c>
      <c r="CA8">
        <v>3</v>
      </c>
      <c r="CB8">
        <v>1</v>
      </c>
      <c r="CC8">
        <v>4</v>
      </c>
      <c r="CD8">
        <v>1</v>
      </c>
      <c r="CE8">
        <v>169</v>
      </c>
      <c r="CG8">
        <f t="shared" si="0"/>
        <v>34</v>
      </c>
      <c r="CH8">
        <f t="shared" si="1"/>
        <v>20</v>
      </c>
      <c r="CI8">
        <f t="shared" si="2"/>
        <v>31</v>
      </c>
      <c r="CJ8">
        <f t="shared" si="3"/>
        <v>13</v>
      </c>
      <c r="CK8">
        <f t="shared" si="4"/>
        <v>5</v>
      </c>
      <c r="CL8">
        <f t="shared" si="5"/>
        <v>22.5</v>
      </c>
      <c r="CM8">
        <f t="shared" si="6"/>
        <v>18</v>
      </c>
      <c r="CN8">
        <f t="shared" si="7"/>
        <v>2</v>
      </c>
      <c r="CO8">
        <f t="shared" si="8"/>
        <v>24.6</v>
      </c>
    </row>
    <row r="9" spans="1:93" ht="14.5">
      <c r="A9">
        <v>8</v>
      </c>
      <c r="B9" t="s">
        <v>118</v>
      </c>
      <c r="C9" t="s">
        <v>119</v>
      </c>
      <c r="D9" t="s">
        <v>84</v>
      </c>
      <c r="E9" t="s">
        <v>85</v>
      </c>
      <c r="F9" t="s">
        <v>120</v>
      </c>
      <c r="G9" t="s">
        <v>121</v>
      </c>
      <c r="H9">
        <v>2</v>
      </c>
      <c r="I9" t="s">
        <v>98</v>
      </c>
      <c r="J9" s="1" t="s">
        <v>637</v>
      </c>
      <c r="K9">
        <v>1</v>
      </c>
      <c r="L9">
        <v>1</v>
      </c>
      <c r="M9">
        <v>4</v>
      </c>
      <c r="N9">
        <v>3</v>
      </c>
      <c r="O9">
        <v>3</v>
      </c>
      <c r="P9">
        <v>3</v>
      </c>
      <c r="Q9">
        <v>3</v>
      </c>
      <c r="R9">
        <v>2</v>
      </c>
      <c r="S9">
        <v>2</v>
      </c>
      <c r="T9">
        <v>1</v>
      </c>
      <c r="U9">
        <v>4</v>
      </c>
      <c r="V9">
        <v>3</v>
      </c>
      <c r="W9">
        <v>2</v>
      </c>
      <c r="X9">
        <v>3</v>
      </c>
      <c r="Y9">
        <v>2</v>
      </c>
      <c r="Z9">
        <v>4</v>
      </c>
      <c r="AA9">
        <v>3</v>
      </c>
      <c r="AB9">
        <v>3</v>
      </c>
      <c r="AC9">
        <v>4</v>
      </c>
      <c r="AD9">
        <v>2</v>
      </c>
      <c r="AE9">
        <v>3</v>
      </c>
      <c r="AF9">
        <v>2</v>
      </c>
      <c r="AG9">
        <v>3</v>
      </c>
      <c r="AH9">
        <v>3</v>
      </c>
      <c r="AI9">
        <v>2</v>
      </c>
      <c r="AJ9">
        <v>3</v>
      </c>
      <c r="AK9">
        <v>3</v>
      </c>
      <c r="AL9">
        <v>3</v>
      </c>
      <c r="AM9">
        <v>3</v>
      </c>
      <c r="AN9">
        <v>2</v>
      </c>
      <c r="AO9">
        <v>2</v>
      </c>
      <c r="AP9">
        <v>3</v>
      </c>
      <c r="AQ9">
        <v>2</v>
      </c>
      <c r="AR9">
        <v>2</v>
      </c>
      <c r="AS9">
        <v>1</v>
      </c>
      <c r="AT9">
        <v>1</v>
      </c>
      <c r="AU9">
        <v>4</v>
      </c>
      <c r="AV9">
        <v>3</v>
      </c>
      <c r="AW9">
        <v>1</v>
      </c>
      <c r="AX9">
        <v>1</v>
      </c>
      <c r="AY9">
        <v>1</v>
      </c>
      <c r="AZ9">
        <v>2</v>
      </c>
      <c r="BA9">
        <v>2</v>
      </c>
      <c r="BB9">
        <v>2</v>
      </c>
      <c r="BC9">
        <v>1</v>
      </c>
      <c r="BD9">
        <v>3</v>
      </c>
      <c r="BE9">
        <v>3</v>
      </c>
      <c r="BF9">
        <v>3</v>
      </c>
      <c r="BG9">
        <v>3</v>
      </c>
      <c r="BH9">
        <v>3</v>
      </c>
      <c r="BI9">
        <v>1</v>
      </c>
      <c r="BJ9">
        <v>3</v>
      </c>
      <c r="BK9">
        <v>1</v>
      </c>
      <c r="BL9">
        <v>1</v>
      </c>
      <c r="BM9">
        <v>1</v>
      </c>
      <c r="BN9">
        <v>1</v>
      </c>
      <c r="BO9">
        <v>3</v>
      </c>
      <c r="BP9">
        <v>1</v>
      </c>
      <c r="BQ9">
        <v>1</v>
      </c>
      <c r="BR9">
        <v>2</v>
      </c>
      <c r="BS9">
        <v>1</v>
      </c>
      <c r="BT9">
        <v>1</v>
      </c>
      <c r="BU9">
        <v>1</v>
      </c>
      <c r="BV9">
        <v>1</v>
      </c>
      <c r="BW9">
        <v>4</v>
      </c>
      <c r="BX9">
        <v>1</v>
      </c>
      <c r="BY9">
        <v>2</v>
      </c>
      <c r="BZ9">
        <v>1</v>
      </c>
      <c r="CA9">
        <v>2</v>
      </c>
      <c r="CB9">
        <v>1</v>
      </c>
      <c r="CC9">
        <v>3</v>
      </c>
      <c r="CD9">
        <v>1</v>
      </c>
      <c r="CE9">
        <v>155</v>
      </c>
      <c r="CG9">
        <f t="shared" si="0"/>
        <v>34</v>
      </c>
      <c r="CH9">
        <f t="shared" si="1"/>
        <v>22</v>
      </c>
      <c r="CI9">
        <f t="shared" si="2"/>
        <v>27</v>
      </c>
      <c r="CJ9">
        <f t="shared" si="3"/>
        <v>14</v>
      </c>
      <c r="CK9">
        <f t="shared" si="4"/>
        <v>12</v>
      </c>
      <c r="CL9">
        <f t="shared" si="5"/>
        <v>32.5</v>
      </c>
      <c r="CM9">
        <f t="shared" si="6"/>
        <v>17</v>
      </c>
      <c r="CN9">
        <f t="shared" si="7"/>
        <v>7</v>
      </c>
      <c r="CO9">
        <f t="shared" si="8"/>
        <v>29.52</v>
      </c>
    </row>
    <row r="10" spans="1:93" ht="14.5">
      <c r="A10">
        <v>9</v>
      </c>
      <c r="B10" t="s">
        <v>122</v>
      </c>
      <c r="C10" t="s">
        <v>109</v>
      </c>
      <c r="D10" t="s">
        <v>84</v>
      </c>
      <c r="E10" t="s">
        <v>85</v>
      </c>
      <c r="F10" t="s">
        <v>123</v>
      </c>
      <c r="G10" t="s">
        <v>124</v>
      </c>
      <c r="H10">
        <v>3</v>
      </c>
      <c r="I10" t="s">
        <v>125</v>
      </c>
      <c r="J10" s="1" t="s">
        <v>635</v>
      </c>
      <c r="K10">
        <v>1</v>
      </c>
      <c r="L10">
        <v>1</v>
      </c>
      <c r="M10">
        <v>4</v>
      </c>
      <c r="N10">
        <v>4</v>
      </c>
      <c r="O10">
        <v>3</v>
      </c>
      <c r="P10">
        <v>3</v>
      </c>
      <c r="Q10">
        <v>3</v>
      </c>
      <c r="R10">
        <v>3</v>
      </c>
      <c r="S10">
        <v>3</v>
      </c>
      <c r="T10">
        <v>4</v>
      </c>
      <c r="U10">
        <v>3</v>
      </c>
      <c r="V10">
        <v>3</v>
      </c>
      <c r="W10">
        <v>4</v>
      </c>
      <c r="X10">
        <v>2</v>
      </c>
      <c r="Y10">
        <v>3</v>
      </c>
      <c r="Z10">
        <v>4</v>
      </c>
      <c r="AA10">
        <v>3</v>
      </c>
      <c r="AB10">
        <v>3</v>
      </c>
      <c r="AC10">
        <v>4</v>
      </c>
      <c r="AD10">
        <v>3</v>
      </c>
      <c r="AE10">
        <v>4</v>
      </c>
      <c r="AF10">
        <v>2</v>
      </c>
      <c r="AG10">
        <v>3</v>
      </c>
      <c r="AH10">
        <v>2</v>
      </c>
      <c r="AI10">
        <v>1</v>
      </c>
      <c r="AJ10">
        <v>2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2</v>
      </c>
      <c r="AQ10">
        <v>2</v>
      </c>
      <c r="AR10">
        <v>4</v>
      </c>
      <c r="AS10">
        <v>1</v>
      </c>
      <c r="AT10">
        <v>2</v>
      </c>
      <c r="AU10">
        <v>3</v>
      </c>
      <c r="AV10">
        <v>2</v>
      </c>
      <c r="AW10">
        <v>1</v>
      </c>
      <c r="AX10">
        <v>1</v>
      </c>
      <c r="AY10">
        <v>1</v>
      </c>
      <c r="AZ10">
        <v>3</v>
      </c>
      <c r="BA10">
        <v>3</v>
      </c>
      <c r="BB10">
        <v>3</v>
      </c>
      <c r="BC10">
        <v>1</v>
      </c>
      <c r="BD10">
        <v>4</v>
      </c>
      <c r="BE10">
        <v>3</v>
      </c>
      <c r="BF10">
        <v>2</v>
      </c>
      <c r="BG10">
        <v>3</v>
      </c>
      <c r="BH10">
        <v>3</v>
      </c>
      <c r="BI10">
        <v>1</v>
      </c>
      <c r="BJ10">
        <v>3</v>
      </c>
      <c r="BK10">
        <v>2</v>
      </c>
      <c r="BL10">
        <v>1</v>
      </c>
      <c r="BM10">
        <v>2</v>
      </c>
      <c r="BN10">
        <v>1</v>
      </c>
      <c r="BO10">
        <v>3</v>
      </c>
      <c r="BP10">
        <v>2</v>
      </c>
      <c r="BQ10">
        <v>1</v>
      </c>
      <c r="BR10">
        <v>3</v>
      </c>
      <c r="BS10">
        <v>3</v>
      </c>
      <c r="BT10">
        <v>2</v>
      </c>
      <c r="BU10">
        <v>1</v>
      </c>
      <c r="BV10">
        <v>1</v>
      </c>
      <c r="BW10">
        <v>3</v>
      </c>
      <c r="BX10">
        <v>1</v>
      </c>
      <c r="BY10">
        <v>2</v>
      </c>
      <c r="BZ10">
        <v>2</v>
      </c>
      <c r="CA10">
        <v>2</v>
      </c>
      <c r="CB10">
        <v>1</v>
      </c>
      <c r="CC10">
        <v>3</v>
      </c>
      <c r="CD10">
        <v>1</v>
      </c>
      <c r="CE10">
        <v>173</v>
      </c>
      <c r="CG10">
        <f t="shared" si="0"/>
        <v>33</v>
      </c>
      <c r="CH10">
        <f t="shared" si="1"/>
        <v>32</v>
      </c>
      <c r="CI10">
        <f t="shared" si="2"/>
        <v>25</v>
      </c>
      <c r="CJ10">
        <f t="shared" si="3"/>
        <v>16</v>
      </c>
      <c r="CK10">
        <f t="shared" si="4"/>
        <v>10</v>
      </c>
      <c r="CL10">
        <f t="shared" si="5"/>
        <v>32.5</v>
      </c>
      <c r="CM10">
        <f t="shared" si="6"/>
        <v>23</v>
      </c>
      <c r="CN10">
        <f t="shared" si="7"/>
        <v>6</v>
      </c>
      <c r="CO10">
        <f t="shared" si="8"/>
        <v>35.67</v>
      </c>
    </row>
    <row r="11" spans="1:93" ht="14.5">
      <c r="A11">
        <v>10</v>
      </c>
      <c r="B11" t="s">
        <v>126</v>
      </c>
      <c r="C11" t="s">
        <v>127</v>
      </c>
      <c r="D11" t="s">
        <v>84</v>
      </c>
      <c r="E11" t="s">
        <v>85</v>
      </c>
      <c r="F11" t="s">
        <v>128</v>
      </c>
      <c r="G11" t="s">
        <v>129</v>
      </c>
      <c r="H11">
        <v>2</v>
      </c>
      <c r="I11" t="s">
        <v>130</v>
      </c>
      <c r="J11" s="1" t="s">
        <v>639</v>
      </c>
      <c r="K11">
        <v>1</v>
      </c>
      <c r="L11">
        <v>1</v>
      </c>
      <c r="M11">
        <v>5</v>
      </c>
      <c r="N11">
        <v>1</v>
      </c>
      <c r="O11">
        <v>5</v>
      </c>
      <c r="P11">
        <v>1</v>
      </c>
      <c r="Q11">
        <v>4</v>
      </c>
      <c r="R11">
        <v>2</v>
      </c>
      <c r="S11">
        <v>1</v>
      </c>
      <c r="T11">
        <v>1</v>
      </c>
      <c r="U11">
        <v>4</v>
      </c>
      <c r="V11">
        <v>4</v>
      </c>
      <c r="W11">
        <v>1</v>
      </c>
      <c r="X11">
        <v>3</v>
      </c>
      <c r="Y11">
        <v>3</v>
      </c>
      <c r="Z11">
        <v>3</v>
      </c>
      <c r="AA11">
        <v>2</v>
      </c>
      <c r="AB11">
        <v>3</v>
      </c>
      <c r="AC11">
        <v>4</v>
      </c>
      <c r="AD11">
        <v>1</v>
      </c>
      <c r="AE11">
        <v>5</v>
      </c>
      <c r="AF11">
        <v>1</v>
      </c>
      <c r="AG11">
        <v>4</v>
      </c>
      <c r="AH11">
        <v>4</v>
      </c>
      <c r="AI11">
        <v>3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1</v>
      </c>
      <c r="AR11">
        <v>1</v>
      </c>
      <c r="AS11">
        <v>1</v>
      </c>
      <c r="AT11">
        <v>1</v>
      </c>
      <c r="AU11">
        <v>4</v>
      </c>
      <c r="AV11">
        <v>3</v>
      </c>
      <c r="AW11">
        <v>2</v>
      </c>
      <c r="AX11">
        <v>1</v>
      </c>
      <c r="AY11">
        <v>1</v>
      </c>
      <c r="AZ11">
        <v>1</v>
      </c>
      <c r="BA11">
        <v>4</v>
      </c>
      <c r="BB11">
        <v>4</v>
      </c>
      <c r="BC11">
        <v>1</v>
      </c>
      <c r="BD11">
        <v>4</v>
      </c>
      <c r="BE11">
        <v>1</v>
      </c>
      <c r="BF11">
        <v>4</v>
      </c>
      <c r="BG11">
        <v>4</v>
      </c>
      <c r="BH11">
        <v>4</v>
      </c>
      <c r="BI11">
        <v>1</v>
      </c>
      <c r="BJ11">
        <v>4</v>
      </c>
      <c r="BK11">
        <v>1</v>
      </c>
      <c r="BL11">
        <v>1</v>
      </c>
      <c r="BM11">
        <v>1</v>
      </c>
      <c r="BN11">
        <v>1</v>
      </c>
      <c r="BO11">
        <v>3</v>
      </c>
      <c r="BP11">
        <v>1</v>
      </c>
      <c r="BQ11">
        <v>2</v>
      </c>
      <c r="BR11">
        <v>1</v>
      </c>
      <c r="BS11">
        <v>4</v>
      </c>
      <c r="BT11">
        <v>2</v>
      </c>
      <c r="BU11">
        <v>1</v>
      </c>
      <c r="BV11">
        <v>1</v>
      </c>
      <c r="BW11">
        <v>4</v>
      </c>
      <c r="BX11">
        <v>1</v>
      </c>
      <c r="BY11">
        <v>1</v>
      </c>
      <c r="BZ11">
        <v>1</v>
      </c>
      <c r="CA11">
        <v>4</v>
      </c>
      <c r="CB11">
        <v>1</v>
      </c>
      <c r="CC11">
        <v>4</v>
      </c>
      <c r="CD11">
        <v>1</v>
      </c>
      <c r="CE11">
        <v>176</v>
      </c>
      <c r="CG11">
        <f t="shared" si="0"/>
        <v>40</v>
      </c>
      <c r="CH11">
        <f t="shared" si="1"/>
        <v>14</v>
      </c>
      <c r="CI11">
        <f t="shared" si="2"/>
        <v>39</v>
      </c>
      <c r="CJ11">
        <f t="shared" si="3"/>
        <v>11</v>
      </c>
      <c r="CK11">
        <f t="shared" si="4"/>
        <v>4</v>
      </c>
      <c r="CL11">
        <f t="shared" si="5"/>
        <v>18.75</v>
      </c>
      <c r="CM11">
        <f t="shared" si="6"/>
        <v>17</v>
      </c>
      <c r="CN11">
        <f t="shared" si="7"/>
        <v>1</v>
      </c>
      <c r="CO11">
        <f t="shared" si="8"/>
        <v>22.14</v>
      </c>
    </row>
    <row r="12" spans="1:93" ht="14.5">
      <c r="A12">
        <v>11</v>
      </c>
      <c r="B12" t="s">
        <v>131</v>
      </c>
      <c r="C12" t="s">
        <v>132</v>
      </c>
      <c r="D12" t="s">
        <v>84</v>
      </c>
      <c r="E12" t="s">
        <v>85</v>
      </c>
      <c r="F12" t="s">
        <v>133</v>
      </c>
      <c r="G12" t="s">
        <v>134</v>
      </c>
      <c r="H12">
        <v>3</v>
      </c>
      <c r="I12" t="s">
        <v>98</v>
      </c>
      <c r="J12" s="1" t="s">
        <v>637</v>
      </c>
      <c r="K12">
        <v>1</v>
      </c>
      <c r="L12">
        <v>1</v>
      </c>
      <c r="M12">
        <v>4</v>
      </c>
      <c r="N12">
        <v>4</v>
      </c>
      <c r="O12">
        <v>3</v>
      </c>
      <c r="P12">
        <v>3</v>
      </c>
      <c r="Q12">
        <v>3</v>
      </c>
      <c r="R12">
        <v>1</v>
      </c>
      <c r="S12">
        <v>1</v>
      </c>
      <c r="T12">
        <v>1</v>
      </c>
      <c r="U12">
        <v>3</v>
      </c>
      <c r="V12">
        <v>3</v>
      </c>
      <c r="W12">
        <v>1</v>
      </c>
      <c r="X12">
        <v>4</v>
      </c>
      <c r="Y12">
        <v>2</v>
      </c>
      <c r="Z12">
        <v>3</v>
      </c>
      <c r="AA12">
        <v>4</v>
      </c>
      <c r="AB12">
        <v>4</v>
      </c>
      <c r="AC12">
        <v>3</v>
      </c>
      <c r="AD12">
        <v>2</v>
      </c>
      <c r="AE12">
        <v>3</v>
      </c>
      <c r="AF12">
        <v>1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2</v>
      </c>
      <c r="AR12">
        <v>2</v>
      </c>
      <c r="AS12">
        <v>1</v>
      </c>
      <c r="AT12">
        <v>1</v>
      </c>
      <c r="AU12">
        <v>4</v>
      </c>
      <c r="AV12">
        <v>4</v>
      </c>
      <c r="AW12">
        <v>1</v>
      </c>
      <c r="AX12">
        <v>1</v>
      </c>
      <c r="AY12">
        <v>1</v>
      </c>
      <c r="AZ12">
        <v>1</v>
      </c>
      <c r="BA12">
        <v>4</v>
      </c>
      <c r="BB12">
        <v>3</v>
      </c>
      <c r="BC12">
        <v>2</v>
      </c>
      <c r="BD12">
        <v>3</v>
      </c>
      <c r="BE12">
        <v>1</v>
      </c>
      <c r="BF12">
        <v>2</v>
      </c>
      <c r="BG12">
        <v>3</v>
      </c>
      <c r="BH12">
        <v>3</v>
      </c>
      <c r="BI12">
        <v>1</v>
      </c>
      <c r="BJ12">
        <v>3</v>
      </c>
      <c r="BK12">
        <v>1</v>
      </c>
      <c r="BL12">
        <v>1</v>
      </c>
      <c r="BM12">
        <v>2</v>
      </c>
      <c r="BN12">
        <v>1</v>
      </c>
      <c r="BO12">
        <v>3</v>
      </c>
      <c r="BP12">
        <v>1</v>
      </c>
      <c r="BQ12">
        <v>1</v>
      </c>
      <c r="BR12">
        <v>1</v>
      </c>
      <c r="BS12">
        <v>2</v>
      </c>
      <c r="BT12">
        <v>1</v>
      </c>
      <c r="BU12">
        <v>1</v>
      </c>
      <c r="BV12">
        <v>1</v>
      </c>
      <c r="BW12">
        <v>4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3</v>
      </c>
      <c r="CD12">
        <v>2</v>
      </c>
      <c r="CE12">
        <v>156</v>
      </c>
      <c r="CG12">
        <f t="shared" si="0"/>
        <v>33</v>
      </c>
      <c r="CH12">
        <f t="shared" si="1"/>
        <v>20</v>
      </c>
      <c r="CI12">
        <f t="shared" si="2"/>
        <v>30</v>
      </c>
      <c r="CJ12">
        <f t="shared" si="3"/>
        <v>12</v>
      </c>
      <c r="CK12">
        <f t="shared" si="4"/>
        <v>9</v>
      </c>
      <c r="CL12">
        <f t="shared" si="5"/>
        <v>26.25</v>
      </c>
      <c r="CM12">
        <f t="shared" si="6"/>
        <v>17</v>
      </c>
      <c r="CN12">
        <f t="shared" si="7"/>
        <v>7</v>
      </c>
      <c r="CO12">
        <f t="shared" si="8"/>
        <v>29.52</v>
      </c>
    </row>
    <row r="13" spans="1:93" ht="14.5">
      <c r="A13">
        <v>12</v>
      </c>
      <c r="B13" t="s">
        <v>135</v>
      </c>
      <c r="C13" t="s">
        <v>136</v>
      </c>
      <c r="D13" t="s">
        <v>84</v>
      </c>
      <c r="E13" t="s">
        <v>85</v>
      </c>
      <c r="F13" t="s">
        <v>137</v>
      </c>
      <c r="G13" t="s">
        <v>138</v>
      </c>
      <c r="H13">
        <v>4</v>
      </c>
      <c r="I13" t="s">
        <v>98</v>
      </c>
      <c r="J13" s="1" t="s">
        <v>637</v>
      </c>
      <c r="K13">
        <v>1</v>
      </c>
      <c r="L13">
        <v>1</v>
      </c>
      <c r="M13">
        <v>4</v>
      </c>
      <c r="N13">
        <v>4</v>
      </c>
      <c r="O13">
        <v>4</v>
      </c>
      <c r="P13">
        <v>3</v>
      </c>
      <c r="Q13">
        <v>3</v>
      </c>
      <c r="R13">
        <v>1</v>
      </c>
      <c r="S13">
        <v>3</v>
      </c>
      <c r="T13">
        <v>1</v>
      </c>
      <c r="U13">
        <v>4</v>
      </c>
      <c r="V13">
        <v>2</v>
      </c>
      <c r="W13">
        <v>2</v>
      </c>
      <c r="X13">
        <v>4</v>
      </c>
      <c r="Y13">
        <v>3</v>
      </c>
      <c r="Z13">
        <v>3</v>
      </c>
      <c r="AA13">
        <v>4</v>
      </c>
      <c r="AB13">
        <v>4</v>
      </c>
      <c r="AC13">
        <v>4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2</v>
      </c>
      <c r="AJ13">
        <v>2</v>
      </c>
      <c r="AK13">
        <v>2</v>
      </c>
      <c r="AL13">
        <v>3</v>
      </c>
      <c r="AM13">
        <v>3</v>
      </c>
      <c r="AN13">
        <v>3</v>
      </c>
      <c r="AO13">
        <v>3</v>
      </c>
      <c r="AP13">
        <v>2</v>
      </c>
      <c r="AQ13">
        <v>2</v>
      </c>
      <c r="AR13">
        <v>3</v>
      </c>
      <c r="AS13">
        <v>1</v>
      </c>
      <c r="AT13">
        <v>1</v>
      </c>
      <c r="AU13">
        <v>4</v>
      </c>
      <c r="AV13">
        <v>3</v>
      </c>
      <c r="AW13">
        <v>1</v>
      </c>
      <c r="AX13">
        <v>1</v>
      </c>
      <c r="AY13">
        <v>1</v>
      </c>
      <c r="AZ13">
        <v>2</v>
      </c>
      <c r="BA13">
        <v>3</v>
      </c>
      <c r="BB13">
        <v>2</v>
      </c>
      <c r="BC13">
        <v>1</v>
      </c>
      <c r="BD13">
        <v>4</v>
      </c>
      <c r="BE13">
        <v>1</v>
      </c>
      <c r="BF13">
        <v>3</v>
      </c>
      <c r="BG13">
        <v>3</v>
      </c>
      <c r="BH13">
        <v>3</v>
      </c>
      <c r="BI13">
        <v>1</v>
      </c>
      <c r="BJ13">
        <v>3</v>
      </c>
      <c r="BK13">
        <v>2</v>
      </c>
      <c r="BL13">
        <v>1</v>
      </c>
      <c r="BM13">
        <v>1</v>
      </c>
      <c r="BN13">
        <v>1</v>
      </c>
      <c r="BO13">
        <v>3</v>
      </c>
      <c r="BP13">
        <v>2</v>
      </c>
      <c r="BQ13">
        <v>1</v>
      </c>
      <c r="BR13">
        <v>2</v>
      </c>
      <c r="BS13">
        <v>3</v>
      </c>
      <c r="BT13">
        <v>1</v>
      </c>
      <c r="BU13">
        <v>2</v>
      </c>
      <c r="BV13">
        <v>2</v>
      </c>
      <c r="BW13">
        <v>4</v>
      </c>
      <c r="BX13">
        <v>1</v>
      </c>
      <c r="BY13">
        <v>1</v>
      </c>
      <c r="BZ13">
        <v>2</v>
      </c>
      <c r="CA13">
        <v>3</v>
      </c>
      <c r="CB13">
        <v>3</v>
      </c>
      <c r="CC13">
        <v>4</v>
      </c>
      <c r="CD13">
        <v>2</v>
      </c>
      <c r="CE13">
        <v>172</v>
      </c>
      <c r="CG13">
        <f t="shared" si="0"/>
        <v>35</v>
      </c>
      <c r="CH13">
        <f t="shared" si="1"/>
        <v>27</v>
      </c>
      <c r="CI13">
        <f t="shared" si="2"/>
        <v>26</v>
      </c>
      <c r="CJ13">
        <f t="shared" si="3"/>
        <v>12</v>
      </c>
      <c r="CK13">
        <f t="shared" si="4"/>
        <v>9</v>
      </c>
      <c r="CL13">
        <f t="shared" si="5"/>
        <v>26.25</v>
      </c>
      <c r="CM13">
        <f t="shared" si="6"/>
        <v>24</v>
      </c>
      <c r="CN13">
        <f t="shared" si="7"/>
        <v>3</v>
      </c>
      <c r="CO13">
        <f t="shared" si="8"/>
        <v>33.21</v>
      </c>
    </row>
    <row r="14" spans="1:93" ht="14.5">
      <c r="A14">
        <v>13</v>
      </c>
      <c r="B14" t="s">
        <v>139</v>
      </c>
      <c r="C14" t="s">
        <v>140</v>
      </c>
      <c r="D14" t="s">
        <v>84</v>
      </c>
      <c r="E14" t="s">
        <v>85</v>
      </c>
      <c r="F14" t="s">
        <v>137</v>
      </c>
      <c r="G14" t="s">
        <v>141</v>
      </c>
      <c r="H14">
        <v>4</v>
      </c>
      <c r="I14" t="s">
        <v>142</v>
      </c>
      <c r="J14" s="1" t="s">
        <v>639</v>
      </c>
      <c r="K14">
        <v>1</v>
      </c>
      <c r="L14">
        <v>1</v>
      </c>
      <c r="M14">
        <v>3</v>
      </c>
      <c r="N14">
        <v>4</v>
      </c>
      <c r="O14">
        <v>2</v>
      </c>
      <c r="P14">
        <v>3</v>
      </c>
      <c r="Q14">
        <v>3</v>
      </c>
      <c r="R14">
        <v>2</v>
      </c>
      <c r="S14">
        <v>4</v>
      </c>
      <c r="T14">
        <v>3</v>
      </c>
      <c r="U14">
        <v>4</v>
      </c>
      <c r="V14">
        <v>3</v>
      </c>
      <c r="W14">
        <v>4</v>
      </c>
      <c r="X14">
        <v>3</v>
      </c>
      <c r="Y14">
        <v>4</v>
      </c>
      <c r="Z14">
        <v>3</v>
      </c>
      <c r="AA14">
        <v>4</v>
      </c>
      <c r="AB14">
        <v>3</v>
      </c>
      <c r="AC14">
        <v>3</v>
      </c>
      <c r="AD14">
        <v>4</v>
      </c>
      <c r="AE14">
        <v>3</v>
      </c>
      <c r="AF14">
        <v>4</v>
      </c>
      <c r="AG14">
        <v>3</v>
      </c>
      <c r="AH14">
        <v>3</v>
      </c>
      <c r="AI14">
        <v>3</v>
      </c>
      <c r="AJ14">
        <v>2</v>
      </c>
      <c r="AK14">
        <v>2</v>
      </c>
      <c r="AL14">
        <v>2</v>
      </c>
      <c r="AM14">
        <v>3</v>
      </c>
      <c r="AN14">
        <v>3</v>
      </c>
      <c r="AO14">
        <v>3</v>
      </c>
      <c r="AP14">
        <v>2</v>
      </c>
      <c r="AQ14">
        <v>3</v>
      </c>
      <c r="AR14">
        <v>2</v>
      </c>
      <c r="AS14">
        <v>3</v>
      </c>
      <c r="AT14">
        <v>3</v>
      </c>
      <c r="AU14">
        <v>2</v>
      </c>
      <c r="AV14">
        <v>3</v>
      </c>
      <c r="AW14">
        <v>1</v>
      </c>
      <c r="AX14">
        <v>3</v>
      </c>
      <c r="AY14">
        <v>2</v>
      </c>
      <c r="AZ14">
        <v>3</v>
      </c>
      <c r="BA14">
        <v>2</v>
      </c>
      <c r="BB14">
        <v>3</v>
      </c>
      <c r="BC14">
        <v>3</v>
      </c>
      <c r="BD14">
        <v>2</v>
      </c>
      <c r="BE14">
        <v>3</v>
      </c>
      <c r="BF14">
        <v>3</v>
      </c>
      <c r="BG14">
        <v>3</v>
      </c>
      <c r="BH14">
        <v>3</v>
      </c>
      <c r="BI14">
        <v>1</v>
      </c>
      <c r="BJ14">
        <v>2</v>
      </c>
      <c r="BK14">
        <v>3</v>
      </c>
      <c r="BL14">
        <v>3</v>
      </c>
      <c r="BM14">
        <v>3</v>
      </c>
      <c r="BN14">
        <v>3</v>
      </c>
      <c r="BO14">
        <v>2</v>
      </c>
      <c r="BP14">
        <v>1</v>
      </c>
      <c r="BQ14">
        <v>3</v>
      </c>
      <c r="BR14">
        <v>2</v>
      </c>
      <c r="BS14">
        <v>2</v>
      </c>
      <c r="BT14">
        <v>2</v>
      </c>
      <c r="BU14">
        <v>2</v>
      </c>
      <c r="BV14">
        <v>1</v>
      </c>
      <c r="BW14">
        <v>3</v>
      </c>
      <c r="BX14">
        <v>1</v>
      </c>
      <c r="BY14">
        <v>3</v>
      </c>
      <c r="BZ14">
        <v>1</v>
      </c>
      <c r="CA14">
        <v>2</v>
      </c>
      <c r="CB14">
        <v>1</v>
      </c>
      <c r="CC14">
        <v>1</v>
      </c>
      <c r="CD14">
        <v>1</v>
      </c>
      <c r="CE14">
        <v>182</v>
      </c>
      <c r="CG14">
        <f t="shared" si="0"/>
        <v>30</v>
      </c>
      <c r="CH14">
        <f t="shared" si="1"/>
        <v>36</v>
      </c>
      <c r="CI14">
        <f t="shared" si="2"/>
        <v>26</v>
      </c>
      <c r="CJ14">
        <f t="shared" si="3"/>
        <v>25</v>
      </c>
      <c r="CK14">
        <f t="shared" si="4"/>
        <v>15</v>
      </c>
      <c r="CL14">
        <f t="shared" si="5"/>
        <v>50</v>
      </c>
      <c r="CM14">
        <f t="shared" si="6"/>
        <v>30</v>
      </c>
      <c r="CN14">
        <f t="shared" si="7"/>
        <v>10</v>
      </c>
      <c r="CO14">
        <f t="shared" si="8"/>
        <v>49.2</v>
      </c>
    </row>
    <row r="15" spans="1:93" ht="14.5">
      <c r="A15">
        <v>14</v>
      </c>
      <c r="B15" t="s">
        <v>143</v>
      </c>
      <c r="C15" t="s">
        <v>144</v>
      </c>
      <c r="D15" t="s">
        <v>84</v>
      </c>
      <c r="E15" t="s">
        <v>85</v>
      </c>
      <c r="F15" t="s">
        <v>145</v>
      </c>
      <c r="G15" t="s">
        <v>146</v>
      </c>
      <c r="H15">
        <v>1</v>
      </c>
      <c r="I15" t="s">
        <v>98</v>
      </c>
      <c r="J15" s="1" t="s">
        <v>637</v>
      </c>
      <c r="K15">
        <v>1</v>
      </c>
      <c r="L15">
        <v>1</v>
      </c>
      <c r="M15">
        <v>4</v>
      </c>
      <c r="N15">
        <v>4</v>
      </c>
      <c r="O15">
        <v>3</v>
      </c>
      <c r="P15">
        <v>3</v>
      </c>
      <c r="Q15">
        <v>2</v>
      </c>
      <c r="R15">
        <v>2</v>
      </c>
      <c r="S15">
        <v>3</v>
      </c>
      <c r="T15">
        <v>3</v>
      </c>
      <c r="U15">
        <v>3</v>
      </c>
      <c r="V15">
        <v>2</v>
      </c>
      <c r="W15">
        <v>2</v>
      </c>
      <c r="X15">
        <v>2</v>
      </c>
      <c r="Y15">
        <v>2</v>
      </c>
      <c r="Z15">
        <v>2</v>
      </c>
      <c r="AA15">
        <v>4</v>
      </c>
      <c r="AB15">
        <v>3</v>
      </c>
      <c r="AC15">
        <v>2</v>
      </c>
      <c r="AD15">
        <v>3</v>
      </c>
      <c r="AE15">
        <v>2</v>
      </c>
      <c r="AF15">
        <v>2</v>
      </c>
      <c r="AG15">
        <v>3</v>
      </c>
      <c r="AH15">
        <v>3</v>
      </c>
      <c r="AI15">
        <v>2</v>
      </c>
      <c r="AJ15">
        <v>2</v>
      </c>
      <c r="AK15">
        <v>2</v>
      </c>
      <c r="AL15">
        <v>3</v>
      </c>
      <c r="AM15">
        <v>3</v>
      </c>
      <c r="AN15">
        <v>2</v>
      </c>
      <c r="AO15">
        <v>3</v>
      </c>
      <c r="AP15">
        <v>2</v>
      </c>
      <c r="AQ15">
        <v>2</v>
      </c>
      <c r="AR15">
        <v>2</v>
      </c>
      <c r="AS15">
        <v>1</v>
      </c>
      <c r="AT15">
        <v>2</v>
      </c>
      <c r="AU15">
        <v>3</v>
      </c>
      <c r="AV15">
        <v>3</v>
      </c>
      <c r="AW15">
        <v>1</v>
      </c>
      <c r="AX15">
        <v>2</v>
      </c>
      <c r="AY15">
        <v>2</v>
      </c>
      <c r="AZ15">
        <v>3</v>
      </c>
      <c r="BA15">
        <v>2</v>
      </c>
      <c r="BB15">
        <v>2</v>
      </c>
      <c r="BC15">
        <v>2</v>
      </c>
      <c r="BD15">
        <v>3</v>
      </c>
      <c r="BE15">
        <v>2</v>
      </c>
      <c r="BF15">
        <v>2</v>
      </c>
      <c r="BG15">
        <v>2</v>
      </c>
      <c r="BH15">
        <v>3</v>
      </c>
      <c r="BI15">
        <v>2</v>
      </c>
      <c r="BJ15">
        <v>3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3</v>
      </c>
      <c r="BR15">
        <v>3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3</v>
      </c>
      <c r="CB15">
        <v>2</v>
      </c>
      <c r="CC15">
        <v>2</v>
      </c>
      <c r="CD15">
        <v>1</v>
      </c>
      <c r="CE15">
        <v>164</v>
      </c>
      <c r="CG15">
        <f t="shared" si="0"/>
        <v>25</v>
      </c>
      <c r="CH15">
        <f t="shared" si="1"/>
        <v>28</v>
      </c>
      <c r="CI15">
        <f t="shared" si="2"/>
        <v>25</v>
      </c>
      <c r="CJ15">
        <f t="shared" si="3"/>
        <v>19</v>
      </c>
      <c r="CK15">
        <f t="shared" si="4"/>
        <v>15</v>
      </c>
      <c r="CL15">
        <f t="shared" si="5"/>
        <v>42.5</v>
      </c>
      <c r="CM15">
        <f t="shared" si="6"/>
        <v>31</v>
      </c>
      <c r="CN15">
        <f t="shared" si="7"/>
        <v>9</v>
      </c>
      <c r="CO15">
        <f t="shared" si="8"/>
        <v>49.2</v>
      </c>
    </row>
    <row r="16" spans="1:93" ht="14.5">
      <c r="A16">
        <v>15</v>
      </c>
      <c r="B16" t="s">
        <v>147</v>
      </c>
      <c r="C16" t="s">
        <v>148</v>
      </c>
      <c r="D16" t="s">
        <v>84</v>
      </c>
      <c r="E16" t="s">
        <v>85</v>
      </c>
      <c r="F16" t="s">
        <v>149</v>
      </c>
      <c r="G16" t="s">
        <v>150</v>
      </c>
      <c r="H16">
        <v>4</v>
      </c>
      <c r="I16" t="s">
        <v>93</v>
      </c>
      <c r="J16" s="1" t="s">
        <v>636</v>
      </c>
      <c r="K16">
        <v>1</v>
      </c>
      <c r="L16">
        <v>1</v>
      </c>
      <c r="M16">
        <v>4</v>
      </c>
      <c r="N16">
        <v>3</v>
      </c>
      <c r="O16">
        <v>3</v>
      </c>
      <c r="P16">
        <v>3</v>
      </c>
      <c r="Q16">
        <v>2</v>
      </c>
      <c r="R16">
        <v>2</v>
      </c>
      <c r="S16">
        <v>3</v>
      </c>
      <c r="T16">
        <v>2</v>
      </c>
      <c r="U16">
        <v>4</v>
      </c>
      <c r="V16">
        <v>2</v>
      </c>
      <c r="W16">
        <v>2</v>
      </c>
      <c r="X16">
        <v>2</v>
      </c>
      <c r="Y16">
        <v>4</v>
      </c>
      <c r="Z16">
        <v>3</v>
      </c>
      <c r="AA16">
        <v>3</v>
      </c>
      <c r="AB16">
        <v>3</v>
      </c>
      <c r="AC16">
        <v>2</v>
      </c>
      <c r="AD16">
        <v>2</v>
      </c>
      <c r="AE16">
        <v>3</v>
      </c>
      <c r="AF16">
        <v>3</v>
      </c>
      <c r="AG16">
        <v>3</v>
      </c>
      <c r="AH16">
        <v>3</v>
      </c>
      <c r="AI16">
        <v>2</v>
      </c>
      <c r="AJ16">
        <v>2</v>
      </c>
      <c r="AK16">
        <v>2</v>
      </c>
      <c r="AL16">
        <v>3</v>
      </c>
      <c r="AM16">
        <v>3</v>
      </c>
      <c r="AN16">
        <v>2</v>
      </c>
      <c r="AO16">
        <v>3</v>
      </c>
      <c r="AP16">
        <v>2</v>
      </c>
      <c r="AQ16">
        <v>2</v>
      </c>
      <c r="AR16">
        <v>2</v>
      </c>
      <c r="AS16">
        <v>1</v>
      </c>
      <c r="AT16">
        <v>2</v>
      </c>
      <c r="AU16">
        <v>3</v>
      </c>
      <c r="AV16">
        <v>3</v>
      </c>
      <c r="AW16">
        <v>2</v>
      </c>
      <c r="AX16">
        <v>1</v>
      </c>
      <c r="AY16">
        <v>2</v>
      </c>
      <c r="AZ16">
        <v>2</v>
      </c>
      <c r="BA16">
        <v>3</v>
      </c>
      <c r="BB16">
        <v>2</v>
      </c>
      <c r="BC16">
        <v>2</v>
      </c>
      <c r="BD16">
        <v>3</v>
      </c>
      <c r="BE16">
        <v>2</v>
      </c>
      <c r="BF16">
        <v>2</v>
      </c>
      <c r="BG16">
        <v>3</v>
      </c>
      <c r="BH16">
        <v>3</v>
      </c>
      <c r="BI16">
        <v>2</v>
      </c>
      <c r="BJ16">
        <v>3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3</v>
      </c>
      <c r="CB16">
        <v>2</v>
      </c>
      <c r="CC16">
        <v>3</v>
      </c>
      <c r="CD16">
        <v>2</v>
      </c>
      <c r="CE16">
        <v>169</v>
      </c>
      <c r="CG16">
        <f t="shared" si="0"/>
        <v>28</v>
      </c>
      <c r="CH16">
        <f t="shared" si="1"/>
        <v>27</v>
      </c>
      <c r="CI16">
        <f t="shared" si="2"/>
        <v>25</v>
      </c>
      <c r="CJ16">
        <f t="shared" si="3"/>
        <v>18</v>
      </c>
      <c r="CK16">
        <f t="shared" si="4"/>
        <v>13</v>
      </c>
      <c r="CL16">
        <f t="shared" si="5"/>
        <v>38.75</v>
      </c>
      <c r="CM16">
        <f t="shared" si="6"/>
        <v>31</v>
      </c>
      <c r="CN16">
        <f t="shared" si="7"/>
        <v>7</v>
      </c>
      <c r="CO16">
        <f t="shared" si="8"/>
        <v>46.74</v>
      </c>
    </row>
    <row r="17" spans="1:93" ht="14.5">
      <c r="A17">
        <v>16</v>
      </c>
      <c r="B17" t="s">
        <v>151</v>
      </c>
      <c r="C17" t="s">
        <v>152</v>
      </c>
      <c r="D17" t="s">
        <v>84</v>
      </c>
      <c r="E17" t="s">
        <v>85</v>
      </c>
      <c r="F17" t="s">
        <v>153</v>
      </c>
      <c r="G17" t="s">
        <v>154</v>
      </c>
      <c r="H17">
        <v>3</v>
      </c>
      <c r="I17" t="s">
        <v>155</v>
      </c>
      <c r="J17" s="1" t="s">
        <v>639</v>
      </c>
      <c r="K17">
        <v>1</v>
      </c>
      <c r="L17">
        <v>1</v>
      </c>
      <c r="M17">
        <v>3</v>
      </c>
      <c r="N17">
        <v>3</v>
      </c>
      <c r="O17">
        <v>3</v>
      </c>
      <c r="P17">
        <v>2</v>
      </c>
      <c r="Q17">
        <v>3</v>
      </c>
      <c r="R17">
        <v>1</v>
      </c>
      <c r="S17">
        <v>2</v>
      </c>
      <c r="T17">
        <v>1</v>
      </c>
      <c r="U17">
        <v>4</v>
      </c>
      <c r="V17">
        <v>2</v>
      </c>
      <c r="W17">
        <v>3</v>
      </c>
      <c r="X17">
        <v>2</v>
      </c>
      <c r="Y17">
        <v>2</v>
      </c>
      <c r="Z17">
        <v>2</v>
      </c>
      <c r="AA17">
        <v>3</v>
      </c>
      <c r="AB17">
        <v>2</v>
      </c>
      <c r="AC17">
        <v>3</v>
      </c>
      <c r="AD17">
        <v>2</v>
      </c>
      <c r="AE17">
        <v>2</v>
      </c>
      <c r="AF17">
        <v>2</v>
      </c>
      <c r="AG17">
        <v>3</v>
      </c>
      <c r="AH17">
        <v>4</v>
      </c>
      <c r="AI17">
        <v>3</v>
      </c>
      <c r="AJ17">
        <v>2</v>
      </c>
      <c r="AK17">
        <v>2</v>
      </c>
      <c r="AL17">
        <v>3</v>
      </c>
      <c r="AM17">
        <v>3</v>
      </c>
      <c r="AN17">
        <v>2</v>
      </c>
      <c r="AO17">
        <v>3</v>
      </c>
      <c r="AP17">
        <v>3</v>
      </c>
      <c r="AQ17">
        <v>1</v>
      </c>
      <c r="AR17">
        <v>4</v>
      </c>
      <c r="AS17">
        <v>1</v>
      </c>
      <c r="AT17">
        <v>1</v>
      </c>
      <c r="AU17">
        <v>4</v>
      </c>
      <c r="AV17">
        <v>4</v>
      </c>
      <c r="AW17">
        <v>1</v>
      </c>
      <c r="AX17">
        <v>1</v>
      </c>
      <c r="AY17">
        <v>2</v>
      </c>
      <c r="AZ17">
        <v>4</v>
      </c>
      <c r="BA17">
        <v>3</v>
      </c>
      <c r="BB17">
        <v>3</v>
      </c>
      <c r="BC17">
        <v>2</v>
      </c>
      <c r="BD17">
        <v>2</v>
      </c>
      <c r="BE17">
        <v>2</v>
      </c>
      <c r="BF17">
        <v>2</v>
      </c>
      <c r="BG17">
        <v>3</v>
      </c>
      <c r="BH17">
        <v>3</v>
      </c>
      <c r="BI17">
        <v>1</v>
      </c>
      <c r="BJ17">
        <v>3</v>
      </c>
      <c r="BK17">
        <v>1</v>
      </c>
      <c r="BL17">
        <v>1</v>
      </c>
      <c r="BM17">
        <v>1</v>
      </c>
      <c r="BN17">
        <v>1</v>
      </c>
      <c r="BO17">
        <v>3</v>
      </c>
      <c r="BP17">
        <v>1</v>
      </c>
      <c r="BQ17">
        <v>1</v>
      </c>
      <c r="BR17">
        <v>2</v>
      </c>
      <c r="BS17">
        <v>3</v>
      </c>
      <c r="BT17">
        <v>1</v>
      </c>
      <c r="BU17">
        <v>2</v>
      </c>
      <c r="BV17">
        <v>1</v>
      </c>
      <c r="BW17">
        <v>4</v>
      </c>
      <c r="BX17">
        <v>1</v>
      </c>
      <c r="BY17">
        <v>1</v>
      </c>
      <c r="BZ17">
        <v>1</v>
      </c>
      <c r="CA17">
        <v>3</v>
      </c>
      <c r="CB17">
        <v>2</v>
      </c>
      <c r="CC17">
        <v>4</v>
      </c>
      <c r="CD17">
        <v>2</v>
      </c>
      <c r="CE17">
        <v>158</v>
      </c>
      <c r="CG17">
        <f t="shared" si="0"/>
        <v>26</v>
      </c>
      <c r="CH17">
        <f t="shared" si="1"/>
        <v>21</v>
      </c>
      <c r="CI17">
        <f t="shared" si="2"/>
        <v>28</v>
      </c>
      <c r="CJ17">
        <f t="shared" si="3"/>
        <v>16</v>
      </c>
      <c r="CK17">
        <f t="shared" si="4"/>
        <v>9</v>
      </c>
      <c r="CL17">
        <f t="shared" si="5"/>
        <v>31.25</v>
      </c>
      <c r="CM17">
        <f t="shared" si="6"/>
        <v>19</v>
      </c>
      <c r="CN17">
        <f t="shared" si="7"/>
        <v>3</v>
      </c>
      <c r="CO17">
        <f t="shared" si="8"/>
        <v>27.06</v>
      </c>
    </row>
    <row r="18" spans="1:93" ht="14.5">
      <c r="A18">
        <v>17</v>
      </c>
      <c r="B18" t="s">
        <v>156</v>
      </c>
      <c r="C18" t="s">
        <v>157</v>
      </c>
      <c r="D18" t="s">
        <v>84</v>
      </c>
      <c r="E18" t="s">
        <v>85</v>
      </c>
      <c r="F18" t="s">
        <v>158</v>
      </c>
      <c r="G18" t="s">
        <v>159</v>
      </c>
      <c r="H18">
        <v>1</v>
      </c>
      <c r="I18" t="s">
        <v>160</v>
      </c>
      <c r="J18" s="1" t="s">
        <v>637</v>
      </c>
      <c r="K18">
        <v>1</v>
      </c>
      <c r="L18">
        <v>1</v>
      </c>
      <c r="M18">
        <v>4</v>
      </c>
      <c r="N18">
        <v>3</v>
      </c>
      <c r="O18">
        <v>2</v>
      </c>
      <c r="P18">
        <v>4</v>
      </c>
      <c r="Q18">
        <v>4</v>
      </c>
      <c r="R18">
        <v>3</v>
      </c>
      <c r="S18">
        <v>4</v>
      </c>
      <c r="T18">
        <v>1</v>
      </c>
      <c r="U18">
        <v>3</v>
      </c>
      <c r="V18">
        <v>3</v>
      </c>
      <c r="W18">
        <v>2</v>
      </c>
      <c r="X18">
        <v>3</v>
      </c>
      <c r="Y18">
        <v>4</v>
      </c>
      <c r="Z18">
        <v>2</v>
      </c>
      <c r="AA18">
        <v>4</v>
      </c>
      <c r="AB18">
        <v>3</v>
      </c>
      <c r="AC18">
        <v>4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2</v>
      </c>
      <c r="AJ18">
        <v>2</v>
      </c>
      <c r="AK18">
        <v>1</v>
      </c>
      <c r="AL18">
        <v>3</v>
      </c>
      <c r="AM18">
        <v>2</v>
      </c>
      <c r="AN18">
        <v>3</v>
      </c>
      <c r="AO18">
        <v>2</v>
      </c>
      <c r="AP18">
        <v>2</v>
      </c>
      <c r="AQ18">
        <v>2</v>
      </c>
      <c r="AR18">
        <v>1</v>
      </c>
      <c r="AS18">
        <v>1</v>
      </c>
      <c r="AT18">
        <v>3</v>
      </c>
      <c r="AU18">
        <v>3</v>
      </c>
      <c r="AV18">
        <v>1</v>
      </c>
      <c r="AW18">
        <v>1</v>
      </c>
      <c r="AX18">
        <v>2</v>
      </c>
      <c r="AY18">
        <v>2</v>
      </c>
      <c r="AZ18">
        <v>2</v>
      </c>
      <c r="BA18">
        <v>2</v>
      </c>
      <c r="BB18">
        <v>3</v>
      </c>
      <c r="BC18">
        <v>2</v>
      </c>
      <c r="BD18">
        <v>3</v>
      </c>
      <c r="BE18">
        <v>1</v>
      </c>
      <c r="BF18">
        <v>1</v>
      </c>
      <c r="BG18">
        <v>3</v>
      </c>
      <c r="BH18">
        <v>3</v>
      </c>
      <c r="BI18">
        <v>1</v>
      </c>
      <c r="BJ18">
        <v>3</v>
      </c>
      <c r="BK18">
        <v>3</v>
      </c>
      <c r="BL18">
        <v>2</v>
      </c>
      <c r="BM18">
        <v>1</v>
      </c>
      <c r="BN18">
        <v>1</v>
      </c>
      <c r="BO18">
        <v>3</v>
      </c>
      <c r="BP18">
        <v>2</v>
      </c>
      <c r="BQ18">
        <v>1</v>
      </c>
      <c r="BR18">
        <v>2</v>
      </c>
      <c r="BS18">
        <v>2</v>
      </c>
      <c r="BT18">
        <v>1</v>
      </c>
      <c r="BU18">
        <v>2</v>
      </c>
      <c r="BV18">
        <v>1</v>
      </c>
      <c r="BW18">
        <v>3</v>
      </c>
      <c r="BX18">
        <v>1</v>
      </c>
      <c r="BY18">
        <v>3</v>
      </c>
      <c r="BZ18">
        <v>1</v>
      </c>
      <c r="CA18">
        <v>3</v>
      </c>
      <c r="CB18">
        <v>2</v>
      </c>
      <c r="CC18">
        <v>2</v>
      </c>
      <c r="CD18">
        <v>1</v>
      </c>
      <c r="CE18">
        <v>160</v>
      </c>
      <c r="CG18">
        <f t="shared" si="0"/>
        <v>31</v>
      </c>
      <c r="CH18">
        <f t="shared" si="1"/>
        <v>31</v>
      </c>
      <c r="CI18">
        <f t="shared" si="2"/>
        <v>21</v>
      </c>
      <c r="CJ18">
        <f t="shared" si="3"/>
        <v>17</v>
      </c>
      <c r="CK18">
        <f t="shared" si="4"/>
        <v>17</v>
      </c>
      <c r="CL18">
        <f t="shared" si="5"/>
        <v>42.5</v>
      </c>
      <c r="CM18">
        <f t="shared" si="6"/>
        <v>24</v>
      </c>
      <c r="CN18">
        <f t="shared" si="7"/>
        <v>7</v>
      </c>
      <c r="CO18">
        <f t="shared" si="8"/>
        <v>38.130000000000003</v>
      </c>
    </row>
    <row r="19" spans="1:93" ht="14.5">
      <c r="A19">
        <v>18</v>
      </c>
      <c r="B19" t="s">
        <v>161</v>
      </c>
      <c r="C19" t="s">
        <v>162</v>
      </c>
      <c r="D19" t="s">
        <v>84</v>
      </c>
      <c r="E19" t="s">
        <v>85</v>
      </c>
      <c r="F19" t="s">
        <v>163</v>
      </c>
      <c r="G19" t="s">
        <v>164</v>
      </c>
      <c r="H19">
        <v>4</v>
      </c>
      <c r="I19" t="s">
        <v>165</v>
      </c>
      <c r="J19" s="1" t="s">
        <v>635</v>
      </c>
      <c r="K19">
        <v>1</v>
      </c>
      <c r="L19">
        <v>1</v>
      </c>
      <c r="M19">
        <v>4</v>
      </c>
      <c r="N19">
        <v>2</v>
      </c>
      <c r="O19">
        <v>4</v>
      </c>
      <c r="P19">
        <v>2</v>
      </c>
      <c r="Q19">
        <v>4</v>
      </c>
      <c r="R19">
        <v>2</v>
      </c>
      <c r="S19">
        <v>2</v>
      </c>
      <c r="T19">
        <v>2</v>
      </c>
      <c r="U19">
        <v>3</v>
      </c>
      <c r="V19">
        <v>3</v>
      </c>
      <c r="W19">
        <v>3</v>
      </c>
      <c r="X19">
        <v>3</v>
      </c>
      <c r="Y19">
        <v>4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2</v>
      </c>
      <c r="AG19">
        <v>3</v>
      </c>
      <c r="AH19">
        <v>3</v>
      </c>
      <c r="AI19">
        <v>2</v>
      </c>
      <c r="AJ19">
        <v>2</v>
      </c>
      <c r="AK19">
        <v>2</v>
      </c>
      <c r="AL19">
        <v>3</v>
      </c>
      <c r="AM19">
        <v>3</v>
      </c>
      <c r="AN19">
        <v>2</v>
      </c>
      <c r="AO19">
        <v>3</v>
      </c>
      <c r="AP19">
        <v>2</v>
      </c>
      <c r="AQ19">
        <v>1</v>
      </c>
      <c r="AR19">
        <v>3</v>
      </c>
      <c r="AS19">
        <v>1</v>
      </c>
      <c r="AT19">
        <v>2</v>
      </c>
      <c r="AU19">
        <v>3</v>
      </c>
      <c r="AV19">
        <v>3</v>
      </c>
      <c r="AW19">
        <v>1</v>
      </c>
      <c r="AX19">
        <v>3</v>
      </c>
      <c r="AY19">
        <v>2</v>
      </c>
      <c r="AZ19">
        <v>3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3</v>
      </c>
      <c r="BG19">
        <v>3</v>
      </c>
      <c r="BH19">
        <v>3</v>
      </c>
      <c r="BI19">
        <v>1</v>
      </c>
      <c r="BJ19">
        <v>3</v>
      </c>
      <c r="BK19">
        <v>2</v>
      </c>
      <c r="BL19">
        <v>2</v>
      </c>
      <c r="BM19">
        <v>1</v>
      </c>
      <c r="BN19">
        <v>1</v>
      </c>
      <c r="BO19">
        <v>3</v>
      </c>
      <c r="BP19">
        <v>2</v>
      </c>
      <c r="BQ19">
        <v>2</v>
      </c>
      <c r="BR19">
        <v>3</v>
      </c>
      <c r="BS19">
        <v>3</v>
      </c>
      <c r="BT19">
        <v>2</v>
      </c>
      <c r="BU19">
        <v>1</v>
      </c>
      <c r="BV19">
        <v>1</v>
      </c>
      <c r="BW19">
        <v>4</v>
      </c>
      <c r="BX19">
        <v>1</v>
      </c>
      <c r="BY19">
        <v>3</v>
      </c>
      <c r="BZ19">
        <v>3</v>
      </c>
      <c r="CA19">
        <v>2</v>
      </c>
      <c r="CB19">
        <v>3</v>
      </c>
      <c r="CC19">
        <v>3</v>
      </c>
      <c r="CD19">
        <v>1</v>
      </c>
      <c r="CE19">
        <v>171</v>
      </c>
      <c r="CG19">
        <f t="shared" si="0"/>
        <v>33</v>
      </c>
      <c r="CH19">
        <f t="shared" si="1"/>
        <v>25</v>
      </c>
      <c r="CI19">
        <f t="shared" si="2"/>
        <v>25</v>
      </c>
      <c r="CJ19">
        <f t="shared" si="3"/>
        <v>18</v>
      </c>
      <c r="CK19">
        <f t="shared" si="4"/>
        <v>13</v>
      </c>
      <c r="CL19">
        <f t="shared" si="5"/>
        <v>38.75</v>
      </c>
      <c r="CM19">
        <f t="shared" si="6"/>
        <v>28</v>
      </c>
      <c r="CN19">
        <f t="shared" si="7"/>
        <v>5</v>
      </c>
      <c r="CO19">
        <f t="shared" si="8"/>
        <v>40.589999999999996</v>
      </c>
    </row>
    <row r="20" spans="1:93" ht="14.5">
      <c r="A20">
        <v>19</v>
      </c>
      <c r="B20" t="s">
        <v>166</v>
      </c>
      <c r="C20" t="s">
        <v>167</v>
      </c>
      <c r="D20" t="s">
        <v>84</v>
      </c>
      <c r="E20" t="s">
        <v>85</v>
      </c>
      <c r="F20" t="s">
        <v>168</v>
      </c>
      <c r="G20" t="s">
        <v>169</v>
      </c>
      <c r="H20">
        <v>3</v>
      </c>
      <c r="I20" t="s">
        <v>170</v>
      </c>
      <c r="J20" s="1" t="s">
        <v>640</v>
      </c>
      <c r="K20">
        <v>1</v>
      </c>
      <c r="L20">
        <v>1</v>
      </c>
      <c r="M20">
        <v>4</v>
      </c>
      <c r="N20">
        <v>3</v>
      </c>
      <c r="O20">
        <v>4</v>
      </c>
      <c r="P20">
        <v>4</v>
      </c>
      <c r="Q20">
        <v>3</v>
      </c>
      <c r="R20">
        <v>4</v>
      </c>
      <c r="S20">
        <v>2</v>
      </c>
      <c r="T20">
        <v>1</v>
      </c>
      <c r="U20">
        <v>3</v>
      </c>
      <c r="V20">
        <v>3</v>
      </c>
      <c r="W20">
        <v>3</v>
      </c>
      <c r="X20">
        <v>3</v>
      </c>
      <c r="Y20">
        <v>4</v>
      </c>
      <c r="Z20">
        <v>4</v>
      </c>
      <c r="AA20">
        <v>3</v>
      </c>
      <c r="AB20">
        <v>3</v>
      </c>
      <c r="AC20">
        <v>2</v>
      </c>
      <c r="AD20">
        <v>3</v>
      </c>
      <c r="AE20">
        <v>3</v>
      </c>
      <c r="AF20">
        <v>1</v>
      </c>
      <c r="AG20">
        <v>2</v>
      </c>
      <c r="AH20">
        <v>2</v>
      </c>
      <c r="AI20">
        <v>1</v>
      </c>
      <c r="AJ20">
        <v>2</v>
      </c>
      <c r="AK20">
        <v>1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2</v>
      </c>
      <c r="AR20">
        <v>2</v>
      </c>
      <c r="AS20">
        <v>4</v>
      </c>
      <c r="AT20">
        <v>1</v>
      </c>
      <c r="AU20">
        <v>4</v>
      </c>
      <c r="AV20">
        <v>3</v>
      </c>
      <c r="AW20">
        <v>3</v>
      </c>
      <c r="AX20">
        <v>1</v>
      </c>
      <c r="AY20">
        <v>2</v>
      </c>
      <c r="AZ20">
        <v>4</v>
      </c>
      <c r="BA20">
        <v>2</v>
      </c>
      <c r="BB20">
        <v>1</v>
      </c>
      <c r="BC20">
        <v>2</v>
      </c>
      <c r="BD20">
        <v>3</v>
      </c>
      <c r="BE20">
        <v>1</v>
      </c>
      <c r="BF20">
        <v>2</v>
      </c>
      <c r="BG20">
        <v>3</v>
      </c>
      <c r="BH20">
        <v>3</v>
      </c>
      <c r="BI20">
        <v>1</v>
      </c>
      <c r="BJ20">
        <v>3</v>
      </c>
      <c r="BK20">
        <v>3</v>
      </c>
      <c r="BL20">
        <v>1</v>
      </c>
      <c r="BM20">
        <v>2</v>
      </c>
      <c r="BN20">
        <v>1</v>
      </c>
      <c r="BO20">
        <v>2</v>
      </c>
      <c r="BP20">
        <v>1</v>
      </c>
      <c r="BQ20">
        <v>3</v>
      </c>
      <c r="BR20">
        <v>3</v>
      </c>
      <c r="BS20">
        <v>3</v>
      </c>
      <c r="BT20">
        <v>1</v>
      </c>
      <c r="BU20">
        <v>2</v>
      </c>
      <c r="BV20">
        <v>1</v>
      </c>
      <c r="BW20">
        <v>3</v>
      </c>
      <c r="BX20">
        <v>1</v>
      </c>
      <c r="BY20">
        <v>1</v>
      </c>
      <c r="BZ20">
        <v>2</v>
      </c>
      <c r="CA20">
        <v>3</v>
      </c>
      <c r="CB20">
        <v>1</v>
      </c>
      <c r="CC20">
        <v>4</v>
      </c>
      <c r="CD20">
        <v>1</v>
      </c>
      <c r="CE20">
        <v>163</v>
      </c>
      <c r="CG20">
        <f t="shared" si="0"/>
        <v>32</v>
      </c>
      <c r="CH20">
        <f t="shared" si="1"/>
        <v>28</v>
      </c>
      <c r="CI20">
        <f t="shared" si="2"/>
        <v>17</v>
      </c>
      <c r="CJ20">
        <f t="shared" si="3"/>
        <v>21</v>
      </c>
      <c r="CK20">
        <f t="shared" si="4"/>
        <v>14</v>
      </c>
      <c r="CL20">
        <f t="shared" si="5"/>
        <v>43.75</v>
      </c>
      <c r="CM20">
        <f t="shared" si="6"/>
        <v>24</v>
      </c>
      <c r="CN20">
        <f t="shared" si="7"/>
        <v>5</v>
      </c>
      <c r="CO20">
        <f t="shared" si="8"/>
        <v>35.67</v>
      </c>
    </row>
    <row r="21" spans="1:93" ht="14.5">
      <c r="A21">
        <v>20</v>
      </c>
      <c r="B21" t="s">
        <v>171</v>
      </c>
      <c r="C21" t="s">
        <v>172</v>
      </c>
      <c r="D21" t="s">
        <v>84</v>
      </c>
      <c r="E21" t="s">
        <v>85</v>
      </c>
      <c r="F21" t="s">
        <v>173</v>
      </c>
      <c r="G21" t="s">
        <v>174</v>
      </c>
      <c r="H21">
        <v>3</v>
      </c>
      <c r="I21" t="s">
        <v>125</v>
      </c>
      <c r="J21" s="1" t="s">
        <v>635</v>
      </c>
      <c r="K21">
        <v>1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1</v>
      </c>
      <c r="T21">
        <v>1</v>
      </c>
      <c r="U21">
        <v>3</v>
      </c>
      <c r="V21">
        <v>3</v>
      </c>
      <c r="W21">
        <v>1</v>
      </c>
      <c r="X21">
        <v>1</v>
      </c>
      <c r="Y21">
        <v>2</v>
      </c>
      <c r="Z21">
        <v>4</v>
      </c>
      <c r="AA21">
        <v>2</v>
      </c>
      <c r="AB21">
        <v>3</v>
      </c>
      <c r="AC21">
        <v>3</v>
      </c>
      <c r="AD21">
        <v>1</v>
      </c>
      <c r="AE21">
        <v>3</v>
      </c>
      <c r="AF21">
        <v>1</v>
      </c>
      <c r="AG21">
        <v>3</v>
      </c>
      <c r="AH21">
        <v>2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1</v>
      </c>
      <c r="AR21">
        <v>2</v>
      </c>
      <c r="AS21">
        <v>1</v>
      </c>
      <c r="AT21">
        <v>1</v>
      </c>
      <c r="AU21">
        <v>4</v>
      </c>
      <c r="AV21">
        <v>3</v>
      </c>
      <c r="AW21">
        <v>1</v>
      </c>
      <c r="AX21">
        <v>1</v>
      </c>
      <c r="AY21">
        <v>1</v>
      </c>
      <c r="AZ21">
        <v>2</v>
      </c>
      <c r="BA21">
        <v>4</v>
      </c>
      <c r="BB21">
        <v>3</v>
      </c>
      <c r="BC21">
        <v>1</v>
      </c>
      <c r="BD21">
        <v>4</v>
      </c>
      <c r="BE21">
        <v>1</v>
      </c>
      <c r="BF21">
        <v>2</v>
      </c>
      <c r="BG21">
        <v>4</v>
      </c>
      <c r="BH21">
        <v>4</v>
      </c>
      <c r="BI21">
        <v>1</v>
      </c>
      <c r="BJ21">
        <v>4</v>
      </c>
      <c r="BK21">
        <v>2</v>
      </c>
      <c r="BL21">
        <v>1</v>
      </c>
      <c r="BM21">
        <v>1</v>
      </c>
      <c r="BN21">
        <v>1</v>
      </c>
      <c r="BO21">
        <v>4</v>
      </c>
      <c r="BP21">
        <v>1</v>
      </c>
      <c r="BQ21">
        <v>1</v>
      </c>
      <c r="BR21">
        <v>1</v>
      </c>
      <c r="BS21">
        <v>4</v>
      </c>
      <c r="BT21">
        <v>1</v>
      </c>
      <c r="BU21">
        <v>1</v>
      </c>
      <c r="BV21">
        <v>1</v>
      </c>
      <c r="BW21">
        <v>4</v>
      </c>
      <c r="BX21">
        <v>1</v>
      </c>
      <c r="BY21">
        <v>1</v>
      </c>
      <c r="BZ21">
        <v>2</v>
      </c>
      <c r="CA21">
        <v>1</v>
      </c>
      <c r="CB21">
        <v>1</v>
      </c>
      <c r="CC21">
        <v>4</v>
      </c>
      <c r="CD21">
        <v>1</v>
      </c>
      <c r="CE21">
        <v>149</v>
      </c>
      <c r="CG21">
        <f t="shared" si="0"/>
        <v>29</v>
      </c>
      <c r="CH21">
        <f t="shared" si="1"/>
        <v>12</v>
      </c>
      <c r="CI21">
        <f t="shared" si="2"/>
        <v>29</v>
      </c>
      <c r="CJ21">
        <f t="shared" si="3"/>
        <v>11</v>
      </c>
      <c r="CK21">
        <f t="shared" si="4"/>
        <v>6</v>
      </c>
      <c r="CL21">
        <f t="shared" si="5"/>
        <v>21.25</v>
      </c>
      <c r="CM21">
        <f t="shared" si="6"/>
        <v>17</v>
      </c>
      <c r="CN21">
        <f t="shared" si="7"/>
        <v>3</v>
      </c>
      <c r="CO21">
        <f t="shared" si="8"/>
        <v>24.6</v>
      </c>
    </row>
    <row r="22" spans="1:93" ht="14.5">
      <c r="A22">
        <v>21</v>
      </c>
      <c r="B22" t="s">
        <v>175</v>
      </c>
      <c r="C22" t="s">
        <v>176</v>
      </c>
      <c r="D22" t="s">
        <v>84</v>
      </c>
      <c r="E22" t="s">
        <v>85</v>
      </c>
      <c r="F22" t="s">
        <v>177</v>
      </c>
      <c r="G22" t="s">
        <v>178</v>
      </c>
      <c r="H22">
        <v>3</v>
      </c>
      <c r="I22" t="s">
        <v>179</v>
      </c>
      <c r="J22" s="1" t="s">
        <v>636</v>
      </c>
      <c r="K22">
        <v>1</v>
      </c>
      <c r="L22">
        <v>1</v>
      </c>
      <c r="M22">
        <v>4</v>
      </c>
      <c r="N22">
        <v>3</v>
      </c>
      <c r="O22">
        <v>4</v>
      </c>
      <c r="P22">
        <v>3</v>
      </c>
      <c r="Q22">
        <v>4</v>
      </c>
      <c r="R22">
        <v>1</v>
      </c>
      <c r="S22">
        <v>2</v>
      </c>
      <c r="T22">
        <v>1</v>
      </c>
      <c r="U22">
        <v>4</v>
      </c>
      <c r="V22">
        <v>3</v>
      </c>
      <c r="W22">
        <v>2</v>
      </c>
      <c r="X22">
        <v>2</v>
      </c>
      <c r="Y22">
        <v>4</v>
      </c>
      <c r="Z22">
        <v>4</v>
      </c>
      <c r="AA22">
        <v>2</v>
      </c>
      <c r="AB22">
        <v>3</v>
      </c>
      <c r="AC22">
        <v>2</v>
      </c>
      <c r="AD22">
        <v>3</v>
      </c>
      <c r="AE22">
        <v>4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3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4</v>
      </c>
      <c r="AV22">
        <v>3</v>
      </c>
      <c r="AW22">
        <v>2</v>
      </c>
      <c r="AX22">
        <v>1</v>
      </c>
      <c r="AY22">
        <v>1</v>
      </c>
      <c r="AZ22">
        <v>1</v>
      </c>
      <c r="BA22">
        <v>3</v>
      </c>
      <c r="BB22">
        <v>2</v>
      </c>
      <c r="BC22">
        <v>1</v>
      </c>
      <c r="BD22">
        <v>3</v>
      </c>
      <c r="BE22">
        <v>1</v>
      </c>
      <c r="BF22">
        <v>3</v>
      </c>
      <c r="BG22">
        <v>4</v>
      </c>
      <c r="BH22">
        <v>4</v>
      </c>
      <c r="BI22">
        <v>1</v>
      </c>
      <c r="BJ22">
        <v>3</v>
      </c>
      <c r="BK22">
        <v>2</v>
      </c>
      <c r="BL22">
        <v>1</v>
      </c>
      <c r="BM22">
        <v>2</v>
      </c>
      <c r="BN22">
        <v>1</v>
      </c>
      <c r="BO22">
        <v>3</v>
      </c>
      <c r="BP22">
        <v>1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1</v>
      </c>
      <c r="BW22">
        <v>4</v>
      </c>
      <c r="BX22">
        <v>1</v>
      </c>
      <c r="BY22">
        <v>1</v>
      </c>
      <c r="BZ22">
        <v>2</v>
      </c>
      <c r="CA22">
        <v>3</v>
      </c>
      <c r="CB22">
        <v>2</v>
      </c>
      <c r="CC22">
        <v>3</v>
      </c>
      <c r="CD22">
        <v>2</v>
      </c>
      <c r="CE22">
        <v>163</v>
      </c>
      <c r="CG22">
        <f t="shared" si="0"/>
        <v>34</v>
      </c>
      <c r="CH22">
        <f t="shared" si="1"/>
        <v>23</v>
      </c>
      <c r="CI22">
        <f t="shared" si="2"/>
        <v>22</v>
      </c>
      <c r="CJ22">
        <f t="shared" si="3"/>
        <v>14</v>
      </c>
      <c r="CK22">
        <f t="shared" si="4"/>
        <v>9</v>
      </c>
      <c r="CL22">
        <f t="shared" si="5"/>
        <v>28.75</v>
      </c>
      <c r="CM22">
        <f t="shared" si="6"/>
        <v>24</v>
      </c>
      <c r="CN22">
        <f t="shared" si="7"/>
        <v>5</v>
      </c>
      <c r="CO22">
        <f t="shared" si="8"/>
        <v>35.67</v>
      </c>
    </row>
    <row r="23" spans="1:93" ht="14.5">
      <c r="A23">
        <v>22</v>
      </c>
      <c r="B23" t="s">
        <v>180</v>
      </c>
      <c r="C23" t="s">
        <v>157</v>
      </c>
      <c r="D23" t="s">
        <v>84</v>
      </c>
      <c r="E23" t="s">
        <v>85</v>
      </c>
      <c r="F23" t="s">
        <v>181</v>
      </c>
      <c r="G23" t="s">
        <v>182</v>
      </c>
      <c r="H23">
        <v>3</v>
      </c>
      <c r="I23" t="s">
        <v>155</v>
      </c>
      <c r="J23" s="1" t="s">
        <v>639</v>
      </c>
      <c r="K23">
        <v>1</v>
      </c>
      <c r="L23">
        <v>1</v>
      </c>
      <c r="M23">
        <v>4</v>
      </c>
      <c r="N23">
        <v>3</v>
      </c>
      <c r="O23">
        <v>4</v>
      </c>
      <c r="P23">
        <v>2</v>
      </c>
      <c r="Q23">
        <v>3</v>
      </c>
      <c r="R23">
        <v>2</v>
      </c>
      <c r="S23">
        <v>2</v>
      </c>
      <c r="T23">
        <v>1</v>
      </c>
      <c r="U23">
        <v>4</v>
      </c>
      <c r="V23">
        <v>3</v>
      </c>
      <c r="W23">
        <v>3</v>
      </c>
      <c r="X23">
        <v>3</v>
      </c>
      <c r="Y23">
        <v>2</v>
      </c>
      <c r="Z23">
        <v>3</v>
      </c>
      <c r="AA23">
        <v>3</v>
      </c>
      <c r="AB23">
        <v>3</v>
      </c>
      <c r="AC23">
        <v>4</v>
      </c>
      <c r="AD23">
        <v>2</v>
      </c>
      <c r="AE23">
        <v>4</v>
      </c>
      <c r="AF23">
        <v>2</v>
      </c>
      <c r="AG23">
        <v>4</v>
      </c>
      <c r="AH23">
        <v>4</v>
      </c>
      <c r="AI23">
        <v>3</v>
      </c>
      <c r="AJ23">
        <v>2</v>
      </c>
      <c r="AK23">
        <v>3</v>
      </c>
      <c r="AL23">
        <v>2</v>
      </c>
      <c r="AM23">
        <v>3</v>
      </c>
      <c r="AN23">
        <v>3</v>
      </c>
      <c r="AO23">
        <v>3</v>
      </c>
      <c r="AP23">
        <v>1</v>
      </c>
      <c r="AQ23">
        <v>2</v>
      </c>
      <c r="AR23">
        <v>2</v>
      </c>
      <c r="AS23">
        <v>1</v>
      </c>
      <c r="AT23">
        <v>1</v>
      </c>
      <c r="AU23">
        <v>4</v>
      </c>
      <c r="AV23">
        <v>3</v>
      </c>
      <c r="AW23">
        <v>1</v>
      </c>
      <c r="AX23">
        <v>3</v>
      </c>
      <c r="AY23">
        <v>2</v>
      </c>
      <c r="AZ23">
        <v>1</v>
      </c>
      <c r="BA23">
        <v>2</v>
      </c>
      <c r="BB23">
        <v>3</v>
      </c>
      <c r="BC23">
        <v>2</v>
      </c>
      <c r="BD23">
        <v>4</v>
      </c>
      <c r="BE23">
        <v>2</v>
      </c>
      <c r="BF23">
        <v>3</v>
      </c>
      <c r="BG23">
        <v>3</v>
      </c>
      <c r="BH23">
        <v>3</v>
      </c>
      <c r="BI23">
        <v>2</v>
      </c>
      <c r="BJ23">
        <v>2</v>
      </c>
      <c r="BK23">
        <v>2</v>
      </c>
      <c r="BL23">
        <v>1</v>
      </c>
      <c r="BM23">
        <v>1</v>
      </c>
      <c r="BN23">
        <v>2</v>
      </c>
      <c r="BO23">
        <v>3</v>
      </c>
      <c r="BP23">
        <v>1</v>
      </c>
      <c r="BQ23">
        <v>1</v>
      </c>
      <c r="BR23">
        <v>1</v>
      </c>
      <c r="BS23">
        <v>3</v>
      </c>
      <c r="BT23">
        <v>1</v>
      </c>
      <c r="BU23">
        <v>1</v>
      </c>
      <c r="BV23">
        <v>1</v>
      </c>
      <c r="BW23">
        <v>4</v>
      </c>
      <c r="BX23">
        <v>1</v>
      </c>
      <c r="BY23">
        <v>2</v>
      </c>
      <c r="BZ23">
        <v>1</v>
      </c>
      <c r="CA23">
        <v>3</v>
      </c>
      <c r="CB23">
        <v>1</v>
      </c>
      <c r="CC23">
        <v>4</v>
      </c>
      <c r="CD23">
        <v>1</v>
      </c>
      <c r="CE23">
        <v>166</v>
      </c>
      <c r="CG23">
        <f t="shared" si="0"/>
        <v>35</v>
      </c>
      <c r="CH23">
        <f t="shared" si="1"/>
        <v>22</v>
      </c>
      <c r="CI23">
        <f t="shared" si="2"/>
        <v>28</v>
      </c>
      <c r="CJ23">
        <f t="shared" si="3"/>
        <v>17</v>
      </c>
      <c r="CK23">
        <f t="shared" si="4"/>
        <v>11</v>
      </c>
      <c r="CL23">
        <f t="shared" si="5"/>
        <v>35</v>
      </c>
      <c r="CM23">
        <f t="shared" si="6"/>
        <v>18</v>
      </c>
      <c r="CN23">
        <f t="shared" si="7"/>
        <v>3</v>
      </c>
      <c r="CO23">
        <f t="shared" si="8"/>
        <v>25.83</v>
      </c>
    </row>
    <row r="24" spans="1:93" ht="14.5">
      <c r="A24">
        <v>23</v>
      </c>
      <c r="B24" t="s">
        <v>183</v>
      </c>
      <c r="C24" t="s">
        <v>184</v>
      </c>
      <c r="D24" t="s">
        <v>84</v>
      </c>
      <c r="E24" t="s">
        <v>85</v>
      </c>
      <c r="F24" t="s">
        <v>185</v>
      </c>
      <c r="G24" t="s">
        <v>186</v>
      </c>
      <c r="H24">
        <v>1</v>
      </c>
      <c r="I24" t="s">
        <v>187</v>
      </c>
      <c r="J24" s="1" t="s">
        <v>635</v>
      </c>
      <c r="K24">
        <v>1</v>
      </c>
      <c r="L24">
        <v>1</v>
      </c>
      <c r="M24">
        <v>3</v>
      </c>
      <c r="N24">
        <v>2</v>
      </c>
      <c r="O24">
        <v>3</v>
      </c>
      <c r="P24">
        <v>2</v>
      </c>
      <c r="Q24">
        <v>4</v>
      </c>
      <c r="R24">
        <v>1</v>
      </c>
      <c r="S24">
        <v>2</v>
      </c>
      <c r="T24">
        <v>2</v>
      </c>
      <c r="U24">
        <v>3</v>
      </c>
      <c r="V24">
        <v>2</v>
      </c>
      <c r="W24">
        <v>2</v>
      </c>
      <c r="X24">
        <v>4</v>
      </c>
      <c r="Y24">
        <v>3</v>
      </c>
      <c r="Z24">
        <v>3</v>
      </c>
      <c r="AA24">
        <v>4</v>
      </c>
      <c r="AB24">
        <v>4</v>
      </c>
      <c r="AC24">
        <v>4</v>
      </c>
      <c r="AD24">
        <v>2</v>
      </c>
      <c r="AE24">
        <v>4</v>
      </c>
      <c r="AF24">
        <v>2</v>
      </c>
      <c r="AG24">
        <v>3</v>
      </c>
      <c r="AH24">
        <v>2</v>
      </c>
      <c r="AI24">
        <v>1</v>
      </c>
      <c r="AJ24">
        <v>3</v>
      </c>
      <c r="AK24">
        <v>2</v>
      </c>
      <c r="AL24">
        <v>3</v>
      </c>
      <c r="AM24">
        <v>4</v>
      </c>
      <c r="AN24">
        <v>3</v>
      </c>
      <c r="AO24">
        <v>3</v>
      </c>
      <c r="AP24">
        <v>2</v>
      </c>
      <c r="AQ24">
        <v>2</v>
      </c>
      <c r="AR24">
        <v>4</v>
      </c>
      <c r="AS24">
        <v>2</v>
      </c>
      <c r="AT24">
        <v>2</v>
      </c>
      <c r="AU24">
        <v>3</v>
      </c>
      <c r="AV24">
        <v>2</v>
      </c>
      <c r="AW24">
        <v>1</v>
      </c>
      <c r="AX24">
        <v>1</v>
      </c>
      <c r="AY24">
        <v>1</v>
      </c>
      <c r="AZ24">
        <v>3</v>
      </c>
      <c r="BA24">
        <v>3</v>
      </c>
      <c r="BB24">
        <v>3</v>
      </c>
      <c r="BC24">
        <v>2</v>
      </c>
      <c r="BD24">
        <v>3</v>
      </c>
      <c r="BE24">
        <v>2</v>
      </c>
      <c r="BF24">
        <v>2</v>
      </c>
      <c r="BG24">
        <v>3</v>
      </c>
      <c r="BH24">
        <v>3</v>
      </c>
      <c r="BI24">
        <v>1</v>
      </c>
      <c r="BJ24">
        <v>3</v>
      </c>
      <c r="BK24">
        <v>1</v>
      </c>
      <c r="BL24">
        <v>1</v>
      </c>
      <c r="BM24">
        <v>1</v>
      </c>
      <c r="BN24">
        <v>1</v>
      </c>
      <c r="BO24">
        <v>3</v>
      </c>
      <c r="BP24">
        <v>1</v>
      </c>
      <c r="BQ24">
        <v>2</v>
      </c>
      <c r="BR24">
        <v>2</v>
      </c>
      <c r="BS24">
        <v>3</v>
      </c>
      <c r="BT24">
        <v>1</v>
      </c>
      <c r="BU24">
        <v>1</v>
      </c>
      <c r="BV24">
        <v>1</v>
      </c>
      <c r="BW24">
        <v>4</v>
      </c>
      <c r="BX24">
        <v>1</v>
      </c>
      <c r="BY24">
        <v>1</v>
      </c>
      <c r="BZ24">
        <v>1</v>
      </c>
      <c r="CA24">
        <v>2</v>
      </c>
      <c r="CB24">
        <v>2</v>
      </c>
      <c r="CC24">
        <v>2</v>
      </c>
      <c r="CD24">
        <v>1</v>
      </c>
      <c r="CE24">
        <v>160</v>
      </c>
      <c r="CG24">
        <f t="shared" si="0"/>
        <v>34</v>
      </c>
      <c r="CH24">
        <f t="shared" si="1"/>
        <v>22</v>
      </c>
      <c r="CI24">
        <f t="shared" si="2"/>
        <v>26</v>
      </c>
      <c r="CJ24">
        <f t="shared" si="3"/>
        <v>17</v>
      </c>
      <c r="CK24">
        <f t="shared" si="4"/>
        <v>11</v>
      </c>
      <c r="CL24">
        <f t="shared" si="5"/>
        <v>35</v>
      </c>
      <c r="CM24">
        <f t="shared" si="6"/>
        <v>18</v>
      </c>
      <c r="CN24">
        <f t="shared" si="7"/>
        <v>6</v>
      </c>
      <c r="CO24">
        <f t="shared" si="8"/>
        <v>29.52</v>
      </c>
    </row>
    <row r="25" spans="1:93" ht="14.5">
      <c r="A25">
        <v>24</v>
      </c>
      <c r="B25" t="s">
        <v>188</v>
      </c>
      <c r="C25" t="s">
        <v>189</v>
      </c>
      <c r="D25" t="s">
        <v>84</v>
      </c>
      <c r="E25" t="s">
        <v>85</v>
      </c>
      <c r="F25" t="s">
        <v>190</v>
      </c>
      <c r="G25" t="s">
        <v>191</v>
      </c>
      <c r="H25">
        <v>3</v>
      </c>
      <c r="I25" t="s">
        <v>192</v>
      </c>
      <c r="J25" s="1" t="s">
        <v>639</v>
      </c>
      <c r="K25">
        <v>1</v>
      </c>
      <c r="L25">
        <v>1</v>
      </c>
      <c r="M25">
        <v>2</v>
      </c>
      <c r="N25">
        <v>3</v>
      </c>
      <c r="O25">
        <v>2</v>
      </c>
      <c r="P25">
        <v>2</v>
      </c>
      <c r="Q25">
        <v>2</v>
      </c>
      <c r="R25">
        <v>2</v>
      </c>
      <c r="S25">
        <v>2</v>
      </c>
      <c r="T25">
        <v>1</v>
      </c>
      <c r="U25">
        <v>2</v>
      </c>
      <c r="V25">
        <v>1</v>
      </c>
      <c r="W25">
        <v>1</v>
      </c>
      <c r="X25">
        <v>1</v>
      </c>
      <c r="Y25">
        <v>4</v>
      </c>
      <c r="Z25">
        <v>2</v>
      </c>
      <c r="AA25">
        <v>4</v>
      </c>
      <c r="AB25">
        <v>1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1</v>
      </c>
      <c r="AO25">
        <v>2</v>
      </c>
      <c r="AP25">
        <v>1</v>
      </c>
      <c r="AQ25">
        <v>2</v>
      </c>
      <c r="AR25">
        <v>2</v>
      </c>
      <c r="AS25">
        <v>2</v>
      </c>
      <c r="AT25">
        <v>1</v>
      </c>
      <c r="AU25">
        <v>4</v>
      </c>
      <c r="AV25">
        <v>1</v>
      </c>
      <c r="AW25">
        <v>1</v>
      </c>
      <c r="AX25">
        <v>1</v>
      </c>
      <c r="AY25">
        <v>1</v>
      </c>
      <c r="AZ25">
        <v>3</v>
      </c>
      <c r="BA25">
        <v>3</v>
      </c>
      <c r="BB25">
        <v>2</v>
      </c>
      <c r="BC25">
        <v>2</v>
      </c>
      <c r="BD25">
        <v>2</v>
      </c>
      <c r="BE25">
        <v>1</v>
      </c>
      <c r="BF25">
        <v>1</v>
      </c>
      <c r="BG25">
        <v>2</v>
      </c>
      <c r="BH25">
        <v>2</v>
      </c>
      <c r="BI25">
        <v>2</v>
      </c>
      <c r="BJ25">
        <v>3</v>
      </c>
      <c r="BK25">
        <v>2</v>
      </c>
      <c r="BL25">
        <v>1</v>
      </c>
      <c r="BM25">
        <v>1</v>
      </c>
      <c r="BN25">
        <v>2</v>
      </c>
      <c r="BO25">
        <v>3</v>
      </c>
      <c r="BP25">
        <v>1</v>
      </c>
      <c r="BQ25">
        <v>1</v>
      </c>
      <c r="BR25">
        <v>2</v>
      </c>
      <c r="BS25">
        <v>3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3</v>
      </c>
      <c r="CB25">
        <v>1</v>
      </c>
      <c r="CC25">
        <v>4</v>
      </c>
      <c r="CD25">
        <v>1</v>
      </c>
      <c r="CE25">
        <v>123</v>
      </c>
      <c r="CG25">
        <f t="shared" si="0"/>
        <v>17</v>
      </c>
      <c r="CH25">
        <f t="shared" si="1"/>
        <v>23</v>
      </c>
      <c r="CI25">
        <f t="shared" si="2"/>
        <v>13</v>
      </c>
      <c r="CJ25">
        <f t="shared" si="3"/>
        <v>16</v>
      </c>
      <c r="CK25">
        <f t="shared" si="4"/>
        <v>18</v>
      </c>
      <c r="CL25">
        <f t="shared" si="5"/>
        <v>42.5</v>
      </c>
      <c r="CM25">
        <f t="shared" si="6"/>
        <v>18</v>
      </c>
      <c r="CN25">
        <f t="shared" si="7"/>
        <v>6</v>
      </c>
      <c r="CO25">
        <f t="shared" si="8"/>
        <v>29.52</v>
      </c>
    </row>
    <row r="26" spans="1:93" ht="14.5">
      <c r="A26">
        <v>25</v>
      </c>
      <c r="B26" t="s">
        <v>193</v>
      </c>
      <c r="C26" t="s">
        <v>132</v>
      </c>
      <c r="D26" t="s">
        <v>194</v>
      </c>
      <c r="E26" t="s">
        <v>195</v>
      </c>
      <c r="F26" t="s">
        <v>196</v>
      </c>
      <c r="G26" t="s">
        <v>197</v>
      </c>
      <c r="H26">
        <v>4</v>
      </c>
      <c r="I26" t="s">
        <v>198</v>
      </c>
      <c r="J26" s="1" t="s">
        <v>639</v>
      </c>
      <c r="K26">
        <v>1</v>
      </c>
      <c r="L26">
        <v>1</v>
      </c>
      <c r="M26">
        <v>4</v>
      </c>
      <c r="N26">
        <v>4</v>
      </c>
      <c r="O26">
        <v>3</v>
      </c>
      <c r="P26">
        <v>4</v>
      </c>
      <c r="Q26">
        <v>4</v>
      </c>
      <c r="R26">
        <v>2</v>
      </c>
      <c r="S26">
        <v>3</v>
      </c>
      <c r="T26">
        <v>3</v>
      </c>
      <c r="U26">
        <v>3</v>
      </c>
      <c r="V26">
        <v>2</v>
      </c>
      <c r="W26">
        <v>4</v>
      </c>
      <c r="X26">
        <v>4</v>
      </c>
      <c r="Y26">
        <v>2</v>
      </c>
      <c r="Z26">
        <v>4</v>
      </c>
      <c r="AA26">
        <v>4</v>
      </c>
      <c r="AB26">
        <v>4</v>
      </c>
      <c r="AC26">
        <v>4</v>
      </c>
      <c r="AD26">
        <v>3</v>
      </c>
      <c r="AE26">
        <v>3</v>
      </c>
      <c r="AF26">
        <v>2</v>
      </c>
      <c r="AG26">
        <v>3</v>
      </c>
      <c r="AH26">
        <v>3</v>
      </c>
      <c r="AI26">
        <v>2</v>
      </c>
      <c r="AJ26">
        <v>2</v>
      </c>
      <c r="AK26">
        <v>2</v>
      </c>
      <c r="AL26">
        <v>3</v>
      </c>
      <c r="AM26">
        <v>3</v>
      </c>
      <c r="AN26">
        <v>3</v>
      </c>
      <c r="AO26">
        <v>3</v>
      </c>
      <c r="AP26">
        <v>2</v>
      </c>
      <c r="AQ26">
        <v>3</v>
      </c>
      <c r="AR26">
        <v>3</v>
      </c>
      <c r="AS26">
        <v>2</v>
      </c>
      <c r="AT26">
        <v>2</v>
      </c>
      <c r="AU26">
        <v>3</v>
      </c>
      <c r="AV26">
        <v>2</v>
      </c>
      <c r="AW26">
        <v>1</v>
      </c>
      <c r="AX26">
        <v>1</v>
      </c>
      <c r="AY26">
        <v>2</v>
      </c>
      <c r="AZ26">
        <v>2</v>
      </c>
      <c r="BA26">
        <v>2</v>
      </c>
      <c r="BB26">
        <v>2</v>
      </c>
      <c r="BC26">
        <v>2</v>
      </c>
      <c r="BD26">
        <v>3</v>
      </c>
      <c r="BE26">
        <v>3</v>
      </c>
      <c r="BF26">
        <v>2</v>
      </c>
      <c r="BG26">
        <v>3</v>
      </c>
      <c r="BH26">
        <v>3</v>
      </c>
      <c r="BI26">
        <v>1</v>
      </c>
      <c r="BJ26">
        <v>2</v>
      </c>
      <c r="BK26">
        <v>2</v>
      </c>
      <c r="BL26">
        <v>1</v>
      </c>
      <c r="BM26">
        <v>2</v>
      </c>
      <c r="BN26">
        <v>1</v>
      </c>
      <c r="BO26">
        <v>3</v>
      </c>
      <c r="BP26">
        <v>1</v>
      </c>
      <c r="BQ26">
        <v>1</v>
      </c>
      <c r="BR26">
        <v>1</v>
      </c>
      <c r="BS26">
        <v>3</v>
      </c>
      <c r="BT26">
        <v>2</v>
      </c>
      <c r="BU26">
        <v>2</v>
      </c>
      <c r="BV26">
        <v>2</v>
      </c>
      <c r="BW26">
        <v>3</v>
      </c>
      <c r="BX26">
        <v>1</v>
      </c>
      <c r="BY26">
        <v>1</v>
      </c>
      <c r="BZ26">
        <v>1</v>
      </c>
      <c r="CA26">
        <v>3</v>
      </c>
      <c r="CB26">
        <v>2</v>
      </c>
      <c r="CC26">
        <v>2</v>
      </c>
      <c r="CD26">
        <v>2</v>
      </c>
      <c r="CE26">
        <v>172</v>
      </c>
      <c r="CG26">
        <f t="shared" si="0"/>
        <v>35</v>
      </c>
      <c r="CH26">
        <f t="shared" si="1"/>
        <v>31</v>
      </c>
      <c r="CI26">
        <f t="shared" si="2"/>
        <v>26</v>
      </c>
      <c r="CJ26">
        <f t="shared" si="3"/>
        <v>19</v>
      </c>
      <c r="CK26">
        <f t="shared" si="4"/>
        <v>15</v>
      </c>
      <c r="CL26">
        <f t="shared" si="5"/>
        <v>42.5</v>
      </c>
      <c r="CM26">
        <f t="shared" si="6"/>
        <v>22</v>
      </c>
      <c r="CN26">
        <f t="shared" si="7"/>
        <v>6</v>
      </c>
      <c r="CO26">
        <f t="shared" si="8"/>
        <v>34.44</v>
      </c>
    </row>
    <row r="27" spans="1:93" ht="14.5">
      <c r="A27">
        <v>26</v>
      </c>
      <c r="B27" t="s">
        <v>199</v>
      </c>
      <c r="C27" t="s">
        <v>200</v>
      </c>
      <c r="D27" t="s">
        <v>84</v>
      </c>
      <c r="E27" t="s">
        <v>85</v>
      </c>
      <c r="F27" t="s">
        <v>201</v>
      </c>
      <c r="G27" t="s">
        <v>202</v>
      </c>
      <c r="H27">
        <v>2</v>
      </c>
      <c r="I27" t="s">
        <v>203</v>
      </c>
      <c r="J27" s="1" t="s">
        <v>635</v>
      </c>
      <c r="K27">
        <v>1</v>
      </c>
      <c r="L27">
        <v>1</v>
      </c>
      <c r="M27">
        <v>5</v>
      </c>
      <c r="N27">
        <v>2</v>
      </c>
      <c r="O27">
        <v>4</v>
      </c>
      <c r="P27">
        <v>2</v>
      </c>
      <c r="Q27">
        <v>4</v>
      </c>
      <c r="R27">
        <v>1</v>
      </c>
      <c r="S27">
        <v>2</v>
      </c>
      <c r="T27">
        <v>1</v>
      </c>
      <c r="U27">
        <v>4</v>
      </c>
      <c r="V27">
        <v>4</v>
      </c>
      <c r="W27">
        <v>1</v>
      </c>
      <c r="X27">
        <v>2</v>
      </c>
      <c r="Y27">
        <v>3</v>
      </c>
      <c r="Z27">
        <v>4</v>
      </c>
      <c r="AA27">
        <v>4</v>
      </c>
      <c r="AB27">
        <v>4</v>
      </c>
      <c r="AC27">
        <v>4</v>
      </c>
      <c r="AD27">
        <v>1</v>
      </c>
      <c r="AE27">
        <v>4</v>
      </c>
      <c r="AF27">
        <v>1</v>
      </c>
      <c r="AG27">
        <v>3</v>
      </c>
      <c r="AH27">
        <v>2</v>
      </c>
      <c r="AI27">
        <v>1</v>
      </c>
      <c r="AJ27">
        <v>2</v>
      </c>
      <c r="AK27">
        <v>3</v>
      </c>
      <c r="AL27">
        <v>3</v>
      </c>
      <c r="AM27">
        <v>4</v>
      </c>
      <c r="AN27">
        <v>4</v>
      </c>
      <c r="AO27">
        <v>4</v>
      </c>
      <c r="AP27">
        <v>2</v>
      </c>
      <c r="AQ27">
        <v>2</v>
      </c>
      <c r="AR27">
        <v>4</v>
      </c>
      <c r="AS27">
        <v>2</v>
      </c>
      <c r="AT27">
        <v>2</v>
      </c>
      <c r="AU27">
        <v>3</v>
      </c>
      <c r="AV27">
        <v>3</v>
      </c>
      <c r="AW27">
        <v>2</v>
      </c>
      <c r="AX27">
        <v>2</v>
      </c>
      <c r="AY27">
        <v>2</v>
      </c>
      <c r="AZ27">
        <v>3</v>
      </c>
      <c r="BA27">
        <v>3</v>
      </c>
      <c r="BB27">
        <v>2</v>
      </c>
      <c r="BC27">
        <v>2</v>
      </c>
      <c r="BD27">
        <v>4</v>
      </c>
      <c r="BE27">
        <v>1</v>
      </c>
      <c r="BF27">
        <v>2</v>
      </c>
      <c r="BG27">
        <v>2</v>
      </c>
      <c r="BH27">
        <v>3</v>
      </c>
      <c r="BI27">
        <v>1</v>
      </c>
      <c r="BJ27">
        <v>3</v>
      </c>
      <c r="BK27">
        <v>2</v>
      </c>
      <c r="BL27">
        <v>2</v>
      </c>
      <c r="BM27">
        <v>2</v>
      </c>
      <c r="BN27">
        <v>2</v>
      </c>
      <c r="BO27">
        <v>3</v>
      </c>
      <c r="BP27">
        <v>1</v>
      </c>
      <c r="BQ27">
        <v>2</v>
      </c>
      <c r="BR27">
        <v>2</v>
      </c>
      <c r="BS27">
        <v>3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3</v>
      </c>
      <c r="CB27">
        <v>3</v>
      </c>
      <c r="CC27">
        <v>3</v>
      </c>
      <c r="CD27">
        <v>2</v>
      </c>
      <c r="CE27">
        <v>170</v>
      </c>
      <c r="CG27">
        <f t="shared" si="0"/>
        <v>39</v>
      </c>
      <c r="CH27">
        <f t="shared" si="1"/>
        <v>18</v>
      </c>
      <c r="CI27">
        <f t="shared" si="2"/>
        <v>28</v>
      </c>
      <c r="CJ27">
        <f t="shared" si="3"/>
        <v>19</v>
      </c>
      <c r="CK27">
        <f t="shared" si="4"/>
        <v>11</v>
      </c>
      <c r="CL27">
        <f t="shared" si="5"/>
        <v>37.5</v>
      </c>
      <c r="CM27">
        <f t="shared" si="6"/>
        <v>24</v>
      </c>
      <c r="CN27">
        <f t="shared" si="7"/>
        <v>7</v>
      </c>
      <c r="CO27">
        <f t="shared" si="8"/>
        <v>38.130000000000003</v>
      </c>
    </row>
    <row r="28" spans="1:93" ht="14.5">
      <c r="A28">
        <v>27</v>
      </c>
      <c r="B28" t="s">
        <v>204</v>
      </c>
      <c r="C28" t="s">
        <v>205</v>
      </c>
      <c r="D28" t="s">
        <v>84</v>
      </c>
      <c r="E28" t="s">
        <v>85</v>
      </c>
      <c r="F28" t="s">
        <v>206</v>
      </c>
      <c r="G28" t="s">
        <v>207</v>
      </c>
      <c r="H28">
        <v>3</v>
      </c>
      <c r="I28" t="s">
        <v>208</v>
      </c>
      <c r="J28" s="1" t="s">
        <v>640</v>
      </c>
      <c r="K28">
        <v>2</v>
      </c>
      <c r="L28">
        <v>-3</v>
      </c>
      <c r="M28">
        <v>3</v>
      </c>
      <c r="N28">
        <v>1</v>
      </c>
      <c r="O28">
        <v>3</v>
      </c>
      <c r="P28">
        <v>2</v>
      </c>
      <c r="Q28">
        <v>3</v>
      </c>
      <c r="R28">
        <v>1</v>
      </c>
      <c r="S28">
        <v>1</v>
      </c>
      <c r="T28">
        <v>1</v>
      </c>
      <c r="U28">
        <v>2</v>
      </c>
      <c r="V28">
        <v>2</v>
      </c>
      <c r="W28">
        <v>1</v>
      </c>
      <c r="X28">
        <v>1</v>
      </c>
      <c r="Y28">
        <v>1</v>
      </c>
      <c r="Z28">
        <v>1</v>
      </c>
      <c r="AA28">
        <v>1</v>
      </c>
      <c r="AB28">
        <v>4</v>
      </c>
      <c r="AC28">
        <v>4</v>
      </c>
      <c r="AD28">
        <v>1</v>
      </c>
      <c r="AE28">
        <v>2</v>
      </c>
      <c r="AF28">
        <v>1</v>
      </c>
      <c r="AG28">
        <v>4</v>
      </c>
      <c r="AH28">
        <v>4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1</v>
      </c>
      <c r="AR28">
        <v>1</v>
      </c>
      <c r="AS28">
        <v>1</v>
      </c>
      <c r="AT28">
        <v>2</v>
      </c>
      <c r="AU28">
        <v>4</v>
      </c>
      <c r="AV28">
        <v>4</v>
      </c>
      <c r="AW28">
        <v>1</v>
      </c>
      <c r="AX28">
        <v>1</v>
      </c>
      <c r="AY28">
        <v>1</v>
      </c>
      <c r="AZ28">
        <v>1</v>
      </c>
      <c r="BA28">
        <v>4</v>
      </c>
      <c r="BB28">
        <v>4</v>
      </c>
      <c r="BC28">
        <v>1</v>
      </c>
      <c r="BD28">
        <v>4</v>
      </c>
      <c r="BE28">
        <v>1</v>
      </c>
      <c r="BF28">
        <v>4</v>
      </c>
      <c r="BG28">
        <v>4</v>
      </c>
      <c r="BH28">
        <v>4</v>
      </c>
      <c r="BI28">
        <v>1</v>
      </c>
      <c r="BJ28">
        <v>4</v>
      </c>
      <c r="BK28">
        <v>1</v>
      </c>
      <c r="BL28">
        <v>1</v>
      </c>
      <c r="BM28">
        <v>1</v>
      </c>
      <c r="BN28">
        <v>2</v>
      </c>
      <c r="BO28">
        <v>4</v>
      </c>
      <c r="BP28">
        <v>1</v>
      </c>
      <c r="BQ28">
        <v>2</v>
      </c>
      <c r="BR28">
        <v>1</v>
      </c>
      <c r="BS28">
        <v>3</v>
      </c>
      <c r="BT28">
        <v>1</v>
      </c>
      <c r="BU28">
        <v>1</v>
      </c>
      <c r="BV28">
        <v>1</v>
      </c>
      <c r="BW28">
        <v>4</v>
      </c>
      <c r="BX28">
        <v>1</v>
      </c>
      <c r="BY28">
        <v>1</v>
      </c>
      <c r="BZ28">
        <v>1</v>
      </c>
      <c r="CA28">
        <v>3</v>
      </c>
      <c r="CB28">
        <v>1</v>
      </c>
      <c r="CC28">
        <v>2</v>
      </c>
      <c r="CD28">
        <v>1</v>
      </c>
      <c r="CE28">
        <v>149</v>
      </c>
      <c r="CG28">
        <f t="shared" si="0"/>
        <v>25</v>
      </c>
      <c r="CH28">
        <f t="shared" si="1"/>
        <v>11</v>
      </c>
      <c r="CI28">
        <f t="shared" si="2"/>
        <v>32</v>
      </c>
      <c r="CJ28">
        <f t="shared" si="3"/>
        <v>11</v>
      </c>
      <c r="CK28">
        <f t="shared" si="4"/>
        <v>3</v>
      </c>
      <c r="CL28">
        <f t="shared" si="5"/>
        <v>17.5</v>
      </c>
      <c r="CM28">
        <f t="shared" si="6"/>
        <v>17</v>
      </c>
      <c r="CN28">
        <f t="shared" si="7"/>
        <v>4</v>
      </c>
      <c r="CO28">
        <f t="shared" si="8"/>
        <v>25.83</v>
      </c>
    </row>
    <row r="29" spans="1:93" ht="14.5">
      <c r="A29">
        <v>28</v>
      </c>
      <c r="B29" t="s">
        <v>209</v>
      </c>
      <c r="C29" t="s">
        <v>210</v>
      </c>
      <c r="D29" t="s">
        <v>84</v>
      </c>
      <c r="E29" t="s">
        <v>85</v>
      </c>
      <c r="F29" t="s">
        <v>211</v>
      </c>
      <c r="G29" t="s">
        <v>212</v>
      </c>
      <c r="H29">
        <v>3</v>
      </c>
      <c r="I29" t="s">
        <v>155</v>
      </c>
      <c r="J29" s="1" t="s">
        <v>639</v>
      </c>
      <c r="K29">
        <v>2</v>
      </c>
      <c r="L29">
        <v>-3</v>
      </c>
      <c r="M29">
        <v>4</v>
      </c>
      <c r="N29">
        <v>2</v>
      </c>
      <c r="O29">
        <v>4</v>
      </c>
      <c r="P29">
        <v>2</v>
      </c>
      <c r="Q29">
        <v>4</v>
      </c>
      <c r="R29">
        <v>2</v>
      </c>
      <c r="S29">
        <v>1</v>
      </c>
      <c r="T29">
        <v>1</v>
      </c>
      <c r="U29">
        <v>4</v>
      </c>
      <c r="V29">
        <v>4</v>
      </c>
      <c r="W29">
        <v>1</v>
      </c>
      <c r="X29">
        <v>1</v>
      </c>
      <c r="Y29">
        <v>4</v>
      </c>
      <c r="Z29">
        <v>4</v>
      </c>
      <c r="AA29">
        <v>3</v>
      </c>
      <c r="AB29">
        <v>4</v>
      </c>
      <c r="AC29">
        <v>4</v>
      </c>
      <c r="AD29">
        <v>2</v>
      </c>
      <c r="AE29">
        <v>4</v>
      </c>
      <c r="AF29">
        <v>1</v>
      </c>
      <c r="AG29">
        <v>3</v>
      </c>
      <c r="AH29">
        <v>2</v>
      </c>
      <c r="AI29">
        <v>2</v>
      </c>
      <c r="AJ29">
        <v>2</v>
      </c>
      <c r="AK29">
        <v>3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1</v>
      </c>
      <c r="AR29">
        <v>1</v>
      </c>
      <c r="AS29">
        <v>1</v>
      </c>
      <c r="AT29">
        <v>1</v>
      </c>
      <c r="AU29">
        <v>4</v>
      </c>
      <c r="AV29">
        <v>4</v>
      </c>
      <c r="AW29">
        <v>1</v>
      </c>
      <c r="AX29">
        <v>2</v>
      </c>
      <c r="AY29">
        <v>2</v>
      </c>
      <c r="AZ29">
        <v>1</v>
      </c>
      <c r="BA29">
        <v>3</v>
      </c>
      <c r="BB29">
        <v>3</v>
      </c>
      <c r="BC29">
        <v>1</v>
      </c>
      <c r="BD29">
        <v>3</v>
      </c>
      <c r="BE29">
        <v>1</v>
      </c>
      <c r="BF29">
        <v>3</v>
      </c>
      <c r="BG29">
        <v>4</v>
      </c>
      <c r="BH29">
        <v>3</v>
      </c>
      <c r="BI29">
        <v>1</v>
      </c>
      <c r="BJ29">
        <v>3</v>
      </c>
      <c r="BK29">
        <v>1</v>
      </c>
      <c r="BL29">
        <v>1</v>
      </c>
      <c r="BM29">
        <v>1</v>
      </c>
      <c r="BN29">
        <v>1</v>
      </c>
      <c r="BO29">
        <v>3</v>
      </c>
      <c r="BP29">
        <v>1</v>
      </c>
      <c r="BQ29">
        <v>1</v>
      </c>
      <c r="BR29">
        <v>1</v>
      </c>
      <c r="BS29">
        <v>3</v>
      </c>
      <c r="BT29">
        <v>1</v>
      </c>
      <c r="BU29">
        <v>1</v>
      </c>
      <c r="BV29">
        <v>1</v>
      </c>
      <c r="BW29">
        <v>4</v>
      </c>
      <c r="BX29">
        <v>1</v>
      </c>
      <c r="BY29">
        <v>1</v>
      </c>
      <c r="BZ29">
        <v>1</v>
      </c>
      <c r="CA29">
        <v>3</v>
      </c>
      <c r="CB29">
        <v>1</v>
      </c>
      <c r="CC29">
        <v>3</v>
      </c>
      <c r="CD29">
        <v>1</v>
      </c>
      <c r="CE29">
        <v>152</v>
      </c>
      <c r="CG29">
        <f t="shared" si="0"/>
        <v>37</v>
      </c>
      <c r="CH29">
        <f t="shared" si="1"/>
        <v>19</v>
      </c>
      <c r="CI29">
        <f t="shared" si="2"/>
        <v>22</v>
      </c>
      <c r="CJ29">
        <f t="shared" si="3"/>
        <v>12</v>
      </c>
      <c r="CK29">
        <f t="shared" si="4"/>
        <v>9</v>
      </c>
      <c r="CL29">
        <f t="shared" si="5"/>
        <v>26.25</v>
      </c>
      <c r="CM29">
        <f t="shared" si="6"/>
        <v>15</v>
      </c>
      <c r="CN29">
        <f t="shared" si="7"/>
        <v>4</v>
      </c>
      <c r="CO29">
        <f t="shared" si="8"/>
        <v>23.37</v>
      </c>
    </row>
    <row r="30" spans="1:93" ht="14.5">
      <c r="A30">
        <v>29</v>
      </c>
      <c r="B30" t="s">
        <v>213</v>
      </c>
      <c r="C30" t="s">
        <v>214</v>
      </c>
      <c r="D30" t="s">
        <v>84</v>
      </c>
      <c r="E30" t="s">
        <v>85</v>
      </c>
      <c r="F30" t="s">
        <v>215</v>
      </c>
      <c r="G30" t="s">
        <v>216</v>
      </c>
      <c r="H30">
        <v>1</v>
      </c>
      <c r="I30" t="s">
        <v>98</v>
      </c>
      <c r="J30" s="1" t="s">
        <v>637</v>
      </c>
      <c r="K30">
        <v>2</v>
      </c>
      <c r="L30">
        <v>-3</v>
      </c>
      <c r="M30">
        <v>5</v>
      </c>
      <c r="N30">
        <v>5</v>
      </c>
      <c r="O30">
        <v>4</v>
      </c>
      <c r="P30">
        <v>2</v>
      </c>
      <c r="Q30">
        <v>3</v>
      </c>
      <c r="R30">
        <v>1</v>
      </c>
      <c r="S30">
        <v>4</v>
      </c>
      <c r="T30">
        <v>2</v>
      </c>
      <c r="U30">
        <v>5</v>
      </c>
      <c r="V30">
        <v>3</v>
      </c>
      <c r="W30">
        <v>4</v>
      </c>
      <c r="X30">
        <v>4</v>
      </c>
      <c r="Y30">
        <v>2</v>
      </c>
      <c r="Z30">
        <v>2</v>
      </c>
      <c r="AA30">
        <v>5</v>
      </c>
      <c r="AB30">
        <v>3</v>
      </c>
      <c r="AC30">
        <v>4</v>
      </c>
      <c r="AD30">
        <v>1</v>
      </c>
      <c r="AE30">
        <v>4</v>
      </c>
      <c r="AF30">
        <v>4</v>
      </c>
      <c r="AG30">
        <v>3</v>
      </c>
      <c r="AH30">
        <v>2</v>
      </c>
      <c r="AI30">
        <v>2</v>
      </c>
      <c r="AJ30">
        <v>1</v>
      </c>
      <c r="AK30">
        <v>1</v>
      </c>
      <c r="AL30">
        <v>3</v>
      </c>
      <c r="AM30">
        <v>4</v>
      </c>
      <c r="AN30">
        <v>3</v>
      </c>
      <c r="AO30">
        <v>3</v>
      </c>
      <c r="AP30">
        <v>2</v>
      </c>
      <c r="AQ30">
        <v>2</v>
      </c>
      <c r="AR30">
        <v>3</v>
      </c>
      <c r="AS30">
        <v>2</v>
      </c>
      <c r="AT30">
        <v>2</v>
      </c>
      <c r="AU30">
        <v>4</v>
      </c>
      <c r="AV30">
        <v>2</v>
      </c>
      <c r="AW30">
        <v>1</v>
      </c>
      <c r="AX30">
        <v>1</v>
      </c>
      <c r="AY30">
        <v>2</v>
      </c>
      <c r="AZ30">
        <v>4</v>
      </c>
      <c r="BA30">
        <v>4</v>
      </c>
      <c r="BB30">
        <v>1</v>
      </c>
      <c r="BC30">
        <v>3</v>
      </c>
      <c r="BD30">
        <v>4</v>
      </c>
      <c r="BE30">
        <v>3</v>
      </c>
      <c r="BF30">
        <v>1</v>
      </c>
      <c r="BG30">
        <v>2</v>
      </c>
      <c r="BH30">
        <v>2</v>
      </c>
      <c r="BI30">
        <v>1</v>
      </c>
      <c r="BJ30">
        <v>3</v>
      </c>
      <c r="BK30">
        <v>4</v>
      </c>
      <c r="BL30">
        <v>3</v>
      </c>
      <c r="BM30">
        <v>2</v>
      </c>
      <c r="BN30">
        <v>1</v>
      </c>
      <c r="BO30">
        <v>4</v>
      </c>
      <c r="BP30">
        <v>1</v>
      </c>
      <c r="BQ30">
        <v>1</v>
      </c>
      <c r="BR30">
        <v>3</v>
      </c>
      <c r="BS30">
        <v>4</v>
      </c>
      <c r="BT30">
        <v>1</v>
      </c>
      <c r="BU30">
        <v>1</v>
      </c>
      <c r="BV30">
        <v>1</v>
      </c>
      <c r="BW30">
        <v>4</v>
      </c>
      <c r="BX30">
        <v>1</v>
      </c>
      <c r="BY30">
        <v>1</v>
      </c>
      <c r="BZ30">
        <v>2</v>
      </c>
      <c r="CA30">
        <v>2</v>
      </c>
      <c r="CB30">
        <v>1</v>
      </c>
      <c r="CC30">
        <v>3</v>
      </c>
      <c r="CD30">
        <v>1</v>
      </c>
      <c r="CE30">
        <v>179</v>
      </c>
      <c r="CG30">
        <f t="shared" si="0"/>
        <v>37</v>
      </c>
      <c r="CH30">
        <f t="shared" si="1"/>
        <v>30</v>
      </c>
      <c r="CI30">
        <f t="shared" si="2"/>
        <v>24</v>
      </c>
      <c r="CJ30">
        <f t="shared" si="3"/>
        <v>21</v>
      </c>
      <c r="CK30">
        <f t="shared" si="4"/>
        <v>14</v>
      </c>
      <c r="CL30">
        <f t="shared" si="5"/>
        <v>43.75</v>
      </c>
      <c r="CM30">
        <f t="shared" si="6"/>
        <v>24</v>
      </c>
      <c r="CN30">
        <f t="shared" si="7"/>
        <v>3</v>
      </c>
      <c r="CO30">
        <f t="shared" si="8"/>
        <v>33.21</v>
      </c>
    </row>
    <row r="31" spans="1:93" ht="14.5">
      <c r="A31">
        <v>30</v>
      </c>
      <c r="B31" t="s">
        <v>217</v>
      </c>
      <c r="C31" t="s">
        <v>218</v>
      </c>
      <c r="D31" t="s">
        <v>84</v>
      </c>
      <c r="E31" t="s">
        <v>85</v>
      </c>
      <c r="F31" t="s">
        <v>219</v>
      </c>
      <c r="G31" t="s">
        <v>220</v>
      </c>
      <c r="H31">
        <v>2</v>
      </c>
      <c r="I31" t="s">
        <v>130</v>
      </c>
      <c r="J31" s="1" t="s">
        <v>639</v>
      </c>
      <c r="K31">
        <v>2</v>
      </c>
      <c r="L31">
        <v>-3</v>
      </c>
      <c r="M31">
        <v>4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3</v>
      </c>
      <c r="Z31">
        <v>3</v>
      </c>
      <c r="AA31">
        <v>3</v>
      </c>
      <c r="AB31">
        <v>2</v>
      </c>
      <c r="AC31">
        <v>4</v>
      </c>
      <c r="AD31">
        <v>2</v>
      </c>
      <c r="AE31">
        <v>2</v>
      </c>
      <c r="AF31">
        <v>2</v>
      </c>
      <c r="AG31">
        <v>3</v>
      </c>
      <c r="AH31">
        <v>3</v>
      </c>
      <c r="AI31">
        <v>2</v>
      </c>
      <c r="AJ31">
        <v>3</v>
      </c>
      <c r="AK31">
        <v>3</v>
      </c>
      <c r="AL31">
        <v>3</v>
      </c>
      <c r="AM31">
        <v>3</v>
      </c>
      <c r="AN31">
        <v>2</v>
      </c>
      <c r="AO31">
        <v>3</v>
      </c>
      <c r="AP31">
        <v>2</v>
      </c>
      <c r="AQ31">
        <v>2</v>
      </c>
      <c r="AR31">
        <v>2</v>
      </c>
      <c r="AS31">
        <v>1</v>
      </c>
      <c r="AT31">
        <v>2</v>
      </c>
      <c r="AU31">
        <v>4</v>
      </c>
      <c r="AV31">
        <v>4</v>
      </c>
      <c r="AW31">
        <v>1</v>
      </c>
      <c r="AX31">
        <v>1</v>
      </c>
      <c r="AY31">
        <v>1</v>
      </c>
      <c r="AZ31">
        <v>3</v>
      </c>
      <c r="BA31">
        <v>3</v>
      </c>
      <c r="BB31">
        <v>3</v>
      </c>
      <c r="BC31">
        <v>1</v>
      </c>
      <c r="BD31">
        <v>3</v>
      </c>
      <c r="BE31">
        <v>2</v>
      </c>
      <c r="BF31">
        <v>2</v>
      </c>
      <c r="BG31">
        <v>3</v>
      </c>
      <c r="BH31">
        <v>3</v>
      </c>
      <c r="BI31">
        <v>1</v>
      </c>
      <c r="BJ31">
        <v>3</v>
      </c>
      <c r="BK31">
        <v>1</v>
      </c>
      <c r="BL31">
        <v>1</v>
      </c>
      <c r="BM31">
        <v>1</v>
      </c>
      <c r="BN31">
        <v>1</v>
      </c>
      <c r="BO31">
        <v>3</v>
      </c>
      <c r="BP31">
        <v>1</v>
      </c>
      <c r="BQ31">
        <v>1</v>
      </c>
      <c r="BR31">
        <v>2</v>
      </c>
      <c r="BS31">
        <v>3</v>
      </c>
      <c r="BT31">
        <v>1</v>
      </c>
      <c r="BU31">
        <v>2</v>
      </c>
      <c r="BV31">
        <v>1</v>
      </c>
      <c r="BW31">
        <v>3</v>
      </c>
      <c r="BX31">
        <v>1</v>
      </c>
      <c r="BY31">
        <v>1</v>
      </c>
      <c r="BZ31">
        <v>1</v>
      </c>
      <c r="CA31">
        <v>3</v>
      </c>
      <c r="CB31">
        <v>1</v>
      </c>
      <c r="CC31">
        <v>2</v>
      </c>
      <c r="CD31">
        <v>2</v>
      </c>
      <c r="CE31">
        <v>154</v>
      </c>
      <c r="CG31">
        <f t="shared" si="0"/>
        <v>26</v>
      </c>
      <c r="CH31">
        <f t="shared" si="1"/>
        <v>24</v>
      </c>
      <c r="CI31">
        <f t="shared" si="2"/>
        <v>27</v>
      </c>
      <c r="CJ31">
        <f t="shared" si="3"/>
        <v>15</v>
      </c>
      <c r="CK31">
        <f t="shared" si="4"/>
        <v>10</v>
      </c>
      <c r="CL31">
        <f t="shared" si="5"/>
        <v>31.25</v>
      </c>
      <c r="CM31">
        <f t="shared" si="6"/>
        <v>18</v>
      </c>
      <c r="CN31">
        <f t="shared" si="7"/>
        <v>6</v>
      </c>
      <c r="CO31">
        <f t="shared" si="8"/>
        <v>29.52</v>
      </c>
    </row>
    <row r="32" spans="1:93" ht="14.5">
      <c r="A32">
        <v>31</v>
      </c>
      <c r="B32" t="s">
        <v>221</v>
      </c>
      <c r="C32" t="s">
        <v>222</v>
      </c>
      <c r="D32" t="s">
        <v>84</v>
      </c>
      <c r="E32" t="s">
        <v>85</v>
      </c>
      <c r="F32" t="s">
        <v>223</v>
      </c>
      <c r="G32" t="s">
        <v>224</v>
      </c>
      <c r="H32">
        <v>4</v>
      </c>
      <c r="I32" t="s">
        <v>130</v>
      </c>
      <c r="J32" s="1" t="s">
        <v>639</v>
      </c>
      <c r="K32">
        <v>1</v>
      </c>
      <c r="L32">
        <v>1</v>
      </c>
      <c r="M32">
        <v>4</v>
      </c>
      <c r="N32">
        <v>3</v>
      </c>
      <c r="O32">
        <v>4</v>
      </c>
      <c r="P32">
        <v>2</v>
      </c>
      <c r="Q32">
        <v>4</v>
      </c>
      <c r="R32">
        <v>2</v>
      </c>
      <c r="S32">
        <v>2</v>
      </c>
      <c r="T32">
        <v>2</v>
      </c>
      <c r="U32">
        <v>4</v>
      </c>
      <c r="V32">
        <v>4</v>
      </c>
      <c r="W32">
        <v>3</v>
      </c>
      <c r="X32">
        <v>3</v>
      </c>
      <c r="Y32">
        <v>3</v>
      </c>
      <c r="Z32">
        <v>3</v>
      </c>
      <c r="AA32">
        <v>3</v>
      </c>
      <c r="AB32">
        <v>3</v>
      </c>
      <c r="AC32">
        <v>4</v>
      </c>
      <c r="AD32">
        <v>3</v>
      </c>
      <c r="AE32">
        <v>4</v>
      </c>
      <c r="AF32">
        <v>3</v>
      </c>
      <c r="AG32">
        <v>3</v>
      </c>
      <c r="AH32">
        <v>3</v>
      </c>
      <c r="AI32">
        <v>2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2</v>
      </c>
      <c r="AT32">
        <v>2</v>
      </c>
      <c r="AU32">
        <v>3</v>
      </c>
      <c r="AV32">
        <v>3</v>
      </c>
      <c r="AW32">
        <v>1</v>
      </c>
      <c r="AX32">
        <v>2</v>
      </c>
      <c r="AY32">
        <v>3</v>
      </c>
      <c r="AZ32">
        <v>3</v>
      </c>
      <c r="BA32">
        <v>3</v>
      </c>
      <c r="BB32">
        <v>2</v>
      </c>
      <c r="BC32">
        <v>3</v>
      </c>
      <c r="BD32">
        <v>2</v>
      </c>
      <c r="BE32">
        <v>3</v>
      </c>
      <c r="BF32">
        <v>3</v>
      </c>
      <c r="BG32">
        <v>3</v>
      </c>
      <c r="BH32">
        <v>3</v>
      </c>
      <c r="BI32">
        <v>1</v>
      </c>
      <c r="BJ32">
        <v>3</v>
      </c>
      <c r="BK32">
        <v>3</v>
      </c>
      <c r="BL32">
        <v>2</v>
      </c>
      <c r="BM32">
        <v>2</v>
      </c>
      <c r="BN32">
        <v>2</v>
      </c>
      <c r="BO32">
        <v>3</v>
      </c>
      <c r="BP32">
        <v>2</v>
      </c>
      <c r="BQ32">
        <v>2</v>
      </c>
      <c r="BR32">
        <v>3</v>
      </c>
      <c r="BS32">
        <v>2</v>
      </c>
      <c r="BT32">
        <v>3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3</v>
      </c>
      <c r="CB32">
        <v>3</v>
      </c>
      <c r="CC32">
        <v>2</v>
      </c>
      <c r="CD32">
        <v>2</v>
      </c>
      <c r="CE32">
        <v>189</v>
      </c>
      <c r="CG32">
        <f t="shared" si="0"/>
        <v>37</v>
      </c>
      <c r="CH32">
        <f t="shared" si="1"/>
        <v>26</v>
      </c>
      <c r="CI32">
        <f t="shared" si="2"/>
        <v>29</v>
      </c>
      <c r="CJ32">
        <f t="shared" si="3"/>
        <v>23</v>
      </c>
      <c r="CK32">
        <f t="shared" si="4"/>
        <v>12</v>
      </c>
      <c r="CL32">
        <f t="shared" si="5"/>
        <v>43.75</v>
      </c>
      <c r="CM32">
        <f t="shared" si="6"/>
        <v>34</v>
      </c>
      <c r="CN32">
        <f t="shared" si="7"/>
        <v>8</v>
      </c>
      <c r="CO32">
        <f t="shared" si="8"/>
        <v>51.66</v>
      </c>
    </row>
    <row r="33" spans="1:93" ht="14.5">
      <c r="A33">
        <v>32</v>
      </c>
      <c r="B33" t="s">
        <v>225</v>
      </c>
      <c r="C33" t="s">
        <v>226</v>
      </c>
      <c r="D33" t="s">
        <v>227</v>
      </c>
      <c r="E33" t="s">
        <v>195</v>
      </c>
      <c r="F33" t="s">
        <v>228</v>
      </c>
      <c r="G33" t="s">
        <v>229</v>
      </c>
      <c r="H33">
        <v>1</v>
      </c>
      <c r="I33" t="s">
        <v>230</v>
      </c>
      <c r="J33" s="1" t="s">
        <v>638</v>
      </c>
      <c r="K33">
        <v>2</v>
      </c>
      <c r="L33">
        <v>-3</v>
      </c>
      <c r="M33">
        <v>3</v>
      </c>
      <c r="N33">
        <v>4</v>
      </c>
      <c r="O33">
        <v>3</v>
      </c>
      <c r="P33">
        <v>2</v>
      </c>
      <c r="Q33">
        <v>3</v>
      </c>
      <c r="R33">
        <v>1</v>
      </c>
      <c r="S33">
        <v>1</v>
      </c>
      <c r="T33">
        <v>2</v>
      </c>
      <c r="U33">
        <v>3</v>
      </c>
      <c r="V33">
        <v>2</v>
      </c>
      <c r="W33">
        <v>2</v>
      </c>
      <c r="X33">
        <v>3</v>
      </c>
      <c r="Y33">
        <v>4</v>
      </c>
      <c r="Z33">
        <v>3</v>
      </c>
      <c r="AA33">
        <v>4</v>
      </c>
      <c r="AB33">
        <v>3</v>
      </c>
      <c r="AC33">
        <v>4</v>
      </c>
      <c r="AD33">
        <v>2</v>
      </c>
      <c r="AE33">
        <v>3</v>
      </c>
      <c r="AF33">
        <v>3</v>
      </c>
      <c r="AG33">
        <v>3</v>
      </c>
      <c r="AH33">
        <v>3</v>
      </c>
      <c r="AI33">
        <v>2</v>
      </c>
      <c r="AJ33">
        <v>3</v>
      </c>
      <c r="AK33">
        <v>2</v>
      </c>
      <c r="AL33">
        <v>2</v>
      </c>
      <c r="AM33">
        <v>3</v>
      </c>
      <c r="AN33">
        <v>2</v>
      </c>
      <c r="AO33">
        <v>3</v>
      </c>
      <c r="AP33">
        <v>2</v>
      </c>
      <c r="AQ33">
        <v>2</v>
      </c>
      <c r="AR33">
        <v>2</v>
      </c>
      <c r="AS33">
        <v>2</v>
      </c>
      <c r="AT33">
        <v>3</v>
      </c>
      <c r="AU33">
        <v>2</v>
      </c>
      <c r="AV33">
        <v>3</v>
      </c>
      <c r="AW33">
        <v>2</v>
      </c>
      <c r="AX33">
        <v>2</v>
      </c>
      <c r="AY33">
        <v>2</v>
      </c>
      <c r="AZ33">
        <v>3</v>
      </c>
      <c r="BA33">
        <v>3</v>
      </c>
      <c r="BB33">
        <v>3</v>
      </c>
      <c r="BC33">
        <v>2</v>
      </c>
      <c r="BD33">
        <v>2</v>
      </c>
      <c r="BE33">
        <v>2</v>
      </c>
      <c r="BF33">
        <v>3</v>
      </c>
      <c r="BG33">
        <v>2</v>
      </c>
      <c r="BH33">
        <v>2</v>
      </c>
      <c r="BI33">
        <v>2</v>
      </c>
      <c r="BJ33">
        <v>3</v>
      </c>
      <c r="BK33">
        <v>2</v>
      </c>
      <c r="BL33">
        <v>2</v>
      </c>
      <c r="BM33">
        <v>2</v>
      </c>
      <c r="BN33">
        <v>4</v>
      </c>
      <c r="BO33">
        <v>2</v>
      </c>
      <c r="BP33">
        <v>2</v>
      </c>
      <c r="BQ33">
        <v>3</v>
      </c>
      <c r="BR33">
        <v>3</v>
      </c>
      <c r="BS33">
        <v>3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3</v>
      </c>
      <c r="CA33">
        <v>3</v>
      </c>
      <c r="CB33">
        <v>2</v>
      </c>
      <c r="CC33">
        <v>2</v>
      </c>
      <c r="CD33">
        <v>2</v>
      </c>
      <c r="CE33">
        <v>174</v>
      </c>
      <c r="CG33">
        <f t="shared" si="0"/>
        <v>30</v>
      </c>
      <c r="CH33">
        <f t="shared" si="1"/>
        <v>25</v>
      </c>
      <c r="CI33">
        <f t="shared" si="2"/>
        <v>25</v>
      </c>
      <c r="CJ33">
        <f t="shared" si="3"/>
        <v>22</v>
      </c>
      <c r="CK33">
        <f t="shared" si="4"/>
        <v>15</v>
      </c>
      <c r="CL33">
        <f t="shared" si="5"/>
        <v>46.25</v>
      </c>
      <c r="CM33">
        <f t="shared" si="6"/>
        <v>35</v>
      </c>
      <c r="CN33">
        <f t="shared" si="7"/>
        <v>8</v>
      </c>
      <c r="CO33">
        <f t="shared" si="8"/>
        <v>52.89</v>
      </c>
    </row>
    <row r="34" spans="1:93" ht="14.5">
      <c r="A34">
        <v>33</v>
      </c>
      <c r="B34" t="s">
        <v>231</v>
      </c>
      <c r="C34" t="s">
        <v>232</v>
      </c>
      <c r="D34" t="s">
        <v>84</v>
      </c>
      <c r="E34" t="s">
        <v>85</v>
      </c>
      <c r="F34" t="s">
        <v>233</v>
      </c>
      <c r="G34" t="s">
        <v>234</v>
      </c>
      <c r="H34">
        <v>4</v>
      </c>
      <c r="I34" t="s">
        <v>142</v>
      </c>
      <c r="J34" s="1" t="s">
        <v>639</v>
      </c>
      <c r="K34">
        <v>2</v>
      </c>
      <c r="L34">
        <v>-3</v>
      </c>
      <c r="M34">
        <v>4</v>
      </c>
      <c r="N34">
        <v>4</v>
      </c>
      <c r="O34">
        <v>5</v>
      </c>
      <c r="P34">
        <v>4</v>
      </c>
      <c r="Q34">
        <v>3</v>
      </c>
      <c r="R34">
        <v>4</v>
      </c>
      <c r="S34">
        <v>1</v>
      </c>
      <c r="T34">
        <v>1</v>
      </c>
      <c r="U34">
        <v>3</v>
      </c>
      <c r="V34">
        <v>3</v>
      </c>
      <c r="W34">
        <v>3</v>
      </c>
      <c r="X34">
        <v>5</v>
      </c>
      <c r="Y34">
        <v>1</v>
      </c>
      <c r="Z34">
        <v>5</v>
      </c>
      <c r="AA34">
        <v>5</v>
      </c>
      <c r="AB34">
        <v>5</v>
      </c>
      <c r="AC34">
        <v>3</v>
      </c>
      <c r="AD34">
        <v>1</v>
      </c>
      <c r="AE34">
        <v>4</v>
      </c>
      <c r="AF34">
        <v>1</v>
      </c>
      <c r="AG34">
        <v>4</v>
      </c>
      <c r="AH34">
        <v>4</v>
      </c>
      <c r="AI34">
        <v>3</v>
      </c>
      <c r="AJ34">
        <v>4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2</v>
      </c>
      <c r="AR34">
        <v>4</v>
      </c>
      <c r="AS34">
        <v>1</v>
      </c>
      <c r="AT34">
        <v>1</v>
      </c>
      <c r="AU34">
        <v>4</v>
      </c>
      <c r="AV34">
        <v>4</v>
      </c>
      <c r="AW34">
        <v>1</v>
      </c>
      <c r="AX34">
        <v>1</v>
      </c>
      <c r="AY34">
        <v>1</v>
      </c>
      <c r="AZ34">
        <v>1</v>
      </c>
      <c r="BA34">
        <v>4</v>
      </c>
      <c r="BB34">
        <v>1</v>
      </c>
      <c r="BC34">
        <v>1</v>
      </c>
      <c r="BD34">
        <v>3</v>
      </c>
      <c r="BE34">
        <v>4</v>
      </c>
      <c r="BF34">
        <v>4</v>
      </c>
      <c r="BG34">
        <v>4</v>
      </c>
      <c r="BH34">
        <v>1</v>
      </c>
      <c r="BI34">
        <v>1</v>
      </c>
      <c r="BJ34">
        <v>3</v>
      </c>
      <c r="BK34">
        <v>1</v>
      </c>
      <c r="BL34">
        <v>1</v>
      </c>
      <c r="BM34">
        <v>1</v>
      </c>
      <c r="BN34">
        <v>1</v>
      </c>
      <c r="BO34">
        <v>4</v>
      </c>
      <c r="BP34">
        <v>1</v>
      </c>
      <c r="BQ34">
        <v>1</v>
      </c>
      <c r="BR34">
        <v>1</v>
      </c>
      <c r="BS34">
        <v>4</v>
      </c>
      <c r="BT34">
        <v>1</v>
      </c>
      <c r="BU34">
        <v>1</v>
      </c>
      <c r="BV34">
        <v>1</v>
      </c>
      <c r="BW34">
        <v>4</v>
      </c>
      <c r="BX34">
        <v>1</v>
      </c>
      <c r="BY34">
        <v>1</v>
      </c>
      <c r="BZ34">
        <v>1</v>
      </c>
      <c r="CA34">
        <v>4</v>
      </c>
      <c r="CB34">
        <v>1</v>
      </c>
      <c r="CC34">
        <v>4</v>
      </c>
      <c r="CD34">
        <v>1</v>
      </c>
      <c r="CE34">
        <v>179</v>
      </c>
      <c r="CG34">
        <f t="shared" si="0"/>
        <v>40</v>
      </c>
      <c r="CH34">
        <f t="shared" si="1"/>
        <v>25</v>
      </c>
      <c r="CI34">
        <f t="shared" si="2"/>
        <v>33</v>
      </c>
      <c r="CJ34">
        <f t="shared" si="3"/>
        <v>14</v>
      </c>
      <c r="CK34">
        <f t="shared" si="4"/>
        <v>8</v>
      </c>
      <c r="CL34">
        <f t="shared" si="5"/>
        <v>27.5</v>
      </c>
      <c r="CM34">
        <f t="shared" si="6"/>
        <v>15</v>
      </c>
      <c r="CN34">
        <f t="shared" si="7"/>
        <v>0</v>
      </c>
      <c r="CO34">
        <f t="shared" si="8"/>
        <v>18.45</v>
      </c>
    </row>
    <row r="35" spans="1:93" ht="14.5">
      <c r="A35">
        <v>34</v>
      </c>
      <c r="B35" t="s">
        <v>235</v>
      </c>
      <c r="C35" t="s">
        <v>157</v>
      </c>
      <c r="D35" t="s">
        <v>84</v>
      </c>
      <c r="E35" t="s">
        <v>85</v>
      </c>
      <c r="F35" t="s">
        <v>236</v>
      </c>
      <c r="G35" t="s">
        <v>237</v>
      </c>
      <c r="H35">
        <v>4</v>
      </c>
      <c r="I35" t="s">
        <v>238</v>
      </c>
      <c r="J35" s="1" t="s">
        <v>635</v>
      </c>
      <c r="K35">
        <v>1</v>
      </c>
      <c r="L35">
        <v>2</v>
      </c>
      <c r="M35">
        <v>5</v>
      </c>
      <c r="N35">
        <v>3</v>
      </c>
      <c r="O35">
        <v>2</v>
      </c>
      <c r="P35">
        <v>4</v>
      </c>
      <c r="Q35">
        <v>3</v>
      </c>
      <c r="R35">
        <v>3</v>
      </c>
      <c r="S35">
        <v>3</v>
      </c>
      <c r="T35">
        <v>1</v>
      </c>
      <c r="U35">
        <v>3</v>
      </c>
      <c r="V35">
        <v>3</v>
      </c>
      <c r="W35">
        <v>1</v>
      </c>
      <c r="X35">
        <v>1</v>
      </c>
      <c r="Y35">
        <v>2</v>
      </c>
      <c r="Z35">
        <v>2</v>
      </c>
      <c r="AA35">
        <v>3</v>
      </c>
      <c r="AB35">
        <v>3</v>
      </c>
      <c r="AC35">
        <v>3</v>
      </c>
      <c r="AD35">
        <v>3</v>
      </c>
      <c r="AE35">
        <v>2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4</v>
      </c>
      <c r="AM35">
        <v>3</v>
      </c>
      <c r="AN35">
        <v>3</v>
      </c>
      <c r="AO35">
        <v>3</v>
      </c>
      <c r="AP35">
        <v>2</v>
      </c>
      <c r="AQ35">
        <v>2</v>
      </c>
      <c r="AR35">
        <v>1</v>
      </c>
      <c r="AS35">
        <v>2</v>
      </c>
      <c r="AT35">
        <v>2</v>
      </c>
      <c r="AU35">
        <v>4</v>
      </c>
      <c r="AV35">
        <v>4</v>
      </c>
      <c r="AW35">
        <v>1</v>
      </c>
      <c r="AX35">
        <v>1</v>
      </c>
      <c r="AY35">
        <v>3</v>
      </c>
      <c r="AZ35">
        <v>1</v>
      </c>
      <c r="BA35">
        <v>3</v>
      </c>
      <c r="BB35">
        <v>3</v>
      </c>
      <c r="BC35">
        <v>1</v>
      </c>
      <c r="BD35">
        <v>4</v>
      </c>
      <c r="BE35">
        <v>1</v>
      </c>
      <c r="BF35">
        <v>3</v>
      </c>
      <c r="BG35">
        <v>4</v>
      </c>
      <c r="BH35">
        <v>2</v>
      </c>
      <c r="BI35">
        <v>1</v>
      </c>
      <c r="BJ35">
        <v>4</v>
      </c>
      <c r="BK35">
        <v>3</v>
      </c>
      <c r="BL35">
        <v>1</v>
      </c>
      <c r="BM35">
        <v>1</v>
      </c>
      <c r="BN35">
        <v>1</v>
      </c>
      <c r="BO35">
        <v>4</v>
      </c>
      <c r="BP35">
        <v>1</v>
      </c>
      <c r="BQ35">
        <v>3</v>
      </c>
      <c r="BR35">
        <v>2</v>
      </c>
      <c r="BS35">
        <v>3</v>
      </c>
      <c r="BT35">
        <v>3</v>
      </c>
      <c r="BU35">
        <v>1</v>
      </c>
      <c r="BV35">
        <v>1</v>
      </c>
      <c r="BW35">
        <v>4</v>
      </c>
      <c r="BX35">
        <v>1</v>
      </c>
      <c r="BY35">
        <v>2</v>
      </c>
      <c r="BZ35">
        <v>1</v>
      </c>
      <c r="CA35">
        <v>4</v>
      </c>
      <c r="CB35">
        <v>1</v>
      </c>
      <c r="CC35">
        <v>3</v>
      </c>
      <c r="CD35">
        <v>1</v>
      </c>
      <c r="CE35">
        <v>171</v>
      </c>
      <c r="CG35">
        <f t="shared" si="0"/>
        <v>27</v>
      </c>
      <c r="CH35">
        <f t="shared" si="1"/>
        <v>26</v>
      </c>
      <c r="CI35">
        <f t="shared" si="2"/>
        <v>30</v>
      </c>
      <c r="CJ35">
        <f t="shared" si="3"/>
        <v>15</v>
      </c>
      <c r="CK35">
        <f t="shared" si="4"/>
        <v>8</v>
      </c>
      <c r="CL35">
        <f t="shared" si="5"/>
        <v>28.75</v>
      </c>
      <c r="CM35">
        <f t="shared" si="6"/>
        <v>23</v>
      </c>
      <c r="CN35">
        <f t="shared" si="7"/>
        <v>2</v>
      </c>
      <c r="CO35">
        <f t="shared" si="8"/>
        <v>30.75</v>
      </c>
    </row>
    <row r="36" spans="1:93" ht="14.5">
      <c r="A36">
        <v>35</v>
      </c>
      <c r="B36" t="s">
        <v>239</v>
      </c>
      <c r="C36" t="s">
        <v>240</v>
      </c>
      <c r="D36" t="s">
        <v>194</v>
      </c>
      <c r="E36" t="s">
        <v>195</v>
      </c>
      <c r="F36" t="s">
        <v>241</v>
      </c>
      <c r="G36" t="s">
        <v>242</v>
      </c>
      <c r="H36">
        <v>3</v>
      </c>
      <c r="I36" t="s">
        <v>170</v>
      </c>
      <c r="J36" s="1" t="s">
        <v>640</v>
      </c>
      <c r="K36">
        <v>2</v>
      </c>
      <c r="L36">
        <v>-3</v>
      </c>
      <c r="M36">
        <v>3</v>
      </c>
      <c r="N36">
        <v>3</v>
      </c>
      <c r="O36">
        <v>4</v>
      </c>
      <c r="P36">
        <v>2</v>
      </c>
      <c r="Q36">
        <v>4</v>
      </c>
      <c r="R36">
        <v>1</v>
      </c>
      <c r="S36">
        <v>2</v>
      </c>
      <c r="T36">
        <v>2</v>
      </c>
      <c r="U36">
        <v>4</v>
      </c>
      <c r="V36">
        <v>4</v>
      </c>
      <c r="W36">
        <v>2</v>
      </c>
      <c r="X36">
        <v>2</v>
      </c>
      <c r="Y36">
        <v>2</v>
      </c>
      <c r="Z36">
        <v>3</v>
      </c>
      <c r="AA36">
        <v>4</v>
      </c>
      <c r="AB36">
        <v>4</v>
      </c>
      <c r="AC36">
        <v>4</v>
      </c>
      <c r="AD36">
        <v>1</v>
      </c>
      <c r="AE36">
        <v>4</v>
      </c>
      <c r="AF36">
        <v>2</v>
      </c>
      <c r="AG36">
        <v>4</v>
      </c>
      <c r="AH36">
        <v>4</v>
      </c>
      <c r="AI36">
        <v>3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1</v>
      </c>
      <c r="AR36">
        <v>2</v>
      </c>
      <c r="AS36">
        <v>1</v>
      </c>
      <c r="AT36">
        <v>1</v>
      </c>
      <c r="AU36">
        <v>4</v>
      </c>
      <c r="AV36">
        <v>4</v>
      </c>
      <c r="AW36">
        <v>1</v>
      </c>
      <c r="AX36">
        <v>1</v>
      </c>
      <c r="AY36">
        <v>1</v>
      </c>
      <c r="AZ36">
        <v>1</v>
      </c>
      <c r="BA36">
        <v>4</v>
      </c>
      <c r="BB36">
        <v>4</v>
      </c>
      <c r="BC36">
        <v>1</v>
      </c>
      <c r="BD36">
        <v>3</v>
      </c>
      <c r="BE36">
        <v>2</v>
      </c>
      <c r="BF36">
        <v>4</v>
      </c>
      <c r="BG36">
        <v>4</v>
      </c>
      <c r="BH36">
        <v>4</v>
      </c>
      <c r="BI36">
        <v>1</v>
      </c>
      <c r="BJ36">
        <v>4</v>
      </c>
      <c r="BK36">
        <v>1</v>
      </c>
      <c r="BL36">
        <v>1</v>
      </c>
      <c r="BM36">
        <v>1</v>
      </c>
      <c r="BN36">
        <v>1</v>
      </c>
      <c r="BO36">
        <v>3</v>
      </c>
      <c r="BP36">
        <v>1</v>
      </c>
      <c r="BQ36">
        <v>1</v>
      </c>
      <c r="BR36">
        <v>1</v>
      </c>
      <c r="BS36">
        <v>4</v>
      </c>
      <c r="BT36">
        <v>1</v>
      </c>
      <c r="BU36">
        <v>1</v>
      </c>
      <c r="BV36">
        <v>1</v>
      </c>
      <c r="BW36">
        <v>4</v>
      </c>
      <c r="BX36">
        <v>1</v>
      </c>
      <c r="BY36">
        <v>1</v>
      </c>
      <c r="BZ36">
        <v>1</v>
      </c>
      <c r="CA36">
        <v>3</v>
      </c>
      <c r="CB36">
        <v>2</v>
      </c>
      <c r="CC36">
        <v>1</v>
      </c>
      <c r="CD36">
        <v>1</v>
      </c>
      <c r="CE36">
        <v>175</v>
      </c>
      <c r="CG36">
        <f t="shared" si="0"/>
        <v>36</v>
      </c>
      <c r="CH36">
        <f t="shared" si="1"/>
        <v>21</v>
      </c>
      <c r="CI36">
        <f t="shared" si="2"/>
        <v>39</v>
      </c>
      <c r="CJ36">
        <f t="shared" si="3"/>
        <v>11</v>
      </c>
      <c r="CK36">
        <f t="shared" si="4"/>
        <v>3</v>
      </c>
      <c r="CL36">
        <f t="shared" si="5"/>
        <v>17.5</v>
      </c>
      <c r="CM36">
        <f t="shared" si="6"/>
        <v>16</v>
      </c>
      <c r="CN36">
        <f t="shared" si="7"/>
        <v>5</v>
      </c>
      <c r="CO36">
        <f t="shared" si="8"/>
        <v>25.83</v>
      </c>
    </row>
    <row r="37" spans="1:93" ht="14.5">
      <c r="A37">
        <v>36</v>
      </c>
      <c r="B37" t="s">
        <v>243</v>
      </c>
      <c r="C37" t="s">
        <v>244</v>
      </c>
      <c r="D37" t="s">
        <v>227</v>
      </c>
      <c r="E37" t="s">
        <v>195</v>
      </c>
      <c r="F37" t="s">
        <v>245</v>
      </c>
      <c r="G37" t="s">
        <v>246</v>
      </c>
      <c r="H37">
        <v>1</v>
      </c>
      <c r="I37" t="s">
        <v>160</v>
      </c>
      <c r="J37" s="1" t="s">
        <v>637</v>
      </c>
      <c r="K37">
        <v>2</v>
      </c>
      <c r="L37">
        <v>-3</v>
      </c>
      <c r="M37">
        <v>5</v>
      </c>
      <c r="N37">
        <v>3</v>
      </c>
      <c r="O37">
        <v>4</v>
      </c>
      <c r="P37">
        <v>3</v>
      </c>
      <c r="Q37">
        <v>4</v>
      </c>
      <c r="R37">
        <v>2</v>
      </c>
      <c r="S37">
        <v>3</v>
      </c>
      <c r="T37">
        <v>2</v>
      </c>
      <c r="U37">
        <v>3</v>
      </c>
      <c r="V37">
        <v>4</v>
      </c>
      <c r="W37">
        <v>2</v>
      </c>
      <c r="X37">
        <v>2</v>
      </c>
      <c r="Y37">
        <v>2</v>
      </c>
      <c r="Z37">
        <v>3</v>
      </c>
      <c r="AA37">
        <v>2</v>
      </c>
      <c r="AB37">
        <v>3</v>
      </c>
      <c r="AC37">
        <v>3</v>
      </c>
      <c r="AD37">
        <v>2</v>
      </c>
      <c r="AE37">
        <v>4</v>
      </c>
      <c r="AF37">
        <v>2</v>
      </c>
      <c r="AG37">
        <v>3</v>
      </c>
      <c r="AH37">
        <v>2</v>
      </c>
      <c r="AI37">
        <v>2</v>
      </c>
      <c r="AJ37">
        <v>3</v>
      </c>
      <c r="AK37">
        <v>2</v>
      </c>
      <c r="AL37">
        <v>3</v>
      </c>
      <c r="AM37">
        <v>3</v>
      </c>
      <c r="AN37">
        <v>2</v>
      </c>
      <c r="AO37">
        <v>3</v>
      </c>
      <c r="AP37">
        <v>2</v>
      </c>
      <c r="AQ37">
        <v>2</v>
      </c>
      <c r="AR37">
        <v>2</v>
      </c>
      <c r="AS37">
        <v>1</v>
      </c>
      <c r="AT37">
        <v>1</v>
      </c>
      <c r="AU37">
        <v>3</v>
      </c>
      <c r="AV37">
        <v>3</v>
      </c>
      <c r="AW37">
        <v>2</v>
      </c>
      <c r="AX37">
        <v>1</v>
      </c>
      <c r="AY37">
        <v>2</v>
      </c>
      <c r="AZ37">
        <v>1</v>
      </c>
      <c r="BA37">
        <v>3</v>
      </c>
      <c r="BB37">
        <v>3</v>
      </c>
      <c r="BC37">
        <v>2</v>
      </c>
      <c r="BD37">
        <v>3</v>
      </c>
      <c r="BE37">
        <v>1</v>
      </c>
      <c r="BF37">
        <v>3</v>
      </c>
      <c r="BG37">
        <v>3</v>
      </c>
      <c r="BH37">
        <v>3</v>
      </c>
      <c r="BI37">
        <v>1</v>
      </c>
      <c r="BJ37">
        <v>3</v>
      </c>
      <c r="BK37">
        <v>2</v>
      </c>
      <c r="BL37">
        <v>1</v>
      </c>
      <c r="BM37">
        <v>2</v>
      </c>
      <c r="BN37">
        <v>1</v>
      </c>
      <c r="BO37">
        <v>3</v>
      </c>
      <c r="BP37">
        <v>1</v>
      </c>
      <c r="BQ37">
        <v>2</v>
      </c>
      <c r="BR37">
        <v>2</v>
      </c>
      <c r="BS37">
        <v>3</v>
      </c>
      <c r="BT37">
        <v>1</v>
      </c>
      <c r="BU37">
        <v>1</v>
      </c>
      <c r="BV37">
        <v>1</v>
      </c>
      <c r="BW37">
        <v>3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3</v>
      </c>
      <c r="CD37">
        <v>2</v>
      </c>
      <c r="CE37">
        <v>159</v>
      </c>
      <c r="CG37">
        <f t="shared" si="0"/>
        <v>35</v>
      </c>
      <c r="CH37">
        <f t="shared" si="1"/>
        <v>23</v>
      </c>
      <c r="CI37">
        <f t="shared" si="2"/>
        <v>25</v>
      </c>
      <c r="CJ37">
        <f t="shared" si="3"/>
        <v>14</v>
      </c>
      <c r="CK37">
        <f t="shared" si="4"/>
        <v>11</v>
      </c>
      <c r="CL37">
        <f t="shared" si="5"/>
        <v>31.25</v>
      </c>
      <c r="CM37">
        <f t="shared" si="6"/>
        <v>20</v>
      </c>
      <c r="CN37">
        <f t="shared" si="7"/>
        <v>7</v>
      </c>
      <c r="CO37">
        <f t="shared" si="8"/>
        <v>33.21</v>
      </c>
    </row>
    <row r="38" spans="1:93" ht="14.5">
      <c r="A38">
        <v>37</v>
      </c>
      <c r="B38" t="s">
        <v>247</v>
      </c>
      <c r="C38" t="s">
        <v>248</v>
      </c>
      <c r="D38" t="s">
        <v>84</v>
      </c>
      <c r="E38" t="s">
        <v>85</v>
      </c>
      <c r="F38" t="s">
        <v>249</v>
      </c>
      <c r="G38" t="s">
        <v>250</v>
      </c>
      <c r="H38">
        <v>4</v>
      </c>
      <c r="I38" t="s">
        <v>165</v>
      </c>
      <c r="J38" s="1" t="s">
        <v>635</v>
      </c>
      <c r="K38">
        <v>1</v>
      </c>
      <c r="L38">
        <v>2</v>
      </c>
      <c r="M38">
        <v>3</v>
      </c>
      <c r="N38">
        <v>2</v>
      </c>
      <c r="O38">
        <v>2</v>
      </c>
      <c r="P38">
        <v>2</v>
      </c>
      <c r="Q38">
        <v>3</v>
      </c>
      <c r="R38">
        <v>3</v>
      </c>
      <c r="S38">
        <v>1</v>
      </c>
      <c r="T38">
        <v>1</v>
      </c>
      <c r="U38">
        <v>3</v>
      </c>
      <c r="V38">
        <v>2</v>
      </c>
      <c r="W38">
        <v>1</v>
      </c>
      <c r="X38">
        <v>2</v>
      </c>
      <c r="Y38">
        <v>2</v>
      </c>
      <c r="Z38">
        <v>3</v>
      </c>
      <c r="AA38">
        <v>3</v>
      </c>
      <c r="AB38">
        <v>3</v>
      </c>
      <c r="AC38">
        <v>2</v>
      </c>
      <c r="AD38">
        <v>1</v>
      </c>
      <c r="AE38">
        <v>3</v>
      </c>
      <c r="AF38">
        <v>1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3</v>
      </c>
      <c r="AN38">
        <v>3</v>
      </c>
      <c r="AO38">
        <v>3</v>
      </c>
      <c r="AP38">
        <v>2</v>
      </c>
      <c r="AQ38">
        <v>2</v>
      </c>
      <c r="AR38">
        <v>2</v>
      </c>
      <c r="AS38">
        <v>1</v>
      </c>
      <c r="AT38">
        <v>2</v>
      </c>
      <c r="AU38">
        <v>4</v>
      </c>
      <c r="AV38">
        <v>3</v>
      </c>
      <c r="AW38">
        <v>1</v>
      </c>
      <c r="AX38">
        <v>1</v>
      </c>
      <c r="AY38">
        <v>1</v>
      </c>
      <c r="AZ38">
        <v>2</v>
      </c>
      <c r="BA38">
        <v>3</v>
      </c>
      <c r="BB38">
        <v>2</v>
      </c>
      <c r="BC38">
        <v>1</v>
      </c>
      <c r="BD38">
        <v>2</v>
      </c>
      <c r="BE38">
        <v>1</v>
      </c>
      <c r="BF38">
        <v>3</v>
      </c>
      <c r="BG38">
        <v>2</v>
      </c>
      <c r="BH38">
        <v>2</v>
      </c>
      <c r="BI38">
        <v>2</v>
      </c>
      <c r="BJ38">
        <v>2</v>
      </c>
      <c r="BK38">
        <v>3</v>
      </c>
      <c r="BL38">
        <v>1</v>
      </c>
      <c r="BM38">
        <v>2</v>
      </c>
      <c r="BN38">
        <v>1</v>
      </c>
      <c r="BO38">
        <v>2</v>
      </c>
      <c r="BP38">
        <v>1</v>
      </c>
      <c r="BQ38">
        <v>2</v>
      </c>
      <c r="BR38">
        <v>2</v>
      </c>
      <c r="BS38">
        <v>3</v>
      </c>
      <c r="BT38">
        <v>1</v>
      </c>
      <c r="BU38">
        <v>1</v>
      </c>
      <c r="BV38">
        <v>1</v>
      </c>
      <c r="BW38">
        <v>3</v>
      </c>
      <c r="BX38">
        <v>1</v>
      </c>
      <c r="BY38">
        <v>1</v>
      </c>
      <c r="BZ38">
        <v>2</v>
      </c>
      <c r="CA38">
        <v>2</v>
      </c>
      <c r="CB38">
        <v>2</v>
      </c>
      <c r="CC38">
        <v>2</v>
      </c>
      <c r="CD38">
        <v>1</v>
      </c>
      <c r="CE38">
        <v>139</v>
      </c>
      <c r="CG38">
        <f t="shared" si="0"/>
        <v>26</v>
      </c>
      <c r="CH38">
        <f t="shared" si="1"/>
        <v>17</v>
      </c>
      <c r="CI38">
        <f t="shared" si="2"/>
        <v>23</v>
      </c>
      <c r="CJ38">
        <f t="shared" si="3"/>
        <v>14</v>
      </c>
      <c r="CK38">
        <f t="shared" si="4"/>
        <v>15</v>
      </c>
      <c r="CL38">
        <f t="shared" si="5"/>
        <v>36.25</v>
      </c>
      <c r="CM38">
        <f t="shared" si="6"/>
        <v>22</v>
      </c>
      <c r="CN38">
        <f t="shared" si="7"/>
        <v>8</v>
      </c>
      <c r="CO38">
        <f t="shared" si="8"/>
        <v>36.9</v>
      </c>
    </row>
    <row r="39" spans="1:93" ht="14.5">
      <c r="A39">
        <v>38</v>
      </c>
      <c r="B39" t="s">
        <v>251</v>
      </c>
      <c r="C39" t="s">
        <v>167</v>
      </c>
      <c r="D39" t="s">
        <v>227</v>
      </c>
      <c r="E39" t="s">
        <v>195</v>
      </c>
      <c r="F39" t="s">
        <v>252</v>
      </c>
      <c r="G39" t="s">
        <v>253</v>
      </c>
      <c r="H39">
        <v>1</v>
      </c>
      <c r="I39" t="s">
        <v>254</v>
      </c>
      <c r="J39" s="1" t="s">
        <v>637</v>
      </c>
      <c r="K39">
        <v>1</v>
      </c>
      <c r="L39">
        <v>2</v>
      </c>
      <c r="M39">
        <v>4</v>
      </c>
      <c r="N39">
        <v>3</v>
      </c>
      <c r="O39">
        <v>3</v>
      </c>
      <c r="P39">
        <v>2</v>
      </c>
      <c r="Q39">
        <v>3</v>
      </c>
      <c r="R39">
        <v>1</v>
      </c>
      <c r="S39">
        <v>1</v>
      </c>
      <c r="T39">
        <v>3</v>
      </c>
      <c r="U39">
        <v>4</v>
      </c>
      <c r="V39">
        <v>3</v>
      </c>
      <c r="W39">
        <v>1</v>
      </c>
      <c r="X39">
        <v>1</v>
      </c>
      <c r="Y39">
        <v>3</v>
      </c>
      <c r="Z39">
        <v>3</v>
      </c>
      <c r="AA39">
        <v>2</v>
      </c>
      <c r="AB39">
        <v>3</v>
      </c>
      <c r="AC39">
        <v>3</v>
      </c>
      <c r="AD39">
        <v>1</v>
      </c>
      <c r="AE39">
        <v>3</v>
      </c>
      <c r="AF39">
        <v>1</v>
      </c>
      <c r="AG39">
        <v>3</v>
      </c>
      <c r="AH39">
        <v>3</v>
      </c>
      <c r="AI39">
        <v>2</v>
      </c>
      <c r="AJ39">
        <v>3</v>
      </c>
      <c r="AK39">
        <v>2</v>
      </c>
      <c r="AL39">
        <v>3</v>
      </c>
      <c r="AM39">
        <v>3</v>
      </c>
      <c r="AN39">
        <v>3</v>
      </c>
      <c r="AO39">
        <v>3</v>
      </c>
      <c r="AP39">
        <v>2</v>
      </c>
      <c r="AQ39">
        <v>2</v>
      </c>
      <c r="AR39">
        <v>3</v>
      </c>
      <c r="AS39">
        <v>2</v>
      </c>
      <c r="AT39">
        <v>1</v>
      </c>
      <c r="AU39">
        <v>2</v>
      </c>
      <c r="AV39">
        <v>3</v>
      </c>
      <c r="AW39">
        <v>3</v>
      </c>
      <c r="AX39">
        <v>1</v>
      </c>
      <c r="AY39">
        <v>2</v>
      </c>
      <c r="AZ39">
        <v>2</v>
      </c>
      <c r="BA39">
        <v>3</v>
      </c>
      <c r="BB39">
        <v>3</v>
      </c>
      <c r="BC39">
        <v>1</v>
      </c>
      <c r="BD39">
        <v>3</v>
      </c>
      <c r="BE39">
        <v>1</v>
      </c>
      <c r="BF39">
        <v>3</v>
      </c>
      <c r="BG39">
        <v>2</v>
      </c>
      <c r="BH39">
        <v>3</v>
      </c>
      <c r="BI39">
        <v>1</v>
      </c>
      <c r="BJ39">
        <v>3</v>
      </c>
      <c r="BK39">
        <v>2</v>
      </c>
      <c r="BL39">
        <v>1</v>
      </c>
      <c r="BM39">
        <v>1</v>
      </c>
      <c r="BN39">
        <v>1</v>
      </c>
      <c r="BO39">
        <v>3</v>
      </c>
      <c r="BP39">
        <v>1</v>
      </c>
      <c r="BQ39">
        <v>1</v>
      </c>
      <c r="BR39">
        <v>2</v>
      </c>
      <c r="BS39">
        <v>3</v>
      </c>
      <c r="BT39">
        <v>1</v>
      </c>
      <c r="BU39">
        <v>1</v>
      </c>
      <c r="BV39">
        <v>1</v>
      </c>
      <c r="BW39">
        <v>4</v>
      </c>
      <c r="BX39">
        <v>1</v>
      </c>
      <c r="BY39">
        <v>2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149</v>
      </c>
      <c r="CG39">
        <f t="shared" si="0"/>
        <v>30</v>
      </c>
      <c r="CH39">
        <f t="shared" si="1"/>
        <v>18</v>
      </c>
      <c r="CI39">
        <f t="shared" si="2"/>
        <v>27</v>
      </c>
      <c r="CJ39">
        <f t="shared" si="3"/>
        <v>16</v>
      </c>
      <c r="CK39">
        <f t="shared" si="4"/>
        <v>12</v>
      </c>
      <c r="CL39">
        <f t="shared" si="5"/>
        <v>35</v>
      </c>
      <c r="CM39">
        <f t="shared" si="6"/>
        <v>18</v>
      </c>
      <c r="CN39">
        <f t="shared" si="7"/>
        <v>8</v>
      </c>
      <c r="CO39">
        <f t="shared" si="8"/>
        <v>31.98</v>
      </c>
    </row>
    <row r="40" spans="1:93" ht="14.5">
      <c r="A40">
        <v>39</v>
      </c>
      <c r="B40" t="s">
        <v>255</v>
      </c>
      <c r="C40" t="s">
        <v>256</v>
      </c>
      <c r="D40" t="s">
        <v>227</v>
      </c>
      <c r="E40" t="s">
        <v>195</v>
      </c>
      <c r="F40" t="s">
        <v>257</v>
      </c>
      <c r="G40" t="s">
        <v>258</v>
      </c>
      <c r="H40">
        <v>1</v>
      </c>
      <c r="I40" t="s">
        <v>259</v>
      </c>
      <c r="J40" s="1" t="s">
        <v>637</v>
      </c>
      <c r="K40">
        <v>1</v>
      </c>
      <c r="L40">
        <v>2</v>
      </c>
      <c r="M40">
        <v>2</v>
      </c>
      <c r="N40">
        <v>3</v>
      </c>
      <c r="O40">
        <v>4</v>
      </c>
      <c r="P40">
        <v>3</v>
      </c>
      <c r="Q40">
        <v>2</v>
      </c>
      <c r="R40">
        <v>2</v>
      </c>
      <c r="S40">
        <v>1</v>
      </c>
      <c r="T40">
        <v>3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3</v>
      </c>
      <c r="AD40">
        <v>2</v>
      </c>
      <c r="AE40">
        <v>2</v>
      </c>
      <c r="AF40">
        <v>2</v>
      </c>
      <c r="AG40">
        <v>3</v>
      </c>
      <c r="AH40">
        <v>3</v>
      </c>
      <c r="AI40">
        <v>2</v>
      </c>
      <c r="AJ40">
        <v>2</v>
      </c>
      <c r="AK40">
        <v>3</v>
      </c>
      <c r="AL40">
        <v>4</v>
      </c>
      <c r="AM40">
        <v>4</v>
      </c>
      <c r="AN40">
        <v>3</v>
      </c>
      <c r="AO40">
        <v>3</v>
      </c>
      <c r="AP40">
        <v>2</v>
      </c>
      <c r="AQ40">
        <v>2</v>
      </c>
      <c r="AR40">
        <v>2</v>
      </c>
      <c r="AS40">
        <v>1</v>
      </c>
      <c r="AT40">
        <v>1</v>
      </c>
      <c r="AU40">
        <v>3</v>
      </c>
      <c r="AV40">
        <v>4</v>
      </c>
      <c r="AW40">
        <v>1</v>
      </c>
      <c r="AX40">
        <v>1</v>
      </c>
      <c r="AY40">
        <v>1</v>
      </c>
      <c r="AZ40">
        <v>2</v>
      </c>
      <c r="BA40">
        <v>3</v>
      </c>
      <c r="BB40">
        <v>2</v>
      </c>
      <c r="BC40">
        <v>1</v>
      </c>
      <c r="BD40">
        <v>3</v>
      </c>
      <c r="BE40">
        <v>1</v>
      </c>
      <c r="BF40">
        <v>2</v>
      </c>
      <c r="BG40">
        <v>2</v>
      </c>
      <c r="BH40">
        <v>4</v>
      </c>
      <c r="BI40">
        <v>1</v>
      </c>
      <c r="BJ40">
        <v>3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3</v>
      </c>
      <c r="BT40">
        <v>1</v>
      </c>
      <c r="BU40">
        <v>1</v>
      </c>
      <c r="BV40">
        <v>1</v>
      </c>
      <c r="BW40">
        <v>4</v>
      </c>
      <c r="BX40">
        <v>1</v>
      </c>
      <c r="BY40">
        <v>1</v>
      </c>
      <c r="BZ40">
        <v>1</v>
      </c>
      <c r="CA40">
        <v>3</v>
      </c>
      <c r="CB40">
        <v>1</v>
      </c>
      <c r="CC40">
        <v>3</v>
      </c>
      <c r="CD40">
        <v>1</v>
      </c>
      <c r="CE40">
        <v>143</v>
      </c>
      <c r="CG40">
        <f t="shared" si="0"/>
        <v>23</v>
      </c>
      <c r="CH40">
        <f t="shared" si="1"/>
        <v>22</v>
      </c>
      <c r="CI40">
        <f t="shared" si="2"/>
        <v>29</v>
      </c>
      <c r="CJ40">
        <f t="shared" si="3"/>
        <v>12</v>
      </c>
      <c r="CK40">
        <f t="shared" si="4"/>
        <v>12</v>
      </c>
      <c r="CL40">
        <f t="shared" si="5"/>
        <v>30</v>
      </c>
      <c r="CM40">
        <f t="shared" si="6"/>
        <v>15</v>
      </c>
      <c r="CN40">
        <f t="shared" si="7"/>
        <v>6</v>
      </c>
      <c r="CO40">
        <f t="shared" si="8"/>
        <v>25.83</v>
      </c>
    </row>
    <row r="41" spans="1:93" ht="14.5">
      <c r="A41">
        <v>40</v>
      </c>
      <c r="B41" t="s">
        <v>260</v>
      </c>
      <c r="C41" t="s">
        <v>261</v>
      </c>
      <c r="D41" t="s">
        <v>84</v>
      </c>
      <c r="E41" t="s">
        <v>85</v>
      </c>
      <c r="F41" t="s">
        <v>262</v>
      </c>
      <c r="G41" t="s">
        <v>263</v>
      </c>
      <c r="H41">
        <v>1</v>
      </c>
      <c r="I41" t="s">
        <v>160</v>
      </c>
      <c r="J41" s="1" t="s">
        <v>637</v>
      </c>
      <c r="K41">
        <v>2</v>
      </c>
      <c r="L41">
        <v>-3</v>
      </c>
      <c r="M41">
        <v>4</v>
      </c>
      <c r="N41">
        <v>2</v>
      </c>
      <c r="O41">
        <v>5</v>
      </c>
      <c r="P41">
        <v>1</v>
      </c>
      <c r="Q41">
        <v>4</v>
      </c>
      <c r="R41">
        <v>1</v>
      </c>
      <c r="S41">
        <v>1</v>
      </c>
      <c r="T41">
        <v>2</v>
      </c>
      <c r="U41">
        <v>4</v>
      </c>
      <c r="V41">
        <v>4</v>
      </c>
      <c r="W41">
        <v>2</v>
      </c>
      <c r="X41">
        <v>1</v>
      </c>
      <c r="Y41">
        <v>2</v>
      </c>
      <c r="Z41">
        <v>4</v>
      </c>
      <c r="AA41">
        <v>2</v>
      </c>
      <c r="AB41">
        <v>4</v>
      </c>
      <c r="AC41">
        <v>4</v>
      </c>
      <c r="AD41">
        <v>2</v>
      </c>
      <c r="AE41">
        <v>4</v>
      </c>
      <c r="AF41">
        <v>1</v>
      </c>
      <c r="AG41">
        <v>3</v>
      </c>
      <c r="AH41">
        <v>3</v>
      </c>
      <c r="AI41">
        <v>2</v>
      </c>
      <c r="AJ41">
        <v>2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1</v>
      </c>
      <c r="AR41">
        <v>2</v>
      </c>
      <c r="AS41">
        <v>1</v>
      </c>
      <c r="AT41">
        <v>1</v>
      </c>
      <c r="AU41">
        <v>3</v>
      </c>
      <c r="AV41">
        <v>3</v>
      </c>
      <c r="AW41">
        <v>1</v>
      </c>
      <c r="AX41">
        <v>1</v>
      </c>
      <c r="AY41">
        <v>1</v>
      </c>
      <c r="AZ41">
        <v>1</v>
      </c>
      <c r="BA41">
        <v>3</v>
      </c>
      <c r="BB41">
        <v>3</v>
      </c>
      <c r="BC41">
        <v>1</v>
      </c>
      <c r="BD41">
        <v>3</v>
      </c>
      <c r="BE41">
        <v>1</v>
      </c>
      <c r="BF41">
        <v>3</v>
      </c>
      <c r="BG41">
        <v>3</v>
      </c>
      <c r="BH41">
        <v>3</v>
      </c>
      <c r="BI41">
        <v>1</v>
      </c>
      <c r="BJ41">
        <v>3</v>
      </c>
      <c r="BK41">
        <v>1</v>
      </c>
      <c r="BL41">
        <v>1</v>
      </c>
      <c r="BM41">
        <v>1</v>
      </c>
      <c r="BN41">
        <v>1</v>
      </c>
      <c r="BO41">
        <v>3</v>
      </c>
      <c r="BP41">
        <v>1</v>
      </c>
      <c r="BQ41">
        <v>1</v>
      </c>
      <c r="BR41">
        <v>1</v>
      </c>
      <c r="BS41">
        <v>3</v>
      </c>
      <c r="BT41">
        <v>1</v>
      </c>
      <c r="BU41">
        <v>1</v>
      </c>
      <c r="BV41">
        <v>1</v>
      </c>
      <c r="BW41">
        <v>3</v>
      </c>
      <c r="BX41">
        <v>1</v>
      </c>
      <c r="BY41">
        <v>1</v>
      </c>
      <c r="BZ41">
        <v>1</v>
      </c>
      <c r="CA41">
        <v>3</v>
      </c>
      <c r="CB41">
        <v>1</v>
      </c>
      <c r="CC41">
        <v>3</v>
      </c>
      <c r="CD41">
        <v>1</v>
      </c>
      <c r="CE41">
        <v>151</v>
      </c>
      <c r="CG41">
        <f t="shared" si="0"/>
        <v>38</v>
      </c>
      <c r="CH41">
        <f t="shared" si="1"/>
        <v>16</v>
      </c>
      <c r="CI41">
        <f t="shared" si="2"/>
        <v>28</v>
      </c>
      <c r="CJ41">
        <f t="shared" si="3"/>
        <v>10</v>
      </c>
      <c r="CK41">
        <f t="shared" si="4"/>
        <v>11</v>
      </c>
      <c r="CL41">
        <f t="shared" si="5"/>
        <v>26.25</v>
      </c>
      <c r="CM41">
        <f t="shared" si="6"/>
        <v>15</v>
      </c>
      <c r="CN41">
        <f t="shared" si="7"/>
        <v>5</v>
      </c>
      <c r="CO41">
        <f t="shared" si="8"/>
        <v>24.6</v>
      </c>
    </row>
    <row r="42" spans="1:93" ht="14.5">
      <c r="A42">
        <v>41</v>
      </c>
      <c r="B42" t="s">
        <v>264</v>
      </c>
      <c r="C42" t="s">
        <v>265</v>
      </c>
      <c r="D42" t="s">
        <v>84</v>
      </c>
      <c r="E42" t="s">
        <v>85</v>
      </c>
      <c r="F42" t="s">
        <v>266</v>
      </c>
      <c r="G42" t="s">
        <v>267</v>
      </c>
      <c r="H42">
        <v>1</v>
      </c>
      <c r="I42" t="s">
        <v>160</v>
      </c>
      <c r="J42" s="1" t="s">
        <v>637</v>
      </c>
      <c r="K42">
        <v>2</v>
      </c>
      <c r="L42">
        <v>-3</v>
      </c>
      <c r="M42">
        <v>3</v>
      </c>
      <c r="N42">
        <v>1</v>
      </c>
      <c r="O42">
        <v>4</v>
      </c>
      <c r="P42">
        <v>1</v>
      </c>
      <c r="Q42">
        <v>3</v>
      </c>
      <c r="R42">
        <v>1</v>
      </c>
      <c r="S42">
        <v>1</v>
      </c>
      <c r="T42">
        <v>1</v>
      </c>
      <c r="U42">
        <v>4</v>
      </c>
      <c r="V42">
        <v>4</v>
      </c>
      <c r="W42">
        <v>1</v>
      </c>
      <c r="X42">
        <v>2</v>
      </c>
      <c r="Y42">
        <v>1</v>
      </c>
      <c r="Z42">
        <v>4</v>
      </c>
      <c r="AA42">
        <v>3</v>
      </c>
      <c r="AB42">
        <v>4</v>
      </c>
      <c r="AC42">
        <v>3</v>
      </c>
      <c r="AD42">
        <v>2</v>
      </c>
      <c r="AE42">
        <v>3</v>
      </c>
      <c r="AF42">
        <v>1</v>
      </c>
      <c r="AG42">
        <v>3</v>
      </c>
      <c r="AH42">
        <v>3</v>
      </c>
      <c r="AI42">
        <v>2</v>
      </c>
      <c r="AJ42">
        <v>2</v>
      </c>
      <c r="AK42">
        <v>2</v>
      </c>
      <c r="AL42">
        <v>3</v>
      </c>
      <c r="AM42">
        <v>3</v>
      </c>
      <c r="AN42">
        <v>2</v>
      </c>
      <c r="AO42">
        <v>3</v>
      </c>
      <c r="AP42">
        <v>2</v>
      </c>
      <c r="AQ42">
        <v>1</v>
      </c>
      <c r="AR42">
        <v>1</v>
      </c>
      <c r="AS42">
        <v>1</v>
      </c>
      <c r="AT42">
        <v>1</v>
      </c>
      <c r="AU42">
        <v>4</v>
      </c>
      <c r="AV42">
        <v>3</v>
      </c>
      <c r="AW42">
        <v>1</v>
      </c>
      <c r="AX42">
        <v>1</v>
      </c>
      <c r="AY42">
        <v>1</v>
      </c>
      <c r="AZ42">
        <v>1</v>
      </c>
      <c r="BA42">
        <v>3</v>
      </c>
      <c r="BB42">
        <v>2</v>
      </c>
      <c r="BC42">
        <v>1</v>
      </c>
      <c r="BD42">
        <v>3</v>
      </c>
      <c r="BE42">
        <v>1</v>
      </c>
      <c r="BF42">
        <v>2</v>
      </c>
      <c r="BG42">
        <v>3</v>
      </c>
      <c r="BH42">
        <v>3</v>
      </c>
      <c r="BI42">
        <v>1</v>
      </c>
      <c r="BJ42">
        <v>3</v>
      </c>
      <c r="BK42">
        <v>1</v>
      </c>
      <c r="BL42">
        <v>1</v>
      </c>
      <c r="BM42">
        <v>1</v>
      </c>
      <c r="BN42">
        <v>1</v>
      </c>
      <c r="BO42">
        <v>3</v>
      </c>
      <c r="BP42">
        <v>1</v>
      </c>
      <c r="BQ42">
        <v>1</v>
      </c>
      <c r="BR42">
        <v>1</v>
      </c>
      <c r="BS42">
        <v>3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2</v>
      </c>
      <c r="CA42">
        <v>3</v>
      </c>
      <c r="CB42">
        <v>1</v>
      </c>
      <c r="CC42">
        <v>3</v>
      </c>
      <c r="CD42">
        <v>1</v>
      </c>
      <c r="CE42">
        <v>138</v>
      </c>
      <c r="CG42">
        <f t="shared" si="0"/>
        <v>34</v>
      </c>
      <c r="CH42">
        <f t="shared" si="1"/>
        <v>13</v>
      </c>
      <c r="CI42">
        <f t="shared" si="2"/>
        <v>25</v>
      </c>
      <c r="CJ42">
        <f t="shared" si="3"/>
        <v>10</v>
      </c>
      <c r="CK42">
        <f t="shared" si="4"/>
        <v>13</v>
      </c>
      <c r="CL42">
        <f t="shared" si="5"/>
        <v>28.75</v>
      </c>
      <c r="CM42">
        <f t="shared" si="6"/>
        <v>16</v>
      </c>
      <c r="CN42">
        <f t="shared" si="7"/>
        <v>7</v>
      </c>
      <c r="CO42">
        <f t="shared" si="8"/>
        <v>28.29</v>
      </c>
    </row>
    <row r="43" spans="1:93" ht="14.5">
      <c r="A43">
        <v>42</v>
      </c>
      <c r="B43" t="s">
        <v>268</v>
      </c>
      <c r="C43" t="s">
        <v>269</v>
      </c>
      <c r="D43" t="s">
        <v>84</v>
      </c>
      <c r="E43" t="s">
        <v>85</v>
      </c>
      <c r="F43" t="s">
        <v>270</v>
      </c>
      <c r="G43" t="s">
        <v>271</v>
      </c>
      <c r="H43">
        <v>3</v>
      </c>
      <c r="I43" t="s">
        <v>155</v>
      </c>
      <c r="J43" s="1" t="s">
        <v>639</v>
      </c>
      <c r="K43">
        <v>1</v>
      </c>
      <c r="L43">
        <v>2</v>
      </c>
      <c r="M43">
        <v>5</v>
      </c>
      <c r="N43">
        <v>5</v>
      </c>
      <c r="O43">
        <v>3</v>
      </c>
      <c r="P43">
        <v>4</v>
      </c>
      <c r="Q43">
        <v>2</v>
      </c>
      <c r="R43">
        <v>2</v>
      </c>
      <c r="S43">
        <v>2</v>
      </c>
      <c r="T43">
        <v>2</v>
      </c>
      <c r="U43">
        <v>3</v>
      </c>
      <c r="V43">
        <v>2</v>
      </c>
      <c r="W43">
        <v>4</v>
      </c>
      <c r="X43">
        <v>4</v>
      </c>
      <c r="Y43">
        <v>2</v>
      </c>
      <c r="Z43">
        <v>3</v>
      </c>
      <c r="AA43">
        <v>4</v>
      </c>
      <c r="AB43">
        <v>4</v>
      </c>
      <c r="AC43">
        <v>2</v>
      </c>
      <c r="AD43">
        <v>2</v>
      </c>
      <c r="AE43">
        <v>4</v>
      </c>
      <c r="AF43">
        <v>1</v>
      </c>
      <c r="AG43">
        <v>4</v>
      </c>
      <c r="AH43">
        <v>2</v>
      </c>
      <c r="AI43">
        <v>2</v>
      </c>
      <c r="AJ43">
        <v>2</v>
      </c>
      <c r="AK43">
        <v>1</v>
      </c>
      <c r="AL43">
        <v>3</v>
      </c>
      <c r="AM43">
        <v>4</v>
      </c>
      <c r="AN43">
        <v>3</v>
      </c>
      <c r="AO43">
        <v>4</v>
      </c>
      <c r="AP43">
        <v>2</v>
      </c>
      <c r="AQ43">
        <v>2</v>
      </c>
      <c r="AR43">
        <v>1</v>
      </c>
      <c r="AS43">
        <v>1</v>
      </c>
      <c r="AT43">
        <v>1</v>
      </c>
      <c r="AU43">
        <v>4</v>
      </c>
      <c r="AV43">
        <v>4</v>
      </c>
      <c r="AW43">
        <v>2</v>
      </c>
      <c r="AX43">
        <v>1</v>
      </c>
      <c r="AY43">
        <v>1</v>
      </c>
      <c r="AZ43">
        <v>1</v>
      </c>
      <c r="BA43">
        <v>4</v>
      </c>
      <c r="BB43">
        <v>3</v>
      </c>
      <c r="BC43">
        <v>3</v>
      </c>
      <c r="BD43">
        <v>2</v>
      </c>
      <c r="BE43">
        <v>1</v>
      </c>
      <c r="BF43">
        <v>1</v>
      </c>
      <c r="BG43">
        <v>3</v>
      </c>
      <c r="BH43">
        <v>2</v>
      </c>
      <c r="BI43">
        <v>1</v>
      </c>
      <c r="BJ43">
        <v>3</v>
      </c>
      <c r="BK43">
        <v>3</v>
      </c>
      <c r="BL43">
        <v>1</v>
      </c>
      <c r="BM43">
        <v>1</v>
      </c>
      <c r="BN43">
        <v>1</v>
      </c>
      <c r="BO43">
        <v>3</v>
      </c>
      <c r="BP43">
        <v>1</v>
      </c>
      <c r="BQ43">
        <v>1</v>
      </c>
      <c r="BR43">
        <v>1</v>
      </c>
      <c r="BS43">
        <v>3</v>
      </c>
      <c r="BT43">
        <v>1</v>
      </c>
      <c r="BU43">
        <v>1</v>
      </c>
      <c r="BV43">
        <v>1</v>
      </c>
      <c r="BW43">
        <v>4</v>
      </c>
      <c r="BX43">
        <v>1</v>
      </c>
      <c r="BY43">
        <v>1</v>
      </c>
      <c r="BZ43">
        <v>2</v>
      </c>
      <c r="CA43">
        <v>2</v>
      </c>
      <c r="CB43">
        <v>1</v>
      </c>
      <c r="CC43">
        <v>4</v>
      </c>
      <c r="CD43">
        <v>1</v>
      </c>
      <c r="CE43">
        <v>162</v>
      </c>
      <c r="CG43">
        <f t="shared" si="0"/>
        <v>32</v>
      </c>
      <c r="CH43">
        <f t="shared" si="1"/>
        <v>28</v>
      </c>
      <c r="CI43">
        <f t="shared" si="2"/>
        <v>27</v>
      </c>
      <c r="CJ43">
        <f t="shared" si="3"/>
        <v>14</v>
      </c>
      <c r="CK43">
        <f t="shared" si="4"/>
        <v>13</v>
      </c>
      <c r="CL43">
        <f t="shared" si="5"/>
        <v>33.75</v>
      </c>
      <c r="CM43">
        <f t="shared" si="6"/>
        <v>18</v>
      </c>
      <c r="CN43">
        <f t="shared" si="7"/>
        <v>4</v>
      </c>
      <c r="CO43">
        <f t="shared" si="8"/>
        <v>27.06</v>
      </c>
    </row>
    <row r="44" spans="1:93" ht="14.5">
      <c r="A44">
        <v>43</v>
      </c>
      <c r="B44" t="s">
        <v>272</v>
      </c>
      <c r="C44" t="s">
        <v>273</v>
      </c>
      <c r="D44" t="s">
        <v>84</v>
      </c>
      <c r="E44" t="s">
        <v>85</v>
      </c>
      <c r="F44" t="s">
        <v>274</v>
      </c>
      <c r="G44" t="s">
        <v>275</v>
      </c>
      <c r="H44">
        <v>2</v>
      </c>
      <c r="I44" t="s">
        <v>179</v>
      </c>
      <c r="J44" s="1" t="s">
        <v>636</v>
      </c>
      <c r="K44">
        <v>1</v>
      </c>
      <c r="L44">
        <v>1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2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2</v>
      </c>
      <c r="BV44">
        <v>2</v>
      </c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160</v>
      </c>
      <c r="CG44">
        <f t="shared" si="0"/>
        <v>30</v>
      </c>
      <c r="CH44">
        <f t="shared" si="1"/>
        <v>30</v>
      </c>
      <c r="CI44">
        <f t="shared" si="2"/>
        <v>20</v>
      </c>
      <c r="CJ44">
        <f t="shared" si="3"/>
        <v>20</v>
      </c>
      <c r="CK44">
        <f t="shared" si="4"/>
        <v>20</v>
      </c>
      <c r="CL44">
        <f t="shared" si="5"/>
        <v>50</v>
      </c>
      <c r="CM44">
        <f t="shared" si="6"/>
        <v>30</v>
      </c>
      <c r="CN44">
        <f t="shared" si="7"/>
        <v>10</v>
      </c>
      <c r="CO44">
        <f t="shared" si="8"/>
        <v>49.2</v>
      </c>
    </row>
    <row r="45" spans="1:93" ht="14.5">
      <c r="A45">
        <v>44</v>
      </c>
      <c r="B45" t="s">
        <v>276</v>
      </c>
      <c r="C45" t="s">
        <v>277</v>
      </c>
      <c r="D45" t="s">
        <v>84</v>
      </c>
      <c r="E45" t="s">
        <v>85</v>
      </c>
      <c r="F45" t="s">
        <v>278</v>
      </c>
      <c r="G45" t="s">
        <v>279</v>
      </c>
      <c r="H45">
        <v>3</v>
      </c>
      <c r="I45" t="s">
        <v>187</v>
      </c>
      <c r="J45" s="1" t="s">
        <v>635</v>
      </c>
      <c r="K45">
        <v>1</v>
      </c>
      <c r="L45">
        <v>1</v>
      </c>
      <c r="M45">
        <v>3</v>
      </c>
      <c r="N45">
        <v>2</v>
      </c>
      <c r="O45">
        <v>3</v>
      </c>
      <c r="P45">
        <v>2</v>
      </c>
      <c r="Q45">
        <v>3</v>
      </c>
      <c r="R45">
        <v>1</v>
      </c>
      <c r="S45">
        <v>1</v>
      </c>
      <c r="T45">
        <v>1</v>
      </c>
      <c r="U45">
        <v>2</v>
      </c>
      <c r="V45">
        <v>2</v>
      </c>
      <c r="W45">
        <v>3</v>
      </c>
      <c r="X45">
        <v>1</v>
      </c>
      <c r="Y45">
        <v>1</v>
      </c>
      <c r="Z45">
        <v>3</v>
      </c>
      <c r="AA45">
        <v>1</v>
      </c>
      <c r="AB45">
        <v>2</v>
      </c>
      <c r="AC45">
        <v>3</v>
      </c>
      <c r="AD45">
        <v>1</v>
      </c>
      <c r="AE45">
        <v>2</v>
      </c>
      <c r="AF45">
        <v>1</v>
      </c>
      <c r="AG45">
        <v>3</v>
      </c>
      <c r="AH45">
        <v>2</v>
      </c>
      <c r="AI45">
        <v>1</v>
      </c>
      <c r="AJ45">
        <v>1</v>
      </c>
      <c r="AK45">
        <v>1</v>
      </c>
      <c r="AL45">
        <v>2</v>
      </c>
      <c r="AM45">
        <v>1</v>
      </c>
      <c r="AN45">
        <v>2</v>
      </c>
      <c r="AO45">
        <v>2</v>
      </c>
      <c r="AP45">
        <v>2</v>
      </c>
      <c r="AQ45">
        <v>1</v>
      </c>
      <c r="AR45">
        <v>1</v>
      </c>
      <c r="AS45">
        <v>1</v>
      </c>
      <c r="AT45">
        <v>1</v>
      </c>
      <c r="AU45">
        <v>3</v>
      </c>
      <c r="AV45">
        <v>3</v>
      </c>
      <c r="AW45">
        <v>1</v>
      </c>
      <c r="AX45">
        <v>1</v>
      </c>
      <c r="AY45">
        <v>1</v>
      </c>
      <c r="AZ45">
        <v>1</v>
      </c>
      <c r="BA45">
        <v>3</v>
      </c>
      <c r="BB45">
        <v>3</v>
      </c>
      <c r="BC45">
        <v>1</v>
      </c>
      <c r="BD45">
        <v>3</v>
      </c>
      <c r="BE45">
        <v>1</v>
      </c>
      <c r="BF45">
        <v>2</v>
      </c>
      <c r="BG45">
        <v>3</v>
      </c>
      <c r="BH45">
        <v>3</v>
      </c>
      <c r="BI45">
        <v>1</v>
      </c>
      <c r="BJ45">
        <v>3</v>
      </c>
      <c r="BK45">
        <v>1</v>
      </c>
      <c r="BL45">
        <v>1</v>
      </c>
      <c r="BM45">
        <v>1</v>
      </c>
      <c r="BN45">
        <v>1</v>
      </c>
      <c r="BO45">
        <v>3</v>
      </c>
      <c r="BP45">
        <v>1</v>
      </c>
      <c r="BQ45">
        <v>1</v>
      </c>
      <c r="BR45">
        <v>1</v>
      </c>
      <c r="BS45">
        <v>2</v>
      </c>
      <c r="BT45">
        <v>1</v>
      </c>
      <c r="BU45">
        <v>1</v>
      </c>
      <c r="BV45">
        <v>1</v>
      </c>
      <c r="BW45">
        <v>3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3</v>
      </c>
      <c r="CD45">
        <v>1</v>
      </c>
      <c r="CE45">
        <v>119</v>
      </c>
      <c r="CG45">
        <f t="shared" si="0"/>
        <v>24</v>
      </c>
      <c r="CH45">
        <f t="shared" si="1"/>
        <v>14</v>
      </c>
      <c r="CI45">
        <f t="shared" si="2"/>
        <v>17</v>
      </c>
      <c r="CJ45">
        <f t="shared" si="3"/>
        <v>10</v>
      </c>
      <c r="CK45">
        <f t="shared" si="4"/>
        <v>13</v>
      </c>
      <c r="CL45">
        <f t="shared" si="5"/>
        <v>28.75</v>
      </c>
      <c r="CM45">
        <f t="shared" si="6"/>
        <v>15</v>
      </c>
      <c r="CN45">
        <f t="shared" si="7"/>
        <v>8</v>
      </c>
      <c r="CO45">
        <f t="shared" si="8"/>
        <v>28.29</v>
      </c>
    </row>
    <row r="46" spans="1:93" ht="14.5">
      <c r="A46">
        <v>45</v>
      </c>
      <c r="B46" t="s">
        <v>280</v>
      </c>
      <c r="C46" t="s">
        <v>218</v>
      </c>
      <c r="D46" t="s">
        <v>84</v>
      </c>
      <c r="E46" t="s">
        <v>85</v>
      </c>
      <c r="F46" t="s">
        <v>281</v>
      </c>
      <c r="G46" t="s">
        <v>282</v>
      </c>
      <c r="H46">
        <v>2</v>
      </c>
      <c r="I46" t="s">
        <v>155</v>
      </c>
      <c r="J46" s="1" t="s">
        <v>639</v>
      </c>
      <c r="K46">
        <v>1</v>
      </c>
      <c r="L46">
        <v>1</v>
      </c>
      <c r="M46">
        <v>4</v>
      </c>
      <c r="N46">
        <v>2</v>
      </c>
      <c r="O46">
        <v>3</v>
      </c>
      <c r="P46">
        <v>2</v>
      </c>
      <c r="Q46">
        <v>4</v>
      </c>
      <c r="R46">
        <v>2</v>
      </c>
      <c r="S46">
        <v>2</v>
      </c>
      <c r="T46">
        <v>2</v>
      </c>
      <c r="U46">
        <v>4</v>
      </c>
      <c r="V46">
        <v>2</v>
      </c>
      <c r="W46">
        <v>2</v>
      </c>
      <c r="X46">
        <v>3</v>
      </c>
      <c r="Y46">
        <v>2</v>
      </c>
      <c r="Z46">
        <v>3</v>
      </c>
      <c r="AA46">
        <v>3</v>
      </c>
      <c r="AB46">
        <v>3</v>
      </c>
      <c r="AC46">
        <v>2</v>
      </c>
      <c r="AD46">
        <v>3</v>
      </c>
      <c r="AE46">
        <v>4</v>
      </c>
      <c r="AF46">
        <v>2</v>
      </c>
      <c r="AG46">
        <v>3</v>
      </c>
      <c r="AH46">
        <v>2</v>
      </c>
      <c r="AI46">
        <v>2</v>
      </c>
      <c r="AJ46">
        <v>2</v>
      </c>
      <c r="AK46">
        <v>2</v>
      </c>
      <c r="AL46">
        <v>3</v>
      </c>
      <c r="AM46">
        <v>3</v>
      </c>
      <c r="AN46">
        <v>3</v>
      </c>
      <c r="AO46">
        <v>2</v>
      </c>
      <c r="AP46">
        <v>2</v>
      </c>
      <c r="AQ46">
        <v>2</v>
      </c>
      <c r="AR46">
        <v>3</v>
      </c>
      <c r="AS46">
        <v>1</v>
      </c>
      <c r="AT46">
        <v>3</v>
      </c>
      <c r="AU46">
        <v>3</v>
      </c>
      <c r="AV46">
        <v>3</v>
      </c>
      <c r="AW46">
        <v>4</v>
      </c>
      <c r="AX46">
        <v>1</v>
      </c>
      <c r="AY46">
        <v>2</v>
      </c>
      <c r="AZ46">
        <v>3</v>
      </c>
      <c r="BA46">
        <v>3</v>
      </c>
      <c r="BB46">
        <v>2</v>
      </c>
      <c r="BC46">
        <v>2</v>
      </c>
      <c r="BD46">
        <v>3</v>
      </c>
      <c r="BE46">
        <v>2</v>
      </c>
      <c r="BF46">
        <v>3</v>
      </c>
      <c r="BG46">
        <v>3</v>
      </c>
      <c r="BH46">
        <v>3</v>
      </c>
      <c r="BI46">
        <v>1</v>
      </c>
      <c r="BJ46">
        <v>3</v>
      </c>
      <c r="BK46">
        <v>2</v>
      </c>
      <c r="BL46">
        <v>1</v>
      </c>
      <c r="BM46">
        <v>2</v>
      </c>
      <c r="BN46">
        <v>1</v>
      </c>
      <c r="BO46">
        <v>2</v>
      </c>
      <c r="BP46">
        <v>1</v>
      </c>
      <c r="BQ46">
        <v>1</v>
      </c>
      <c r="BR46">
        <v>2</v>
      </c>
      <c r="BS46">
        <v>3</v>
      </c>
      <c r="BT46">
        <v>2</v>
      </c>
      <c r="BU46">
        <v>2</v>
      </c>
      <c r="BV46">
        <v>2</v>
      </c>
      <c r="BW46">
        <v>3</v>
      </c>
      <c r="BX46">
        <v>1</v>
      </c>
      <c r="BY46">
        <v>3</v>
      </c>
      <c r="BZ46">
        <v>3</v>
      </c>
      <c r="CA46">
        <v>2</v>
      </c>
      <c r="CB46">
        <v>2</v>
      </c>
      <c r="CC46">
        <v>1</v>
      </c>
      <c r="CD46">
        <v>1</v>
      </c>
      <c r="CE46">
        <v>165</v>
      </c>
      <c r="CG46">
        <f t="shared" si="0"/>
        <v>32</v>
      </c>
      <c r="CH46">
        <f t="shared" si="1"/>
        <v>22</v>
      </c>
      <c r="CI46">
        <f t="shared" si="2"/>
        <v>24</v>
      </c>
      <c r="CJ46">
        <f t="shared" si="3"/>
        <v>21</v>
      </c>
      <c r="CK46">
        <f t="shared" si="4"/>
        <v>11</v>
      </c>
      <c r="CL46">
        <f t="shared" si="5"/>
        <v>40</v>
      </c>
      <c r="CM46">
        <f t="shared" si="6"/>
        <v>26</v>
      </c>
      <c r="CN46">
        <f t="shared" si="7"/>
        <v>9</v>
      </c>
      <c r="CO46">
        <f t="shared" si="8"/>
        <v>43.05</v>
      </c>
    </row>
    <row r="47" spans="1:93" ht="14.5">
      <c r="A47">
        <v>46</v>
      </c>
      <c r="B47" t="s">
        <v>283</v>
      </c>
      <c r="C47" t="s">
        <v>284</v>
      </c>
      <c r="D47" t="s">
        <v>84</v>
      </c>
      <c r="E47" t="s">
        <v>85</v>
      </c>
      <c r="F47" t="s">
        <v>285</v>
      </c>
      <c r="G47" t="s">
        <v>286</v>
      </c>
      <c r="H47">
        <v>2</v>
      </c>
      <c r="I47" t="s">
        <v>187</v>
      </c>
      <c r="J47" s="1" t="s">
        <v>635</v>
      </c>
      <c r="K47">
        <v>1</v>
      </c>
      <c r="L47">
        <v>1</v>
      </c>
      <c r="M47">
        <v>4</v>
      </c>
      <c r="N47">
        <v>2</v>
      </c>
      <c r="O47">
        <v>3</v>
      </c>
      <c r="P47">
        <v>2</v>
      </c>
      <c r="Q47">
        <v>3</v>
      </c>
      <c r="R47">
        <v>1</v>
      </c>
      <c r="S47">
        <v>2</v>
      </c>
      <c r="T47">
        <v>2</v>
      </c>
      <c r="U47">
        <v>2</v>
      </c>
      <c r="V47">
        <v>2</v>
      </c>
      <c r="W47">
        <v>1</v>
      </c>
      <c r="X47">
        <v>1</v>
      </c>
      <c r="Y47">
        <v>3</v>
      </c>
      <c r="Z47">
        <v>2</v>
      </c>
      <c r="AA47">
        <v>3</v>
      </c>
      <c r="AB47">
        <v>3</v>
      </c>
      <c r="AC47">
        <v>3</v>
      </c>
      <c r="AD47">
        <v>1</v>
      </c>
      <c r="AE47">
        <v>3</v>
      </c>
      <c r="AF47">
        <v>2</v>
      </c>
      <c r="AG47">
        <v>3</v>
      </c>
      <c r="AH47">
        <v>3</v>
      </c>
      <c r="AI47">
        <v>1</v>
      </c>
      <c r="AJ47">
        <v>2</v>
      </c>
      <c r="AK47">
        <v>2</v>
      </c>
      <c r="AL47">
        <v>3</v>
      </c>
      <c r="AM47">
        <v>2</v>
      </c>
      <c r="AN47">
        <v>2</v>
      </c>
      <c r="AO47">
        <v>3</v>
      </c>
      <c r="AP47">
        <v>1</v>
      </c>
      <c r="AQ47">
        <v>2</v>
      </c>
      <c r="AR47">
        <v>1</v>
      </c>
      <c r="AS47">
        <v>2</v>
      </c>
      <c r="AT47">
        <v>2</v>
      </c>
      <c r="AU47">
        <v>2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2</v>
      </c>
      <c r="BB47">
        <v>2</v>
      </c>
      <c r="BC47">
        <v>1</v>
      </c>
      <c r="BD47">
        <v>2</v>
      </c>
      <c r="BE47">
        <v>1</v>
      </c>
      <c r="BF47">
        <v>3</v>
      </c>
      <c r="BG47">
        <v>3</v>
      </c>
      <c r="BH47">
        <v>2</v>
      </c>
      <c r="BI47">
        <v>1</v>
      </c>
      <c r="BJ47">
        <v>1</v>
      </c>
      <c r="BK47">
        <v>2</v>
      </c>
      <c r="BL47">
        <v>2</v>
      </c>
      <c r="BM47">
        <v>1</v>
      </c>
      <c r="BN47">
        <v>1</v>
      </c>
      <c r="BO47">
        <v>2</v>
      </c>
      <c r="BP47">
        <v>1</v>
      </c>
      <c r="BQ47">
        <v>2</v>
      </c>
      <c r="BR47">
        <v>1</v>
      </c>
      <c r="BS47">
        <v>3</v>
      </c>
      <c r="BT47">
        <v>1</v>
      </c>
      <c r="BU47">
        <v>1</v>
      </c>
      <c r="BV47">
        <v>1</v>
      </c>
      <c r="BW47">
        <v>4</v>
      </c>
      <c r="BX47">
        <v>1</v>
      </c>
      <c r="BY47">
        <v>1</v>
      </c>
      <c r="BZ47">
        <v>2</v>
      </c>
      <c r="CA47">
        <v>1</v>
      </c>
      <c r="CB47">
        <v>1</v>
      </c>
      <c r="CC47">
        <v>2</v>
      </c>
      <c r="CD47">
        <v>1</v>
      </c>
      <c r="CE47">
        <v>130</v>
      </c>
      <c r="CG47">
        <f t="shared" si="0"/>
        <v>26</v>
      </c>
      <c r="CH47">
        <f t="shared" si="1"/>
        <v>19</v>
      </c>
      <c r="CI47">
        <f t="shared" si="2"/>
        <v>22</v>
      </c>
      <c r="CJ47">
        <f t="shared" si="3"/>
        <v>13</v>
      </c>
      <c r="CK47">
        <f t="shared" si="4"/>
        <v>21</v>
      </c>
      <c r="CL47">
        <f t="shared" si="5"/>
        <v>42.5</v>
      </c>
      <c r="CM47">
        <f t="shared" si="6"/>
        <v>19</v>
      </c>
      <c r="CN47">
        <f t="shared" si="7"/>
        <v>8</v>
      </c>
      <c r="CO47">
        <f t="shared" si="8"/>
        <v>33.21</v>
      </c>
    </row>
    <row r="48" spans="1:93" ht="14.5">
      <c r="A48">
        <v>47</v>
      </c>
      <c r="B48" t="s">
        <v>287</v>
      </c>
      <c r="C48" t="s">
        <v>218</v>
      </c>
      <c r="D48" t="s">
        <v>84</v>
      </c>
      <c r="E48" t="s">
        <v>85</v>
      </c>
      <c r="F48" t="s">
        <v>288</v>
      </c>
      <c r="G48" t="s">
        <v>289</v>
      </c>
      <c r="H48">
        <v>2</v>
      </c>
      <c r="I48" t="s">
        <v>290</v>
      </c>
      <c r="J48" s="1" t="s">
        <v>638</v>
      </c>
      <c r="K48">
        <v>1</v>
      </c>
      <c r="L48">
        <v>1</v>
      </c>
      <c r="M48">
        <v>4</v>
      </c>
      <c r="N48">
        <v>3</v>
      </c>
      <c r="O48">
        <v>3</v>
      </c>
      <c r="P48">
        <v>3</v>
      </c>
      <c r="Q48">
        <v>3</v>
      </c>
      <c r="R48">
        <v>2</v>
      </c>
      <c r="S48">
        <v>2</v>
      </c>
      <c r="T48">
        <v>2</v>
      </c>
      <c r="U48">
        <v>4</v>
      </c>
      <c r="V48">
        <v>4</v>
      </c>
      <c r="W48">
        <v>3</v>
      </c>
      <c r="X48">
        <v>3</v>
      </c>
      <c r="Y48">
        <v>3</v>
      </c>
      <c r="Z48">
        <v>3</v>
      </c>
      <c r="AA48">
        <v>4</v>
      </c>
      <c r="AB48">
        <v>3</v>
      </c>
      <c r="AC48">
        <v>3</v>
      </c>
      <c r="AD48">
        <v>3</v>
      </c>
      <c r="AE48">
        <v>3</v>
      </c>
      <c r="AF48">
        <v>2</v>
      </c>
      <c r="AG48">
        <v>3</v>
      </c>
      <c r="AH48">
        <v>3</v>
      </c>
      <c r="AI48">
        <v>2</v>
      </c>
      <c r="AJ48">
        <v>2</v>
      </c>
      <c r="AK48">
        <v>2</v>
      </c>
      <c r="AL48">
        <v>3</v>
      </c>
      <c r="AM48">
        <v>3</v>
      </c>
      <c r="AN48">
        <v>3</v>
      </c>
      <c r="AO48">
        <v>3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3</v>
      </c>
      <c r="AV48">
        <v>3</v>
      </c>
      <c r="AW48">
        <v>2</v>
      </c>
      <c r="AX48">
        <v>1</v>
      </c>
      <c r="AY48">
        <v>2</v>
      </c>
      <c r="AZ48">
        <v>3</v>
      </c>
      <c r="BA48">
        <v>4</v>
      </c>
      <c r="BB48">
        <v>3</v>
      </c>
      <c r="BC48">
        <v>2</v>
      </c>
      <c r="BD48">
        <v>4</v>
      </c>
      <c r="BE48">
        <v>2</v>
      </c>
      <c r="BF48">
        <v>2</v>
      </c>
      <c r="BG48">
        <v>3</v>
      </c>
      <c r="BH48">
        <v>3</v>
      </c>
      <c r="BI48">
        <v>1</v>
      </c>
      <c r="BJ48">
        <v>3</v>
      </c>
      <c r="BK48">
        <v>2</v>
      </c>
      <c r="BL48">
        <v>1</v>
      </c>
      <c r="BM48">
        <v>2</v>
      </c>
      <c r="BN48">
        <v>1</v>
      </c>
      <c r="BO48">
        <v>3</v>
      </c>
      <c r="BP48">
        <v>1</v>
      </c>
      <c r="BQ48">
        <v>1</v>
      </c>
      <c r="BR48">
        <v>2</v>
      </c>
      <c r="BS48">
        <v>3</v>
      </c>
      <c r="BT48">
        <v>1</v>
      </c>
      <c r="BU48">
        <v>2</v>
      </c>
      <c r="BV48">
        <v>1</v>
      </c>
      <c r="BW48">
        <v>4</v>
      </c>
      <c r="BX48">
        <v>1</v>
      </c>
      <c r="BY48">
        <v>2</v>
      </c>
      <c r="BZ48">
        <v>1</v>
      </c>
      <c r="CA48">
        <v>3</v>
      </c>
      <c r="CB48">
        <v>1</v>
      </c>
      <c r="CC48">
        <v>2</v>
      </c>
      <c r="CD48">
        <v>1</v>
      </c>
      <c r="CE48">
        <v>170</v>
      </c>
      <c r="CG48">
        <f t="shared" si="0"/>
        <v>33</v>
      </c>
      <c r="CH48">
        <f t="shared" si="1"/>
        <v>27</v>
      </c>
      <c r="CI48">
        <f t="shared" si="2"/>
        <v>26</v>
      </c>
      <c r="CJ48">
        <f t="shared" si="3"/>
        <v>19</v>
      </c>
      <c r="CK48">
        <f t="shared" si="4"/>
        <v>10</v>
      </c>
      <c r="CL48">
        <f t="shared" si="5"/>
        <v>36.25</v>
      </c>
      <c r="CM48">
        <f t="shared" si="6"/>
        <v>20</v>
      </c>
      <c r="CN48">
        <f t="shared" si="7"/>
        <v>5</v>
      </c>
      <c r="CO48">
        <f t="shared" si="8"/>
        <v>30.75</v>
      </c>
    </row>
    <row r="49" spans="1:93" ht="14.5">
      <c r="A49">
        <v>48</v>
      </c>
      <c r="B49" t="s">
        <v>291</v>
      </c>
      <c r="C49" t="s">
        <v>292</v>
      </c>
      <c r="D49" t="s">
        <v>84</v>
      </c>
      <c r="E49" t="s">
        <v>85</v>
      </c>
      <c r="F49" t="s">
        <v>293</v>
      </c>
      <c r="G49" t="s">
        <v>294</v>
      </c>
      <c r="H49">
        <v>2</v>
      </c>
      <c r="I49" t="s">
        <v>165</v>
      </c>
      <c r="J49" s="1" t="s">
        <v>635</v>
      </c>
      <c r="K49">
        <v>1</v>
      </c>
      <c r="L49">
        <v>1</v>
      </c>
      <c r="M49">
        <v>2</v>
      </c>
      <c r="N49">
        <v>4</v>
      </c>
      <c r="O49">
        <v>2</v>
      </c>
      <c r="P49">
        <v>4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3</v>
      </c>
      <c r="Z49">
        <v>2</v>
      </c>
      <c r="AA49">
        <v>3</v>
      </c>
      <c r="AB49">
        <v>3</v>
      </c>
      <c r="AC49">
        <v>3</v>
      </c>
      <c r="AD49">
        <v>2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2</v>
      </c>
      <c r="AK49">
        <v>3</v>
      </c>
      <c r="AL49">
        <v>3</v>
      </c>
      <c r="AM49">
        <v>3</v>
      </c>
      <c r="AN49">
        <v>2</v>
      </c>
      <c r="AO49">
        <v>3</v>
      </c>
      <c r="AP49">
        <v>2</v>
      </c>
      <c r="AQ49">
        <v>3</v>
      </c>
      <c r="AR49">
        <v>1</v>
      </c>
      <c r="AS49">
        <v>2</v>
      </c>
      <c r="AT49">
        <v>1</v>
      </c>
      <c r="AU49">
        <v>4</v>
      </c>
      <c r="AV49">
        <v>3</v>
      </c>
      <c r="AW49">
        <v>1</v>
      </c>
      <c r="AX49">
        <v>2</v>
      </c>
      <c r="AY49">
        <v>1</v>
      </c>
      <c r="AZ49">
        <v>3</v>
      </c>
      <c r="BA49">
        <v>3</v>
      </c>
      <c r="BB49">
        <v>3</v>
      </c>
      <c r="BC49">
        <v>2</v>
      </c>
      <c r="BD49">
        <v>2</v>
      </c>
      <c r="BE49">
        <v>1</v>
      </c>
      <c r="BF49">
        <v>3</v>
      </c>
      <c r="BG49">
        <v>3</v>
      </c>
      <c r="BH49">
        <v>2</v>
      </c>
      <c r="BI49">
        <v>1</v>
      </c>
      <c r="BJ49">
        <v>3</v>
      </c>
      <c r="BK49">
        <v>2</v>
      </c>
      <c r="BL49">
        <v>2</v>
      </c>
      <c r="BM49">
        <v>3</v>
      </c>
      <c r="BN49">
        <v>1</v>
      </c>
      <c r="BO49">
        <v>2</v>
      </c>
      <c r="BP49">
        <v>1</v>
      </c>
      <c r="BQ49">
        <v>1</v>
      </c>
      <c r="BR49">
        <v>3</v>
      </c>
      <c r="BS49">
        <v>1</v>
      </c>
      <c r="BT49">
        <v>1</v>
      </c>
      <c r="BU49">
        <v>2</v>
      </c>
      <c r="BV49">
        <v>1</v>
      </c>
      <c r="BW49">
        <v>4</v>
      </c>
      <c r="BX49">
        <v>1</v>
      </c>
      <c r="BY49">
        <v>2</v>
      </c>
      <c r="BZ49">
        <v>1</v>
      </c>
      <c r="CA49">
        <v>2</v>
      </c>
      <c r="CB49">
        <v>2</v>
      </c>
      <c r="CC49">
        <v>3</v>
      </c>
      <c r="CD49">
        <v>2</v>
      </c>
      <c r="CE49">
        <v>158</v>
      </c>
      <c r="CG49">
        <f t="shared" si="0"/>
        <v>23</v>
      </c>
      <c r="CH49">
        <f t="shared" si="1"/>
        <v>27</v>
      </c>
      <c r="CI49">
        <f t="shared" si="2"/>
        <v>27</v>
      </c>
      <c r="CJ49">
        <f t="shared" si="3"/>
        <v>17</v>
      </c>
      <c r="CK49">
        <f t="shared" si="4"/>
        <v>13</v>
      </c>
      <c r="CL49">
        <f t="shared" si="5"/>
        <v>37.5</v>
      </c>
      <c r="CM49">
        <f t="shared" si="6"/>
        <v>25</v>
      </c>
      <c r="CN49">
        <f t="shared" si="7"/>
        <v>8</v>
      </c>
      <c r="CO49">
        <f t="shared" si="8"/>
        <v>40.589999999999996</v>
      </c>
    </row>
    <row r="50" spans="1:93" ht="14.5">
      <c r="A50">
        <v>49</v>
      </c>
      <c r="B50" t="s">
        <v>295</v>
      </c>
      <c r="C50" t="s">
        <v>284</v>
      </c>
      <c r="D50" t="s">
        <v>84</v>
      </c>
      <c r="E50" t="s">
        <v>85</v>
      </c>
      <c r="F50" t="s">
        <v>296</v>
      </c>
      <c r="G50" t="s">
        <v>297</v>
      </c>
      <c r="H50">
        <v>1</v>
      </c>
      <c r="I50" t="s">
        <v>298</v>
      </c>
      <c r="J50" s="1" t="s">
        <v>641</v>
      </c>
      <c r="K50">
        <v>1</v>
      </c>
      <c r="L50">
        <v>1</v>
      </c>
      <c r="M50">
        <v>4</v>
      </c>
      <c r="N50">
        <v>2</v>
      </c>
      <c r="O50">
        <v>3</v>
      </c>
      <c r="P50">
        <v>2</v>
      </c>
      <c r="Q50">
        <v>3</v>
      </c>
      <c r="R50">
        <v>1</v>
      </c>
      <c r="S50">
        <v>1</v>
      </c>
      <c r="T50">
        <v>1</v>
      </c>
      <c r="U50">
        <v>2</v>
      </c>
      <c r="V50">
        <v>2</v>
      </c>
      <c r="W50">
        <v>1</v>
      </c>
      <c r="X50">
        <v>1</v>
      </c>
      <c r="Y50">
        <v>2</v>
      </c>
      <c r="Z50">
        <v>2</v>
      </c>
      <c r="AA50">
        <v>2</v>
      </c>
      <c r="AB50">
        <v>2</v>
      </c>
      <c r="AC50">
        <v>3</v>
      </c>
      <c r="AD50">
        <v>1</v>
      </c>
      <c r="AE50">
        <v>3</v>
      </c>
      <c r="AF50">
        <v>1</v>
      </c>
      <c r="AG50">
        <v>2</v>
      </c>
      <c r="AH50">
        <v>2</v>
      </c>
      <c r="AI50">
        <v>1</v>
      </c>
      <c r="AJ50">
        <v>1</v>
      </c>
      <c r="AK50">
        <v>3</v>
      </c>
      <c r="AL50">
        <v>3</v>
      </c>
      <c r="AM50">
        <v>3</v>
      </c>
      <c r="AN50">
        <v>3</v>
      </c>
      <c r="AO50">
        <v>3</v>
      </c>
      <c r="AP50">
        <v>2</v>
      </c>
      <c r="AQ50">
        <v>1</v>
      </c>
      <c r="AR50">
        <v>4</v>
      </c>
      <c r="AS50">
        <v>2</v>
      </c>
      <c r="AT50">
        <v>2</v>
      </c>
      <c r="AU50">
        <v>4</v>
      </c>
      <c r="AV50">
        <v>2</v>
      </c>
      <c r="AW50">
        <v>1</v>
      </c>
      <c r="AX50">
        <v>1</v>
      </c>
      <c r="AY50">
        <v>1</v>
      </c>
      <c r="AZ50">
        <v>2</v>
      </c>
      <c r="BA50">
        <v>3</v>
      </c>
      <c r="BB50">
        <v>2</v>
      </c>
      <c r="BC50">
        <v>2</v>
      </c>
      <c r="BD50">
        <v>4</v>
      </c>
      <c r="BE50">
        <v>1</v>
      </c>
      <c r="BF50">
        <v>1</v>
      </c>
      <c r="BG50">
        <v>3</v>
      </c>
      <c r="BH50">
        <v>3</v>
      </c>
      <c r="BI50">
        <v>1</v>
      </c>
      <c r="BJ50">
        <v>3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1</v>
      </c>
      <c r="BQ50">
        <v>2</v>
      </c>
      <c r="BR50">
        <v>2</v>
      </c>
      <c r="BS50">
        <v>3</v>
      </c>
      <c r="BT50">
        <v>1</v>
      </c>
      <c r="BU50">
        <v>1</v>
      </c>
      <c r="BV50">
        <v>1</v>
      </c>
      <c r="BW50">
        <v>4</v>
      </c>
      <c r="BX50">
        <v>1</v>
      </c>
      <c r="BY50">
        <v>1</v>
      </c>
      <c r="BZ50">
        <v>2</v>
      </c>
      <c r="CA50">
        <v>3</v>
      </c>
      <c r="CB50">
        <v>2</v>
      </c>
      <c r="CC50">
        <v>3</v>
      </c>
      <c r="CD50">
        <v>1</v>
      </c>
      <c r="CE50">
        <v>140</v>
      </c>
      <c r="CG50">
        <f t="shared" si="0"/>
        <v>25</v>
      </c>
      <c r="CH50">
        <f t="shared" si="1"/>
        <v>14</v>
      </c>
      <c r="CI50">
        <f t="shared" si="2"/>
        <v>23</v>
      </c>
      <c r="CJ50">
        <f t="shared" si="3"/>
        <v>14</v>
      </c>
      <c r="CK50">
        <f t="shared" si="4"/>
        <v>11</v>
      </c>
      <c r="CL50">
        <f t="shared" si="5"/>
        <v>31.25</v>
      </c>
      <c r="CM50">
        <f t="shared" si="6"/>
        <v>19</v>
      </c>
      <c r="CN50">
        <f t="shared" si="7"/>
        <v>4</v>
      </c>
      <c r="CO50">
        <f t="shared" si="8"/>
        <v>28.29</v>
      </c>
    </row>
    <row r="51" spans="1:93" ht="14.5">
      <c r="A51">
        <v>50</v>
      </c>
      <c r="B51" t="s">
        <v>299</v>
      </c>
      <c r="C51" t="s">
        <v>200</v>
      </c>
      <c r="D51" t="s">
        <v>84</v>
      </c>
      <c r="E51" t="s">
        <v>85</v>
      </c>
      <c r="F51" t="s">
        <v>300</v>
      </c>
      <c r="G51" t="s">
        <v>301</v>
      </c>
      <c r="H51">
        <v>2</v>
      </c>
      <c r="I51" t="s">
        <v>117</v>
      </c>
      <c r="J51" s="1" t="s">
        <v>635</v>
      </c>
      <c r="K51">
        <v>1</v>
      </c>
      <c r="L51">
        <v>2</v>
      </c>
      <c r="M51">
        <v>4</v>
      </c>
      <c r="N51">
        <v>2</v>
      </c>
      <c r="O51">
        <v>3</v>
      </c>
      <c r="P51">
        <v>2</v>
      </c>
      <c r="Q51">
        <v>3</v>
      </c>
      <c r="R51">
        <v>1</v>
      </c>
      <c r="S51">
        <v>1</v>
      </c>
      <c r="T51">
        <v>1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3</v>
      </c>
      <c r="AB51">
        <v>4</v>
      </c>
      <c r="AC51">
        <v>4</v>
      </c>
      <c r="AD51">
        <v>1</v>
      </c>
      <c r="AE51">
        <v>4</v>
      </c>
      <c r="AF51">
        <v>1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3</v>
      </c>
      <c r="AM51">
        <v>2</v>
      </c>
      <c r="AN51">
        <v>2</v>
      </c>
      <c r="AO51">
        <v>2</v>
      </c>
      <c r="AP51">
        <v>1</v>
      </c>
      <c r="AQ51">
        <v>2</v>
      </c>
      <c r="AR51">
        <v>3</v>
      </c>
      <c r="AS51">
        <v>1</v>
      </c>
      <c r="AT51">
        <v>2</v>
      </c>
      <c r="AU51">
        <v>4</v>
      </c>
      <c r="AV51">
        <v>4</v>
      </c>
      <c r="AW51">
        <v>1</v>
      </c>
      <c r="AX51">
        <v>1</v>
      </c>
      <c r="AY51">
        <v>1</v>
      </c>
      <c r="AZ51">
        <v>1</v>
      </c>
      <c r="BA51">
        <v>4</v>
      </c>
      <c r="BB51">
        <v>4</v>
      </c>
      <c r="BC51">
        <v>1</v>
      </c>
      <c r="BD51">
        <v>3</v>
      </c>
      <c r="BE51">
        <v>2</v>
      </c>
      <c r="BF51">
        <v>2</v>
      </c>
      <c r="BG51">
        <v>2</v>
      </c>
      <c r="BH51">
        <v>3</v>
      </c>
      <c r="BI51">
        <v>2</v>
      </c>
      <c r="BJ51">
        <v>3</v>
      </c>
      <c r="BK51">
        <v>2</v>
      </c>
      <c r="BL51">
        <v>1</v>
      </c>
      <c r="BM51">
        <v>1</v>
      </c>
      <c r="BN51">
        <v>1</v>
      </c>
      <c r="BO51">
        <v>3</v>
      </c>
      <c r="BP51">
        <v>1</v>
      </c>
      <c r="BQ51">
        <v>1</v>
      </c>
      <c r="BR51">
        <v>2</v>
      </c>
      <c r="BS51">
        <v>2</v>
      </c>
      <c r="BT51">
        <v>1</v>
      </c>
      <c r="BU51">
        <v>1</v>
      </c>
      <c r="BV51">
        <v>1</v>
      </c>
      <c r="BW51">
        <v>4</v>
      </c>
      <c r="BX51">
        <v>1</v>
      </c>
      <c r="BY51">
        <v>1</v>
      </c>
      <c r="BZ51">
        <v>3</v>
      </c>
      <c r="CA51">
        <v>4</v>
      </c>
      <c r="CB51">
        <v>2</v>
      </c>
      <c r="CC51">
        <v>3</v>
      </c>
      <c r="CD51">
        <v>1</v>
      </c>
      <c r="CE51">
        <v>149</v>
      </c>
      <c r="CG51">
        <f t="shared" si="0"/>
        <v>31</v>
      </c>
      <c r="CH51">
        <f t="shared" si="1"/>
        <v>16</v>
      </c>
      <c r="CI51">
        <f t="shared" si="2"/>
        <v>20</v>
      </c>
      <c r="CJ51">
        <f t="shared" si="3"/>
        <v>14</v>
      </c>
      <c r="CK51">
        <f t="shared" si="4"/>
        <v>8</v>
      </c>
      <c r="CL51">
        <f t="shared" si="5"/>
        <v>27.5</v>
      </c>
      <c r="CM51">
        <f t="shared" si="6"/>
        <v>20</v>
      </c>
      <c r="CN51">
        <f t="shared" si="7"/>
        <v>4</v>
      </c>
      <c r="CO51">
        <f t="shared" si="8"/>
        <v>29.52</v>
      </c>
    </row>
    <row r="52" spans="1:93" ht="14.5">
      <c r="A52">
        <v>51</v>
      </c>
      <c r="B52" t="s">
        <v>302</v>
      </c>
      <c r="C52" t="s">
        <v>303</v>
      </c>
      <c r="D52" t="s">
        <v>84</v>
      </c>
      <c r="E52" t="s">
        <v>85</v>
      </c>
      <c r="F52" t="s">
        <v>304</v>
      </c>
      <c r="G52" t="s">
        <v>305</v>
      </c>
      <c r="H52">
        <v>3</v>
      </c>
      <c r="I52" t="s">
        <v>187</v>
      </c>
      <c r="J52" s="1" t="s">
        <v>635</v>
      </c>
      <c r="K52">
        <v>1</v>
      </c>
      <c r="L52">
        <v>1</v>
      </c>
      <c r="M52">
        <v>3</v>
      </c>
      <c r="N52">
        <v>3</v>
      </c>
      <c r="O52">
        <v>3</v>
      </c>
      <c r="P52">
        <v>3</v>
      </c>
      <c r="Q52">
        <v>3</v>
      </c>
      <c r="R52">
        <v>2</v>
      </c>
      <c r="S52">
        <v>3</v>
      </c>
      <c r="T52">
        <v>2</v>
      </c>
      <c r="U52">
        <v>3</v>
      </c>
      <c r="V52">
        <v>3</v>
      </c>
      <c r="W52">
        <v>2</v>
      </c>
      <c r="X52">
        <v>3</v>
      </c>
      <c r="Y52">
        <v>3</v>
      </c>
      <c r="Z52">
        <v>3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2</v>
      </c>
      <c r="AJ52">
        <v>2</v>
      </c>
      <c r="AK52">
        <v>2</v>
      </c>
      <c r="AL52">
        <v>3</v>
      </c>
      <c r="AM52">
        <v>3</v>
      </c>
      <c r="AN52">
        <v>3</v>
      </c>
      <c r="AO52">
        <v>3</v>
      </c>
      <c r="AP52">
        <v>2</v>
      </c>
      <c r="AQ52">
        <v>2</v>
      </c>
      <c r="AR52">
        <v>2</v>
      </c>
      <c r="AS52">
        <v>2</v>
      </c>
      <c r="AT52">
        <v>2</v>
      </c>
      <c r="AU52">
        <v>4</v>
      </c>
      <c r="AV52">
        <v>4</v>
      </c>
      <c r="AW52">
        <v>2</v>
      </c>
      <c r="AX52">
        <v>3</v>
      </c>
      <c r="AY52">
        <v>1</v>
      </c>
      <c r="AZ52">
        <v>1</v>
      </c>
      <c r="BA52">
        <v>3</v>
      </c>
      <c r="BB52">
        <v>3</v>
      </c>
      <c r="BC52">
        <v>2</v>
      </c>
      <c r="BD52">
        <v>3</v>
      </c>
      <c r="BE52">
        <v>1</v>
      </c>
      <c r="BF52">
        <v>2</v>
      </c>
      <c r="BG52">
        <v>3</v>
      </c>
      <c r="BH52">
        <v>3</v>
      </c>
      <c r="BI52">
        <v>1</v>
      </c>
      <c r="BJ52">
        <v>3</v>
      </c>
      <c r="BK52">
        <v>1</v>
      </c>
      <c r="BL52">
        <v>1</v>
      </c>
      <c r="BM52">
        <v>1</v>
      </c>
      <c r="BN52">
        <v>1</v>
      </c>
      <c r="BO52">
        <v>3</v>
      </c>
      <c r="BP52">
        <v>1</v>
      </c>
      <c r="BQ52">
        <v>1</v>
      </c>
      <c r="BR52">
        <v>1</v>
      </c>
      <c r="BS52">
        <v>3</v>
      </c>
      <c r="BT52">
        <v>1</v>
      </c>
      <c r="BU52">
        <v>1</v>
      </c>
      <c r="BV52">
        <v>1</v>
      </c>
      <c r="BW52">
        <v>4</v>
      </c>
      <c r="BX52">
        <v>1</v>
      </c>
      <c r="BY52">
        <v>1</v>
      </c>
      <c r="BZ52">
        <v>3</v>
      </c>
      <c r="CA52">
        <v>1</v>
      </c>
      <c r="CB52">
        <v>2</v>
      </c>
      <c r="CC52">
        <v>2</v>
      </c>
      <c r="CD52">
        <v>2</v>
      </c>
      <c r="CE52">
        <v>162</v>
      </c>
      <c r="CG52">
        <f t="shared" si="0"/>
        <v>30</v>
      </c>
      <c r="CH52">
        <f t="shared" si="1"/>
        <v>27</v>
      </c>
      <c r="CI52">
        <f t="shared" si="2"/>
        <v>26</v>
      </c>
      <c r="CJ52">
        <f t="shared" si="3"/>
        <v>17</v>
      </c>
      <c r="CK52">
        <f t="shared" si="4"/>
        <v>10</v>
      </c>
      <c r="CL52">
        <f t="shared" si="5"/>
        <v>33.75</v>
      </c>
      <c r="CM52">
        <f t="shared" si="6"/>
        <v>19</v>
      </c>
      <c r="CN52">
        <f t="shared" si="7"/>
        <v>7</v>
      </c>
      <c r="CO52">
        <f t="shared" si="8"/>
        <v>31.98</v>
      </c>
    </row>
    <row r="53" spans="1:93" ht="14.5">
      <c r="A53">
        <v>52</v>
      </c>
      <c r="B53" t="s">
        <v>306</v>
      </c>
      <c r="C53" t="s">
        <v>307</v>
      </c>
      <c r="D53" t="s">
        <v>84</v>
      </c>
      <c r="E53" t="s">
        <v>85</v>
      </c>
      <c r="F53" t="s">
        <v>308</v>
      </c>
      <c r="G53" t="s">
        <v>309</v>
      </c>
      <c r="H53">
        <v>1</v>
      </c>
      <c r="I53" t="s">
        <v>187</v>
      </c>
      <c r="J53" s="1" t="s">
        <v>635</v>
      </c>
      <c r="K53">
        <v>1</v>
      </c>
      <c r="L53">
        <v>1</v>
      </c>
      <c r="M53">
        <v>4</v>
      </c>
      <c r="N53">
        <v>2</v>
      </c>
      <c r="O53">
        <v>4</v>
      </c>
      <c r="P53">
        <v>2</v>
      </c>
      <c r="Q53">
        <v>4</v>
      </c>
      <c r="R53">
        <v>1</v>
      </c>
      <c r="S53">
        <v>1</v>
      </c>
      <c r="T53">
        <v>1</v>
      </c>
      <c r="U53">
        <v>3</v>
      </c>
      <c r="V53">
        <v>3</v>
      </c>
      <c r="W53">
        <v>1</v>
      </c>
      <c r="X53">
        <v>3</v>
      </c>
      <c r="Y53">
        <v>3</v>
      </c>
      <c r="Z53">
        <v>2</v>
      </c>
      <c r="AA53">
        <v>3</v>
      </c>
      <c r="AB53">
        <v>3</v>
      </c>
      <c r="AC53">
        <v>3</v>
      </c>
      <c r="AD53">
        <v>1</v>
      </c>
      <c r="AE53">
        <v>3</v>
      </c>
      <c r="AF53">
        <v>1</v>
      </c>
      <c r="AG53">
        <v>4</v>
      </c>
      <c r="AH53">
        <v>2</v>
      </c>
      <c r="AI53">
        <v>3</v>
      </c>
      <c r="AJ53">
        <v>2</v>
      </c>
      <c r="AK53">
        <v>3</v>
      </c>
      <c r="AL53">
        <v>4</v>
      </c>
      <c r="AM53">
        <v>4</v>
      </c>
      <c r="AN53">
        <v>3</v>
      </c>
      <c r="AO53">
        <v>3</v>
      </c>
      <c r="AP53">
        <v>2</v>
      </c>
      <c r="AQ53">
        <v>1</v>
      </c>
      <c r="AR53">
        <v>2</v>
      </c>
      <c r="AS53">
        <v>1</v>
      </c>
      <c r="AT53">
        <v>1</v>
      </c>
      <c r="AU53">
        <v>4</v>
      </c>
      <c r="AV53">
        <v>2</v>
      </c>
      <c r="AW53">
        <v>1</v>
      </c>
      <c r="AX53">
        <v>1</v>
      </c>
      <c r="AY53">
        <v>1</v>
      </c>
      <c r="AZ53">
        <v>1</v>
      </c>
      <c r="BA53">
        <v>3</v>
      </c>
      <c r="BB53">
        <v>3</v>
      </c>
      <c r="BC53">
        <v>1</v>
      </c>
      <c r="BD53">
        <v>3</v>
      </c>
      <c r="BE53">
        <v>1</v>
      </c>
      <c r="BF53">
        <v>3</v>
      </c>
      <c r="BG53">
        <v>3</v>
      </c>
      <c r="BH53">
        <v>3</v>
      </c>
      <c r="BI53">
        <v>1</v>
      </c>
      <c r="BJ53">
        <v>3</v>
      </c>
      <c r="BK53">
        <v>1</v>
      </c>
      <c r="BL53">
        <v>1</v>
      </c>
      <c r="BM53">
        <v>1</v>
      </c>
      <c r="BN53">
        <v>1</v>
      </c>
      <c r="BO53">
        <v>3</v>
      </c>
      <c r="BP53">
        <v>1</v>
      </c>
      <c r="BQ53">
        <v>1</v>
      </c>
      <c r="BR53">
        <v>1</v>
      </c>
      <c r="BS53">
        <v>4</v>
      </c>
      <c r="BT53">
        <v>1</v>
      </c>
      <c r="BU53">
        <v>1</v>
      </c>
      <c r="BV53">
        <v>1</v>
      </c>
      <c r="BW53">
        <v>4</v>
      </c>
      <c r="BX53">
        <v>1</v>
      </c>
      <c r="BY53">
        <v>2</v>
      </c>
      <c r="BZ53">
        <v>1</v>
      </c>
      <c r="CA53">
        <v>4</v>
      </c>
      <c r="CB53">
        <v>1</v>
      </c>
      <c r="CC53">
        <v>4</v>
      </c>
      <c r="CD53">
        <v>1</v>
      </c>
      <c r="CE53">
        <v>152</v>
      </c>
      <c r="CG53">
        <f t="shared" si="0"/>
        <v>32</v>
      </c>
      <c r="CH53">
        <f t="shared" si="1"/>
        <v>16</v>
      </c>
      <c r="CI53">
        <f t="shared" si="2"/>
        <v>30</v>
      </c>
      <c r="CJ53">
        <f t="shared" si="3"/>
        <v>10</v>
      </c>
      <c r="CK53">
        <f t="shared" si="4"/>
        <v>11</v>
      </c>
      <c r="CL53">
        <f t="shared" si="5"/>
        <v>26.25</v>
      </c>
      <c r="CM53">
        <f t="shared" si="6"/>
        <v>16</v>
      </c>
      <c r="CN53">
        <f t="shared" si="7"/>
        <v>1</v>
      </c>
      <c r="CO53">
        <f t="shared" si="8"/>
        <v>20.91</v>
      </c>
    </row>
    <row r="54" spans="1:93" ht="14.5">
      <c r="A54">
        <v>53</v>
      </c>
      <c r="B54" t="s">
        <v>310</v>
      </c>
      <c r="C54" t="s">
        <v>311</v>
      </c>
      <c r="D54" t="s">
        <v>84</v>
      </c>
      <c r="E54" t="s">
        <v>85</v>
      </c>
      <c r="F54" t="s">
        <v>312</v>
      </c>
      <c r="G54" t="s">
        <v>313</v>
      </c>
      <c r="H54">
        <v>2</v>
      </c>
      <c r="I54" t="s">
        <v>187</v>
      </c>
      <c r="J54" s="1" t="s">
        <v>635</v>
      </c>
      <c r="K54">
        <v>1</v>
      </c>
      <c r="L54">
        <v>1</v>
      </c>
      <c r="M54">
        <v>4</v>
      </c>
      <c r="N54">
        <v>2</v>
      </c>
      <c r="O54">
        <v>3</v>
      </c>
      <c r="P54">
        <v>3</v>
      </c>
      <c r="Q54">
        <v>3</v>
      </c>
      <c r="R54">
        <v>1</v>
      </c>
      <c r="S54">
        <v>1</v>
      </c>
      <c r="T54">
        <v>1</v>
      </c>
      <c r="U54">
        <v>3</v>
      </c>
      <c r="V54">
        <v>2</v>
      </c>
      <c r="W54">
        <v>2</v>
      </c>
      <c r="X54">
        <v>2</v>
      </c>
      <c r="Y54">
        <v>2</v>
      </c>
      <c r="Z54">
        <v>2</v>
      </c>
      <c r="AA54">
        <v>3</v>
      </c>
      <c r="AB54">
        <v>3</v>
      </c>
      <c r="AC54">
        <v>3</v>
      </c>
      <c r="AD54">
        <v>2</v>
      </c>
      <c r="AE54">
        <v>3</v>
      </c>
      <c r="AF54">
        <v>2</v>
      </c>
      <c r="AG54">
        <v>3</v>
      </c>
      <c r="AH54">
        <v>2</v>
      </c>
      <c r="AI54">
        <v>2</v>
      </c>
      <c r="AJ54">
        <v>2</v>
      </c>
      <c r="AK54">
        <v>2</v>
      </c>
      <c r="AL54">
        <v>3</v>
      </c>
      <c r="AM54">
        <v>3</v>
      </c>
      <c r="AN54">
        <v>3</v>
      </c>
      <c r="AO54">
        <v>3</v>
      </c>
      <c r="AP54">
        <v>2</v>
      </c>
      <c r="AQ54">
        <v>2</v>
      </c>
      <c r="AR54">
        <v>3</v>
      </c>
      <c r="AS54">
        <v>1</v>
      </c>
      <c r="AT54">
        <v>1</v>
      </c>
      <c r="AU54">
        <v>4</v>
      </c>
      <c r="AV54">
        <v>3</v>
      </c>
      <c r="AW54">
        <v>2</v>
      </c>
      <c r="AX54">
        <v>1</v>
      </c>
      <c r="AY54">
        <v>1</v>
      </c>
      <c r="AZ54">
        <v>2</v>
      </c>
      <c r="BA54">
        <v>3</v>
      </c>
      <c r="BB54">
        <v>3</v>
      </c>
      <c r="BC54">
        <v>2</v>
      </c>
      <c r="BD54">
        <v>3</v>
      </c>
      <c r="BE54">
        <v>2</v>
      </c>
      <c r="BF54">
        <v>2</v>
      </c>
      <c r="BG54">
        <v>3</v>
      </c>
      <c r="BH54">
        <v>3</v>
      </c>
      <c r="BI54">
        <v>2</v>
      </c>
      <c r="BJ54">
        <v>3</v>
      </c>
      <c r="BK54">
        <v>2</v>
      </c>
      <c r="BL54">
        <v>1</v>
      </c>
      <c r="BM54">
        <v>1</v>
      </c>
      <c r="BN54">
        <v>2</v>
      </c>
      <c r="BO54">
        <v>3</v>
      </c>
      <c r="BP54">
        <v>1</v>
      </c>
      <c r="BQ54">
        <v>1</v>
      </c>
      <c r="BR54">
        <v>2</v>
      </c>
      <c r="BS54">
        <v>3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3</v>
      </c>
      <c r="CB54">
        <v>1</v>
      </c>
      <c r="CC54">
        <v>3</v>
      </c>
      <c r="CD54">
        <v>1</v>
      </c>
      <c r="CE54">
        <v>149</v>
      </c>
      <c r="CG54">
        <f t="shared" si="0"/>
        <v>28</v>
      </c>
      <c r="CH54">
        <f t="shared" si="1"/>
        <v>19</v>
      </c>
      <c r="CI54">
        <f t="shared" si="2"/>
        <v>25</v>
      </c>
      <c r="CJ54">
        <f t="shared" si="3"/>
        <v>16</v>
      </c>
      <c r="CK54">
        <f t="shared" si="4"/>
        <v>10</v>
      </c>
      <c r="CL54">
        <f t="shared" si="5"/>
        <v>32.5</v>
      </c>
      <c r="CM54">
        <f t="shared" si="6"/>
        <v>18</v>
      </c>
      <c r="CN54">
        <f t="shared" si="7"/>
        <v>7</v>
      </c>
      <c r="CO54">
        <f t="shared" si="8"/>
        <v>30.75</v>
      </c>
    </row>
    <row r="55" spans="1:93" ht="14.5">
      <c r="A55">
        <v>54</v>
      </c>
      <c r="B55" t="s">
        <v>314</v>
      </c>
      <c r="C55" t="s">
        <v>140</v>
      </c>
      <c r="D55" t="s">
        <v>84</v>
      </c>
      <c r="E55" t="s">
        <v>85</v>
      </c>
      <c r="F55" t="s">
        <v>315</v>
      </c>
      <c r="G55" t="s">
        <v>316</v>
      </c>
      <c r="H55">
        <v>4</v>
      </c>
      <c r="I55" t="s">
        <v>130</v>
      </c>
      <c r="J55" s="1" t="s">
        <v>639</v>
      </c>
      <c r="K55">
        <v>1</v>
      </c>
      <c r="L55">
        <v>1</v>
      </c>
      <c r="M55">
        <v>5</v>
      </c>
      <c r="N55">
        <v>1</v>
      </c>
      <c r="O55">
        <v>4</v>
      </c>
      <c r="P55">
        <v>2</v>
      </c>
      <c r="Q55">
        <v>5</v>
      </c>
      <c r="R55">
        <v>1</v>
      </c>
      <c r="S55">
        <v>2</v>
      </c>
      <c r="T55">
        <v>1</v>
      </c>
      <c r="U55">
        <v>5</v>
      </c>
      <c r="V55">
        <v>5</v>
      </c>
      <c r="W55">
        <v>1</v>
      </c>
      <c r="X55">
        <v>3</v>
      </c>
      <c r="Y55">
        <v>1</v>
      </c>
      <c r="Z55">
        <v>4</v>
      </c>
      <c r="AA55">
        <v>2</v>
      </c>
      <c r="AB55">
        <v>5</v>
      </c>
      <c r="AC55">
        <v>5</v>
      </c>
      <c r="AD55">
        <v>2</v>
      </c>
      <c r="AE55">
        <v>5</v>
      </c>
      <c r="AF55">
        <v>2</v>
      </c>
      <c r="AG55">
        <v>4</v>
      </c>
      <c r="AH55">
        <v>3</v>
      </c>
      <c r="AI55">
        <v>3</v>
      </c>
      <c r="AJ55">
        <v>4</v>
      </c>
      <c r="AK55">
        <v>3</v>
      </c>
      <c r="AL55">
        <v>4</v>
      </c>
      <c r="AM55">
        <v>4</v>
      </c>
      <c r="AN55">
        <v>4</v>
      </c>
      <c r="AO55">
        <v>4</v>
      </c>
      <c r="AP55">
        <v>3</v>
      </c>
      <c r="AQ55">
        <v>1</v>
      </c>
      <c r="AR55">
        <v>3</v>
      </c>
      <c r="AS55">
        <v>1</v>
      </c>
      <c r="AT55">
        <v>1</v>
      </c>
      <c r="AU55">
        <v>4</v>
      </c>
      <c r="AV55">
        <v>3</v>
      </c>
      <c r="AW55">
        <v>2</v>
      </c>
      <c r="AX55">
        <v>1</v>
      </c>
      <c r="AY55">
        <v>1</v>
      </c>
      <c r="AZ55">
        <v>1</v>
      </c>
      <c r="BA55">
        <v>4</v>
      </c>
      <c r="BB55">
        <v>4</v>
      </c>
      <c r="BC55">
        <v>1</v>
      </c>
      <c r="BD55">
        <v>4</v>
      </c>
      <c r="BE55">
        <v>1</v>
      </c>
      <c r="BF55">
        <v>3</v>
      </c>
      <c r="BG55">
        <v>4</v>
      </c>
      <c r="BH55">
        <v>4</v>
      </c>
      <c r="BI55">
        <v>1</v>
      </c>
      <c r="BJ55">
        <v>4</v>
      </c>
      <c r="BK55">
        <v>1</v>
      </c>
      <c r="BL55">
        <v>1</v>
      </c>
      <c r="BM55">
        <v>1</v>
      </c>
      <c r="BN55">
        <v>1</v>
      </c>
      <c r="BO55">
        <v>4</v>
      </c>
      <c r="BP55">
        <v>1</v>
      </c>
      <c r="BQ55">
        <v>1</v>
      </c>
      <c r="BR55">
        <v>1</v>
      </c>
      <c r="BS55">
        <v>4</v>
      </c>
      <c r="BT55">
        <v>1</v>
      </c>
      <c r="BU55">
        <v>1</v>
      </c>
      <c r="BV55">
        <v>1</v>
      </c>
      <c r="BW55">
        <v>4</v>
      </c>
      <c r="BX55">
        <v>1</v>
      </c>
      <c r="BY55">
        <v>1</v>
      </c>
      <c r="BZ55">
        <v>1</v>
      </c>
      <c r="CA55">
        <v>3</v>
      </c>
      <c r="CB55">
        <v>1</v>
      </c>
      <c r="CC55">
        <v>4</v>
      </c>
      <c r="CD55">
        <v>1</v>
      </c>
      <c r="CE55">
        <v>179</v>
      </c>
      <c r="CG55">
        <f t="shared" si="0"/>
        <v>46</v>
      </c>
      <c r="CH55">
        <f t="shared" si="1"/>
        <v>15</v>
      </c>
      <c r="CI55">
        <f t="shared" si="2"/>
        <v>36</v>
      </c>
      <c r="CJ55">
        <f t="shared" si="3"/>
        <v>11</v>
      </c>
      <c r="CK55">
        <f t="shared" si="4"/>
        <v>3</v>
      </c>
      <c r="CL55">
        <f t="shared" si="5"/>
        <v>17.5</v>
      </c>
      <c r="CM55">
        <f t="shared" si="6"/>
        <v>15</v>
      </c>
      <c r="CN55">
        <f t="shared" si="7"/>
        <v>1</v>
      </c>
      <c r="CO55">
        <f t="shared" si="8"/>
        <v>19.68</v>
      </c>
    </row>
    <row r="56" spans="1:93" ht="14.5">
      <c r="A56">
        <v>55</v>
      </c>
      <c r="B56" t="s">
        <v>317</v>
      </c>
      <c r="C56" t="s">
        <v>119</v>
      </c>
      <c r="D56" t="s">
        <v>84</v>
      </c>
      <c r="E56" t="s">
        <v>85</v>
      </c>
      <c r="F56" t="s">
        <v>318</v>
      </c>
      <c r="G56" t="s">
        <v>319</v>
      </c>
      <c r="H56">
        <v>2</v>
      </c>
      <c r="I56" t="s">
        <v>88</v>
      </c>
      <c r="J56" s="1" t="s">
        <v>635</v>
      </c>
      <c r="K56">
        <v>1</v>
      </c>
      <c r="L56">
        <v>1</v>
      </c>
      <c r="M56">
        <v>3</v>
      </c>
      <c r="N56">
        <v>4</v>
      </c>
      <c r="O56">
        <v>4</v>
      </c>
      <c r="P56">
        <v>2</v>
      </c>
      <c r="Q56">
        <v>3</v>
      </c>
      <c r="R56">
        <v>1</v>
      </c>
      <c r="S56">
        <v>1</v>
      </c>
      <c r="T56">
        <v>2</v>
      </c>
      <c r="U56">
        <v>4</v>
      </c>
      <c r="V56">
        <v>4</v>
      </c>
      <c r="W56">
        <v>3</v>
      </c>
      <c r="X56">
        <v>4</v>
      </c>
      <c r="Y56">
        <v>2</v>
      </c>
      <c r="Z56">
        <v>4</v>
      </c>
      <c r="AA56">
        <v>3</v>
      </c>
      <c r="AB56">
        <v>3</v>
      </c>
      <c r="AC56">
        <v>4</v>
      </c>
      <c r="AD56">
        <v>1</v>
      </c>
      <c r="AE56">
        <v>3</v>
      </c>
      <c r="AF56">
        <v>1</v>
      </c>
      <c r="AG56">
        <v>3</v>
      </c>
      <c r="AH56">
        <v>3</v>
      </c>
      <c r="AI56">
        <v>2</v>
      </c>
      <c r="AJ56">
        <v>2</v>
      </c>
      <c r="AK56">
        <v>1</v>
      </c>
      <c r="AL56">
        <v>2</v>
      </c>
      <c r="AM56">
        <v>2</v>
      </c>
      <c r="AN56">
        <v>2</v>
      </c>
      <c r="AO56">
        <v>3</v>
      </c>
      <c r="AP56">
        <v>2</v>
      </c>
      <c r="AQ56">
        <v>2</v>
      </c>
      <c r="AR56">
        <v>1</v>
      </c>
      <c r="AS56">
        <v>2</v>
      </c>
      <c r="AT56">
        <v>2</v>
      </c>
      <c r="AU56">
        <v>1</v>
      </c>
      <c r="AV56">
        <v>3</v>
      </c>
      <c r="AW56">
        <v>1</v>
      </c>
      <c r="AX56">
        <v>1</v>
      </c>
      <c r="AY56">
        <v>1</v>
      </c>
      <c r="AZ56">
        <v>2</v>
      </c>
      <c r="BA56">
        <v>4</v>
      </c>
      <c r="BB56">
        <v>1</v>
      </c>
      <c r="BC56">
        <v>1</v>
      </c>
      <c r="BD56">
        <v>3</v>
      </c>
      <c r="BE56">
        <v>2</v>
      </c>
      <c r="BF56">
        <v>2</v>
      </c>
      <c r="BG56">
        <v>3</v>
      </c>
      <c r="BH56">
        <v>3</v>
      </c>
      <c r="BI56">
        <v>1</v>
      </c>
      <c r="BJ56">
        <v>3</v>
      </c>
      <c r="BK56">
        <v>2</v>
      </c>
      <c r="BL56">
        <v>1</v>
      </c>
      <c r="BM56">
        <v>1</v>
      </c>
      <c r="BN56">
        <v>1</v>
      </c>
      <c r="BO56">
        <v>3</v>
      </c>
      <c r="BP56">
        <v>1</v>
      </c>
      <c r="BQ56">
        <v>1</v>
      </c>
      <c r="BR56">
        <v>2</v>
      </c>
      <c r="BS56">
        <v>4</v>
      </c>
      <c r="BT56">
        <v>1</v>
      </c>
      <c r="BU56">
        <v>1</v>
      </c>
      <c r="BV56">
        <v>2</v>
      </c>
      <c r="BW56">
        <v>4</v>
      </c>
      <c r="BX56">
        <v>1</v>
      </c>
      <c r="BY56">
        <v>3</v>
      </c>
      <c r="BZ56">
        <v>1</v>
      </c>
      <c r="CA56">
        <v>4</v>
      </c>
      <c r="CB56">
        <v>1</v>
      </c>
      <c r="CC56">
        <v>3</v>
      </c>
      <c r="CD56">
        <v>2</v>
      </c>
      <c r="CE56">
        <v>156</v>
      </c>
      <c r="CG56">
        <f t="shared" si="0"/>
        <v>36</v>
      </c>
      <c r="CH56">
        <f t="shared" si="1"/>
        <v>20</v>
      </c>
      <c r="CI56">
        <f t="shared" si="2"/>
        <v>22</v>
      </c>
      <c r="CJ56">
        <f t="shared" si="3"/>
        <v>15</v>
      </c>
      <c r="CK56">
        <f t="shared" si="4"/>
        <v>16</v>
      </c>
      <c r="CL56">
        <f t="shared" si="5"/>
        <v>38.75</v>
      </c>
      <c r="CM56">
        <f t="shared" si="6"/>
        <v>21</v>
      </c>
      <c r="CN56">
        <f t="shared" si="7"/>
        <v>2</v>
      </c>
      <c r="CO56">
        <f t="shared" si="8"/>
        <v>28.29</v>
      </c>
    </row>
    <row r="57" spans="1:93" ht="14.5">
      <c r="A57">
        <v>56</v>
      </c>
      <c r="B57" t="s">
        <v>320</v>
      </c>
      <c r="C57" t="s">
        <v>321</v>
      </c>
      <c r="D57" t="s">
        <v>84</v>
      </c>
      <c r="E57" t="s">
        <v>85</v>
      </c>
      <c r="F57" t="s">
        <v>322</v>
      </c>
      <c r="G57" t="s">
        <v>323</v>
      </c>
      <c r="H57">
        <v>3</v>
      </c>
      <c r="I57" t="s">
        <v>324</v>
      </c>
      <c r="J57" s="1" t="s">
        <v>639</v>
      </c>
      <c r="K57">
        <v>1</v>
      </c>
      <c r="L57">
        <v>1</v>
      </c>
      <c r="M57">
        <v>4</v>
      </c>
      <c r="N57">
        <v>3</v>
      </c>
      <c r="O57">
        <v>4</v>
      </c>
      <c r="P57">
        <v>3</v>
      </c>
      <c r="Q57">
        <v>4</v>
      </c>
      <c r="R57">
        <v>4</v>
      </c>
      <c r="S57">
        <v>2</v>
      </c>
      <c r="T57">
        <v>1</v>
      </c>
      <c r="U57">
        <v>4</v>
      </c>
      <c r="V57">
        <v>3</v>
      </c>
      <c r="W57">
        <v>2</v>
      </c>
      <c r="X57">
        <v>3</v>
      </c>
      <c r="Y57">
        <v>3</v>
      </c>
      <c r="Z57">
        <v>4</v>
      </c>
      <c r="AA57">
        <v>4</v>
      </c>
      <c r="AB57">
        <v>4</v>
      </c>
      <c r="AC57">
        <v>4</v>
      </c>
      <c r="AD57">
        <v>2</v>
      </c>
      <c r="AE57">
        <v>4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3</v>
      </c>
      <c r="AN57">
        <v>3</v>
      </c>
      <c r="AO57">
        <v>3</v>
      </c>
      <c r="AP57">
        <v>2</v>
      </c>
      <c r="AQ57">
        <v>2</v>
      </c>
      <c r="AR57">
        <v>3</v>
      </c>
      <c r="AS57">
        <v>1</v>
      </c>
      <c r="AT57">
        <v>1</v>
      </c>
      <c r="AU57">
        <v>3</v>
      </c>
      <c r="AV57">
        <v>3</v>
      </c>
      <c r="AW57">
        <v>1</v>
      </c>
      <c r="AX57">
        <v>2</v>
      </c>
      <c r="AY57">
        <v>1</v>
      </c>
      <c r="AZ57">
        <v>1</v>
      </c>
      <c r="BA57">
        <v>4</v>
      </c>
      <c r="BB57">
        <v>3</v>
      </c>
      <c r="BC57">
        <v>1</v>
      </c>
      <c r="BD57">
        <v>3</v>
      </c>
      <c r="BE57">
        <v>1</v>
      </c>
      <c r="BF57">
        <v>3</v>
      </c>
      <c r="BG57">
        <v>3</v>
      </c>
      <c r="BH57">
        <v>3</v>
      </c>
      <c r="BI57">
        <v>1</v>
      </c>
      <c r="BJ57">
        <v>3</v>
      </c>
      <c r="BK57">
        <v>2</v>
      </c>
      <c r="BL57">
        <v>1</v>
      </c>
      <c r="BM57">
        <v>1</v>
      </c>
      <c r="BN57">
        <v>1</v>
      </c>
      <c r="BO57">
        <v>3</v>
      </c>
      <c r="BP57">
        <v>1</v>
      </c>
      <c r="BQ57">
        <v>1</v>
      </c>
      <c r="BR57">
        <v>1</v>
      </c>
      <c r="BS57">
        <v>3</v>
      </c>
      <c r="BT57">
        <v>1</v>
      </c>
      <c r="BU57">
        <v>1</v>
      </c>
      <c r="BV57">
        <v>1</v>
      </c>
      <c r="BW57">
        <v>4</v>
      </c>
      <c r="BX57">
        <v>1</v>
      </c>
      <c r="BY57">
        <v>1</v>
      </c>
      <c r="BZ57">
        <v>1</v>
      </c>
      <c r="CA57">
        <v>3</v>
      </c>
      <c r="CB57">
        <v>1</v>
      </c>
      <c r="CC57">
        <v>4</v>
      </c>
      <c r="CD57">
        <v>1</v>
      </c>
      <c r="CE57">
        <v>163</v>
      </c>
      <c r="CG57">
        <f t="shared" si="0"/>
        <v>38</v>
      </c>
      <c r="CH57">
        <f t="shared" si="1"/>
        <v>26</v>
      </c>
      <c r="CI57">
        <f t="shared" si="2"/>
        <v>23</v>
      </c>
      <c r="CJ57">
        <f t="shared" si="3"/>
        <v>12</v>
      </c>
      <c r="CK57">
        <f t="shared" si="4"/>
        <v>9</v>
      </c>
      <c r="CL57">
        <f t="shared" si="5"/>
        <v>26.25</v>
      </c>
      <c r="CM57">
        <f t="shared" si="6"/>
        <v>16</v>
      </c>
      <c r="CN57">
        <f t="shared" si="7"/>
        <v>3</v>
      </c>
      <c r="CO57">
        <f t="shared" si="8"/>
        <v>23.37</v>
      </c>
    </row>
    <row r="58" spans="1:93" ht="14.5">
      <c r="A58">
        <v>57</v>
      </c>
      <c r="B58" t="s">
        <v>325</v>
      </c>
      <c r="C58" t="s">
        <v>326</v>
      </c>
      <c r="D58" t="s">
        <v>84</v>
      </c>
      <c r="E58" t="s">
        <v>85</v>
      </c>
      <c r="F58" t="s">
        <v>327</v>
      </c>
      <c r="G58" t="s">
        <v>328</v>
      </c>
      <c r="H58">
        <v>5</v>
      </c>
      <c r="I58" t="s">
        <v>203</v>
      </c>
      <c r="J58" s="1" t="s">
        <v>635</v>
      </c>
      <c r="K58">
        <v>1</v>
      </c>
      <c r="L58">
        <v>1</v>
      </c>
      <c r="M58">
        <v>4</v>
      </c>
      <c r="N58">
        <v>4</v>
      </c>
      <c r="O58">
        <v>4</v>
      </c>
      <c r="P58">
        <v>3</v>
      </c>
      <c r="Q58">
        <v>4</v>
      </c>
      <c r="R58">
        <v>4</v>
      </c>
      <c r="S58">
        <v>3</v>
      </c>
      <c r="T58">
        <v>3</v>
      </c>
      <c r="U58">
        <v>4</v>
      </c>
      <c r="V58">
        <v>3</v>
      </c>
      <c r="W58">
        <v>4</v>
      </c>
      <c r="X58">
        <v>3</v>
      </c>
      <c r="Y58">
        <v>2</v>
      </c>
      <c r="Z58">
        <v>4</v>
      </c>
      <c r="AA58">
        <v>4</v>
      </c>
      <c r="AB58">
        <v>4</v>
      </c>
      <c r="AC58">
        <v>4</v>
      </c>
      <c r="AD58">
        <v>3</v>
      </c>
      <c r="AE58">
        <v>4</v>
      </c>
      <c r="AF58">
        <v>2</v>
      </c>
      <c r="AG58">
        <v>4</v>
      </c>
      <c r="AH58">
        <v>3</v>
      </c>
      <c r="AI58">
        <v>2</v>
      </c>
      <c r="AJ58">
        <v>3</v>
      </c>
      <c r="AK58">
        <v>3</v>
      </c>
      <c r="AL58">
        <v>4</v>
      </c>
      <c r="AM58">
        <v>4</v>
      </c>
      <c r="AN58">
        <v>3</v>
      </c>
      <c r="AO58">
        <v>3</v>
      </c>
      <c r="AP58">
        <v>3</v>
      </c>
      <c r="AQ58">
        <v>2</v>
      </c>
      <c r="AR58">
        <v>3</v>
      </c>
      <c r="AS58">
        <v>2</v>
      </c>
      <c r="AT58">
        <v>2</v>
      </c>
      <c r="AU58">
        <v>3</v>
      </c>
      <c r="AV58">
        <v>4</v>
      </c>
      <c r="AW58">
        <v>1</v>
      </c>
      <c r="AX58">
        <v>2</v>
      </c>
      <c r="AY58">
        <v>2</v>
      </c>
      <c r="AZ58">
        <v>2</v>
      </c>
      <c r="BA58">
        <v>3</v>
      </c>
      <c r="BB58">
        <v>3</v>
      </c>
      <c r="BC58">
        <v>2</v>
      </c>
      <c r="BD58">
        <v>3</v>
      </c>
      <c r="BE58">
        <v>3</v>
      </c>
      <c r="BF58">
        <v>3</v>
      </c>
      <c r="BG58">
        <v>3</v>
      </c>
      <c r="BH58">
        <v>3</v>
      </c>
      <c r="BI58">
        <v>2</v>
      </c>
      <c r="BJ58">
        <v>3</v>
      </c>
      <c r="BK58">
        <v>3</v>
      </c>
      <c r="BL58">
        <v>2</v>
      </c>
      <c r="BM58">
        <v>2</v>
      </c>
      <c r="BN58">
        <v>2</v>
      </c>
      <c r="BO58">
        <v>3</v>
      </c>
      <c r="BP58">
        <v>2</v>
      </c>
      <c r="BQ58">
        <v>2</v>
      </c>
      <c r="BR58">
        <v>2</v>
      </c>
      <c r="BS58">
        <v>3</v>
      </c>
      <c r="BT58">
        <v>2</v>
      </c>
      <c r="BU58">
        <v>1</v>
      </c>
      <c r="BV58">
        <v>2</v>
      </c>
      <c r="BW58">
        <v>4</v>
      </c>
      <c r="BX58">
        <v>2</v>
      </c>
      <c r="BY58">
        <v>2</v>
      </c>
      <c r="BZ58">
        <v>3</v>
      </c>
      <c r="CA58">
        <v>2</v>
      </c>
      <c r="CB58">
        <v>3</v>
      </c>
      <c r="CC58">
        <v>3</v>
      </c>
      <c r="CD58">
        <v>2</v>
      </c>
      <c r="CE58">
        <v>200</v>
      </c>
      <c r="CG58">
        <f t="shared" si="0"/>
        <v>38</v>
      </c>
      <c r="CH58">
        <f t="shared" si="1"/>
        <v>32</v>
      </c>
      <c r="CI58">
        <f t="shared" si="2"/>
        <v>32</v>
      </c>
      <c r="CJ58">
        <f t="shared" si="3"/>
        <v>20</v>
      </c>
      <c r="CK58">
        <f t="shared" si="4"/>
        <v>9</v>
      </c>
      <c r="CL58">
        <f t="shared" si="5"/>
        <v>36.25</v>
      </c>
      <c r="CM58">
        <f t="shared" si="6"/>
        <v>32</v>
      </c>
      <c r="CN58">
        <f t="shared" si="7"/>
        <v>5</v>
      </c>
      <c r="CO58">
        <f t="shared" si="8"/>
        <v>45.51</v>
      </c>
    </row>
    <row r="59" spans="1:93" ht="14.5">
      <c r="A59">
        <v>58</v>
      </c>
      <c r="B59" t="s">
        <v>329</v>
      </c>
      <c r="C59" t="s">
        <v>176</v>
      </c>
      <c r="D59" t="s">
        <v>84</v>
      </c>
      <c r="E59" t="s">
        <v>85</v>
      </c>
      <c r="F59" t="s">
        <v>330</v>
      </c>
      <c r="G59" t="s">
        <v>331</v>
      </c>
      <c r="H59">
        <v>4</v>
      </c>
      <c r="I59" t="s">
        <v>332</v>
      </c>
      <c r="J59" s="1" t="s">
        <v>635</v>
      </c>
      <c r="K59">
        <v>1</v>
      </c>
      <c r="L59">
        <v>1</v>
      </c>
      <c r="M59">
        <v>2</v>
      </c>
      <c r="N59">
        <v>3</v>
      </c>
      <c r="O59">
        <v>1</v>
      </c>
      <c r="P59">
        <v>2</v>
      </c>
      <c r="Q59">
        <v>2</v>
      </c>
      <c r="R59">
        <v>1</v>
      </c>
      <c r="S59">
        <v>1</v>
      </c>
      <c r="T59">
        <v>1</v>
      </c>
      <c r="U59">
        <v>3</v>
      </c>
      <c r="V59">
        <v>2</v>
      </c>
      <c r="W59">
        <v>2</v>
      </c>
      <c r="X59">
        <v>4</v>
      </c>
      <c r="Y59">
        <v>5</v>
      </c>
      <c r="Z59">
        <v>3</v>
      </c>
      <c r="AA59">
        <v>3</v>
      </c>
      <c r="AB59">
        <v>2</v>
      </c>
      <c r="AC59">
        <v>3</v>
      </c>
      <c r="AD59">
        <v>2</v>
      </c>
      <c r="AE59">
        <v>3</v>
      </c>
      <c r="AF59">
        <v>2</v>
      </c>
      <c r="AG59">
        <v>2</v>
      </c>
      <c r="AH59">
        <v>2</v>
      </c>
      <c r="AI59">
        <v>1</v>
      </c>
      <c r="AJ59">
        <v>1</v>
      </c>
      <c r="AK59">
        <v>1</v>
      </c>
      <c r="AL59">
        <v>2</v>
      </c>
      <c r="AM59">
        <v>1</v>
      </c>
      <c r="AN59">
        <v>2</v>
      </c>
      <c r="AO59">
        <v>3</v>
      </c>
      <c r="AP59">
        <v>1</v>
      </c>
      <c r="AQ59">
        <v>2</v>
      </c>
      <c r="AR59">
        <v>1</v>
      </c>
      <c r="AS59">
        <v>1</v>
      </c>
      <c r="AT59">
        <v>2</v>
      </c>
      <c r="AU59">
        <v>3</v>
      </c>
      <c r="AV59">
        <v>2</v>
      </c>
      <c r="AW59">
        <v>1</v>
      </c>
      <c r="AX59">
        <v>1</v>
      </c>
      <c r="AY59">
        <v>2</v>
      </c>
      <c r="AZ59">
        <v>3</v>
      </c>
      <c r="BA59">
        <v>2</v>
      </c>
      <c r="BB59">
        <v>3</v>
      </c>
      <c r="BC59">
        <v>1</v>
      </c>
      <c r="BD59">
        <v>1</v>
      </c>
      <c r="BE59">
        <v>2</v>
      </c>
      <c r="BF59">
        <v>1</v>
      </c>
      <c r="BG59">
        <v>2</v>
      </c>
      <c r="BH59">
        <v>2</v>
      </c>
      <c r="BI59">
        <v>1</v>
      </c>
      <c r="BJ59">
        <v>3</v>
      </c>
      <c r="BK59">
        <v>2</v>
      </c>
      <c r="BL59">
        <v>1</v>
      </c>
      <c r="BM59">
        <v>2</v>
      </c>
      <c r="BN59">
        <v>3</v>
      </c>
      <c r="BO59">
        <v>3</v>
      </c>
      <c r="BP59">
        <v>1</v>
      </c>
      <c r="BQ59">
        <v>1</v>
      </c>
      <c r="BR59">
        <v>1</v>
      </c>
      <c r="BS59">
        <v>3</v>
      </c>
      <c r="BT59">
        <v>1</v>
      </c>
      <c r="BU59">
        <v>1</v>
      </c>
      <c r="BV59">
        <v>1</v>
      </c>
      <c r="BW59">
        <v>3</v>
      </c>
      <c r="BX59">
        <v>1</v>
      </c>
      <c r="BY59">
        <v>1</v>
      </c>
      <c r="BZ59">
        <v>1</v>
      </c>
      <c r="CA59">
        <v>3</v>
      </c>
      <c r="CB59">
        <v>1</v>
      </c>
      <c r="CC59">
        <v>4</v>
      </c>
      <c r="CD59">
        <v>1</v>
      </c>
      <c r="CE59">
        <v>134</v>
      </c>
      <c r="CG59">
        <f t="shared" si="0"/>
        <v>25</v>
      </c>
      <c r="CH59">
        <f t="shared" si="1"/>
        <v>22</v>
      </c>
      <c r="CI59">
        <f t="shared" si="2"/>
        <v>16</v>
      </c>
      <c r="CJ59">
        <f t="shared" si="3"/>
        <v>16</v>
      </c>
      <c r="CK59">
        <f t="shared" si="4"/>
        <v>20</v>
      </c>
      <c r="CL59">
        <f t="shared" si="5"/>
        <v>45</v>
      </c>
      <c r="CM59">
        <f t="shared" si="6"/>
        <v>19</v>
      </c>
      <c r="CN59">
        <f t="shared" si="7"/>
        <v>4</v>
      </c>
      <c r="CO59">
        <f t="shared" si="8"/>
        <v>28.29</v>
      </c>
    </row>
    <row r="60" spans="1:93" ht="14.5">
      <c r="A60">
        <v>59</v>
      </c>
      <c r="B60" t="s">
        <v>333</v>
      </c>
      <c r="C60" t="s">
        <v>334</v>
      </c>
      <c r="D60" t="s">
        <v>84</v>
      </c>
      <c r="E60" t="s">
        <v>85</v>
      </c>
      <c r="F60" t="s">
        <v>335</v>
      </c>
      <c r="G60" t="s">
        <v>336</v>
      </c>
      <c r="H60">
        <v>2</v>
      </c>
      <c r="I60" t="s">
        <v>337</v>
      </c>
      <c r="J60" s="1" t="s">
        <v>638</v>
      </c>
      <c r="K60">
        <v>1</v>
      </c>
      <c r="L60">
        <v>1</v>
      </c>
      <c r="M60">
        <v>5</v>
      </c>
      <c r="N60">
        <v>3</v>
      </c>
      <c r="O60">
        <v>5</v>
      </c>
      <c r="P60">
        <v>2</v>
      </c>
      <c r="Q60">
        <v>4</v>
      </c>
      <c r="R60">
        <v>2</v>
      </c>
      <c r="S60">
        <v>2</v>
      </c>
      <c r="T60">
        <v>1</v>
      </c>
      <c r="U60">
        <v>5</v>
      </c>
      <c r="V60">
        <v>4</v>
      </c>
      <c r="W60">
        <v>2</v>
      </c>
      <c r="X60">
        <v>1</v>
      </c>
      <c r="Y60">
        <v>2</v>
      </c>
      <c r="Z60">
        <v>3</v>
      </c>
      <c r="AA60">
        <v>2</v>
      </c>
      <c r="AB60">
        <v>4</v>
      </c>
      <c r="AC60">
        <v>4</v>
      </c>
      <c r="AD60">
        <v>2</v>
      </c>
      <c r="AE60">
        <v>5</v>
      </c>
      <c r="AF60">
        <v>2</v>
      </c>
      <c r="AG60">
        <v>3</v>
      </c>
      <c r="AH60">
        <v>3</v>
      </c>
      <c r="AI60">
        <v>2</v>
      </c>
      <c r="AJ60">
        <v>3</v>
      </c>
      <c r="AK60">
        <v>3</v>
      </c>
      <c r="AL60">
        <v>3</v>
      </c>
      <c r="AM60">
        <v>3</v>
      </c>
      <c r="AN60">
        <v>3</v>
      </c>
      <c r="AO60">
        <v>3</v>
      </c>
      <c r="AP60">
        <v>3</v>
      </c>
      <c r="AQ60">
        <v>1</v>
      </c>
      <c r="AR60">
        <v>3</v>
      </c>
      <c r="AS60">
        <v>2</v>
      </c>
      <c r="AT60">
        <v>2</v>
      </c>
      <c r="AU60">
        <v>4</v>
      </c>
      <c r="AV60">
        <v>4</v>
      </c>
      <c r="AW60">
        <v>1</v>
      </c>
      <c r="AX60">
        <v>1</v>
      </c>
      <c r="AY60">
        <v>2</v>
      </c>
      <c r="AZ60">
        <v>1</v>
      </c>
      <c r="BA60">
        <v>3</v>
      </c>
      <c r="BB60">
        <v>3</v>
      </c>
      <c r="BC60">
        <v>1</v>
      </c>
      <c r="BD60">
        <v>4</v>
      </c>
      <c r="BE60">
        <v>2</v>
      </c>
      <c r="BF60">
        <v>2</v>
      </c>
      <c r="BG60">
        <v>4</v>
      </c>
      <c r="BH60">
        <v>4</v>
      </c>
      <c r="BI60">
        <v>1</v>
      </c>
      <c r="BJ60">
        <v>4</v>
      </c>
      <c r="BK60">
        <v>1</v>
      </c>
      <c r="BL60">
        <v>1</v>
      </c>
      <c r="BM60">
        <v>1</v>
      </c>
      <c r="BN60">
        <v>1</v>
      </c>
      <c r="BO60">
        <v>4</v>
      </c>
      <c r="BP60">
        <v>1</v>
      </c>
      <c r="BQ60">
        <v>1</v>
      </c>
      <c r="BR60">
        <v>2</v>
      </c>
      <c r="BS60">
        <v>4</v>
      </c>
      <c r="BT60">
        <v>1</v>
      </c>
      <c r="BU60">
        <v>1</v>
      </c>
      <c r="BV60">
        <v>1</v>
      </c>
      <c r="BW60">
        <v>4</v>
      </c>
      <c r="BX60">
        <v>1</v>
      </c>
      <c r="BY60">
        <v>2</v>
      </c>
      <c r="BZ60">
        <v>1</v>
      </c>
      <c r="CA60">
        <v>2</v>
      </c>
      <c r="CB60">
        <v>2</v>
      </c>
      <c r="CC60">
        <v>3</v>
      </c>
      <c r="CD60">
        <v>1</v>
      </c>
      <c r="CE60">
        <v>173</v>
      </c>
      <c r="CG60">
        <f t="shared" si="0"/>
        <v>40</v>
      </c>
      <c r="CH60">
        <f t="shared" si="1"/>
        <v>20</v>
      </c>
      <c r="CI60">
        <f t="shared" si="2"/>
        <v>29</v>
      </c>
      <c r="CJ60">
        <f t="shared" si="3"/>
        <v>14</v>
      </c>
      <c r="CK60">
        <f t="shared" si="4"/>
        <v>5</v>
      </c>
      <c r="CL60">
        <f t="shared" si="5"/>
        <v>23.75</v>
      </c>
      <c r="CM60">
        <f t="shared" si="6"/>
        <v>18</v>
      </c>
      <c r="CN60">
        <f t="shared" si="7"/>
        <v>3</v>
      </c>
      <c r="CO60">
        <f t="shared" si="8"/>
        <v>25.83</v>
      </c>
    </row>
    <row r="61" spans="1:93" ht="14.5">
      <c r="A61">
        <v>60</v>
      </c>
      <c r="B61" t="s">
        <v>338</v>
      </c>
      <c r="C61" t="s">
        <v>152</v>
      </c>
      <c r="D61" t="s">
        <v>84</v>
      </c>
      <c r="E61" t="s">
        <v>85</v>
      </c>
      <c r="F61" t="s">
        <v>339</v>
      </c>
      <c r="G61" t="s">
        <v>340</v>
      </c>
      <c r="H61">
        <v>2</v>
      </c>
      <c r="I61" t="s">
        <v>88</v>
      </c>
      <c r="J61" s="1" t="s">
        <v>635</v>
      </c>
      <c r="K61">
        <v>1</v>
      </c>
      <c r="L61">
        <v>1</v>
      </c>
      <c r="M61">
        <v>3</v>
      </c>
      <c r="N61">
        <v>3</v>
      </c>
      <c r="O61">
        <v>3</v>
      </c>
      <c r="P61">
        <v>2</v>
      </c>
      <c r="Q61">
        <v>3</v>
      </c>
      <c r="R61">
        <v>1</v>
      </c>
      <c r="S61">
        <v>1</v>
      </c>
      <c r="T61">
        <v>2</v>
      </c>
      <c r="U61">
        <v>3</v>
      </c>
      <c r="V61">
        <v>3</v>
      </c>
      <c r="W61">
        <v>1</v>
      </c>
      <c r="X61">
        <v>3</v>
      </c>
      <c r="Y61">
        <v>4</v>
      </c>
      <c r="Z61">
        <v>3</v>
      </c>
      <c r="AA61">
        <v>2</v>
      </c>
      <c r="AB61">
        <v>3</v>
      </c>
      <c r="AC61">
        <v>3</v>
      </c>
      <c r="AD61">
        <v>2</v>
      </c>
      <c r="AE61">
        <v>3</v>
      </c>
      <c r="AF61">
        <v>2</v>
      </c>
      <c r="AG61">
        <v>3</v>
      </c>
      <c r="AH61">
        <v>2</v>
      </c>
      <c r="AI61">
        <v>2</v>
      </c>
      <c r="AJ61">
        <v>1</v>
      </c>
      <c r="AK61">
        <v>1</v>
      </c>
      <c r="AL61">
        <v>3</v>
      </c>
      <c r="AM61">
        <v>3</v>
      </c>
      <c r="AN61">
        <v>3</v>
      </c>
      <c r="AO61">
        <v>3</v>
      </c>
      <c r="AP61">
        <v>1</v>
      </c>
      <c r="AQ61">
        <v>2</v>
      </c>
      <c r="AR61">
        <v>3</v>
      </c>
      <c r="AS61">
        <v>2</v>
      </c>
      <c r="AT61">
        <v>1</v>
      </c>
      <c r="AU61">
        <v>2</v>
      </c>
      <c r="AV61">
        <v>1</v>
      </c>
      <c r="AW61">
        <v>1</v>
      </c>
      <c r="AX61">
        <v>3</v>
      </c>
      <c r="AY61">
        <v>2</v>
      </c>
      <c r="AZ61">
        <v>2</v>
      </c>
      <c r="BA61">
        <v>3</v>
      </c>
      <c r="BB61">
        <v>3</v>
      </c>
      <c r="BC61">
        <v>2</v>
      </c>
      <c r="BD61">
        <v>4</v>
      </c>
      <c r="BE61">
        <v>1</v>
      </c>
      <c r="BF61">
        <v>1</v>
      </c>
      <c r="BG61">
        <v>2</v>
      </c>
      <c r="BH61">
        <v>2</v>
      </c>
      <c r="BI61">
        <v>1</v>
      </c>
      <c r="BJ61">
        <v>3</v>
      </c>
      <c r="BK61">
        <v>1</v>
      </c>
      <c r="BL61">
        <v>1</v>
      </c>
      <c r="BM61">
        <v>2</v>
      </c>
      <c r="BN61">
        <v>1</v>
      </c>
      <c r="BO61">
        <v>3</v>
      </c>
      <c r="BP61">
        <v>1</v>
      </c>
      <c r="BQ61">
        <v>2</v>
      </c>
      <c r="BR61">
        <v>2</v>
      </c>
      <c r="BS61">
        <v>3</v>
      </c>
      <c r="BT61">
        <v>1</v>
      </c>
      <c r="BU61">
        <v>1</v>
      </c>
      <c r="BV61">
        <v>1</v>
      </c>
      <c r="BW61">
        <v>3</v>
      </c>
      <c r="BX61">
        <v>1</v>
      </c>
      <c r="BY61">
        <v>4</v>
      </c>
      <c r="BZ61">
        <v>3</v>
      </c>
      <c r="CA61">
        <v>4</v>
      </c>
      <c r="CB61">
        <v>2</v>
      </c>
      <c r="CC61">
        <v>3</v>
      </c>
      <c r="CD61">
        <v>2</v>
      </c>
      <c r="CE61">
        <v>154</v>
      </c>
      <c r="CG61">
        <f t="shared" si="0"/>
        <v>30</v>
      </c>
      <c r="CH61">
        <f t="shared" si="1"/>
        <v>20</v>
      </c>
      <c r="CI61">
        <f t="shared" si="2"/>
        <v>22</v>
      </c>
      <c r="CJ61">
        <f t="shared" si="3"/>
        <v>17</v>
      </c>
      <c r="CK61">
        <f t="shared" si="4"/>
        <v>16</v>
      </c>
      <c r="CL61">
        <f t="shared" si="5"/>
        <v>41.25</v>
      </c>
      <c r="CM61">
        <f t="shared" si="6"/>
        <v>25</v>
      </c>
      <c r="CN61">
        <f t="shared" si="7"/>
        <v>4</v>
      </c>
      <c r="CO61">
        <f t="shared" si="8"/>
        <v>35.67</v>
      </c>
    </row>
    <row r="62" spans="1:93" ht="14.5">
      <c r="A62">
        <v>61</v>
      </c>
      <c r="B62" t="s">
        <v>341</v>
      </c>
      <c r="C62" t="s">
        <v>342</v>
      </c>
      <c r="D62" t="s">
        <v>84</v>
      </c>
      <c r="E62" t="s">
        <v>85</v>
      </c>
      <c r="F62" t="s">
        <v>343</v>
      </c>
      <c r="G62" t="s">
        <v>344</v>
      </c>
      <c r="H62">
        <v>1</v>
      </c>
      <c r="I62" t="s">
        <v>345</v>
      </c>
      <c r="J62" s="1" t="s">
        <v>641</v>
      </c>
      <c r="K62">
        <v>1</v>
      </c>
      <c r="L62">
        <v>1</v>
      </c>
      <c r="M62">
        <v>4</v>
      </c>
      <c r="N62">
        <v>4</v>
      </c>
      <c r="O62">
        <v>3</v>
      </c>
      <c r="P62">
        <v>4</v>
      </c>
      <c r="Q62">
        <v>3</v>
      </c>
      <c r="R62">
        <v>5</v>
      </c>
      <c r="S62">
        <v>2</v>
      </c>
      <c r="T62">
        <v>1</v>
      </c>
      <c r="U62">
        <v>3</v>
      </c>
      <c r="V62">
        <v>2</v>
      </c>
      <c r="W62">
        <v>3</v>
      </c>
      <c r="X62">
        <v>2</v>
      </c>
      <c r="Y62">
        <v>3</v>
      </c>
      <c r="Z62">
        <v>1</v>
      </c>
      <c r="AA62">
        <v>4</v>
      </c>
      <c r="AB62">
        <v>3</v>
      </c>
      <c r="AC62">
        <v>3</v>
      </c>
      <c r="AD62">
        <v>3</v>
      </c>
      <c r="AE62">
        <v>2</v>
      </c>
      <c r="AF62">
        <v>3</v>
      </c>
      <c r="AG62">
        <v>2</v>
      </c>
      <c r="AH62">
        <v>2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2</v>
      </c>
      <c r="AO62">
        <v>2</v>
      </c>
      <c r="AP62">
        <v>1</v>
      </c>
      <c r="AQ62">
        <v>3</v>
      </c>
      <c r="AR62">
        <v>4</v>
      </c>
      <c r="AS62">
        <v>3</v>
      </c>
      <c r="AT62">
        <v>4</v>
      </c>
      <c r="AU62">
        <v>2</v>
      </c>
      <c r="AV62">
        <v>2</v>
      </c>
      <c r="AW62">
        <v>2</v>
      </c>
      <c r="AX62">
        <v>3</v>
      </c>
      <c r="AY62">
        <v>1</v>
      </c>
      <c r="AZ62">
        <v>3</v>
      </c>
      <c r="BA62">
        <v>2</v>
      </c>
      <c r="BB62">
        <v>2</v>
      </c>
      <c r="BC62">
        <v>3</v>
      </c>
      <c r="BD62">
        <v>2</v>
      </c>
      <c r="BE62">
        <v>1</v>
      </c>
      <c r="BF62">
        <v>2</v>
      </c>
      <c r="BG62">
        <v>1</v>
      </c>
      <c r="BH62">
        <v>2</v>
      </c>
      <c r="BI62">
        <v>1</v>
      </c>
      <c r="BJ62">
        <v>2</v>
      </c>
      <c r="BK62">
        <v>3</v>
      </c>
      <c r="BL62">
        <v>3</v>
      </c>
      <c r="BM62">
        <v>1</v>
      </c>
      <c r="BN62">
        <v>1</v>
      </c>
      <c r="BO62">
        <v>2</v>
      </c>
      <c r="BP62">
        <v>1</v>
      </c>
      <c r="BQ62">
        <v>3</v>
      </c>
      <c r="BR62">
        <v>2</v>
      </c>
      <c r="BS62">
        <v>2</v>
      </c>
      <c r="BT62">
        <v>1</v>
      </c>
      <c r="BU62">
        <v>2</v>
      </c>
      <c r="BV62">
        <v>2</v>
      </c>
      <c r="BW62">
        <v>1</v>
      </c>
      <c r="BX62">
        <v>1</v>
      </c>
      <c r="BY62">
        <v>3</v>
      </c>
      <c r="BZ62">
        <v>1</v>
      </c>
      <c r="CA62">
        <v>2</v>
      </c>
      <c r="CB62">
        <v>3</v>
      </c>
      <c r="CC62">
        <v>2</v>
      </c>
      <c r="CD62">
        <v>1</v>
      </c>
      <c r="CE62">
        <v>154</v>
      </c>
      <c r="CG62">
        <f t="shared" si="0"/>
        <v>26</v>
      </c>
      <c r="CH62">
        <f t="shared" si="1"/>
        <v>32</v>
      </c>
      <c r="CI62">
        <f t="shared" si="2"/>
        <v>14</v>
      </c>
      <c r="CJ62">
        <f t="shared" si="3"/>
        <v>24</v>
      </c>
      <c r="CK62">
        <f t="shared" si="4"/>
        <v>19</v>
      </c>
      <c r="CL62">
        <f t="shared" si="5"/>
        <v>53.75</v>
      </c>
      <c r="CM62">
        <f t="shared" si="6"/>
        <v>28</v>
      </c>
      <c r="CN62">
        <f t="shared" si="7"/>
        <v>11</v>
      </c>
      <c r="CO62">
        <f t="shared" si="8"/>
        <v>47.97</v>
      </c>
    </row>
    <row r="63" spans="1:93" ht="14.5">
      <c r="A63">
        <v>62</v>
      </c>
      <c r="B63" t="s">
        <v>346</v>
      </c>
      <c r="C63" t="s">
        <v>347</v>
      </c>
      <c r="D63" t="s">
        <v>84</v>
      </c>
      <c r="E63" t="s">
        <v>85</v>
      </c>
      <c r="F63" t="s">
        <v>348</v>
      </c>
      <c r="G63" t="s">
        <v>349</v>
      </c>
      <c r="H63">
        <v>2</v>
      </c>
      <c r="I63" t="s">
        <v>112</v>
      </c>
      <c r="J63" s="1" t="s">
        <v>639</v>
      </c>
      <c r="K63">
        <v>1</v>
      </c>
      <c r="L63">
        <v>1</v>
      </c>
      <c r="M63">
        <v>2</v>
      </c>
      <c r="N63">
        <v>4</v>
      </c>
      <c r="O63">
        <v>4</v>
      </c>
      <c r="P63">
        <v>2</v>
      </c>
      <c r="Q63">
        <v>4</v>
      </c>
      <c r="R63">
        <v>1</v>
      </c>
      <c r="S63">
        <v>1</v>
      </c>
      <c r="T63">
        <v>1</v>
      </c>
      <c r="U63">
        <v>4</v>
      </c>
      <c r="V63">
        <v>2</v>
      </c>
      <c r="W63">
        <v>2</v>
      </c>
      <c r="X63">
        <v>1</v>
      </c>
      <c r="Y63">
        <v>1</v>
      </c>
      <c r="Z63">
        <v>2</v>
      </c>
      <c r="AA63">
        <v>3</v>
      </c>
      <c r="AB63">
        <v>2</v>
      </c>
      <c r="AC63">
        <v>3</v>
      </c>
      <c r="AD63">
        <v>3</v>
      </c>
      <c r="AE63">
        <v>3</v>
      </c>
      <c r="AF63">
        <v>1</v>
      </c>
      <c r="AG63">
        <v>3</v>
      </c>
      <c r="AH63">
        <v>3</v>
      </c>
      <c r="AI63">
        <v>2</v>
      </c>
      <c r="AJ63">
        <v>2</v>
      </c>
      <c r="AK63">
        <v>3</v>
      </c>
      <c r="AL63">
        <v>3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3</v>
      </c>
      <c r="AS63">
        <v>1</v>
      </c>
      <c r="AT63">
        <v>3</v>
      </c>
      <c r="AU63">
        <v>4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4</v>
      </c>
      <c r="BB63">
        <v>4</v>
      </c>
      <c r="BC63">
        <v>1</v>
      </c>
      <c r="BD63">
        <v>3</v>
      </c>
      <c r="BE63">
        <v>1</v>
      </c>
      <c r="BF63">
        <v>3</v>
      </c>
      <c r="BG63">
        <v>4</v>
      </c>
      <c r="BH63">
        <v>4</v>
      </c>
      <c r="BI63">
        <v>1</v>
      </c>
      <c r="BJ63">
        <v>3</v>
      </c>
      <c r="BK63">
        <v>1</v>
      </c>
      <c r="BL63">
        <v>1</v>
      </c>
      <c r="BM63">
        <v>1</v>
      </c>
      <c r="BN63">
        <v>1</v>
      </c>
      <c r="BO63">
        <v>3</v>
      </c>
      <c r="BP63">
        <v>1</v>
      </c>
      <c r="BQ63">
        <v>1</v>
      </c>
      <c r="BR63">
        <v>2</v>
      </c>
      <c r="BS63">
        <v>1</v>
      </c>
      <c r="BT63">
        <v>2</v>
      </c>
      <c r="BU63">
        <v>1</v>
      </c>
      <c r="BV63">
        <v>1</v>
      </c>
      <c r="BW63">
        <v>3</v>
      </c>
      <c r="BX63">
        <v>1</v>
      </c>
      <c r="BY63">
        <v>1</v>
      </c>
      <c r="BZ63">
        <v>1</v>
      </c>
      <c r="CA63">
        <v>4</v>
      </c>
      <c r="CB63">
        <v>1</v>
      </c>
      <c r="CC63">
        <v>2</v>
      </c>
      <c r="CD63">
        <v>1</v>
      </c>
      <c r="CE63">
        <v>147</v>
      </c>
      <c r="CG63">
        <f t="shared" si="0"/>
        <v>27</v>
      </c>
      <c r="CH63">
        <f t="shared" si="1"/>
        <v>19</v>
      </c>
      <c r="CI63">
        <f t="shared" si="2"/>
        <v>24</v>
      </c>
      <c r="CJ63">
        <f t="shared" si="3"/>
        <v>14</v>
      </c>
      <c r="CK63">
        <f t="shared" si="4"/>
        <v>7</v>
      </c>
      <c r="CL63">
        <f t="shared" si="5"/>
        <v>26.25</v>
      </c>
      <c r="CM63">
        <f t="shared" si="6"/>
        <v>17</v>
      </c>
      <c r="CN63">
        <f t="shared" si="7"/>
        <v>7</v>
      </c>
      <c r="CO63">
        <f t="shared" si="8"/>
        <v>29.52</v>
      </c>
    </row>
    <row r="64" spans="1:93" ht="14.5">
      <c r="A64">
        <v>63</v>
      </c>
      <c r="B64" t="s">
        <v>350</v>
      </c>
      <c r="C64" t="s">
        <v>140</v>
      </c>
      <c r="D64" t="s">
        <v>84</v>
      </c>
      <c r="E64" t="s">
        <v>85</v>
      </c>
      <c r="F64" t="s">
        <v>351</v>
      </c>
      <c r="G64" t="s">
        <v>352</v>
      </c>
      <c r="H64">
        <v>1</v>
      </c>
      <c r="I64" t="s">
        <v>353</v>
      </c>
      <c r="J64" s="1" t="s">
        <v>638</v>
      </c>
      <c r="K64">
        <v>1</v>
      </c>
      <c r="L64">
        <v>1</v>
      </c>
      <c r="M64">
        <v>5</v>
      </c>
      <c r="N64">
        <v>2</v>
      </c>
      <c r="O64">
        <v>3</v>
      </c>
      <c r="P64">
        <v>3</v>
      </c>
      <c r="Q64">
        <v>3</v>
      </c>
      <c r="R64">
        <v>2</v>
      </c>
      <c r="S64">
        <v>2</v>
      </c>
      <c r="T64">
        <v>2</v>
      </c>
      <c r="U64">
        <v>3</v>
      </c>
      <c r="V64">
        <v>3</v>
      </c>
      <c r="W64">
        <v>2</v>
      </c>
      <c r="X64">
        <v>4</v>
      </c>
      <c r="Y64">
        <v>3</v>
      </c>
      <c r="Z64">
        <v>3</v>
      </c>
      <c r="AA64">
        <v>3</v>
      </c>
      <c r="AB64">
        <v>3</v>
      </c>
      <c r="AC64">
        <v>4</v>
      </c>
      <c r="AD64">
        <v>3</v>
      </c>
      <c r="AE64">
        <v>3</v>
      </c>
      <c r="AF64">
        <v>2</v>
      </c>
      <c r="AG64">
        <v>3</v>
      </c>
      <c r="AH64">
        <v>3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3</v>
      </c>
      <c r="AO64">
        <v>3</v>
      </c>
      <c r="AP64">
        <v>2</v>
      </c>
      <c r="AQ64">
        <v>2</v>
      </c>
      <c r="AR64">
        <v>3</v>
      </c>
      <c r="AS64">
        <v>1</v>
      </c>
      <c r="AT64">
        <v>1</v>
      </c>
      <c r="AU64">
        <v>4</v>
      </c>
      <c r="AV64">
        <v>3</v>
      </c>
      <c r="AW64">
        <v>1</v>
      </c>
      <c r="AX64">
        <v>2</v>
      </c>
      <c r="AY64">
        <v>2</v>
      </c>
      <c r="AZ64">
        <v>2</v>
      </c>
      <c r="BA64">
        <v>3</v>
      </c>
      <c r="BB64">
        <v>4</v>
      </c>
      <c r="BC64">
        <v>2</v>
      </c>
      <c r="BD64">
        <v>3</v>
      </c>
      <c r="BE64">
        <v>1</v>
      </c>
      <c r="BF64">
        <v>2</v>
      </c>
      <c r="BG64">
        <v>2</v>
      </c>
      <c r="BH64">
        <v>3</v>
      </c>
      <c r="BI64">
        <v>1</v>
      </c>
      <c r="BJ64">
        <v>3</v>
      </c>
      <c r="BK64">
        <v>2</v>
      </c>
      <c r="BL64">
        <v>1</v>
      </c>
      <c r="BM64">
        <v>1</v>
      </c>
      <c r="BN64">
        <v>1</v>
      </c>
      <c r="BO64">
        <v>3</v>
      </c>
      <c r="BP64">
        <v>1</v>
      </c>
      <c r="BQ64">
        <v>1</v>
      </c>
      <c r="BR64">
        <v>2</v>
      </c>
      <c r="BS64">
        <v>3</v>
      </c>
      <c r="BT64">
        <v>2</v>
      </c>
      <c r="BU64">
        <v>1</v>
      </c>
      <c r="BV64">
        <v>1</v>
      </c>
      <c r="BW64">
        <v>4</v>
      </c>
      <c r="BX64">
        <v>2</v>
      </c>
      <c r="BY64">
        <v>2</v>
      </c>
      <c r="BZ64">
        <v>2</v>
      </c>
      <c r="CA64">
        <v>3</v>
      </c>
      <c r="CB64">
        <v>1</v>
      </c>
      <c r="CC64">
        <v>3</v>
      </c>
      <c r="CD64">
        <v>2</v>
      </c>
      <c r="CE64">
        <v>165</v>
      </c>
      <c r="CG64">
        <f t="shared" si="0"/>
        <v>34</v>
      </c>
      <c r="CH64">
        <f t="shared" si="1"/>
        <v>24</v>
      </c>
      <c r="CI64">
        <f t="shared" si="2"/>
        <v>24</v>
      </c>
      <c r="CJ64">
        <f t="shared" si="3"/>
        <v>15</v>
      </c>
      <c r="CK64">
        <f t="shared" si="4"/>
        <v>10</v>
      </c>
      <c r="CL64">
        <f t="shared" si="5"/>
        <v>31.25</v>
      </c>
      <c r="CM64">
        <f t="shared" si="6"/>
        <v>22</v>
      </c>
      <c r="CN64">
        <f t="shared" si="7"/>
        <v>4</v>
      </c>
      <c r="CO64">
        <f t="shared" si="8"/>
        <v>31.98</v>
      </c>
    </row>
    <row r="65" spans="1:93" ht="14.5">
      <c r="A65">
        <v>64</v>
      </c>
      <c r="B65" t="s">
        <v>354</v>
      </c>
      <c r="C65" t="s">
        <v>355</v>
      </c>
      <c r="D65" t="s">
        <v>84</v>
      </c>
      <c r="E65" t="s">
        <v>85</v>
      </c>
      <c r="F65" t="s">
        <v>356</v>
      </c>
      <c r="G65" t="s">
        <v>357</v>
      </c>
      <c r="H65">
        <v>2</v>
      </c>
      <c r="I65" t="s">
        <v>358</v>
      </c>
      <c r="J65" s="1" t="s">
        <v>637</v>
      </c>
      <c r="K65">
        <v>1</v>
      </c>
      <c r="L65">
        <v>1</v>
      </c>
      <c r="M65">
        <v>4</v>
      </c>
      <c r="N65">
        <v>2</v>
      </c>
      <c r="O65">
        <v>3</v>
      </c>
      <c r="P65">
        <v>3</v>
      </c>
      <c r="Q65">
        <v>4</v>
      </c>
      <c r="R65">
        <v>3</v>
      </c>
      <c r="S65">
        <v>3</v>
      </c>
      <c r="T65">
        <v>3</v>
      </c>
      <c r="U65">
        <v>4</v>
      </c>
      <c r="V65">
        <v>2</v>
      </c>
      <c r="W65">
        <v>4</v>
      </c>
      <c r="X65">
        <v>4</v>
      </c>
      <c r="Y65">
        <v>3</v>
      </c>
      <c r="Z65">
        <v>2</v>
      </c>
      <c r="AA65">
        <v>3</v>
      </c>
      <c r="AB65">
        <v>3</v>
      </c>
      <c r="AC65">
        <v>3</v>
      </c>
      <c r="AD65">
        <v>2</v>
      </c>
      <c r="AE65">
        <v>3</v>
      </c>
      <c r="AF65">
        <v>2</v>
      </c>
      <c r="AG65">
        <v>3</v>
      </c>
      <c r="AH65">
        <v>4</v>
      </c>
      <c r="AI65">
        <v>2</v>
      </c>
      <c r="AJ65">
        <v>1</v>
      </c>
      <c r="AK65">
        <v>2</v>
      </c>
      <c r="AL65">
        <v>2</v>
      </c>
      <c r="AM65">
        <v>2</v>
      </c>
      <c r="AN65">
        <v>3</v>
      </c>
      <c r="AO65">
        <v>2</v>
      </c>
      <c r="AP65">
        <v>2</v>
      </c>
      <c r="AQ65">
        <v>2</v>
      </c>
      <c r="AR65">
        <v>1</v>
      </c>
      <c r="AS65">
        <v>2</v>
      </c>
      <c r="AT65">
        <v>2</v>
      </c>
      <c r="AU65">
        <v>1</v>
      </c>
      <c r="AV65">
        <v>3</v>
      </c>
      <c r="AW65">
        <v>4</v>
      </c>
      <c r="AX65">
        <v>3</v>
      </c>
      <c r="AY65">
        <v>3</v>
      </c>
      <c r="AZ65">
        <v>3</v>
      </c>
      <c r="BA65">
        <v>2</v>
      </c>
      <c r="BB65">
        <v>2</v>
      </c>
      <c r="BC65">
        <v>4</v>
      </c>
      <c r="BD65">
        <v>3</v>
      </c>
      <c r="BE65">
        <v>3</v>
      </c>
      <c r="BF65">
        <v>2</v>
      </c>
      <c r="BG65">
        <v>2</v>
      </c>
      <c r="BH65">
        <v>3</v>
      </c>
      <c r="BI65">
        <v>1</v>
      </c>
      <c r="BJ65">
        <v>4</v>
      </c>
      <c r="BK65">
        <v>3</v>
      </c>
      <c r="BL65">
        <v>3</v>
      </c>
      <c r="BM65">
        <v>3</v>
      </c>
      <c r="BN65">
        <v>2</v>
      </c>
      <c r="BO65">
        <v>2</v>
      </c>
      <c r="BP65">
        <v>1</v>
      </c>
      <c r="BQ65">
        <v>4</v>
      </c>
      <c r="BR65">
        <v>3</v>
      </c>
      <c r="BS65">
        <v>2</v>
      </c>
      <c r="BT65">
        <v>3</v>
      </c>
      <c r="BU65">
        <v>2</v>
      </c>
      <c r="BV65">
        <v>1</v>
      </c>
      <c r="BW65">
        <v>3</v>
      </c>
      <c r="BX65">
        <v>1</v>
      </c>
      <c r="BY65">
        <v>2</v>
      </c>
      <c r="BZ65">
        <v>3</v>
      </c>
      <c r="CA65">
        <v>4</v>
      </c>
      <c r="CB65">
        <v>3</v>
      </c>
      <c r="CC65">
        <v>2</v>
      </c>
      <c r="CD65">
        <v>2</v>
      </c>
      <c r="CE65">
        <v>182</v>
      </c>
      <c r="CG65">
        <f t="shared" si="0"/>
        <v>32</v>
      </c>
      <c r="CH65">
        <f t="shared" si="1"/>
        <v>28</v>
      </c>
      <c r="CI65">
        <f t="shared" si="2"/>
        <v>23</v>
      </c>
      <c r="CJ65">
        <f t="shared" si="3"/>
        <v>27</v>
      </c>
      <c r="CK65">
        <f t="shared" si="4"/>
        <v>17</v>
      </c>
      <c r="CL65">
        <f t="shared" si="5"/>
        <v>55</v>
      </c>
      <c r="CM65">
        <f t="shared" si="6"/>
        <v>36</v>
      </c>
      <c r="CN65">
        <f t="shared" si="7"/>
        <v>7</v>
      </c>
      <c r="CO65">
        <f t="shared" si="8"/>
        <v>52.89</v>
      </c>
    </row>
    <row r="66" spans="1:93" ht="14.5">
      <c r="A66">
        <v>65</v>
      </c>
      <c r="B66" t="s">
        <v>359</v>
      </c>
      <c r="C66" t="s">
        <v>360</v>
      </c>
      <c r="D66" t="s">
        <v>84</v>
      </c>
      <c r="E66" t="s">
        <v>85</v>
      </c>
      <c r="F66" t="s">
        <v>361</v>
      </c>
      <c r="G66" t="s">
        <v>362</v>
      </c>
      <c r="H66">
        <v>2</v>
      </c>
      <c r="I66" t="s">
        <v>155</v>
      </c>
      <c r="J66" s="1" t="s">
        <v>639</v>
      </c>
      <c r="K66">
        <v>1</v>
      </c>
      <c r="L66">
        <v>1</v>
      </c>
      <c r="M66">
        <v>3</v>
      </c>
      <c r="N66">
        <v>2</v>
      </c>
      <c r="O66">
        <v>3</v>
      </c>
      <c r="P66">
        <v>2</v>
      </c>
      <c r="Q66">
        <v>3</v>
      </c>
      <c r="R66">
        <v>2</v>
      </c>
      <c r="S66">
        <v>3</v>
      </c>
      <c r="T66">
        <v>2</v>
      </c>
      <c r="U66">
        <v>2</v>
      </c>
      <c r="V66">
        <v>2</v>
      </c>
      <c r="W66">
        <v>1</v>
      </c>
      <c r="X66">
        <v>4</v>
      </c>
      <c r="Y66">
        <v>2</v>
      </c>
      <c r="Z66">
        <v>1</v>
      </c>
      <c r="AA66">
        <v>3</v>
      </c>
      <c r="AB66">
        <v>3</v>
      </c>
      <c r="AC66">
        <v>3</v>
      </c>
      <c r="AD66">
        <v>2</v>
      </c>
      <c r="AE66">
        <v>2</v>
      </c>
      <c r="AF66">
        <v>2</v>
      </c>
      <c r="AG66">
        <v>3</v>
      </c>
      <c r="AH66">
        <v>2</v>
      </c>
      <c r="AI66">
        <v>2</v>
      </c>
      <c r="AJ66">
        <v>2</v>
      </c>
      <c r="AK66">
        <v>1</v>
      </c>
      <c r="AL66">
        <v>1</v>
      </c>
      <c r="AM66">
        <v>2</v>
      </c>
      <c r="AN66">
        <v>2</v>
      </c>
      <c r="AO66">
        <v>3</v>
      </c>
      <c r="AP66">
        <v>2</v>
      </c>
      <c r="AQ66">
        <v>2</v>
      </c>
      <c r="AR66">
        <v>1</v>
      </c>
      <c r="AS66">
        <v>2</v>
      </c>
      <c r="AT66">
        <v>2</v>
      </c>
      <c r="AU66">
        <v>3</v>
      </c>
      <c r="AV66">
        <v>2</v>
      </c>
      <c r="AW66">
        <v>2</v>
      </c>
      <c r="AX66">
        <v>2</v>
      </c>
      <c r="AY66">
        <v>1</v>
      </c>
      <c r="AZ66">
        <v>2</v>
      </c>
      <c r="BA66">
        <v>3</v>
      </c>
      <c r="BB66">
        <v>3</v>
      </c>
      <c r="BC66">
        <v>2</v>
      </c>
      <c r="BD66">
        <v>3</v>
      </c>
      <c r="BE66">
        <v>1</v>
      </c>
      <c r="BF66">
        <v>3</v>
      </c>
      <c r="BG66">
        <v>3</v>
      </c>
      <c r="BH66">
        <v>2</v>
      </c>
      <c r="BI66">
        <v>1</v>
      </c>
      <c r="BJ66">
        <v>3</v>
      </c>
      <c r="BK66">
        <v>1</v>
      </c>
      <c r="BL66">
        <v>1</v>
      </c>
      <c r="BM66">
        <v>1</v>
      </c>
      <c r="BN66">
        <v>1</v>
      </c>
      <c r="BO66">
        <v>3</v>
      </c>
      <c r="BP66">
        <v>1</v>
      </c>
      <c r="BQ66">
        <v>2</v>
      </c>
      <c r="BR66">
        <v>2</v>
      </c>
      <c r="BS66">
        <v>2</v>
      </c>
      <c r="BT66">
        <v>1</v>
      </c>
      <c r="BU66">
        <v>1</v>
      </c>
      <c r="BV66">
        <v>1</v>
      </c>
      <c r="BW66">
        <v>3</v>
      </c>
      <c r="BX66">
        <v>2</v>
      </c>
      <c r="BY66">
        <v>2</v>
      </c>
      <c r="BZ66">
        <v>1</v>
      </c>
      <c r="CA66">
        <v>2</v>
      </c>
      <c r="CB66">
        <v>1</v>
      </c>
      <c r="CC66">
        <v>3</v>
      </c>
      <c r="CD66">
        <v>2</v>
      </c>
      <c r="CE66">
        <v>143</v>
      </c>
      <c r="CG66">
        <f t="shared" si="0"/>
        <v>26</v>
      </c>
      <c r="CH66">
        <f t="shared" si="1"/>
        <v>21</v>
      </c>
      <c r="CI66">
        <f t="shared" si="2"/>
        <v>20</v>
      </c>
      <c r="CJ66">
        <f t="shared" si="3"/>
        <v>17</v>
      </c>
      <c r="CK66">
        <f t="shared" si="4"/>
        <v>14</v>
      </c>
      <c r="CL66">
        <f t="shared" si="5"/>
        <v>38.75</v>
      </c>
      <c r="CM66">
        <f t="shared" si="6"/>
        <v>20</v>
      </c>
      <c r="CN66">
        <f t="shared" si="7"/>
        <v>7</v>
      </c>
      <c r="CO66">
        <f t="shared" si="8"/>
        <v>33.21</v>
      </c>
    </row>
    <row r="67" spans="1:93" ht="14.5">
      <c r="A67">
        <v>66</v>
      </c>
      <c r="B67" t="s">
        <v>363</v>
      </c>
      <c r="C67" t="s">
        <v>364</v>
      </c>
      <c r="D67" t="s">
        <v>84</v>
      </c>
      <c r="E67" t="s">
        <v>85</v>
      </c>
      <c r="F67" t="s">
        <v>365</v>
      </c>
      <c r="G67" t="s">
        <v>366</v>
      </c>
      <c r="H67">
        <v>2</v>
      </c>
      <c r="I67" t="s">
        <v>367</v>
      </c>
      <c r="J67" s="1" t="s">
        <v>638</v>
      </c>
      <c r="K67">
        <v>1</v>
      </c>
      <c r="L67">
        <v>1</v>
      </c>
      <c r="M67">
        <v>4</v>
      </c>
      <c r="N67">
        <v>4</v>
      </c>
      <c r="O67">
        <v>3</v>
      </c>
      <c r="P67">
        <v>4</v>
      </c>
      <c r="Q67">
        <v>3</v>
      </c>
      <c r="R67">
        <v>3</v>
      </c>
      <c r="S67">
        <v>4</v>
      </c>
      <c r="T67">
        <v>3</v>
      </c>
      <c r="U67">
        <v>4</v>
      </c>
      <c r="V67">
        <v>3</v>
      </c>
      <c r="W67">
        <v>3</v>
      </c>
      <c r="X67">
        <v>3</v>
      </c>
      <c r="Y67">
        <v>3</v>
      </c>
      <c r="Z67">
        <v>3</v>
      </c>
      <c r="AA67">
        <v>4</v>
      </c>
      <c r="AB67">
        <v>4</v>
      </c>
      <c r="AC67">
        <v>4</v>
      </c>
      <c r="AD67">
        <v>3</v>
      </c>
      <c r="AE67">
        <v>3</v>
      </c>
      <c r="AF67">
        <v>4</v>
      </c>
      <c r="AG67">
        <v>3</v>
      </c>
      <c r="AH67">
        <v>2</v>
      </c>
      <c r="AI67">
        <v>2</v>
      </c>
      <c r="AJ67">
        <v>3</v>
      </c>
      <c r="AK67">
        <v>3</v>
      </c>
      <c r="AL67">
        <v>3</v>
      </c>
      <c r="AM67">
        <v>3</v>
      </c>
      <c r="AN67">
        <v>2</v>
      </c>
      <c r="AO67">
        <v>3</v>
      </c>
      <c r="AP67">
        <v>3</v>
      </c>
      <c r="AQ67">
        <v>2</v>
      </c>
      <c r="AR67">
        <v>2</v>
      </c>
      <c r="AS67">
        <v>1</v>
      </c>
      <c r="AT67">
        <v>2</v>
      </c>
      <c r="AU67">
        <v>3</v>
      </c>
      <c r="AV67">
        <v>2</v>
      </c>
      <c r="AW67">
        <v>3</v>
      </c>
      <c r="AX67">
        <v>1</v>
      </c>
      <c r="AY67">
        <v>2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2</v>
      </c>
      <c r="BF67">
        <v>1</v>
      </c>
      <c r="BG67">
        <v>3</v>
      </c>
      <c r="BH67">
        <v>3</v>
      </c>
      <c r="BI67">
        <v>1</v>
      </c>
      <c r="BJ67">
        <v>3</v>
      </c>
      <c r="BK67">
        <v>3</v>
      </c>
      <c r="BL67">
        <v>2</v>
      </c>
      <c r="BM67">
        <v>3</v>
      </c>
      <c r="BN67">
        <v>1</v>
      </c>
      <c r="BO67">
        <v>3</v>
      </c>
      <c r="BP67">
        <v>2</v>
      </c>
      <c r="BQ67">
        <v>3</v>
      </c>
      <c r="BR67">
        <v>3</v>
      </c>
      <c r="BS67">
        <v>3</v>
      </c>
      <c r="BT67">
        <v>2</v>
      </c>
      <c r="BU67">
        <v>1</v>
      </c>
      <c r="BV67">
        <v>1</v>
      </c>
      <c r="BW67">
        <v>3</v>
      </c>
      <c r="BX67">
        <v>1</v>
      </c>
      <c r="BY67">
        <v>1</v>
      </c>
      <c r="BZ67">
        <v>2</v>
      </c>
      <c r="CA67">
        <v>2</v>
      </c>
      <c r="CB67">
        <v>2</v>
      </c>
      <c r="CC67">
        <v>3</v>
      </c>
      <c r="CD67">
        <v>1</v>
      </c>
      <c r="CE67">
        <v>184</v>
      </c>
      <c r="CG67">
        <f t="shared" ref="CG67:CG130" si="9">M67+O67+Q67+U67+V67+X67+Z67+AB67+AC67+AE67</f>
        <v>34</v>
      </c>
      <c r="CH67">
        <f t="shared" ref="CH67:CH130" si="10">N67+P67+R67+S67+T67+W67+Y67+AA67+AD67+AF67</f>
        <v>35</v>
      </c>
      <c r="CI67">
        <f t="shared" ref="CI67:CI130" si="11">SUM(AG67:AP67)</f>
        <v>27</v>
      </c>
      <c r="CJ67">
        <f t="shared" ref="CJ67:CJ130" si="12">AQ67+AS67+AT67+AW67+AX67+AY67+AZ67+BC67+BE67+BI67</f>
        <v>20</v>
      </c>
      <c r="CK67">
        <f t="shared" ref="CK67:CK130" si="13">40-AR67-AU67-AV67-BA67-BB67-BD67-BF67-BG67-BH67-BJ67</f>
        <v>14</v>
      </c>
      <c r="CL67">
        <f t="shared" ref="CL67:CL130" si="14">(CJ67+CK67)*1.25</f>
        <v>42.5</v>
      </c>
      <c r="CM67">
        <f t="shared" ref="CM67:CM130" si="15">BK67+BL67+BM67+BN67+BP67+BQ67+BR67+BT67+BU67+BV67+BX67+BY67+BZ67+CB67+CD67</f>
        <v>28</v>
      </c>
      <c r="CN67">
        <f t="shared" ref="CN67:CN130" si="16">20-BO67-BS67-BW67-CA67-CC67</f>
        <v>6</v>
      </c>
      <c r="CO67">
        <f t="shared" ref="CO67:CO130" si="17">(CM67+CN67)*1.23</f>
        <v>41.82</v>
      </c>
    </row>
    <row r="68" spans="1:93" ht="14.5">
      <c r="A68">
        <v>67</v>
      </c>
      <c r="B68" t="s">
        <v>368</v>
      </c>
      <c r="C68" t="s">
        <v>369</v>
      </c>
      <c r="D68" t="s">
        <v>84</v>
      </c>
      <c r="E68" t="s">
        <v>85</v>
      </c>
      <c r="F68" t="s">
        <v>370</v>
      </c>
      <c r="G68" t="s">
        <v>371</v>
      </c>
      <c r="H68">
        <v>4</v>
      </c>
      <c r="I68" t="s">
        <v>372</v>
      </c>
      <c r="J68" s="1" t="s">
        <v>635</v>
      </c>
      <c r="K68">
        <v>1</v>
      </c>
      <c r="L68">
        <v>1</v>
      </c>
      <c r="M68">
        <v>4</v>
      </c>
      <c r="N68">
        <v>4</v>
      </c>
      <c r="O68">
        <v>1</v>
      </c>
      <c r="P68">
        <v>2</v>
      </c>
      <c r="Q68">
        <v>1</v>
      </c>
      <c r="R68">
        <v>2</v>
      </c>
      <c r="S68">
        <v>2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4</v>
      </c>
      <c r="AB68">
        <v>1</v>
      </c>
      <c r="AC68">
        <v>2</v>
      </c>
      <c r="AD68">
        <v>2</v>
      </c>
      <c r="AE68">
        <v>1</v>
      </c>
      <c r="AF68">
        <v>3</v>
      </c>
      <c r="AG68">
        <v>2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1</v>
      </c>
      <c r="AQ68">
        <v>2</v>
      </c>
      <c r="AR68">
        <v>1</v>
      </c>
      <c r="AS68">
        <v>2</v>
      </c>
      <c r="AT68">
        <v>4</v>
      </c>
      <c r="AU68">
        <v>4</v>
      </c>
      <c r="AV68">
        <v>1</v>
      </c>
      <c r="AW68">
        <v>1</v>
      </c>
      <c r="AX68">
        <v>4</v>
      </c>
      <c r="AY68">
        <v>1</v>
      </c>
      <c r="AZ68">
        <v>4</v>
      </c>
      <c r="BA68">
        <v>2</v>
      </c>
      <c r="BB68">
        <v>2</v>
      </c>
      <c r="BC68">
        <v>2</v>
      </c>
      <c r="BD68">
        <v>2</v>
      </c>
      <c r="BE68">
        <v>1</v>
      </c>
      <c r="BF68">
        <v>1</v>
      </c>
      <c r="BG68">
        <v>2</v>
      </c>
      <c r="BH68">
        <v>2</v>
      </c>
      <c r="BI68">
        <v>1</v>
      </c>
      <c r="BJ68">
        <v>4</v>
      </c>
      <c r="BK68">
        <v>2</v>
      </c>
      <c r="BL68">
        <v>1</v>
      </c>
      <c r="BM68">
        <v>2</v>
      </c>
      <c r="BN68">
        <v>1</v>
      </c>
      <c r="BO68">
        <v>3</v>
      </c>
      <c r="BP68">
        <v>1</v>
      </c>
      <c r="BQ68">
        <v>1</v>
      </c>
      <c r="BR68">
        <v>3</v>
      </c>
      <c r="BS68">
        <v>2</v>
      </c>
      <c r="BT68">
        <v>1</v>
      </c>
      <c r="BU68">
        <v>2</v>
      </c>
      <c r="BV68">
        <v>1</v>
      </c>
      <c r="BW68">
        <v>4</v>
      </c>
      <c r="BX68">
        <v>1</v>
      </c>
      <c r="BY68">
        <v>2</v>
      </c>
      <c r="BZ68">
        <v>3</v>
      </c>
      <c r="CA68">
        <v>1</v>
      </c>
      <c r="CB68">
        <v>1</v>
      </c>
      <c r="CC68">
        <v>1</v>
      </c>
      <c r="CD68">
        <v>1</v>
      </c>
      <c r="CE68">
        <v>125</v>
      </c>
      <c r="CG68">
        <f t="shared" si="9"/>
        <v>14</v>
      </c>
      <c r="CH68">
        <f t="shared" si="10"/>
        <v>22</v>
      </c>
      <c r="CI68">
        <f t="shared" si="11"/>
        <v>12</v>
      </c>
      <c r="CJ68">
        <f t="shared" si="12"/>
        <v>22</v>
      </c>
      <c r="CK68">
        <f t="shared" si="13"/>
        <v>19</v>
      </c>
      <c r="CL68">
        <f t="shared" si="14"/>
        <v>51.25</v>
      </c>
      <c r="CM68">
        <f t="shared" si="15"/>
        <v>23</v>
      </c>
      <c r="CN68">
        <f t="shared" si="16"/>
        <v>9</v>
      </c>
      <c r="CO68">
        <f t="shared" si="17"/>
        <v>39.36</v>
      </c>
    </row>
    <row r="69" spans="1:93" ht="14.5">
      <c r="A69">
        <v>68</v>
      </c>
      <c r="B69" t="s">
        <v>373</v>
      </c>
      <c r="C69" t="s">
        <v>374</v>
      </c>
      <c r="D69" t="s">
        <v>84</v>
      </c>
      <c r="E69" t="s">
        <v>85</v>
      </c>
      <c r="F69" t="s">
        <v>375</v>
      </c>
      <c r="G69" t="s">
        <v>376</v>
      </c>
      <c r="H69">
        <v>4</v>
      </c>
      <c r="I69" t="s">
        <v>88</v>
      </c>
      <c r="J69" s="1" t="s">
        <v>635</v>
      </c>
      <c r="K69">
        <v>1</v>
      </c>
      <c r="L69">
        <v>1</v>
      </c>
      <c r="M69">
        <v>4</v>
      </c>
      <c r="N69">
        <v>2</v>
      </c>
      <c r="O69">
        <v>4</v>
      </c>
      <c r="P69">
        <v>1</v>
      </c>
      <c r="Q69">
        <v>3</v>
      </c>
      <c r="R69">
        <v>1</v>
      </c>
      <c r="S69">
        <v>1</v>
      </c>
      <c r="T69">
        <v>1</v>
      </c>
      <c r="U69">
        <v>4</v>
      </c>
      <c r="V69">
        <v>4</v>
      </c>
      <c r="W69">
        <v>1</v>
      </c>
      <c r="X69">
        <v>4</v>
      </c>
      <c r="Y69">
        <v>4</v>
      </c>
      <c r="Z69">
        <v>3</v>
      </c>
      <c r="AA69">
        <v>2</v>
      </c>
      <c r="AB69">
        <v>4</v>
      </c>
      <c r="AC69">
        <v>4</v>
      </c>
      <c r="AD69">
        <v>1</v>
      </c>
      <c r="AE69">
        <v>4</v>
      </c>
      <c r="AF69">
        <v>1</v>
      </c>
      <c r="AG69">
        <v>4</v>
      </c>
      <c r="AH69">
        <v>4</v>
      </c>
      <c r="AI69">
        <v>3</v>
      </c>
      <c r="AJ69">
        <v>3</v>
      </c>
      <c r="AK69">
        <v>3</v>
      </c>
      <c r="AL69">
        <v>4</v>
      </c>
      <c r="AM69">
        <v>4</v>
      </c>
      <c r="AN69">
        <v>4</v>
      </c>
      <c r="AO69">
        <v>4</v>
      </c>
      <c r="AP69">
        <v>3</v>
      </c>
      <c r="AQ69">
        <v>1</v>
      </c>
      <c r="AR69">
        <v>2</v>
      </c>
      <c r="AS69">
        <v>1</v>
      </c>
      <c r="AT69">
        <v>1</v>
      </c>
      <c r="AU69">
        <v>3</v>
      </c>
      <c r="AV69">
        <v>3</v>
      </c>
      <c r="AW69">
        <v>1</v>
      </c>
      <c r="AX69">
        <v>1</v>
      </c>
      <c r="AY69">
        <v>1</v>
      </c>
      <c r="AZ69">
        <v>2</v>
      </c>
      <c r="BA69">
        <v>3</v>
      </c>
      <c r="BB69">
        <v>4</v>
      </c>
      <c r="BC69">
        <v>1</v>
      </c>
      <c r="BD69">
        <v>4</v>
      </c>
      <c r="BE69">
        <v>1</v>
      </c>
      <c r="BF69">
        <v>3</v>
      </c>
      <c r="BG69">
        <v>4</v>
      </c>
      <c r="BH69">
        <v>4</v>
      </c>
      <c r="BI69">
        <v>1</v>
      </c>
      <c r="BJ69">
        <v>4</v>
      </c>
      <c r="BK69">
        <v>2</v>
      </c>
      <c r="BL69">
        <v>1</v>
      </c>
      <c r="BM69">
        <v>1</v>
      </c>
      <c r="BN69">
        <v>1</v>
      </c>
      <c r="BO69">
        <v>4</v>
      </c>
      <c r="BP69">
        <v>1</v>
      </c>
      <c r="BQ69">
        <v>1</v>
      </c>
      <c r="BR69">
        <v>2</v>
      </c>
      <c r="BS69">
        <v>3</v>
      </c>
      <c r="BT69">
        <v>1</v>
      </c>
      <c r="BU69">
        <v>1</v>
      </c>
      <c r="BV69">
        <v>1</v>
      </c>
      <c r="BW69">
        <v>4</v>
      </c>
      <c r="BX69">
        <v>1</v>
      </c>
      <c r="BY69">
        <v>1</v>
      </c>
      <c r="BZ69">
        <v>1</v>
      </c>
      <c r="CA69">
        <v>2</v>
      </c>
      <c r="CB69">
        <v>1</v>
      </c>
      <c r="CC69">
        <v>4</v>
      </c>
      <c r="CD69">
        <v>2</v>
      </c>
      <c r="CE69">
        <v>169</v>
      </c>
      <c r="CG69">
        <f t="shared" si="9"/>
        <v>38</v>
      </c>
      <c r="CH69">
        <f t="shared" si="10"/>
        <v>15</v>
      </c>
      <c r="CI69">
        <f t="shared" si="11"/>
        <v>36</v>
      </c>
      <c r="CJ69">
        <f t="shared" si="12"/>
        <v>11</v>
      </c>
      <c r="CK69">
        <f t="shared" si="13"/>
        <v>6</v>
      </c>
      <c r="CL69">
        <f t="shared" si="14"/>
        <v>21.25</v>
      </c>
      <c r="CM69">
        <f t="shared" si="15"/>
        <v>18</v>
      </c>
      <c r="CN69">
        <f t="shared" si="16"/>
        <v>3</v>
      </c>
      <c r="CO69">
        <f t="shared" si="17"/>
        <v>25.83</v>
      </c>
    </row>
    <row r="70" spans="1:93" ht="14.5">
      <c r="A70">
        <v>69</v>
      </c>
      <c r="B70" t="s">
        <v>377</v>
      </c>
      <c r="C70" t="s">
        <v>378</v>
      </c>
      <c r="D70" t="s">
        <v>84</v>
      </c>
      <c r="E70" t="s">
        <v>85</v>
      </c>
      <c r="F70" t="s">
        <v>379</v>
      </c>
      <c r="G70" t="s">
        <v>380</v>
      </c>
      <c r="H70">
        <v>2</v>
      </c>
      <c r="I70" t="s">
        <v>112</v>
      </c>
      <c r="J70" s="1" t="s">
        <v>639</v>
      </c>
      <c r="K70">
        <v>2</v>
      </c>
      <c r="L70">
        <v>-3</v>
      </c>
      <c r="M70">
        <v>4</v>
      </c>
      <c r="N70">
        <v>3</v>
      </c>
      <c r="O70">
        <v>4</v>
      </c>
      <c r="P70">
        <v>3</v>
      </c>
      <c r="Q70">
        <v>4</v>
      </c>
      <c r="R70">
        <v>4</v>
      </c>
      <c r="S70">
        <v>2</v>
      </c>
      <c r="T70">
        <v>1</v>
      </c>
      <c r="U70">
        <v>4</v>
      </c>
      <c r="V70">
        <v>3</v>
      </c>
      <c r="W70">
        <v>2</v>
      </c>
      <c r="X70">
        <v>4</v>
      </c>
      <c r="Y70">
        <v>2</v>
      </c>
      <c r="Z70">
        <v>4</v>
      </c>
      <c r="AA70">
        <v>4</v>
      </c>
      <c r="AB70">
        <v>2</v>
      </c>
      <c r="AC70">
        <v>2</v>
      </c>
      <c r="AD70">
        <v>3</v>
      </c>
      <c r="AE70">
        <v>4</v>
      </c>
      <c r="AF70">
        <v>3</v>
      </c>
      <c r="AG70">
        <v>3</v>
      </c>
      <c r="AH70">
        <v>3</v>
      </c>
      <c r="AI70">
        <v>2</v>
      </c>
      <c r="AJ70">
        <v>3</v>
      </c>
      <c r="AK70">
        <v>1</v>
      </c>
      <c r="AL70">
        <v>2</v>
      </c>
      <c r="AM70">
        <v>3</v>
      </c>
      <c r="AN70">
        <v>3</v>
      </c>
      <c r="AO70">
        <v>3</v>
      </c>
      <c r="AP70">
        <v>2</v>
      </c>
      <c r="AQ70">
        <v>2</v>
      </c>
      <c r="AR70">
        <v>3</v>
      </c>
      <c r="AS70">
        <v>2</v>
      </c>
      <c r="AT70">
        <v>2</v>
      </c>
      <c r="AU70">
        <v>3</v>
      </c>
      <c r="AV70">
        <v>3</v>
      </c>
      <c r="AW70">
        <v>2</v>
      </c>
      <c r="AX70">
        <v>1</v>
      </c>
      <c r="AY70">
        <v>2</v>
      </c>
      <c r="AZ70">
        <v>2</v>
      </c>
      <c r="BA70">
        <v>3</v>
      </c>
      <c r="BB70">
        <v>3</v>
      </c>
      <c r="BC70">
        <v>2</v>
      </c>
      <c r="BD70">
        <v>3</v>
      </c>
      <c r="BE70">
        <v>2</v>
      </c>
      <c r="BF70">
        <v>3</v>
      </c>
      <c r="BG70">
        <v>3</v>
      </c>
      <c r="BH70">
        <v>2</v>
      </c>
      <c r="BI70">
        <v>1</v>
      </c>
      <c r="BJ70">
        <v>3</v>
      </c>
      <c r="BK70">
        <v>2</v>
      </c>
      <c r="BL70">
        <v>2</v>
      </c>
      <c r="BM70">
        <v>2</v>
      </c>
      <c r="BN70">
        <v>1</v>
      </c>
      <c r="BO70">
        <v>2</v>
      </c>
      <c r="BP70">
        <v>1</v>
      </c>
      <c r="BQ70">
        <v>1</v>
      </c>
      <c r="BR70">
        <v>2</v>
      </c>
      <c r="BS70">
        <v>3</v>
      </c>
      <c r="BT70">
        <v>2</v>
      </c>
      <c r="BU70">
        <v>1</v>
      </c>
      <c r="BV70">
        <v>1</v>
      </c>
      <c r="BW70">
        <v>3</v>
      </c>
      <c r="BX70">
        <v>1</v>
      </c>
      <c r="BY70">
        <v>1</v>
      </c>
      <c r="BZ70">
        <v>1</v>
      </c>
      <c r="CA70">
        <v>3</v>
      </c>
      <c r="CB70">
        <v>2</v>
      </c>
      <c r="CC70">
        <v>3</v>
      </c>
      <c r="CD70">
        <v>1</v>
      </c>
      <c r="CE70">
        <v>169</v>
      </c>
      <c r="CG70">
        <f t="shared" si="9"/>
        <v>35</v>
      </c>
      <c r="CH70">
        <f t="shared" si="10"/>
        <v>27</v>
      </c>
      <c r="CI70">
        <f t="shared" si="11"/>
        <v>25</v>
      </c>
      <c r="CJ70">
        <f t="shared" si="12"/>
        <v>18</v>
      </c>
      <c r="CK70">
        <f t="shared" si="13"/>
        <v>11</v>
      </c>
      <c r="CL70">
        <f t="shared" si="14"/>
        <v>36.25</v>
      </c>
      <c r="CM70">
        <f t="shared" si="15"/>
        <v>21</v>
      </c>
      <c r="CN70">
        <f t="shared" si="16"/>
        <v>6</v>
      </c>
      <c r="CO70">
        <f t="shared" si="17"/>
        <v>33.21</v>
      </c>
    </row>
    <row r="71" spans="1:93" ht="14.5">
      <c r="A71">
        <v>70</v>
      </c>
      <c r="B71" t="s">
        <v>381</v>
      </c>
      <c r="C71" t="s">
        <v>382</v>
      </c>
      <c r="D71" t="s">
        <v>84</v>
      </c>
      <c r="E71" t="s">
        <v>85</v>
      </c>
      <c r="F71" t="s">
        <v>383</v>
      </c>
      <c r="G71" t="s">
        <v>384</v>
      </c>
      <c r="H71">
        <v>4</v>
      </c>
      <c r="I71" t="s">
        <v>88</v>
      </c>
      <c r="J71" s="1" t="s">
        <v>635</v>
      </c>
      <c r="K71">
        <v>2</v>
      </c>
      <c r="L71">
        <v>-3</v>
      </c>
      <c r="M71">
        <v>3</v>
      </c>
      <c r="N71">
        <v>3</v>
      </c>
      <c r="O71">
        <v>3</v>
      </c>
      <c r="P71">
        <v>4</v>
      </c>
      <c r="Q71">
        <v>3</v>
      </c>
      <c r="R71">
        <v>3</v>
      </c>
      <c r="S71">
        <v>4</v>
      </c>
      <c r="T71">
        <v>3</v>
      </c>
      <c r="U71">
        <v>3</v>
      </c>
      <c r="V71">
        <v>3</v>
      </c>
      <c r="W71">
        <v>2</v>
      </c>
      <c r="X71">
        <v>4</v>
      </c>
      <c r="Y71">
        <v>3</v>
      </c>
      <c r="Z71">
        <v>3</v>
      </c>
      <c r="AA71">
        <v>4</v>
      </c>
      <c r="AB71">
        <v>2</v>
      </c>
      <c r="AC71">
        <v>4</v>
      </c>
      <c r="AD71">
        <v>4</v>
      </c>
      <c r="AE71">
        <v>2</v>
      </c>
      <c r="AF71">
        <v>3</v>
      </c>
      <c r="AG71">
        <v>3</v>
      </c>
      <c r="AH71">
        <v>3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4</v>
      </c>
      <c r="AV71">
        <v>3</v>
      </c>
      <c r="AW71">
        <v>2</v>
      </c>
      <c r="AX71">
        <v>1</v>
      </c>
      <c r="AY71">
        <v>2</v>
      </c>
      <c r="AZ71">
        <v>1</v>
      </c>
      <c r="BA71">
        <v>3</v>
      </c>
      <c r="BB71">
        <v>3</v>
      </c>
      <c r="BC71">
        <v>3</v>
      </c>
      <c r="BD71">
        <v>2</v>
      </c>
      <c r="BE71">
        <v>2</v>
      </c>
      <c r="BF71">
        <v>1</v>
      </c>
      <c r="BG71">
        <v>2</v>
      </c>
      <c r="BH71">
        <v>2</v>
      </c>
      <c r="BI71">
        <v>1</v>
      </c>
      <c r="BJ71">
        <v>3</v>
      </c>
      <c r="BK71">
        <v>2</v>
      </c>
      <c r="BL71">
        <v>3</v>
      </c>
      <c r="BM71">
        <v>3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3</v>
      </c>
      <c r="BT71">
        <v>2</v>
      </c>
      <c r="BU71">
        <v>2</v>
      </c>
      <c r="BV71">
        <v>1</v>
      </c>
      <c r="BW71">
        <v>3</v>
      </c>
      <c r="BX71">
        <v>1</v>
      </c>
      <c r="BY71">
        <v>1</v>
      </c>
      <c r="BZ71">
        <v>2</v>
      </c>
      <c r="CA71">
        <v>2</v>
      </c>
      <c r="CB71">
        <v>2</v>
      </c>
      <c r="CC71">
        <v>3</v>
      </c>
      <c r="CD71">
        <v>2</v>
      </c>
      <c r="CE71">
        <v>170</v>
      </c>
      <c r="CG71">
        <f t="shared" si="9"/>
        <v>30</v>
      </c>
      <c r="CH71">
        <f t="shared" si="10"/>
        <v>33</v>
      </c>
      <c r="CI71">
        <f t="shared" si="11"/>
        <v>22</v>
      </c>
      <c r="CJ71">
        <f t="shared" si="12"/>
        <v>18</v>
      </c>
      <c r="CK71">
        <f t="shared" si="13"/>
        <v>15</v>
      </c>
      <c r="CL71">
        <f t="shared" si="14"/>
        <v>41.25</v>
      </c>
      <c r="CM71">
        <f t="shared" si="15"/>
        <v>29</v>
      </c>
      <c r="CN71">
        <f t="shared" si="16"/>
        <v>7</v>
      </c>
      <c r="CO71">
        <f t="shared" si="17"/>
        <v>44.28</v>
      </c>
    </row>
    <row r="72" spans="1:93" ht="14.5">
      <c r="A72">
        <v>71</v>
      </c>
      <c r="B72" t="s">
        <v>385</v>
      </c>
      <c r="C72" t="s">
        <v>162</v>
      </c>
      <c r="D72" t="s">
        <v>84</v>
      </c>
      <c r="E72" t="s">
        <v>85</v>
      </c>
      <c r="F72" t="s">
        <v>386</v>
      </c>
      <c r="G72" t="s">
        <v>387</v>
      </c>
      <c r="H72">
        <v>1</v>
      </c>
      <c r="I72" t="s">
        <v>345</v>
      </c>
      <c r="J72" s="1" t="s">
        <v>641</v>
      </c>
      <c r="K72">
        <v>2</v>
      </c>
      <c r="L72">
        <v>-3</v>
      </c>
      <c r="M72">
        <v>3</v>
      </c>
      <c r="N72">
        <v>1</v>
      </c>
      <c r="O72">
        <v>4</v>
      </c>
      <c r="P72">
        <v>1</v>
      </c>
      <c r="Q72">
        <v>3</v>
      </c>
      <c r="R72">
        <v>1</v>
      </c>
      <c r="S72">
        <v>2</v>
      </c>
      <c r="T72">
        <v>1</v>
      </c>
      <c r="U72">
        <v>3</v>
      </c>
      <c r="V72">
        <v>3</v>
      </c>
      <c r="W72">
        <v>1</v>
      </c>
      <c r="X72">
        <v>3</v>
      </c>
      <c r="Y72">
        <v>4</v>
      </c>
      <c r="Z72">
        <v>4</v>
      </c>
      <c r="AA72">
        <v>1</v>
      </c>
      <c r="AB72">
        <v>4</v>
      </c>
      <c r="AC72">
        <v>4</v>
      </c>
      <c r="AD72">
        <v>1</v>
      </c>
      <c r="AE72">
        <v>4</v>
      </c>
      <c r="AF72">
        <v>1</v>
      </c>
      <c r="AG72">
        <v>3</v>
      </c>
      <c r="AH72">
        <v>3</v>
      </c>
      <c r="AI72">
        <v>2</v>
      </c>
      <c r="AJ72">
        <v>2</v>
      </c>
      <c r="AK72">
        <v>2</v>
      </c>
      <c r="AL72">
        <v>3</v>
      </c>
      <c r="AM72">
        <v>2</v>
      </c>
      <c r="AN72">
        <v>2</v>
      </c>
      <c r="AO72">
        <v>2</v>
      </c>
      <c r="AP72">
        <v>2</v>
      </c>
      <c r="AQ72">
        <v>1</v>
      </c>
      <c r="AR72">
        <v>2</v>
      </c>
      <c r="AS72">
        <v>1</v>
      </c>
      <c r="AT72">
        <v>1</v>
      </c>
      <c r="AU72">
        <v>4</v>
      </c>
      <c r="AV72">
        <v>2</v>
      </c>
      <c r="AW72">
        <v>1</v>
      </c>
      <c r="AX72">
        <v>1</v>
      </c>
      <c r="AY72">
        <v>1</v>
      </c>
      <c r="AZ72">
        <v>1</v>
      </c>
      <c r="BA72">
        <v>4</v>
      </c>
      <c r="BB72">
        <v>3</v>
      </c>
      <c r="BC72">
        <v>1</v>
      </c>
      <c r="BD72">
        <v>4</v>
      </c>
      <c r="BE72">
        <v>1</v>
      </c>
      <c r="BF72">
        <v>2</v>
      </c>
      <c r="BG72">
        <v>3</v>
      </c>
      <c r="BH72">
        <v>3</v>
      </c>
      <c r="BI72">
        <v>1</v>
      </c>
      <c r="BJ72">
        <v>4</v>
      </c>
      <c r="BK72">
        <v>1</v>
      </c>
      <c r="BL72">
        <v>1</v>
      </c>
      <c r="BM72">
        <v>1</v>
      </c>
      <c r="BN72">
        <v>1</v>
      </c>
      <c r="BO72">
        <v>4</v>
      </c>
      <c r="BP72">
        <v>1</v>
      </c>
      <c r="BQ72">
        <v>1</v>
      </c>
      <c r="BR72">
        <v>2</v>
      </c>
      <c r="BS72">
        <v>4</v>
      </c>
      <c r="BT72">
        <v>1</v>
      </c>
      <c r="BU72">
        <v>1</v>
      </c>
      <c r="BV72">
        <v>1</v>
      </c>
      <c r="BW72">
        <v>4</v>
      </c>
      <c r="BX72">
        <v>1</v>
      </c>
      <c r="BY72">
        <v>1</v>
      </c>
      <c r="BZ72">
        <v>1</v>
      </c>
      <c r="CA72">
        <v>3</v>
      </c>
      <c r="CB72">
        <v>1</v>
      </c>
      <c r="CC72">
        <v>4</v>
      </c>
      <c r="CD72">
        <v>1</v>
      </c>
      <c r="CE72">
        <v>148</v>
      </c>
      <c r="CG72">
        <f t="shared" si="9"/>
        <v>35</v>
      </c>
      <c r="CH72">
        <f t="shared" si="10"/>
        <v>14</v>
      </c>
      <c r="CI72">
        <f t="shared" si="11"/>
        <v>23</v>
      </c>
      <c r="CJ72">
        <f t="shared" si="12"/>
        <v>10</v>
      </c>
      <c r="CK72">
        <f t="shared" si="13"/>
        <v>9</v>
      </c>
      <c r="CL72">
        <f t="shared" si="14"/>
        <v>23.75</v>
      </c>
      <c r="CM72">
        <f t="shared" si="15"/>
        <v>16</v>
      </c>
      <c r="CN72">
        <f t="shared" si="16"/>
        <v>1</v>
      </c>
      <c r="CO72">
        <f t="shared" si="17"/>
        <v>20.91</v>
      </c>
    </row>
    <row r="73" spans="1:93" ht="14.5">
      <c r="A73">
        <v>72</v>
      </c>
      <c r="B73" t="s">
        <v>388</v>
      </c>
      <c r="C73" t="s">
        <v>389</v>
      </c>
      <c r="D73" t="s">
        <v>84</v>
      </c>
      <c r="E73" t="s">
        <v>85</v>
      </c>
      <c r="F73" t="s">
        <v>390</v>
      </c>
      <c r="G73" t="s">
        <v>391</v>
      </c>
      <c r="H73">
        <v>3</v>
      </c>
      <c r="I73" t="s">
        <v>88</v>
      </c>
      <c r="J73" s="1" t="s">
        <v>635</v>
      </c>
      <c r="K73">
        <v>1</v>
      </c>
      <c r="L73">
        <v>1</v>
      </c>
      <c r="M73">
        <v>2</v>
      </c>
      <c r="N73">
        <v>4</v>
      </c>
      <c r="O73">
        <v>3</v>
      </c>
      <c r="P73">
        <v>4</v>
      </c>
      <c r="Q73">
        <v>2</v>
      </c>
      <c r="R73">
        <v>4</v>
      </c>
      <c r="S73">
        <v>3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3</v>
      </c>
      <c r="AA73">
        <v>4</v>
      </c>
      <c r="AB73">
        <v>2</v>
      </c>
      <c r="AC73">
        <v>4</v>
      </c>
      <c r="AD73">
        <v>2</v>
      </c>
      <c r="AE73">
        <v>3</v>
      </c>
      <c r="AF73">
        <v>4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3</v>
      </c>
      <c r="AR73">
        <v>2</v>
      </c>
      <c r="AS73">
        <v>3</v>
      </c>
      <c r="AT73">
        <v>1</v>
      </c>
      <c r="AU73">
        <v>2</v>
      </c>
      <c r="AV73">
        <v>1</v>
      </c>
      <c r="AW73">
        <v>1</v>
      </c>
      <c r="AX73">
        <v>1</v>
      </c>
      <c r="AY73">
        <v>1</v>
      </c>
      <c r="AZ73">
        <v>2</v>
      </c>
      <c r="BA73">
        <v>2</v>
      </c>
      <c r="BB73">
        <v>1</v>
      </c>
      <c r="BC73">
        <v>3</v>
      </c>
      <c r="BD73">
        <v>2</v>
      </c>
      <c r="BE73">
        <v>1</v>
      </c>
      <c r="BF73">
        <v>2</v>
      </c>
      <c r="BG73">
        <v>2</v>
      </c>
      <c r="BH73">
        <v>1</v>
      </c>
      <c r="BI73">
        <v>1</v>
      </c>
      <c r="BJ73">
        <v>3</v>
      </c>
      <c r="BK73">
        <v>3</v>
      </c>
      <c r="BL73">
        <v>2</v>
      </c>
      <c r="BM73">
        <v>3</v>
      </c>
      <c r="BN73">
        <v>1</v>
      </c>
      <c r="BO73">
        <v>2</v>
      </c>
      <c r="BP73">
        <v>1</v>
      </c>
      <c r="BQ73">
        <v>3</v>
      </c>
      <c r="BR73">
        <v>3</v>
      </c>
      <c r="BS73">
        <v>3</v>
      </c>
      <c r="BT73">
        <v>1</v>
      </c>
      <c r="BU73">
        <v>1</v>
      </c>
      <c r="BV73">
        <v>1</v>
      </c>
      <c r="BW73">
        <v>3</v>
      </c>
      <c r="BX73">
        <v>1</v>
      </c>
      <c r="BY73">
        <v>3</v>
      </c>
      <c r="BZ73">
        <v>1</v>
      </c>
      <c r="CA73">
        <v>2</v>
      </c>
      <c r="CB73">
        <v>1</v>
      </c>
      <c r="CC73">
        <v>3</v>
      </c>
      <c r="CD73">
        <v>1</v>
      </c>
      <c r="CE73">
        <v>153</v>
      </c>
      <c r="CG73">
        <f t="shared" si="9"/>
        <v>25</v>
      </c>
      <c r="CH73">
        <f t="shared" si="10"/>
        <v>31</v>
      </c>
      <c r="CI73">
        <f t="shared" si="11"/>
        <v>23</v>
      </c>
      <c r="CJ73">
        <f t="shared" si="12"/>
        <v>17</v>
      </c>
      <c r="CK73">
        <f t="shared" si="13"/>
        <v>22</v>
      </c>
      <c r="CL73">
        <f t="shared" si="14"/>
        <v>48.75</v>
      </c>
      <c r="CM73">
        <f t="shared" si="15"/>
        <v>26</v>
      </c>
      <c r="CN73">
        <f t="shared" si="16"/>
        <v>7</v>
      </c>
      <c r="CO73">
        <f t="shared" si="17"/>
        <v>40.589999999999996</v>
      </c>
    </row>
    <row r="74" spans="1:93" ht="14.5">
      <c r="A74">
        <v>73</v>
      </c>
      <c r="B74" t="s">
        <v>392</v>
      </c>
      <c r="C74" t="s">
        <v>393</v>
      </c>
      <c r="D74" t="s">
        <v>84</v>
      </c>
      <c r="E74" t="s">
        <v>85</v>
      </c>
      <c r="F74" t="s">
        <v>394</v>
      </c>
      <c r="G74" t="s">
        <v>395</v>
      </c>
      <c r="H74">
        <v>3</v>
      </c>
      <c r="I74" t="s">
        <v>155</v>
      </c>
      <c r="J74" s="1" t="s">
        <v>639</v>
      </c>
      <c r="K74">
        <v>1</v>
      </c>
      <c r="L74">
        <v>1</v>
      </c>
      <c r="M74">
        <v>2</v>
      </c>
      <c r="N74">
        <v>4</v>
      </c>
      <c r="O74">
        <v>3</v>
      </c>
      <c r="P74">
        <v>4</v>
      </c>
      <c r="Q74">
        <v>3</v>
      </c>
      <c r="R74">
        <v>3</v>
      </c>
      <c r="S74">
        <v>4</v>
      </c>
      <c r="T74">
        <v>1</v>
      </c>
      <c r="U74">
        <v>2</v>
      </c>
      <c r="V74">
        <v>2</v>
      </c>
      <c r="W74">
        <v>2</v>
      </c>
      <c r="X74">
        <v>4</v>
      </c>
      <c r="Y74">
        <v>5</v>
      </c>
      <c r="Z74">
        <v>3</v>
      </c>
      <c r="AA74">
        <v>4</v>
      </c>
      <c r="AB74">
        <v>3</v>
      </c>
      <c r="AC74">
        <v>2</v>
      </c>
      <c r="AD74">
        <v>4</v>
      </c>
      <c r="AE74">
        <v>3</v>
      </c>
      <c r="AF74">
        <v>4</v>
      </c>
      <c r="AG74">
        <v>3</v>
      </c>
      <c r="AH74">
        <v>2</v>
      </c>
      <c r="AI74">
        <v>2</v>
      </c>
      <c r="AJ74">
        <v>1</v>
      </c>
      <c r="AK74">
        <v>1</v>
      </c>
      <c r="AL74">
        <v>2</v>
      </c>
      <c r="AM74">
        <v>2</v>
      </c>
      <c r="AN74">
        <v>2</v>
      </c>
      <c r="AO74">
        <v>2</v>
      </c>
      <c r="AP74">
        <v>1</v>
      </c>
      <c r="AQ74">
        <v>3</v>
      </c>
      <c r="AR74">
        <v>1</v>
      </c>
      <c r="AS74">
        <v>1</v>
      </c>
      <c r="AT74">
        <v>3</v>
      </c>
      <c r="AU74">
        <v>3</v>
      </c>
      <c r="AV74">
        <v>2</v>
      </c>
      <c r="AW74">
        <v>1</v>
      </c>
      <c r="AX74">
        <v>1</v>
      </c>
      <c r="AY74">
        <v>1</v>
      </c>
      <c r="AZ74">
        <v>2</v>
      </c>
      <c r="BA74">
        <v>3</v>
      </c>
      <c r="BB74">
        <v>2</v>
      </c>
      <c r="BC74">
        <v>3</v>
      </c>
      <c r="BD74">
        <v>3</v>
      </c>
      <c r="BE74">
        <v>2</v>
      </c>
      <c r="BF74">
        <v>1</v>
      </c>
      <c r="BG74">
        <v>2</v>
      </c>
      <c r="BH74">
        <v>2</v>
      </c>
      <c r="BI74">
        <v>1</v>
      </c>
      <c r="BJ74">
        <v>2</v>
      </c>
      <c r="BK74">
        <v>3</v>
      </c>
      <c r="BL74">
        <v>2</v>
      </c>
      <c r="BM74">
        <v>2</v>
      </c>
      <c r="BN74">
        <v>2</v>
      </c>
      <c r="BO74">
        <v>3</v>
      </c>
      <c r="BP74">
        <v>1</v>
      </c>
      <c r="BQ74">
        <v>1</v>
      </c>
      <c r="BR74">
        <v>3</v>
      </c>
      <c r="BS74">
        <v>2</v>
      </c>
      <c r="BT74">
        <v>1</v>
      </c>
      <c r="BU74">
        <v>1</v>
      </c>
      <c r="BV74">
        <v>1</v>
      </c>
      <c r="BW74">
        <v>3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151</v>
      </c>
      <c r="CG74">
        <f t="shared" si="9"/>
        <v>27</v>
      </c>
      <c r="CH74">
        <f t="shared" si="10"/>
        <v>35</v>
      </c>
      <c r="CI74">
        <f t="shared" si="11"/>
        <v>18</v>
      </c>
      <c r="CJ74">
        <f t="shared" si="12"/>
        <v>18</v>
      </c>
      <c r="CK74">
        <f t="shared" si="13"/>
        <v>19</v>
      </c>
      <c r="CL74">
        <f t="shared" si="14"/>
        <v>46.25</v>
      </c>
      <c r="CM74">
        <f t="shared" si="15"/>
        <v>22</v>
      </c>
      <c r="CN74">
        <f t="shared" si="16"/>
        <v>10</v>
      </c>
      <c r="CO74">
        <f t="shared" si="17"/>
        <v>39.36</v>
      </c>
    </row>
    <row r="75" spans="1:93" ht="14.5">
      <c r="A75">
        <v>74</v>
      </c>
      <c r="B75" t="s">
        <v>396</v>
      </c>
      <c r="C75" t="s">
        <v>397</v>
      </c>
      <c r="D75" t="s">
        <v>84</v>
      </c>
      <c r="E75" t="s">
        <v>85</v>
      </c>
      <c r="F75" t="s">
        <v>398</v>
      </c>
      <c r="G75" t="s">
        <v>399</v>
      </c>
      <c r="H75">
        <v>3</v>
      </c>
      <c r="I75" t="s">
        <v>400</v>
      </c>
      <c r="J75" s="1" t="s">
        <v>636</v>
      </c>
      <c r="K75">
        <v>1</v>
      </c>
      <c r="L75">
        <v>1</v>
      </c>
      <c r="M75">
        <v>4</v>
      </c>
      <c r="N75">
        <v>2</v>
      </c>
      <c r="O75">
        <v>4</v>
      </c>
      <c r="P75">
        <v>3</v>
      </c>
      <c r="Q75">
        <v>4</v>
      </c>
      <c r="R75">
        <v>4</v>
      </c>
      <c r="S75">
        <v>2</v>
      </c>
      <c r="T75">
        <v>2</v>
      </c>
      <c r="U75">
        <v>4</v>
      </c>
      <c r="V75">
        <v>4</v>
      </c>
      <c r="W75">
        <v>3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3</v>
      </c>
      <c r="AE75">
        <v>4</v>
      </c>
      <c r="AF75">
        <v>4</v>
      </c>
      <c r="AG75">
        <v>3</v>
      </c>
      <c r="AH75">
        <v>3</v>
      </c>
      <c r="AI75">
        <v>2</v>
      </c>
      <c r="AJ75">
        <v>3</v>
      </c>
      <c r="AK75">
        <v>3</v>
      </c>
      <c r="AL75">
        <v>3</v>
      </c>
      <c r="AM75">
        <v>3</v>
      </c>
      <c r="AN75">
        <v>2</v>
      </c>
      <c r="AO75">
        <v>3</v>
      </c>
      <c r="AP75">
        <v>2</v>
      </c>
      <c r="AQ75">
        <v>2</v>
      </c>
      <c r="AR75">
        <v>3</v>
      </c>
      <c r="AS75">
        <v>2</v>
      </c>
      <c r="AT75">
        <v>2</v>
      </c>
      <c r="AU75">
        <v>2</v>
      </c>
      <c r="AV75">
        <v>4</v>
      </c>
      <c r="AW75">
        <v>2</v>
      </c>
      <c r="AX75">
        <v>1</v>
      </c>
      <c r="AY75">
        <v>2</v>
      </c>
      <c r="AZ75">
        <v>3</v>
      </c>
      <c r="BA75">
        <v>3</v>
      </c>
      <c r="BB75">
        <v>2</v>
      </c>
      <c r="BC75">
        <v>2</v>
      </c>
      <c r="BD75">
        <v>4</v>
      </c>
      <c r="BE75">
        <v>2</v>
      </c>
      <c r="BF75">
        <v>2</v>
      </c>
      <c r="BG75">
        <v>4</v>
      </c>
      <c r="BH75">
        <v>4</v>
      </c>
      <c r="BI75">
        <v>1</v>
      </c>
      <c r="BJ75">
        <v>3</v>
      </c>
      <c r="BK75">
        <v>2</v>
      </c>
      <c r="BL75">
        <v>3</v>
      </c>
      <c r="BM75">
        <v>2</v>
      </c>
      <c r="BN75">
        <v>2</v>
      </c>
      <c r="BO75">
        <v>3</v>
      </c>
      <c r="BP75">
        <v>1</v>
      </c>
      <c r="BQ75">
        <v>2</v>
      </c>
      <c r="BR75">
        <v>2</v>
      </c>
      <c r="BS75">
        <v>3</v>
      </c>
      <c r="BT75">
        <v>1</v>
      </c>
      <c r="BU75">
        <v>1</v>
      </c>
      <c r="BV75">
        <v>1</v>
      </c>
      <c r="BW75">
        <v>4</v>
      </c>
      <c r="BX75">
        <v>2</v>
      </c>
      <c r="BY75">
        <v>1</v>
      </c>
      <c r="BZ75">
        <v>2</v>
      </c>
      <c r="CA75">
        <v>3</v>
      </c>
      <c r="CB75">
        <v>2</v>
      </c>
      <c r="CC75">
        <v>3</v>
      </c>
      <c r="CD75">
        <v>1</v>
      </c>
      <c r="CE75">
        <v>189</v>
      </c>
      <c r="CG75">
        <f t="shared" si="9"/>
        <v>40</v>
      </c>
      <c r="CH75">
        <f t="shared" si="10"/>
        <v>31</v>
      </c>
      <c r="CI75">
        <f t="shared" si="11"/>
        <v>27</v>
      </c>
      <c r="CJ75">
        <f t="shared" si="12"/>
        <v>19</v>
      </c>
      <c r="CK75">
        <f t="shared" si="13"/>
        <v>9</v>
      </c>
      <c r="CL75">
        <f t="shared" si="14"/>
        <v>35</v>
      </c>
      <c r="CM75">
        <f t="shared" si="15"/>
        <v>25</v>
      </c>
      <c r="CN75">
        <f t="shared" si="16"/>
        <v>4</v>
      </c>
      <c r="CO75">
        <f t="shared" si="17"/>
        <v>35.67</v>
      </c>
    </row>
    <row r="76" spans="1:93" ht="14.5">
      <c r="A76">
        <v>75</v>
      </c>
      <c r="B76" t="s">
        <v>401</v>
      </c>
      <c r="C76" t="s">
        <v>232</v>
      </c>
      <c r="D76" t="s">
        <v>84</v>
      </c>
      <c r="E76" t="s">
        <v>85</v>
      </c>
      <c r="F76" t="s">
        <v>281</v>
      </c>
      <c r="G76" t="s">
        <v>402</v>
      </c>
      <c r="H76">
        <v>3</v>
      </c>
      <c r="I76" t="s">
        <v>125</v>
      </c>
      <c r="J76" s="1" t="s">
        <v>635</v>
      </c>
      <c r="K76">
        <v>1</v>
      </c>
      <c r="L76">
        <v>1</v>
      </c>
      <c r="M76">
        <v>4</v>
      </c>
      <c r="N76">
        <v>2</v>
      </c>
      <c r="O76">
        <v>4</v>
      </c>
      <c r="P76">
        <v>2</v>
      </c>
      <c r="Q76">
        <v>3</v>
      </c>
      <c r="R76">
        <v>2</v>
      </c>
      <c r="S76">
        <v>2</v>
      </c>
      <c r="T76">
        <v>2</v>
      </c>
      <c r="U76">
        <v>4</v>
      </c>
      <c r="V76">
        <v>4</v>
      </c>
      <c r="W76">
        <v>2</v>
      </c>
      <c r="X76">
        <v>2</v>
      </c>
      <c r="Y76">
        <v>2</v>
      </c>
      <c r="Z76">
        <v>3</v>
      </c>
      <c r="AA76">
        <v>2</v>
      </c>
      <c r="AB76">
        <v>3</v>
      </c>
      <c r="AC76">
        <v>4</v>
      </c>
      <c r="AD76">
        <v>2</v>
      </c>
      <c r="AE76">
        <v>4</v>
      </c>
      <c r="AF76">
        <v>2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2</v>
      </c>
      <c r="AN76">
        <v>2</v>
      </c>
      <c r="AO76">
        <v>3</v>
      </c>
      <c r="AP76">
        <v>2</v>
      </c>
      <c r="AQ76">
        <v>1</v>
      </c>
      <c r="AR76">
        <v>1</v>
      </c>
      <c r="AS76">
        <v>1</v>
      </c>
      <c r="AT76">
        <v>3</v>
      </c>
      <c r="AU76">
        <v>4</v>
      </c>
      <c r="AV76">
        <v>3</v>
      </c>
      <c r="AW76">
        <v>1</v>
      </c>
      <c r="AX76">
        <v>1</v>
      </c>
      <c r="AY76">
        <v>2</v>
      </c>
      <c r="AZ76">
        <v>1</v>
      </c>
      <c r="BA76">
        <v>3</v>
      </c>
      <c r="BB76">
        <v>2</v>
      </c>
      <c r="BC76">
        <v>1</v>
      </c>
      <c r="BD76">
        <v>3</v>
      </c>
      <c r="BE76">
        <v>1</v>
      </c>
      <c r="BF76">
        <v>2</v>
      </c>
      <c r="BG76">
        <v>3</v>
      </c>
      <c r="BH76">
        <v>3</v>
      </c>
      <c r="BI76">
        <v>1</v>
      </c>
      <c r="BJ76">
        <v>3</v>
      </c>
      <c r="BK76">
        <v>1</v>
      </c>
      <c r="BL76">
        <v>1</v>
      </c>
      <c r="BM76">
        <v>1</v>
      </c>
      <c r="BN76">
        <v>1</v>
      </c>
      <c r="BO76">
        <v>3</v>
      </c>
      <c r="BP76">
        <v>1</v>
      </c>
      <c r="BQ76">
        <v>1</v>
      </c>
      <c r="BR76">
        <v>1</v>
      </c>
      <c r="BS76">
        <v>3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2</v>
      </c>
      <c r="CB76">
        <v>1</v>
      </c>
      <c r="CC76">
        <v>1</v>
      </c>
      <c r="CD76">
        <v>2</v>
      </c>
      <c r="CE76">
        <v>148</v>
      </c>
      <c r="CG76">
        <f t="shared" si="9"/>
        <v>35</v>
      </c>
      <c r="CH76">
        <f t="shared" si="10"/>
        <v>20</v>
      </c>
      <c r="CI76">
        <f t="shared" si="11"/>
        <v>27</v>
      </c>
      <c r="CJ76">
        <f t="shared" si="12"/>
        <v>13</v>
      </c>
      <c r="CK76">
        <f t="shared" si="13"/>
        <v>13</v>
      </c>
      <c r="CL76">
        <f t="shared" si="14"/>
        <v>32.5</v>
      </c>
      <c r="CM76">
        <f t="shared" si="15"/>
        <v>16</v>
      </c>
      <c r="CN76">
        <f t="shared" si="16"/>
        <v>10</v>
      </c>
      <c r="CO76">
        <f t="shared" si="17"/>
        <v>31.98</v>
      </c>
    </row>
    <row r="77" spans="1:93" ht="14.5">
      <c r="A77">
        <v>76</v>
      </c>
      <c r="B77" t="s">
        <v>403</v>
      </c>
      <c r="C77" t="s">
        <v>404</v>
      </c>
      <c r="D77" t="s">
        <v>84</v>
      </c>
      <c r="E77" t="s">
        <v>85</v>
      </c>
      <c r="F77" t="s">
        <v>405</v>
      </c>
      <c r="G77" t="s">
        <v>406</v>
      </c>
      <c r="H77">
        <v>2</v>
      </c>
      <c r="I77" t="s">
        <v>170</v>
      </c>
      <c r="J77" s="1" t="s">
        <v>640</v>
      </c>
      <c r="K77">
        <v>1</v>
      </c>
      <c r="L77">
        <v>1</v>
      </c>
      <c r="M77">
        <v>4</v>
      </c>
      <c r="N77">
        <v>2</v>
      </c>
      <c r="O77">
        <v>5</v>
      </c>
      <c r="P77">
        <v>1</v>
      </c>
      <c r="Q77">
        <v>5</v>
      </c>
      <c r="R77">
        <v>1</v>
      </c>
      <c r="S77">
        <v>1</v>
      </c>
      <c r="T77">
        <v>1</v>
      </c>
      <c r="U77">
        <v>3</v>
      </c>
      <c r="V77">
        <v>3</v>
      </c>
      <c r="W77">
        <v>1</v>
      </c>
      <c r="X77">
        <v>2</v>
      </c>
      <c r="Y77">
        <v>2</v>
      </c>
      <c r="Z77">
        <v>3</v>
      </c>
      <c r="AA77">
        <v>2</v>
      </c>
      <c r="AB77">
        <v>4</v>
      </c>
      <c r="AC77">
        <v>4</v>
      </c>
      <c r="AD77">
        <v>1</v>
      </c>
      <c r="AE77">
        <v>5</v>
      </c>
      <c r="AF77">
        <v>1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1</v>
      </c>
      <c r="AR77">
        <v>1</v>
      </c>
      <c r="AS77">
        <v>1</v>
      </c>
      <c r="AT77">
        <v>1</v>
      </c>
      <c r="AU77">
        <v>4</v>
      </c>
      <c r="AV77">
        <v>4</v>
      </c>
      <c r="AW77">
        <v>2</v>
      </c>
      <c r="AX77">
        <v>1</v>
      </c>
      <c r="AY77">
        <v>2</v>
      </c>
      <c r="AZ77">
        <v>1</v>
      </c>
      <c r="BA77">
        <v>4</v>
      </c>
      <c r="BB77">
        <v>4</v>
      </c>
      <c r="BC77">
        <v>1</v>
      </c>
      <c r="BD77">
        <v>4</v>
      </c>
      <c r="BE77">
        <v>1</v>
      </c>
      <c r="BF77">
        <v>3</v>
      </c>
      <c r="BG77">
        <v>4</v>
      </c>
      <c r="BH77">
        <v>4</v>
      </c>
      <c r="BI77">
        <v>1</v>
      </c>
      <c r="BJ77">
        <v>4</v>
      </c>
      <c r="BK77">
        <v>1</v>
      </c>
      <c r="BL77">
        <v>1</v>
      </c>
      <c r="BM77">
        <v>1</v>
      </c>
      <c r="BN77">
        <v>1</v>
      </c>
      <c r="BO77">
        <v>4</v>
      </c>
      <c r="BP77">
        <v>1</v>
      </c>
      <c r="BQ77">
        <v>2</v>
      </c>
      <c r="BR77">
        <v>1</v>
      </c>
      <c r="BS77">
        <v>3</v>
      </c>
      <c r="BT77">
        <v>1</v>
      </c>
      <c r="BU77">
        <v>1</v>
      </c>
      <c r="BV77">
        <v>1</v>
      </c>
      <c r="BW77">
        <v>4</v>
      </c>
      <c r="BX77">
        <v>1</v>
      </c>
      <c r="BY77">
        <v>1</v>
      </c>
      <c r="BZ77">
        <v>1</v>
      </c>
      <c r="CA77">
        <v>3</v>
      </c>
      <c r="CB77">
        <v>1</v>
      </c>
      <c r="CC77">
        <v>3</v>
      </c>
      <c r="CD77">
        <v>1</v>
      </c>
      <c r="CE77">
        <v>162</v>
      </c>
      <c r="CG77">
        <f t="shared" si="9"/>
        <v>38</v>
      </c>
      <c r="CH77">
        <f t="shared" si="10"/>
        <v>13</v>
      </c>
      <c r="CI77">
        <f t="shared" si="11"/>
        <v>30</v>
      </c>
      <c r="CJ77">
        <f t="shared" si="12"/>
        <v>12</v>
      </c>
      <c r="CK77">
        <f t="shared" si="13"/>
        <v>4</v>
      </c>
      <c r="CL77">
        <f t="shared" si="14"/>
        <v>20</v>
      </c>
      <c r="CM77">
        <f t="shared" si="15"/>
        <v>16</v>
      </c>
      <c r="CN77">
        <f t="shared" si="16"/>
        <v>3</v>
      </c>
      <c r="CO77">
        <f t="shared" si="17"/>
        <v>23.37</v>
      </c>
    </row>
    <row r="78" spans="1:93" ht="14.5">
      <c r="A78">
        <v>77</v>
      </c>
      <c r="B78" t="s">
        <v>407</v>
      </c>
      <c r="C78" t="s">
        <v>408</v>
      </c>
      <c r="D78" t="s">
        <v>84</v>
      </c>
      <c r="E78" t="s">
        <v>85</v>
      </c>
      <c r="F78" t="s">
        <v>409</v>
      </c>
      <c r="G78" t="s">
        <v>410</v>
      </c>
      <c r="H78">
        <v>3</v>
      </c>
      <c r="I78" t="s">
        <v>411</v>
      </c>
      <c r="J78" s="1" t="s">
        <v>638</v>
      </c>
      <c r="K78">
        <v>1</v>
      </c>
      <c r="L78">
        <v>1</v>
      </c>
      <c r="M78">
        <v>4</v>
      </c>
      <c r="N78">
        <v>3</v>
      </c>
      <c r="O78">
        <v>4</v>
      </c>
      <c r="P78">
        <v>3</v>
      </c>
      <c r="Q78">
        <v>3</v>
      </c>
      <c r="R78">
        <v>1</v>
      </c>
      <c r="S78">
        <v>1</v>
      </c>
      <c r="T78">
        <v>1</v>
      </c>
      <c r="U78">
        <v>4</v>
      </c>
      <c r="V78">
        <v>4</v>
      </c>
      <c r="W78">
        <v>2</v>
      </c>
      <c r="X78">
        <v>2</v>
      </c>
      <c r="Y78">
        <v>3</v>
      </c>
      <c r="Z78">
        <v>4</v>
      </c>
      <c r="AA78">
        <v>2</v>
      </c>
      <c r="AB78">
        <v>3</v>
      </c>
      <c r="AC78">
        <v>4</v>
      </c>
      <c r="AD78">
        <v>2</v>
      </c>
      <c r="AE78">
        <v>4</v>
      </c>
      <c r="AF78">
        <v>2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4</v>
      </c>
      <c r="AM78">
        <v>3</v>
      </c>
      <c r="AN78">
        <v>3</v>
      </c>
      <c r="AO78">
        <v>3</v>
      </c>
      <c r="AP78">
        <v>2</v>
      </c>
      <c r="AQ78">
        <v>2</v>
      </c>
      <c r="AR78">
        <v>2</v>
      </c>
      <c r="AS78">
        <v>2</v>
      </c>
      <c r="AT78">
        <v>1</v>
      </c>
      <c r="AU78">
        <v>3</v>
      </c>
      <c r="AV78">
        <v>4</v>
      </c>
      <c r="AW78">
        <v>2</v>
      </c>
      <c r="AX78">
        <v>1</v>
      </c>
      <c r="AY78">
        <v>2</v>
      </c>
      <c r="AZ78">
        <v>2</v>
      </c>
      <c r="BA78">
        <v>3</v>
      </c>
      <c r="BB78">
        <v>3</v>
      </c>
      <c r="BC78">
        <v>2</v>
      </c>
      <c r="BD78">
        <v>4</v>
      </c>
      <c r="BE78">
        <v>2</v>
      </c>
      <c r="BF78">
        <v>2</v>
      </c>
      <c r="BG78">
        <v>4</v>
      </c>
      <c r="BH78">
        <v>4</v>
      </c>
      <c r="BI78">
        <v>1</v>
      </c>
      <c r="BJ78">
        <v>3</v>
      </c>
      <c r="BK78">
        <v>2</v>
      </c>
      <c r="BL78">
        <v>1</v>
      </c>
      <c r="BM78">
        <v>2</v>
      </c>
      <c r="BN78">
        <v>1</v>
      </c>
      <c r="BO78">
        <v>3</v>
      </c>
      <c r="BP78">
        <v>1</v>
      </c>
      <c r="BQ78">
        <v>1</v>
      </c>
      <c r="BR78">
        <v>2</v>
      </c>
      <c r="BS78">
        <v>2</v>
      </c>
      <c r="BT78">
        <v>1</v>
      </c>
      <c r="BU78">
        <v>1</v>
      </c>
      <c r="BV78">
        <v>1</v>
      </c>
      <c r="BW78">
        <v>4</v>
      </c>
      <c r="BX78">
        <v>1</v>
      </c>
      <c r="BY78">
        <v>1</v>
      </c>
      <c r="BZ78">
        <v>1</v>
      </c>
      <c r="CA78">
        <v>3</v>
      </c>
      <c r="CB78">
        <v>1</v>
      </c>
      <c r="CC78">
        <v>4</v>
      </c>
      <c r="CD78">
        <v>2</v>
      </c>
      <c r="CE78">
        <v>170</v>
      </c>
      <c r="CG78">
        <f t="shared" si="9"/>
        <v>36</v>
      </c>
      <c r="CH78">
        <f t="shared" si="10"/>
        <v>20</v>
      </c>
      <c r="CI78">
        <f t="shared" si="11"/>
        <v>30</v>
      </c>
      <c r="CJ78">
        <f t="shared" si="12"/>
        <v>17</v>
      </c>
      <c r="CK78">
        <f t="shared" si="13"/>
        <v>8</v>
      </c>
      <c r="CL78">
        <f t="shared" si="14"/>
        <v>31.25</v>
      </c>
      <c r="CM78">
        <f t="shared" si="15"/>
        <v>19</v>
      </c>
      <c r="CN78">
        <f t="shared" si="16"/>
        <v>4</v>
      </c>
      <c r="CO78">
        <f t="shared" si="17"/>
        <v>28.29</v>
      </c>
    </row>
    <row r="79" spans="1:93" ht="14.5">
      <c r="A79">
        <v>78</v>
      </c>
      <c r="B79" t="s">
        <v>412</v>
      </c>
      <c r="C79" t="s">
        <v>413</v>
      </c>
      <c r="D79" t="s">
        <v>84</v>
      </c>
      <c r="E79" t="s">
        <v>85</v>
      </c>
      <c r="F79" t="s">
        <v>414</v>
      </c>
      <c r="G79" t="s">
        <v>415</v>
      </c>
      <c r="H79">
        <v>2</v>
      </c>
      <c r="I79" t="s">
        <v>179</v>
      </c>
      <c r="J79" s="1" t="s">
        <v>636</v>
      </c>
      <c r="K79">
        <v>1</v>
      </c>
      <c r="L79">
        <v>1</v>
      </c>
      <c r="M79">
        <v>1</v>
      </c>
      <c r="N79">
        <v>4</v>
      </c>
      <c r="O79">
        <v>2</v>
      </c>
      <c r="P79">
        <v>2</v>
      </c>
      <c r="Q79">
        <v>4</v>
      </c>
      <c r="R79">
        <v>1</v>
      </c>
      <c r="S79">
        <v>1</v>
      </c>
      <c r="T79">
        <v>4</v>
      </c>
      <c r="U79">
        <v>3</v>
      </c>
      <c r="V79">
        <v>3</v>
      </c>
      <c r="W79">
        <v>2</v>
      </c>
      <c r="X79">
        <v>4</v>
      </c>
      <c r="Y79">
        <v>3</v>
      </c>
      <c r="Z79">
        <v>3</v>
      </c>
      <c r="AA79">
        <v>3</v>
      </c>
      <c r="AB79">
        <v>3</v>
      </c>
      <c r="AC79">
        <v>2</v>
      </c>
      <c r="AD79">
        <v>2</v>
      </c>
      <c r="AE79">
        <v>2</v>
      </c>
      <c r="AF79">
        <v>3</v>
      </c>
      <c r="AG79">
        <v>3</v>
      </c>
      <c r="AH79">
        <v>2</v>
      </c>
      <c r="AI79">
        <v>1</v>
      </c>
      <c r="AJ79">
        <v>1</v>
      </c>
      <c r="AK79">
        <v>2</v>
      </c>
      <c r="AL79">
        <v>4</v>
      </c>
      <c r="AM79">
        <v>2</v>
      </c>
      <c r="AN79">
        <v>3</v>
      </c>
      <c r="AO79">
        <v>3</v>
      </c>
      <c r="AP79">
        <v>1</v>
      </c>
      <c r="AQ79">
        <v>2</v>
      </c>
      <c r="AR79">
        <v>4</v>
      </c>
      <c r="AS79">
        <v>1</v>
      </c>
      <c r="AT79">
        <v>1</v>
      </c>
      <c r="AU79">
        <v>4</v>
      </c>
      <c r="AV79">
        <v>4</v>
      </c>
      <c r="AW79">
        <v>2</v>
      </c>
      <c r="AX79">
        <v>1</v>
      </c>
      <c r="AY79">
        <v>1</v>
      </c>
      <c r="AZ79">
        <v>1</v>
      </c>
      <c r="BA79">
        <v>4</v>
      </c>
      <c r="BB79">
        <v>2</v>
      </c>
      <c r="BC79">
        <v>2</v>
      </c>
      <c r="BD79">
        <v>3</v>
      </c>
      <c r="BE79">
        <v>1</v>
      </c>
      <c r="BF79">
        <v>1</v>
      </c>
      <c r="BG79">
        <v>3</v>
      </c>
      <c r="BH79">
        <v>1</v>
      </c>
      <c r="BI79">
        <v>1</v>
      </c>
      <c r="BJ79">
        <v>1</v>
      </c>
      <c r="BK79">
        <v>4</v>
      </c>
      <c r="BL79">
        <v>1</v>
      </c>
      <c r="BM79">
        <v>4</v>
      </c>
      <c r="BN79">
        <v>1</v>
      </c>
      <c r="BO79">
        <v>1</v>
      </c>
      <c r="BP79">
        <v>1</v>
      </c>
      <c r="BQ79">
        <v>1</v>
      </c>
      <c r="BR79">
        <v>2</v>
      </c>
      <c r="BS79">
        <v>2</v>
      </c>
      <c r="BT79">
        <v>1</v>
      </c>
      <c r="BU79">
        <v>1</v>
      </c>
      <c r="BV79">
        <v>1</v>
      </c>
      <c r="BW79">
        <v>4</v>
      </c>
      <c r="BX79">
        <v>1</v>
      </c>
      <c r="BY79">
        <v>1</v>
      </c>
      <c r="BZ79">
        <v>1</v>
      </c>
      <c r="CA79">
        <v>3</v>
      </c>
      <c r="CB79">
        <v>1</v>
      </c>
      <c r="CC79">
        <v>3</v>
      </c>
      <c r="CD79">
        <v>1</v>
      </c>
      <c r="CE79">
        <v>149</v>
      </c>
      <c r="CG79">
        <f t="shared" si="9"/>
        <v>27</v>
      </c>
      <c r="CH79">
        <f t="shared" si="10"/>
        <v>25</v>
      </c>
      <c r="CI79">
        <f t="shared" si="11"/>
        <v>22</v>
      </c>
      <c r="CJ79">
        <f t="shared" si="12"/>
        <v>13</v>
      </c>
      <c r="CK79">
        <f t="shared" si="13"/>
        <v>13</v>
      </c>
      <c r="CL79">
        <f t="shared" si="14"/>
        <v>32.5</v>
      </c>
      <c r="CM79">
        <f t="shared" si="15"/>
        <v>22</v>
      </c>
      <c r="CN79">
        <f t="shared" si="16"/>
        <v>7</v>
      </c>
      <c r="CO79">
        <f t="shared" si="17"/>
        <v>35.67</v>
      </c>
    </row>
    <row r="80" spans="1:93" ht="14.5">
      <c r="A80">
        <v>79</v>
      </c>
      <c r="B80" t="s">
        <v>416</v>
      </c>
      <c r="C80" t="s">
        <v>417</v>
      </c>
      <c r="D80" t="s">
        <v>84</v>
      </c>
      <c r="E80" t="s">
        <v>85</v>
      </c>
      <c r="F80" t="s">
        <v>418</v>
      </c>
      <c r="G80" t="s">
        <v>419</v>
      </c>
      <c r="H80">
        <v>2</v>
      </c>
      <c r="I80" t="s">
        <v>198</v>
      </c>
      <c r="J80" s="1" t="s">
        <v>639</v>
      </c>
      <c r="K80">
        <v>1</v>
      </c>
      <c r="L80">
        <v>1</v>
      </c>
      <c r="M80">
        <v>4</v>
      </c>
      <c r="N80">
        <v>3</v>
      </c>
      <c r="O80">
        <v>3</v>
      </c>
      <c r="P80">
        <v>2</v>
      </c>
      <c r="Q80">
        <v>4</v>
      </c>
      <c r="R80">
        <v>3</v>
      </c>
      <c r="S80">
        <v>4</v>
      </c>
      <c r="T80">
        <v>3</v>
      </c>
      <c r="U80">
        <v>4</v>
      </c>
      <c r="V80">
        <v>4</v>
      </c>
      <c r="W80">
        <v>2</v>
      </c>
      <c r="X80">
        <v>2</v>
      </c>
      <c r="Y80">
        <v>2</v>
      </c>
      <c r="Z80">
        <v>3</v>
      </c>
      <c r="AA80">
        <v>3</v>
      </c>
      <c r="AB80">
        <v>4</v>
      </c>
      <c r="AC80">
        <v>4</v>
      </c>
      <c r="AD80">
        <v>2</v>
      </c>
      <c r="AE80">
        <v>4</v>
      </c>
      <c r="AF80">
        <v>2</v>
      </c>
      <c r="AG80">
        <v>3</v>
      </c>
      <c r="AH80">
        <v>3</v>
      </c>
      <c r="AI80">
        <v>2</v>
      </c>
      <c r="AJ80">
        <v>2</v>
      </c>
      <c r="AK80">
        <v>2</v>
      </c>
      <c r="AL80">
        <v>2</v>
      </c>
      <c r="AM80">
        <v>3</v>
      </c>
      <c r="AN80">
        <v>3</v>
      </c>
      <c r="AO80">
        <v>3</v>
      </c>
      <c r="AP80">
        <v>2</v>
      </c>
      <c r="AQ80">
        <v>2</v>
      </c>
      <c r="AR80">
        <v>1</v>
      </c>
      <c r="AS80">
        <v>1</v>
      </c>
      <c r="AT80">
        <v>1</v>
      </c>
      <c r="AU80">
        <v>2</v>
      </c>
      <c r="AV80">
        <v>3</v>
      </c>
      <c r="AW80">
        <v>2</v>
      </c>
      <c r="AX80">
        <v>3</v>
      </c>
      <c r="AY80">
        <v>3</v>
      </c>
      <c r="AZ80">
        <v>3</v>
      </c>
      <c r="BA80">
        <v>2</v>
      </c>
      <c r="BB80">
        <v>2</v>
      </c>
      <c r="BC80">
        <v>2</v>
      </c>
      <c r="BD80">
        <v>3</v>
      </c>
      <c r="BE80">
        <v>2</v>
      </c>
      <c r="BF80">
        <v>1</v>
      </c>
      <c r="BG80">
        <v>3</v>
      </c>
      <c r="BH80">
        <v>3</v>
      </c>
      <c r="BI80">
        <v>2</v>
      </c>
      <c r="BJ80">
        <v>4</v>
      </c>
      <c r="BK80">
        <v>3</v>
      </c>
      <c r="BL80">
        <v>3</v>
      </c>
      <c r="BM80">
        <v>2</v>
      </c>
      <c r="BN80">
        <v>1</v>
      </c>
      <c r="BO80">
        <v>1</v>
      </c>
      <c r="BP80">
        <v>1</v>
      </c>
      <c r="BQ80">
        <v>1</v>
      </c>
      <c r="BR80">
        <v>3</v>
      </c>
      <c r="BS80">
        <v>2</v>
      </c>
      <c r="BT80">
        <v>1</v>
      </c>
      <c r="BU80">
        <v>1</v>
      </c>
      <c r="BV80">
        <v>1</v>
      </c>
      <c r="BW80">
        <v>3</v>
      </c>
      <c r="BX80">
        <v>1</v>
      </c>
      <c r="BY80">
        <v>1</v>
      </c>
      <c r="BZ80">
        <v>1</v>
      </c>
      <c r="CA80">
        <v>2</v>
      </c>
      <c r="CB80">
        <v>2</v>
      </c>
      <c r="CC80">
        <v>3</v>
      </c>
      <c r="CD80">
        <v>2</v>
      </c>
      <c r="CE80">
        <v>167</v>
      </c>
      <c r="CG80">
        <f t="shared" si="9"/>
        <v>36</v>
      </c>
      <c r="CH80">
        <f t="shared" si="10"/>
        <v>26</v>
      </c>
      <c r="CI80">
        <f t="shared" si="11"/>
        <v>25</v>
      </c>
      <c r="CJ80">
        <f t="shared" si="12"/>
        <v>21</v>
      </c>
      <c r="CK80">
        <f t="shared" si="13"/>
        <v>16</v>
      </c>
      <c r="CL80">
        <f t="shared" si="14"/>
        <v>46.25</v>
      </c>
      <c r="CM80">
        <f t="shared" si="15"/>
        <v>24</v>
      </c>
      <c r="CN80">
        <f t="shared" si="16"/>
        <v>9</v>
      </c>
      <c r="CO80">
        <f t="shared" si="17"/>
        <v>40.589999999999996</v>
      </c>
    </row>
    <row r="81" spans="1:93" ht="14.5">
      <c r="A81">
        <v>80</v>
      </c>
      <c r="B81" t="s">
        <v>420</v>
      </c>
      <c r="C81" t="s">
        <v>421</v>
      </c>
      <c r="D81" t="s">
        <v>84</v>
      </c>
      <c r="E81" t="s">
        <v>85</v>
      </c>
      <c r="F81" t="s">
        <v>422</v>
      </c>
      <c r="G81" t="s">
        <v>423</v>
      </c>
      <c r="H81">
        <v>2</v>
      </c>
      <c r="I81" t="s">
        <v>93</v>
      </c>
      <c r="J81" s="1" t="s">
        <v>636</v>
      </c>
      <c r="K81">
        <v>1</v>
      </c>
      <c r="L81">
        <v>1</v>
      </c>
      <c r="M81">
        <v>4</v>
      </c>
      <c r="N81">
        <v>4</v>
      </c>
      <c r="O81">
        <v>3</v>
      </c>
      <c r="P81">
        <v>2</v>
      </c>
      <c r="Q81">
        <v>4</v>
      </c>
      <c r="R81">
        <v>1</v>
      </c>
      <c r="S81">
        <v>4</v>
      </c>
      <c r="T81">
        <v>3</v>
      </c>
      <c r="U81">
        <v>4</v>
      </c>
      <c r="V81">
        <v>5</v>
      </c>
      <c r="W81">
        <v>1</v>
      </c>
      <c r="X81">
        <v>5</v>
      </c>
      <c r="Y81">
        <v>3</v>
      </c>
      <c r="Z81">
        <v>3</v>
      </c>
      <c r="AA81">
        <v>5</v>
      </c>
      <c r="AB81">
        <v>4</v>
      </c>
      <c r="AC81">
        <v>5</v>
      </c>
      <c r="AD81">
        <v>1</v>
      </c>
      <c r="AE81">
        <v>5</v>
      </c>
      <c r="AF81">
        <v>3</v>
      </c>
      <c r="AG81">
        <v>4</v>
      </c>
      <c r="AH81">
        <v>3</v>
      </c>
      <c r="AI81">
        <v>1</v>
      </c>
      <c r="AJ81">
        <v>1</v>
      </c>
      <c r="AK81">
        <v>2</v>
      </c>
      <c r="AL81">
        <v>3</v>
      </c>
      <c r="AM81">
        <v>3</v>
      </c>
      <c r="AN81">
        <v>4</v>
      </c>
      <c r="AO81">
        <v>3</v>
      </c>
      <c r="AP81">
        <v>3</v>
      </c>
      <c r="AQ81">
        <v>1</v>
      </c>
      <c r="AR81">
        <v>2</v>
      </c>
      <c r="AS81">
        <v>2</v>
      </c>
      <c r="AT81">
        <v>1</v>
      </c>
      <c r="AU81">
        <v>2</v>
      </c>
      <c r="AV81">
        <v>4</v>
      </c>
      <c r="AW81">
        <v>2</v>
      </c>
      <c r="AX81">
        <v>1</v>
      </c>
      <c r="AY81">
        <v>1</v>
      </c>
      <c r="AZ81">
        <v>2</v>
      </c>
      <c r="BA81">
        <v>4</v>
      </c>
      <c r="BB81">
        <v>3</v>
      </c>
      <c r="BC81">
        <v>1</v>
      </c>
      <c r="BD81">
        <v>3</v>
      </c>
      <c r="BE81">
        <v>3</v>
      </c>
      <c r="BF81">
        <v>2</v>
      </c>
      <c r="BG81">
        <v>4</v>
      </c>
      <c r="BH81">
        <v>4</v>
      </c>
      <c r="BI81">
        <v>1</v>
      </c>
      <c r="BJ81">
        <v>2</v>
      </c>
      <c r="BK81">
        <v>1</v>
      </c>
      <c r="BL81">
        <v>1</v>
      </c>
      <c r="BM81">
        <v>1</v>
      </c>
      <c r="BN81">
        <v>1</v>
      </c>
      <c r="BO81">
        <v>3</v>
      </c>
      <c r="BP81">
        <v>1</v>
      </c>
      <c r="BQ81">
        <v>2</v>
      </c>
      <c r="BR81">
        <v>2</v>
      </c>
      <c r="BS81">
        <v>2</v>
      </c>
      <c r="BT81">
        <v>1</v>
      </c>
      <c r="BU81">
        <v>1</v>
      </c>
      <c r="BV81">
        <v>1</v>
      </c>
      <c r="BW81">
        <v>4</v>
      </c>
      <c r="BX81">
        <v>1</v>
      </c>
      <c r="BY81">
        <v>1</v>
      </c>
      <c r="BZ81">
        <v>1</v>
      </c>
      <c r="CA81">
        <v>1</v>
      </c>
      <c r="CB81">
        <v>2</v>
      </c>
      <c r="CC81">
        <v>4</v>
      </c>
      <c r="CD81">
        <v>2</v>
      </c>
      <c r="CE81">
        <v>174</v>
      </c>
      <c r="CG81">
        <f t="shared" si="9"/>
        <v>42</v>
      </c>
      <c r="CH81">
        <f t="shared" si="10"/>
        <v>27</v>
      </c>
      <c r="CI81">
        <f t="shared" si="11"/>
        <v>27</v>
      </c>
      <c r="CJ81">
        <f t="shared" si="12"/>
        <v>15</v>
      </c>
      <c r="CK81">
        <f t="shared" si="13"/>
        <v>10</v>
      </c>
      <c r="CL81">
        <f t="shared" si="14"/>
        <v>31.25</v>
      </c>
      <c r="CM81">
        <f t="shared" si="15"/>
        <v>19</v>
      </c>
      <c r="CN81">
        <f t="shared" si="16"/>
        <v>6</v>
      </c>
      <c r="CO81">
        <f t="shared" si="17"/>
        <v>30.75</v>
      </c>
    </row>
    <row r="82" spans="1:93" ht="14.5">
      <c r="A82">
        <v>81</v>
      </c>
      <c r="B82" t="s">
        <v>424</v>
      </c>
      <c r="C82" t="s">
        <v>167</v>
      </c>
      <c r="D82" t="s">
        <v>84</v>
      </c>
      <c r="E82" t="s">
        <v>85</v>
      </c>
      <c r="F82" t="s">
        <v>425</v>
      </c>
      <c r="G82" t="s">
        <v>426</v>
      </c>
      <c r="H82">
        <v>2</v>
      </c>
      <c r="I82" t="s">
        <v>160</v>
      </c>
      <c r="J82" s="1" t="s">
        <v>637</v>
      </c>
      <c r="K82">
        <v>1</v>
      </c>
      <c r="L82">
        <v>1</v>
      </c>
      <c r="M82">
        <v>4</v>
      </c>
      <c r="N82">
        <v>3</v>
      </c>
      <c r="O82">
        <v>4</v>
      </c>
      <c r="P82">
        <v>2</v>
      </c>
      <c r="Q82">
        <v>4</v>
      </c>
      <c r="R82">
        <v>3</v>
      </c>
      <c r="S82">
        <v>2</v>
      </c>
      <c r="T82">
        <v>2</v>
      </c>
      <c r="U82">
        <v>4</v>
      </c>
      <c r="V82">
        <v>4</v>
      </c>
      <c r="W82">
        <v>2</v>
      </c>
      <c r="X82">
        <v>3</v>
      </c>
      <c r="Y82">
        <v>3</v>
      </c>
      <c r="Z82">
        <v>3</v>
      </c>
      <c r="AA82">
        <v>3</v>
      </c>
      <c r="AB82">
        <v>4</v>
      </c>
      <c r="AC82">
        <v>4</v>
      </c>
      <c r="AD82">
        <v>2</v>
      </c>
      <c r="AE82">
        <v>4</v>
      </c>
      <c r="AF82">
        <v>3</v>
      </c>
      <c r="AG82">
        <v>3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3</v>
      </c>
      <c r="AP82">
        <v>2</v>
      </c>
      <c r="AQ82">
        <v>2</v>
      </c>
      <c r="AR82">
        <v>3</v>
      </c>
      <c r="AS82">
        <v>1</v>
      </c>
      <c r="AT82">
        <v>1</v>
      </c>
      <c r="AU82">
        <v>4</v>
      </c>
      <c r="AV82">
        <v>4</v>
      </c>
      <c r="AW82">
        <v>1</v>
      </c>
      <c r="AX82">
        <v>2</v>
      </c>
      <c r="AY82">
        <v>2</v>
      </c>
      <c r="AZ82">
        <v>3</v>
      </c>
      <c r="BA82">
        <v>4</v>
      </c>
      <c r="BB82">
        <v>3</v>
      </c>
      <c r="BC82">
        <v>1</v>
      </c>
      <c r="BD82">
        <v>3</v>
      </c>
      <c r="BE82">
        <v>1</v>
      </c>
      <c r="BF82">
        <v>2</v>
      </c>
      <c r="BG82">
        <v>4</v>
      </c>
      <c r="BH82">
        <v>4</v>
      </c>
      <c r="BI82">
        <v>1</v>
      </c>
      <c r="BJ82">
        <v>4</v>
      </c>
      <c r="BK82">
        <v>1</v>
      </c>
      <c r="BL82">
        <v>1</v>
      </c>
      <c r="BM82">
        <v>1</v>
      </c>
      <c r="BN82">
        <v>1</v>
      </c>
      <c r="BO82">
        <v>3</v>
      </c>
      <c r="BP82">
        <v>1</v>
      </c>
      <c r="BQ82">
        <v>2</v>
      </c>
      <c r="BR82">
        <v>2</v>
      </c>
      <c r="BS82">
        <v>4</v>
      </c>
      <c r="BT82">
        <v>2</v>
      </c>
      <c r="BU82">
        <v>2</v>
      </c>
      <c r="BV82">
        <v>1</v>
      </c>
      <c r="BW82">
        <v>4</v>
      </c>
      <c r="BX82">
        <v>1</v>
      </c>
      <c r="BY82">
        <v>1</v>
      </c>
      <c r="BZ82">
        <v>1</v>
      </c>
      <c r="CA82">
        <v>2</v>
      </c>
      <c r="CB82">
        <v>1</v>
      </c>
      <c r="CC82">
        <v>4</v>
      </c>
      <c r="CD82">
        <v>1</v>
      </c>
      <c r="CE82">
        <v>177</v>
      </c>
      <c r="CG82">
        <f t="shared" si="9"/>
        <v>38</v>
      </c>
      <c r="CH82">
        <f t="shared" si="10"/>
        <v>25</v>
      </c>
      <c r="CI82">
        <f t="shared" si="11"/>
        <v>28</v>
      </c>
      <c r="CJ82">
        <f t="shared" si="12"/>
        <v>15</v>
      </c>
      <c r="CK82">
        <f t="shared" si="13"/>
        <v>5</v>
      </c>
      <c r="CL82">
        <f t="shared" si="14"/>
        <v>25</v>
      </c>
      <c r="CM82">
        <f t="shared" si="15"/>
        <v>19</v>
      </c>
      <c r="CN82">
        <f t="shared" si="16"/>
        <v>3</v>
      </c>
      <c r="CO82">
        <f t="shared" si="17"/>
        <v>27.06</v>
      </c>
    </row>
    <row r="83" spans="1:93" ht="14.5">
      <c r="A83">
        <v>82</v>
      </c>
      <c r="B83" t="s">
        <v>427</v>
      </c>
      <c r="C83" t="s">
        <v>428</v>
      </c>
      <c r="D83" t="s">
        <v>84</v>
      </c>
      <c r="E83" t="s">
        <v>85</v>
      </c>
      <c r="F83" t="s">
        <v>429</v>
      </c>
      <c r="G83" t="s">
        <v>430</v>
      </c>
      <c r="H83">
        <v>2</v>
      </c>
      <c r="I83" t="s">
        <v>337</v>
      </c>
      <c r="J83" s="1" t="s">
        <v>638</v>
      </c>
      <c r="K83">
        <v>1</v>
      </c>
      <c r="L83">
        <v>1</v>
      </c>
      <c r="M83">
        <v>4</v>
      </c>
      <c r="N83">
        <v>3</v>
      </c>
      <c r="O83">
        <v>4</v>
      </c>
      <c r="P83">
        <v>2</v>
      </c>
      <c r="Q83">
        <v>4</v>
      </c>
      <c r="R83">
        <v>2</v>
      </c>
      <c r="S83">
        <v>2</v>
      </c>
      <c r="T83">
        <v>1</v>
      </c>
      <c r="U83">
        <v>4</v>
      </c>
      <c r="V83">
        <v>3</v>
      </c>
      <c r="W83">
        <v>3</v>
      </c>
      <c r="X83">
        <v>3</v>
      </c>
      <c r="Y83">
        <v>2</v>
      </c>
      <c r="Z83">
        <v>4</v>
      </c>
      <c r="AA83">
        <v>3</v>
      </c>
      <c r="AB83">
        <v>4</v>
      </c>
      <c r="AC83">
        <v>4</v>
      </c>
      <c r="AD83">
        <v>1</v>
      </c>
      <c r="AE83">
        <v>4</v>
      </c>
      <c r="AF83">
        <v>2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1</v>
      </c>
      <c r="AT83">
        <v>2</v>
      </c>
      <c r="AU83">
        <v>3</v>
      </c>
      <c r="AV83">
        <v>3</v>
      </c>
      <c r="AW83">
        <v>1</v>
      </c>
      <c r="AX83">
        <v>1</v>
      </c>
      <c r="AY83">
        <v>1</v>
      </c>
      <c r="AZ83">
        <v>2</v>
      </c>
      <c r="BA83">
        <v>4</v>
      </c>
      <c r="BB83">
        <v>4</v>
      </c>
      <c r="BC83">
        <v>1</v>
      </c>
      <c r="BD83">
        <v>4</v>
      </c>
      <c r="BE83">
        <v>1</v>
      </c>
      <c r="BF83">
        <v>3</v>
      </c>
      <c r="BG83">
        <v>4</v>
      </c>
      <c r="BH83">
        <v>3</v>
      </c>
      <c r="BI83">
        <v>1</v>
      </c>
      <c r="BJ83">
        <v>3</v>
      </c>
      <c r="BK83">
        <v>2</v>
      </c>
      <c r="BL83">
        <v>1</v>
      </c>
      <c r="BM83">
        <v>1</v>
      </c>
      <c r="BN83">
        <v>1</v>
      </c>
      <c r="BO83">
        <v>3</v>
      </c>
      <c r="BP83">
        <v>1</v>
      </c>
      <c r="BQ83">
        <v>1</v>
      </c>
      <c r="BR83">
        <v>1</v>
      </c>
      <c r="BS83">
        <v>4</v>
      </c>
      <c r="BT83">
        <v>1</v>
      </c>
      <c r="BU83">
        <v>1</v>
      </c>
      <c r="BV83">
        <v>1</v>
      </c>
      <c r="BW83">
        <v>4</v>
      </c>
      <c r="BX83">
        <v>1</v>
      </c>
      <c r="BY83">
        <v>1</v>
      </c>
      <c r="BZ83">
        <v>1</v>
      </c>
      <c r="CA83">
        <v>4</v>
      </c>
      <c r="CB83">
        <v>1</v>
      </c>
      <c r="CC83">
        <v>4</v>
      </c>
      <c r="CD83">
        <v>1</v>
      </c>
      <c r="CE83">
        <v>169</v>
      </c>
      <c r="CG83">
        <f t="shared" si="9"/>
        <v>38</v>
      </c>
      <c r="CH83">
        <f t="shared" si="10"/>
        <v>21</v>
      </c>
      <c r="CI83">
        <f t="shared" si="11"/>
        <v>29</v>
      </c>
      <c r="CJ83">
        <f t="shared" si="12"/>
        <v>13</v>
      </c>
      <c r="CK83">
        <f t="shared" si="13"/>
        <v>7</v>
      </c>
      <c r="CL83">
        <f t="shared" si="14"/>
        <v>25</v>
      </c>
      <c r="CM83">
        <f t="shared" si="15"/>
        <v>16</v>
      </c>
      <c r="CN83">
        <f t="shared" si="16"/>
        <v>1</v>
      </c>
      <c r="CO83">
        <f t="shared" si="17"/>
        <v>20.91</v>
      </c>
    </row>
    <row r="84" spans="1:93" ht="14.5">
      <c r="A84">
        <v>83</v>
      </c>
      <c r="B84" t="s">
        <v>431</v>
      </c>
      <c r="C84" t="s">
        <v>428</v>
      </c>
      <c r="D84" t="s">
        <v>84</v>
      </c>
      <c r="E84" t="s">
        <v>85</v>
      </c>
      <c r="F84" t="s">
        <v>432</v>
      </c>
      <c r="G84" t="s">
        <v>433</v>
      </c>
      <c r="H84">
        <v>2</v>
      </c>
      <c r="I84" t="s">
        <v>198</v>
      </c>
      <c r="J84" s="1" t="s">
        <v>639</v>
      </c>
      <c r="K84">
        <v>1</v>
      </c>
      <c r="L84">
        <v>1</v>
      </c>
      <c r="M84">
        <v>4</v>
      </c>
      <c r="N84">
        <v>4</v>
      </c>
      <c r="O84">
        <v>3</v>
      </c>
      <c r="P84">
        <v>4</v>
      </c>
      <c r="Q84">
        <v>3</v>
      </c>
      <c r="R84">
        <v>1</v>
      </c>
      <c r="S84">
        <v>2</v>
      </c>
      <c r="T84">
        <v>3</v>
      </c>
      <c r="U84">
        <v>3</v>
      </c>
      <c r="V84">
        <v>3</v>
      </c>
      <c r="W84">
        <v>1</v>
      </c>
      <c r="X84">
        <v>1</v>
      </c>
      <c r="Y84">
        <v>1</v>
      </c>
      <c r="Z84">
        <v>3</v>
      </c>
      <c r="AA84">
        <v>3</v>
      </c>
      <c r="AB84">
        <v>3</v>
      </c>
      <c r="AC84">
        <v>2</v>
      </c>
      <c r="AD84">
        <v>4</v>
      </c>
      <c r="AE84">
        <v>3</v>
      </c>
      <c r="AF84">
        <v>3</v>
      </c>
      <c r="AG84">
        <v>3</v>
      </c>
      <c r="AH84">
        <v>2</v>
      </c>
      <c r="AI84">
        <v>1</v>
      </c>
      <c r="AJ84">
        <v>2</v>
      </c>
      <c r="AK84">
        <v>2</v>
      </c>
      <c r="AL84">
        <v>2</v>
      </c>
      <c r="AM84">
        <v>3</v>
      </c>
      <c r="AN84">
        <v>2</v>
      </c>
      <c r="AO84">
        <v>3</v>
      </c>
      <c r="AP84">
        <v>2</v>
      </c>
      <c r="AQ84">
        <v>3</v>
      </c>
      <c r="AR84">
        <v>2</v>
      </c>
      <c r="AS84">
        <v>3</v>
      </c>
      <c r="AT84">
        <v>2</v>
      </c>
      <c r="AU84">
        <v>3</v>
      </c>
      <c r="AV84">
        <v>3</v>
      </c>
      <c r="AW84">
        <v>1</v>
      </c>
      <c r="AX84">
        <v>3</v>
      </c>
      <c r="AY84">
        <v>2</v>
      </c>
      <c r="AZ84">
        <v>3</v>
      </c>
      <c r="BA84">
        <v>2</v>
      </c>
      <c r="BB84">
        <v>2</v>
      </c>
      <c r="BC84">
        <v>4</v>
      </c>
      <c r="BD84">
        <v>3</v>
      </c>
      <c r="BE84">
        <v>1</v>
      </c>
      <c r="BF84">
        <v>2</v>
      </c>
      <c r="BG84">
        <v>2</v>
      </c>
      <c r="BH84">
        <v>2</v>
      </c>
      <c r="BI84">
        <v>1</v>
      </c>
      <c r="BJ84">
        <v>4</v>
      </c>
      <c r="BK84">
        <v>3</v>
      </c>
      <c r="BL84">
        <v>3</v>
      </c>
      <c r="BM84">
        <v>3</v>
      </c>
      <c r="BN84">
        <v>1</v>
      </c>
      <c r="BO84">
        <v>3</v>
      </c>
      <c r="BP84">
        <v>1</v>
      </c>
      <c r="BQ84">
        <v>2</v>
      </c>
      <c r="BR84">
        <v>3</v>
      </c>
      <c r="BS84">
        <v>2</v>
      </c>
      <c r="BT84">
        <v>2</v>
      </c>
      <c r="BU84">
        <v>1</v>
      </c>
      <c r="BV84">
        <v>1</v>
      </c>
      <c r="BW84">
        <v>4</v>
      </c>
      <c r="BX84">
        <v>1</v>
      </c>
      <c r="BY84">
        <v>3</v>
      </c>
      <c r="BZ84">
        <v>3</v>
      </c>
      <c r="CA84">
        <v>3</v>
      </c>
      <c r="CB84">
        <v>1</v>
      </c>
      <c r="CC84">
        <v>3</v>
      </c>
      <c r="CD84">
        <v>2</v>
      </c>
      <c r="CE84">
        <v>169</v>
      </c>
      <c r="CG84">
        <f t="shared" si="9"/>
        <v>28</v>
      </c>
      <c r="CH84">
        <f t="shared" si="10"/>
        <v>26</v>
      </c>
      <c r="CI84">
        <f t="shared" si="11"/>
        <v>22</v>
      </c>
      <c r="CJ84">
        <f t="shared" si="12"/>
        <v>23</v>
      </c>
      <c r="CK84">
        <f t="shared" si="13"/>
        <v>15</v>
      </c>
      <c r="CL84">
        <f t="shared" si="14"/>
        <v>47.5</v>
      </c>
      <c r="CM84">
        <f t="shared" si="15"/>
        <v>30</v>
      </c>
      <c r="CN84">
        <f t="shared" si="16"/>
        <v>5</v>
      </c>
      <c r="CO84">
        <f t="shared" si="17"/>
        <v>43.05</v>
      </c>
    </row>
    <row r="85" spans="1:93" ht="14.5">
      <c r="A85">
        <v>84</v>
      </c>
      <c r="B85" t="s">
        <v>434</v>
      </c>
      <c r="C85" t="s">
        <v>311</v>
      </c>
      <c r="D85" t="s">
        <v>84</v>
      </c>
      <c r="E85" t="s">
        <v>85</v>
      </c>
      <c r="F85" t="s">
        <v>435</v>
      </c>
      <c r="G85" t="s">
        <v>436</v>
      </c>
      <c r="H85">
        <v>3</v>
      </c>
      <c r="I85" t="s">
        <v>88</v>
      </c>
      <c r="J85" s="1" t="s">
        <v>635</v>
      </c>
      <c r="K85">
        <v>1</v>
      </c>
      <c r="L85">
        <v>1</v>
      </c>
      <c r="M85">
        <v>3</v>
      </c>
      <c r="N85">
        <v>4</v>
      </c>
      <c r="O85">
        <v>3</v>
      </c>
      <c r="P85">
        <v>4</v>
      </c>
      <c r="Q85">
        <v>3</v>
      </c>
      <c r="R85">
        <v>5</v>
      </c>
      <c r="S85">
        <v>4</v>
      </c>
      <c r="T85">
        <v>3</v>
      </c>
      <c r="U85">
        <v>4</v>
      </c>
      <c r="V85">
        <v>2</v>
      </c>
      <c r="W85">
        <v>1</v>
      </c>
      <c r="X85">
        <v>2</v>
      </c>
      <c r="Y85">
        <v>3</v>
      </c>
      <c r="Z85">
        <v>3</v>
      </c>
      <c r="AA85">
        <v>4</v>
      </c>
      <c r="AB85">
        <v>3</v>
      </c>
      <c r="AC85">
        <v>3</v>
      </c>
      <c r="AD85">
        <v>4</v>
      </c>
      <c r="AE85">
        <v>3</v>
      </c>
      <c r="AF85">
        <v>4</v>
      </c>
      <c r="AG85">
        <v>2</v>
      </c>
      <c r="AH85">
        <v>2</v>
      </c>
      <c r="AI85">
        <v>1</v>
      </c>
      <c r="AJ85">
        <v>1</v>
      </c>
      <c r="AK85">
        <v>1</v>
      </c>
      <c r="AL85">
        <v>3</v>
      </c>
      <c r="AM85">
        <v>2</v>
      </c>
      <c r="AN85">
        <v>2</v>
      </c>
      <c r="AO85">
        <v>2</v>
      </c>
      <c r="AP85">
        <v>1</v>
      </c>
      <c r="AQ85">
        <v>2</v>
      </c>
      <c r="AR85">
        <v>2</v>
      </c>
      <c r="AS85">
        <v>3</v>
      </c>
      <c r="AT85">
        <v>1</v>
      </c>
      <c r="AU85">
        <v>4</v>
      </c>
      <c r="AV85">
        <v>3</v>
      </c>
      <c r="AW85">
        <v>3</v>
      </c>
      <c r="AX85">
        <v>1</v>
      </c>
      <c r="AY85">
        <v>2</v>
      </c>
      <c r="AZ85">
        <v>3</v>
      </c>
      <c r="BA85">
        <v>2</v>
      </c>
      <c r="BB85">
        <v>1</v>
      </c>
      <c r="BC85">
        <v>4</v>
      </c>
      <c r="BD85">
        <v>1</v>
      </c>
      <c r="BE85">
        <v>1</v>
      </c>
      <c r="BF85">
        <v>2</v>
      </c>
      <c r="BG85">
        <v>2</v>
      </c>
      <c r="BH85">
        <v>2</v>
      </c>
      <c r="BI85">
        <v>1</v>
      </c>
      <c r="BJ85">
        <v>3</v>
      </c>
      <c r="BK85">
        <v>4</v>
      </c>
      <c r="BL85">
        <v>3</v>
      </c>
      <c r="BM85">
        <v>3</v>
      </c>
      <c r="BN85">
        <v>1</v>
      </c>
      <c r="BO85">
        <v>2</v>
      </c>
      <c r="BP85">
        <v>1</v>
      </c>
      <c r="BQ85">
        <v>1</v>
      </c>
      <c r="BR85">
        <v>3</v>
      </c>
      <c r="BS85">
        <v>2</v>
      </c>
      <c r="BT85">
        <v>2</v>
      </c>
      <c r="BU85">
        <v>3</v>
      </c>
      <c r="BV85">
        <v>1</v>
      </c>
      <c r="BW85">
        <v>2</v>
      </c>
      <c r="BX85">
        <v>1</v>
      </c>
      <c r="BY85">
        <v>1</v>
      </c>
      <c r="BZ85">
        <v>1</v>
      </c>
      <c r="CA85">
        <v>2</v>
      </c>
      <c r="CB85">
        <v>2</v>
      </c>
      <c r="CC85">
        <v>4</v>
      </c>
      <c r="CD85">
        <v>1</v>
      </c>
      <c r="CE85">
        <v>165</v>
      </c>
      <c r="CG85">
        <f t="shared" si="9"/>
        <v>29</v>
      </c>
      <c r="CH85">
        <f t="shared" si="10"/>
        <v>36</v>
      </c>
      <c r="CI85">
        <f t="shared" si="11"/>
        <v>17</v>
      </c>
      <c r="CJ85">
        <f t="shared" si="12"/>
        <v>21</v>
      </c>
      <c r="CK85">
        <f t="shared" si="13"/>
        <v>18</v>
      </c>
      <c r="CL85">
        <f t="shared" si="14"/>
        <v>48.75</v>
      </c>
      <c r="CM85">
        <f t="shared" si="15"/>
        <v>28</v>
      </c>
      <c r="CN85">
        <f t="shared" si="16"/>
        <v>8</v>
      </c>
      <c r="CO85">
        <f t="shared" si="17"/>
        <v>44.28</v>
      </c>
    </row>
    <row r="86" spans="1:93" ht="14.5">
      <c r="A86">
        <v>85</v>
      </c>
      <c r="B86" t="s">
        <v>437</v>
      </c>
      <c r="C86" t="s">
        <v>438</v>
      </c>
      <c r="D86" t="s">
        <v>84</v>
      </c>
      <c r="E86" t="s">
        <v>85</v>
      </c>
      <c r="F86" t="s">
        <v>439</v>
      </c>
      <c r="G86" t="s">
        <v>440</v>
      </c>
      <c r="H86">
        <v>2</v>
      </c>
      <c r="I86" t="s">
        <v>155</v>
      </c>
      <c r="J86" s="1" t="s">
        <v>639</v>
      </c>
      <c r="K86">
        <v>1</v>
      </c>
      <c r="L86">
        <v>1</v>
      </c>
      <c r="M86">
        <v>3</v>
      </c>
      <c r="N86">
        <v>2</v>
      </c>
      <c r="O86">
        <v>4</v>
      </c>
      <c r="P86">
        <v>2</v>
      </c>
      <c r="Q86">
        <v>4</v>
      </c>
      <c r="R86">
        <v>2</v>
      </c>
      <c r="S86">
        <v>2</v>
      </c>
      <c r="T86">
        <v>1</v>
      </c>
      <c r="U86">
        <v>4</v>
      </c>
      <c r="V86">
        <v>4</v>
      </c>
      <c r="W86">
        <v>1</v>
      </c>
      <c r="X86">
        <v>2</v>
      </c>
      <c r="Y86">
        <v>3</v>
      </c>
      <c r="Z86">
        <v>5</v>
      </c>
      <c r="AA86">
        <v>2</v>
      </c>
      <c r="AB86">
        <v>4</v>
      </c>
      <c r="AC86">
        <v>4</v>
      </c>
      <c r="AD86">
        <v>2</v>
      </c>
      <c r="AE86">
        <v>4</v>
      </c>
      <c r="AF86">
        <v>2</v>
      </c>
      <c r="AG86">
        <v>4</v>
      </c>
      <c r="AH86">
        <v>3</v>
      </c>
      <c r="AI86">
        <v>2</v>
      </c>
      <c r="AJ86">
        <v>2</v>
      </c>
      <c r="AK86">
        <v>2</v>
      </c>
      <c r="AL86">
        <v>3</v>
      </c>
      <c r="AM86">
        <v>3</v>
      </c>
      <c r="AN86">
        <v>3</v>
      </c>
      <c r="AO86">
        <v>3</v>
      </c>
      <c r="AP86">
        <v>2</v>
      </c>
      <c r="AQ86">
        <v>1</v>
      </c>
      <c r="AR86">
        <v>2</v>
      </c>
      <c r="AS86">
        <v>1</v>
      </c>
      <c r="AT86">
        <v>1</v>
      </c>
      <c r="AU86">
        <v>3</v>
      </c>
      <c r="AV86">
        <v>3</v>
      </c>
      <c r="AW86">
        <v>1</v>
      </c>
      <c r="AX86">
        <v>1</v>
      </c>
      <c r="AY86">
        <v>2</v>
      </c>
      <c r="AZ86">
        <v>2</v>
      </c>
      <c r="BA86">
        <v>3</v>
      </c>
      <c r="BB86">
        <v>3</v>
      </c>
      <c r="BC86">
        <v>1</v>
      </c>
      <c r="BD86">
        <v>4</v>
      </c>
      <c r="BE86">
        <v>1</v>
      </c>
      <c r="BF86">
        <v>3</v>
      </c>
      <c r="BG86">
        <v>4</v>
      </c>
      <c r="BH86">
        <v>4</v>
      </c>
      <c r="BI86">
        <v>1</v>
      </c>
      <c r="BJ86">
        <v>3</v>
      </c>
      <c r="BK86">
        <v>1</v>
      </c>
      <c r="BL86">
        <v>1</v>
      </c>
      <c r="BM86">
        <v>1</v>
      </c>
      <c r="BN86">
        <v>1</v>
      </c>
      <c r="BO86">
        <v>3</v>
      </c>
      <c r="BP86">
        <v>1</v>
      </c>
      <c r="BQ86">
        <v>1</v>
      </c>
      <c r="BR86">
        <v>1</v>
      </c>
      <c r="BS86">
        <v>3</v>
      </c>
      <c r="BT86">
        <v>1</v>
      </c>
      <c r="BU86">
        <v>1</v>
      </c>
      <c r="BV86">
        <v>1</v>
      </c>
      <c r="BW86">
        <v>3</v>
      </c>
      <c r="BX86">
        <v>1</v>
      </c>
      <c r="BY86">
        <v>1</v>
      </c>
      <c r="BZ86">
        <v>2</v>
      </c>
      <c r="CA86">
        <v>2</v>
      </c>
      <c r="CB86">
        <v>2</v>
      </c>
      <c r="CC86">
        <v>3</v>
      </c>
      <c r="CD86">
        <v>2</v>
      </c>
      <c r="CE86">
        <v>160</v>
      </c>
      <c r="CG86">
        <f t="shared" si="9"/>
        <v>38</v>
      </c>
      <c r="CH86">
        <f t="shared" si="10"/>
        <v>19</v>
      </c>
      <c r="CI86">
        <f t="shared" si="11"/>
        <v>27</v>
      </c>
      <c r="CJ86">
        <f t="shared" si="12"/>
        <v>12</v>
      </c>
      <c r="CK86">
        <f t="shared" si="13"/>
        <v>8</v>
      </c>
      <c r="CL86">
        <f t="shared" si="14"/>
        <v>25</v>
      </c>
      <c r="CM86">
        <f t="shared" si="15"/>
        <v>18</v>
      </c>
      <c r="CN86">
        <f t="shared" si="16"/>
        <v>6</v>
      </c>
      <c r="CO86">
        <f t="shared" si="17"/>
        <v>29.52</v>
      </c>
    </row>
    <row r="87" spans="1:93" ht="14.5">
      <c r="A87">
        <v>86</v>
      </c>
      <c r="B87" t="s">
        <v>441</v>
      </c>
      <c r="C87" t="s">
        <v>442</v>
      </c>
      <c r="D87" t="s">
        <v>84</v>
      </c>
      <c r="E87" t="s">
        <v>85</v>
      </c>
      <c r="F87" t="s">
        <v>443</v>
      </c>
      <c r="G87" t="s">
        <v>444</v>
      </c>
      <c r="H87">
        <v>3</v>
      </c>
      <c r="I87" t="s">
        <v>198</v>
      </c>
      <c r="J87" s="1" t="s">
        <v>639</v>
      </c>
      <c r="K87">
        <v>1</v>
      </c>
      <c r="L87">
        <v>1</v>
      </c>
      <c r="M87">
        <v>4</v>
      </c>
      <c r="N87">
        <v>4</v>
      </c>
      <c r="O87">
        <v>2</v>
      </c>
      <c r="P87">
        <v>3</v>
      </c>
      <c r="Q87">
        <v>2</v>
      </c>
      <c r="R87">
        <v>2</v>
      </c>
      <c r="S87">
        <v>3</v>
      </c>
      <c r="T87">
        <v>2</v>
      </c>
      <c r="U87">
        <v>2</v>
      </c>
      <c r="V87">
        <v>2</v>
      </c>
      <c r="W87">
        <v>2</v>
      </c>
      <c r="X87">
        <v>3</v>
      </c>
      <c r="Y87">
        <v>4</v>
      </c>
      <c r="Z87">
        <v>2</v>
      </c>
      <c r="AA87">
        <v>3</v>
      </c>
      <c r="AB87">
        <v>3</v>
      </c>
      <c r="AC87">
        <v>3</v>
      </c>
      <c r="AD87">
        <v>4</v>
      </c>
      <c r="AE87">
        <v>2</v>
      </c>
      <c r="AF87">
        <v>3</v>
      </c>
      <c r="AG87">
        <v>2</v>
      </c>
      <c r="AH87">
        <v>2</v>
      </c>
      <c r="AI87">
        <v>1</v>
      </c>
      <c r="AJ87">
        <v>1</v>
      </c>
      <c r="AK87">
        <v>1</v>
      </c>
      <c r="AL87">
        <v>2</v>
      </c>
      <c r="AM87">
        <v>2</v>
      </c>
      <c r="AN87">
        <v>2</v>
      </c>
      <c r="AO87">
        <v>3</v>
      </c>
      <c r="AP87">
        <v>2</v>
      </c>
      <c r="AQ87">
        <v>3</v>
      </c>
      <c r="AR87">
        <v>2</v>
      </c>
      <c r="AS87">
        <v>1</v>
      </c>
      <c r="AT87">
        <v>1</v>
      </c>
      <c r="AU87">
        <v>4</v>
      </c>
      <c r="AV87">
        <v>2</v>
      </c>
      <c r="AW87">
        <v>1</v>
      </c>
      <c r="AX87">
        <v>1</v>
      </c>
      <c r="AY87">
        <v>2</v>
      </c>
      <c r="AZ87">
        <v>3</v>
      </c>
      <c r="BA87">
        <v>3</v>
      </c>
      <c r="BB87">
        <v>2</v>
      </c>
      <c r="BC87">
        <v>3</v>
      </c>
      <c r="BD87">
        <v>3</v>
      </c>
      <c r="BE87">
        <v>2</v>
      </c>
      <c r="BF87">
        <v>2</v>
      </c>
      <c r="BG87">
        <v>3</v>
      </c>
      <c r="BH87">
        <v>2</v>
      </c>
      <c r="BI87">
        <v>1</v>
      </c>
      <c r="BJ87">
        <v>4</v>
      </c>
      <c r="BK87">
        <v>3</v>
      </c>
      <c r="BL87">
        <v>1</v>
      </c>
      <c r="BM87">
        <v>1</v>
      </c>
      <c r="BN87">
        <v>1</v>
      </c>
      <c r="BO87">
        <v>2</v>
      </c>
      <c r="BP87">
        <v>1</v>
      </c>
      <c r="BQ87">
        <v>1</v>
      </c>
      <c r="BR87">
        <v>2</v>
      </c>
      <c r="BS87">
        <v>3</v>
      </c>
      <c r="BT87">
        <v>1</v>
      </c>
      <c r="BU87">
        <v>1</v>
      </c>
      <c r="BV87">
        <v>1</v>
      </c>
      <c r="BW87">
        <v>4</v>
      </c>
      <c r="BX87">
        <v>1</v>
      </c>
      <c r="BY87">
        <v>1</v>
      </c>
      <c r="BZ87">
        <v>1</v>
      </c>
      <c r="CA87">
        <v>4</v>
      </c>
      <c r="CB87">
        <v>1</v>
      </c>
      <c r="CC87">
        <v>3</v>
      </c>
      <c r="CD87">
        <v>2</v>
      </c>
      <c r="CE87">
        <v>153</v>
      </c>
      <c r="CG87">
        <f t="shared" si="9"/>
        <v>25</v>
      </c>
      <c r="CH87">
        <f t="shared" si="10"/>
        <v>30</v>
      </c>
      <c r="CI87">
        <f t="shared" si="11"/>
        <v>18</v>
      </c>
      <c r="CJ87">
        <f t="shared" si="12"/>
        <v>18</v>
      </c>
      <c r="CK87">
        <f t="shared" si="13"/>
        <v>13</v>
      </c>
      <c r="CL87">
        <f t="shared" si="14"/>
        <v>38.75</v>
      </c>
      <c r="CM87">
        <f t="shared" si="15"/>
        <v>19</v>
      </c>
      <c r="CN87">
        <f t="shared" si="16"/>
        <v>4</v>
      </c>
      <c r="CO87">
        <f t="shared" si="17"/>
        <v>28.29</v>
      </c>
    </row>
    <row r="88" spans="1:93" ht="14.5">
      <c r="A88">
        <v>87</v>
      </c>
      <c r="B88" t="s">
        <v>445</v>
      </c>
      <c r="C88" t="s">
        <v>114</v>
      </c>
      <c r="D88" t="s">
        <v>84</v>
      </c>
      <c r="E88" t="s">
        <v>85</v>
      </c>
      <c r="F88" t="s">
        <v>446</v>
      </c>
      <c r="G88" t="s">
        <v>447</v>
      </c>
      <c r="H88">
        <v>2</v>
      </c>
      <c r="I88" t="s">
        <v>337</v>
      </c>
      <c r="J88" s="1" t="s">
        <v>638</v>
      </c>
      <c r="K88">
        <v>1</v>
      </c>
      <c r="L88">
        <v>1</v>
      </c>
      <c r="M88">
        <v>3</v>
      </c>
      <c r="N88">
        <v>3</v>
      </c>
      <c r="O88">
        <v>3</v>
      </c>
      <c r="P88">
        <v>4</v>
      </c>
      <c r="Q88">
        <v>4</v>
      </c>
      <c r="R88">
        <v>5</v>
      </c>
      <c r="S88">
        <v>3</v>
      </c>
      <c r="T88">
        <v>3</v>
      </c>
      <c r="U88">
        <v>4</v>
      </c>
      <c r="V88">
        <v>3</v>
      </c>
      <c r="W88">
        <v>3</v>
      </c>
      <c r="X88">
        <v>3</v>
      </c>
      <c r="Y88">
        <v>3</v>
      </c>
      <c r="Z88">
        <v>3</v>
      </c>
      <c r="AA88">
        <v>4</v>
      </c>
      <c r="AB88">
        <v>3</v>
      </c>
      <c r="AC88">
        <v>2</v>
      </c>
      <c r="AD88">
        <v>4</v>
      </c>
      <c r="AE88">
        <v>2</v>
      </c>
      <c r="AF88">
        <v>4</v>
      </c>
      <c r="AG88">
        <v>3</v>
      </c>
      <c r="AH88">
        <v>3</v>
      </c>
      <c r="AI88">
        <v>2</v>
      </c>
      <c r="AJ88">
        <v>2</v>
      </c>
      <c r="AK88">
        <v>2</v>
      </c>
      <c r="AL88">
        <v>3</v>
      </c>
      <c r="AM88">
        <v>2</v>
      </c>
      <c r="AN88">
        <v>2</v>
      </c>
      <c r="AO88">
        <v>3</v>
      </c>
      <c r="AP88">
        <v>2</v>
      </c>
      <c r="AQ88">
        <v>2</v>
      </c>
      <c r="AR88">
        <v>2</v>
      </c>
      <c r="AS88">
        <v>2</v>
      </c>
      <c r="AT88">
        <v>2</v>
      </c>
      <c r="AU88">
        <v>3</v>
      </c>
      <c r="AV88">
        <v>3</v>
      </c>
      <c r="AW88">
        <v>1</v>
      </c>
      <c r="AX88">
        <v>2</v>
      </c>
      <c r="AY88">
        <v>2</v>
      </c>
      <c r="AZ88">
        <v>2</v>
      </c>
      <c r="BA88">
        <v>2</v>
      </c>
      <c r="BB88">
        <v>2</v>
      </c>
      <c r="BC88">
        <v>3</v>
      </c>
      <c r="BD88">
        <v>2</v>
      </c>
      <c r="BE88">
        <v>2</v>
      </c>
      <c r="BF88">
        <v>2</v>
      </c>
      <c r="BG88">
        <v>2</v>
      </c>
      <c r="BH88">
        <v>3</v>
      </c>
      <c r="BI88">
        <v>2</v>
      </c>
      <c r="BJ88">
        <v>3</v>
      </c>
      <c r="BK88">
        <v>3</v>
      </c>
      <c r="BL88">
        <v>2</v>
      </c>
      <c r="BM88">
        <v>3</v>
      </c>
      <c r="BN88">
        <v>2</v>
      </c>
      <c r="BO88">
        <v>3</v>
      </c>
      <c r="BP88">
        <v>2</v>
      </c>
      <c r="BQ88">
        <v>2</v>
      </c>
      <c r="BR88">
        <v>3</v>
      </c>
      <c r="BS88">
        <v>3</v>
      </c>
      <c r="BT88">
        <v>2</v>
      </c>
      <c r="BU88">
        <v>2</v>
      </c>
      <c r="BV88">
        <v>2</v>
      </c>
      <c r="BW88">
        <v>3</v>
      </c>
      <c r="BX88">
        <v>2</v>
      </c>
      <c r="BY88">
        <v>3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181</v>
      </c>
      <c r="CG88">
        <f t="shared" si="9"/>
        <v>30</v>
      </c>
      <c r="CH88">
        <f t="shared" si="10"/>
        <v>36</v>
      </c>
      <c r="CI88">
        <f t="shared" si="11"/>
        <v>24</v>
      </c>
      <c r="CJ88">
        <f t="shared" si="12"/>
        <v>20</v>
      </c>
      <c r="CK88">
        <f t="shared" si="13"/>
        <v>16</v>
      </c>
      <c r="CL88">
        <f t="shared" si="14"/>
        <v>45</v>
      </c>
      <c r="CM88">
        <f t="shared" si="15"/>
        <v>34</v>
      </c>
      <c r="CN88">
        <f t="shared" si="16"/>
        <v>7</v>
      </c>
      <c r="CO88">
        <f t="shared" si="17"/>
        <v>50.43</v>
      </c>
    </row>
    <row r="89" spans="1:93" ht="14.5">
      <c r="A89">
        <v>88</v>
      </c>
      <c r="B89" t="s">
        <v>448</v>
      </c>
      <c r="C89" t="s">
        <v>449</v>
      </c>
      <c r="D89" t="s">
        <v>84</v>
      </c>
      <c r="E89" t="s">
        <v>85</v>
      </c>
      <c r="F89" t="s">
        <v>450</v>
      </c>
      <c r="G89" t="s">
        <v>451</v>
      </c>
      <c r="H89">
        <v>1</v>
      </c>
      <c r="I89" t="s">
        <v>452</v>
      </c>
      <c r="J89" s="1" t="s">
        <v>635</v>
      </c>
      <c r="K89">
        <v>1</v>
      </c>
      <c r="L89">
        <v>1</v>
      </c>
      <c r="M89">
        <v>4</v>
      </c>
      <c r="N89">
        <v>5</v>
      </c>
      <c r="O89">
        <v>4</v>
      </c>
      <c r="P89">
        <v>4</v>
      </c>
      <c r="Q89">
        <v>4</v>
      </c>
      <c r="R89">
        <v>2</v>
      </c>
      <c r="S89">
        <v>3</v>
      </c>
      <c r="T89">
        <v>1</v>
      </c>
      <c r="U89">
        <v>4</v>
      </c>
      <c r="V89">
        <v>2</v>
      </c>
      <c r="W89">
        <v>3</v>
      </c>
      <c r="X89">
        <v>2</v>
      </c>
      <c r="Y89">
        <v>3</v>
      </c>
      <c r="Z89">
        <v>5</v>
      </c>
      <c r="AA89">
        <v>4</v>
      </c>
      <c r="AB89">
        <v>4</v>
      </c>
      <c r="AC89">
        <v>5</v>
      </c>
      <c r="AD89">
        <v>2</v>
      </c>
      <c r="AE89">
        <v>4</v>
      </c>
      <c r="AF89">
        <v>4</v>
      </c>
      <c r="AG89">
        <v>3</v>
      </c>
      <c r="AH89">
        <v>3</v>
      </c>
      <c r="AI89">
        <v>2</v>
      </c>
      <c r="AJ89">
        <v>2</v>
      </c>
      <c r="AK89">
        <v>3</v>
      </c>
      <c r="AL89">
        <v>3</v>
      </c>
      <c r="AM89">
        <v>3</v>
      </c>
      <c r="AN89">
        <v>3</v>
      </c>
      <c r="AO89">
        <v>3</v>
      </c>
      <c r="AP89">
        <v>3</v>
      </c>
      <c r="AQ89">
        <v>3</v>
      </c>
      <c r="AR89">
        <v>3</v>
      </c>
      <c r="AS89">
        <v>2</v>
      </c>
      <c r="AT89">
        <v>2</v>
      </c>
      <c r="AU89">
        <v>3</v>
      </c>
      <c r="AV89">
        <v>3</v>
      </c>
      <c r="AW89">
        <v>2</v>
      </c>
      <c r="AX89">
        <v>2</v>
      </c>
      <c r="AY89">
        <v>1</v>
      </c>
      <c r="AZ89">
        <v>2</v>
      </c>
      <c r="BA89">
        <v>4</v>
      </c>
      <c r="BB89">
        <v>2</v>
      </c>
      <c r="BC89">
        <v>2</v>
      </c>
      <c r="BD89">
        <v>3</v>
      </c>
      <c r="BE89">
        <v>2</v>
      </c>
      <c r="BF89">
        <v>2</v>
      </c>
      <c r="BG89">
        <v>3</v>
      </c>
      <c r="BH89">
        <v>2</v>
      </c>
      <c r="BI89">
        <v>1</v>
      </c>
      <c r="BJ89">
        <v>3</v>
      </c>
      <c r="BK89">
        <v>4</v>
      </c>
      <c r="BL89">
        <v>2</v>
      </c>
      <c r="BM89">
        <v>3</v>
      </c>
      <c r="BN89">
        <v>2</v>
      </c>
      <c r="BO89">
        <v>2</v>
      </c>
      <c r="BP89">
        <v>1</v>
      </c>
      <c r="BQ89">
        <v>3</v>
      </c>
      <c r="BR89">
        <v>2</v>
      </c>
      <c r="BS89">
        <v>3</v>
      </c>
      <c r="BT89">
        <v>1</v>
      </c>
      <c r="BU89">
        <v>1</v>
      </c>
      <c r="BV89">
        <v>1</v>
      </c>
      <c r="BW89">
        <v>4</v>
      </c>
      <c r="BX89">
        <v>1</v>
      </c>
      <c r="BY89">
        <v>1</v>
      </c>
      <c r="BZ89">
        <v>1</v>
      </c>
      <c r="CA89">
        <v>3</v>
      </c>
      <c r="CB89">
        <v>2</v>
      </c>
      <c r="CC89">
        <v>3</v>
      </c>
      <c r="CD89">
        <v>2</v>
      </c>
      <c r="CE89">
        <v>186</v>
      </c>
      <c r="CG89">
        <f t="shared" si="9"/>
        <v>38</v>
      </c>
      <c r="CH89">
        <f t="shared" si="10"/>
        <v>31</v>
      </c>
      <c r="CI89">
        <f t="shared" si="11"/>
        <v>28</v>
      </c>
      <c r="CJ89">
        <f t="shared" si="12"/>
        <v>19</v>
      </c>
      <c r="CK89">
        <f t="shared" si="13"/>
        <v>12</v>
      </c>
      <c r="CL89">
        <f t="shared" si="14"/>
        <v>38.75</v>
      </c>
      <c r="CM89">
        <f t="shared" si="15"/>
        <v>27</v>
      </c>
      <c r="CN89">
        <f t="shared" si="16"/>
        <v>5</v>
      </c>
      <c r="CO89">
        <f t="shared" si="17"/>
        <v>39.36</v>
      </c>
    </row>
    <row r="90" spans="1:93" ht="14.5">
      <c r="A90">
        <v>89</v>
      </c>
      <c r="B90" t="s">
        <v>453</v>
      </c>
      <c r="C90" t="s">
        <v>449</v>
      </c>
      <c r="D90" t="s">
        <v>84</v>
      </c>
      <c r="E90" t="s">
        <v>85</v>
      </c>
      <c r="F90" t="s">
        <v>454</v>
      </c>
      <c r="G90" t="s">
        <v>455</v>
      </c>
      <c r="H90">
        <v>4</v>
      </c>
      <c r="I90" t="s">
        <v>130</v>
      </c>
      <c r="J90" s="1" t="s">
        <v>639</v>
      </c>
      <c r="K90">
        <v>1</v>
      </c>
      <c r="L90">
        <v>1</v>
      </c>
      <c r="M90">
        <v>2</v>
      </c>
      <c r="N90">
        <v>5</v>
      </c>
      <c r="O90">
        <v>2</v>
      </c>
      <c r="P90">
        <v>5</v>
      </c>
      <c r="Q90">
        <v>2</v>
      </c>
      <c r="R90">
        <v>2</v>
      </c>
      <c r="S90">
        <v>5</v>
      </c>
      <c r="T90">
        <v>4</v>
      </c>
      <c r="U90">
        <v>3</v>
      </c>
      <c r="V90">
        <v>3</v>
      </c>
      <c r="W90">
        <v>4</v>
      </c>
      <c r="X90">
        <v>4</v>
      </c>
      <c r="Y90">
        <v>1</v>
      </c>
      <c r="Z90">
        <v>2</v>
      </c>
      <c r="AA90">
        <v>5</v>
      </c>
      <c r="AB90">
        <v>2</v>
      </c>
      <c r="AC90">
        <v>3</v>
      </c>
      <c r="AD90">
        <v>5</v>
      </c>
      <c r="AE90">
        <v>2</v>
      </c>
      <c r="AF90">
        <v>5</v>
      </c>
      <c r="AG90">
        <v>3</v>
      </c>
      <c r="AH90">
        <v>2</v>
      </c>
      <c r="AI90">
        <v>2</v>
      </c>
      <c r="AJ90">
        <v>1</v>
      </c>
      <c r="AK90">
        <v>1</v>
      </c>
      <c r="AL90">
        <v>2</v>
      </c>
      <c r="AM90">
        <v>3</v>
      </c>
      <c r="AN90">
        <v>3</v>
      </c>
      <c r="AO90">
        <v>3</v>
      </c>
      <c r="AP90">
        <v>2</v>
      </c>
      <c r="AQ90">
        <v>2</v>
      </c>
      <c r="AR90">
        <v>1</v>
      </c>
      <c r="AS90">
        <v>2</v>
      </c>
      <c r="AT90">
        <v>1</v>
      </c>
      <c r="AU90">
        <v>4</v>
      </c>
      <c r="AV90">
        <v>4</v>
      </c>
      <c r="AW90">
        <v>2</v>
      </c>
      <c r="AX90">
        <v>1</v>
      </c>
      <c r="AY90">
        <v>3</v>
      </c>
      <c r="AZ90">
        <v>3</v>
      </c>
      <c r="BA90">
        <v>2</v>
      </c>
      <c r="BB90">
        <v>3</v>
      </c>
      <c r="BC90">
        <v>3</v>
      </c>
      <c r="BD90">
        <v>3</v>
      </c>
      <c r="BE90">
        <v>3</v>
      </c>
      <c r="BF90">
        <v>1</v>
      </c>
      <c r="BG90">
        <v>2</v>
      </c>
      <c r="BH90">
        <v>2</v>
      </c>
      <c r="BI90">
        <v>2</v>
      </c>
      <c r="BJ90">
        <v>3</v>
      </c>
      <c r="BK90">
        <v>4</v>
      </c>
      <c r="BL90">
        <v>2</v>
      </c>
      <c r="BM90">
        <v>3</v>
      </c>
      <c r="BN90">
        <v>3</v>
      </c>
      <c r="BO90">
        <v>1</v>
      </c>
      <c r="BP90">
        <v>2</v>
      </c>
      <c r="BQ90">
        <v>4</v>
      </c>
      <c r="BR90">
        <v>4</v>
      </c>
      <c r="BS90">
        <v>2</v>
      </c>
      <c r="BT90">
        <v>2</v>
      </c>
      <c r="BU90">
        <v>2</v>
      </c>
      <c r="BV90">
        <v>1</v>
      </c>
      <c r="BW90">
        <v>3</v>
      </c>
      <c r="BX90">
        <v>3</v>
      </c>
      <c r="BY90">
        <v>1</v>
      </c>
      <c r="BZ90">
        <v>3</v>
      </c>
      <c r="CA90">
        <v>4</v>
      </c>
      <c r="CB90">
        <v>4</v>
      </c>
      <c r="CC90">
        <v>4</v>
      </c>
      <c r="CD90">
        <v>3</v>
      </c>
      <c r="CE90">
        <v>190</v>
      </c>
      <c r="CG90">
        <f t="shared" si="9"/>
        <v>25</v>
      </c>
      <c r="CH90">
        <f t="shared" si="10"/>
        <v>41</v>
      </c>
      <c r="CI90">
        <f t="shared" si="11"/>
        <v>22</v>
      </c>
      <c r="CJ90">
        <f t="shared" si="12"/>
        <v>22</v>
      </c>
      <c r="CK90">
        <f t="shared" si="13"/>
        <v>15</v>
      </c>
      <c r="CL90">
        <f t="shared" si="14"/>
        <v>46.25</v>
      </c>
      <c r="CM90">
        <f t="shared" si="15"/>
        <v>41</v>
      </c>
      <c r="CN90">
        <f t="shared" si="16"/>
        <v>6</v>
      </c>
      <c r="CO90">
        <f t="shared" si="17"/>
        <v>57.81</v>
      </c>
    </row>
    <row r="91" spans="1:93" ht="14.5">
      <c r="A91">
        <v>90</v>
      </c>
      <c r="B91" t="s">
        <v>456</v>
      </c>
      <c r="C91" t="s">
        <v>457</v>
      </c>
      <c r="D91" t="s">
        <v>84</v>
      </c>
      <c r="E91" t="s">
        <v>85</v>
      </c>
      <c r="F91" t="s">
        <v>458</v>
      </c>
      <c r="G91" t="s">
        <v>459</v>
      </c>
      <c r="H91">
        <v>2</v>
      </c>
      <c r="I91" t="s">
        <v>93</v>
      </c>
      <c r="J91" s="1" t="s">
        <v>636</v>
      </c>
      <c r="K91">
        <v>1</v>
      </c>
      <c r="L91">
        <v>1</v>
      </c>
      <c r="M91">
        <v>4</v>
      </c>
      <c r="N91">
        <v>2</v>
      </c>
      <c r="O91">
        <v>2</v>
      </c>
      <c r="P91">
        <v>2</v>
      </c>
      <c r="Q91">
        <v>2</v>
      </c>
      <c r="R91">
        <v>2</v>
      </c>
      <c r="S91">
        <v>4</v>
      </c>
      <c r="T91">
        <v>1</v>
      </c>
      <c r="U91">
        <v>2</v>
      </c>
      <c r="V91">
        <v>2</v>
      </c>
      <c r="W91">
        <v>2</v>
      </c>
      <c r="X91">
        <v>2</v>
      </c>
      <c r="Y91">
        <v>4</v>
      </c>
      <c r="Z91">
        <v>2</v>
      </c>
      <c r="AA91">
        <v>3</v>
      </c>
      <c r="AB91">
        <v>3</v>
      </c>
      <c r="AC91">
        <v>4</v>
      </c>
      <c r="AD91">
        <v>3</v>
      </c>
      <c r="AE91">
        <v>2</v>
      </c>
      <c r="AF91">
        <v>3</v>
      </c>
      <c r="AG91">
        <v>3</v>
      </c>
      <c r="AH91">
        <v>2</v>
      </c>
      <c r="AI91">
        <v>1</v>
      </c>
      <c r="AJ91">
        <v>2</v>
      </c>
      <c r="AK91">
        <v>2</v>
      </c>
      <c r="AL91">
        <v>4</v>
      </c>
      <c r="AM91">
        <v>1</v>
      </c>
      <c r="AN91">
        <v>2</v>
      </c>
      <c r="AO91">
        <v>3</v>
      </c>
      <c r="AP91">
        <v>1</v>
      </c>
      <c r="AQ91">
        <v>3</v>
      </c>
      <c r="AR91">
        <v>1</v>
      </c>
      <c r="AS91">
        <v>1</v>
      </c>
      <c r="AT91">
        <v>1</v>
      </c>
      <c r="AU91">
        <v>4</v>
      </c>
      <c r="AV91">
        <v>3</v>
      </c>
      <c r="AW91">
        <v>2</v>
      </c>
      <c r="AX91">
        <v>3</v>
      </c>
      <c r="AY91">
        <v>2</v>
      </c>
      <c r="AZ91">
        <v>3</v>
      </c>
      <c r="BA91">
        <v>3</v>
      </c>
      <c r="BB91">
        <v>1</v>
      </c>
      <c r="BC91">
        <v>2</v>
      </c>
      <c r="BD91">
        <v>3</v>
      </c>
      <c r="BE91">
        <v>1</v>
      </c>
      <c r="BF91">
        <v>2</v>
      </c>
      <c r="BG91">
        <v>3</v>
      </c>
      <c r="BH91">
        <v>3</v>
      </c>
      <c r="BI91">
        <v>1</v>
      </c>
      <c r="BJ91">
        <v>3</v>
      </c>
      <c r="BK91">
        <v>3</v>
      </c>
      <c r="BL91">
        <v>2</v>
      </c>
      <c r="BM91">
        <v>3</v>
      </c>
      <c r="BN91">
        <v>2</v>
      </c>
      <c r="BO91">
        <v>2</v>
      </c>
      <c r="BP91">
        <v>1</v>
      </c>
      <c r="BQ91">
        <v>1</v>
      </c>
      <c r="BR91">
        <v>3</v>
      </c>
      <c r="BS91">
        <v>3</v>
      </c>
      <c r="BT91">
        <v>2</v>
      </c>
      <c r="BU91">
        <v>2</v>
      </c>
      <c r="BV91">
        <v>2</v>
      </c>
      <c r="BW91">
        <v>1</v>
      </c>
      <c r="BX91">
        <v>1</v>
      </c>
      <c r="BY91">
        <v>3</v>
      </c>
      <c r="BZ91">
        <v>3</v>
      </c>
      <c r="CA91">
        <v>3</v>
      </c>
      <c r="CB91">
        <v>2</v>
      </c>
      <c r="CC91">
        <v>3</v>
      </c>
      <c r="CD91">
        <v>1</v>
      </c>
      <c r="CE91">
        <v>160</v>
      </c>
      <c r="CG91">
        <f t="shared" si="9"/>
        <v>25</v>
      </c>
      <c r="CH91">
        <f t="shared" si="10"/>
        <v>26</v>
      </c>
      <c r="CI91">
        <f t="shared" si="11"/>
        <v>21</v>
      </c>
      <c r="CJ91">
        <f t="shared" si="12"/>
        <v>19</v>
      </c>
      <c r="CK91">
        <f t="shared" si="13"/>
        <v>14</v>
      </c>
      <c r="CL91">
        <f t="shared" si="14"/>
        <v>41.25</v>
      </c>
      <c r="CM91">
        <f t="shared" si="15"/>
        <v>31</v>
      </c>
      <c r="CN91">
        <f t="shared" si="16"/>
        <v>8</v>
      </c>
      <c r="CO91">
        <f t="shared" si="17"/>
        <v>47.97</v>
      </c>
    </row>
    <row r="92" spans="1:93" ht="14.5">
      <c r="A92">
        <v>91</v>
      </c>
      <c r="B92" t="s">
        <v>460</v>
      </c>
      <c r="C92" t="s">
        <v>461</v>
      </c>
      <c r="D92" t="s">
        <v>84</v>
      </c>
      <c r="E92" t="s">
        <v>85</v>
      </c>
      <c r="F92" t="s">
        <v>462</v>
      </c>
      <c r="G92" t="s">
        <v>463</v>
      </c>
      <c r="H92">
        <v>2</v>
      </c>
      <c r="I92" t="s">
        <v>198</v>
      </c>
      <c r="J92" s="1" t="s">
        <v>639</v>
      </c>
      <c r="K92">
        <v>1</v>
      </c>
      <c r="L92">
        <v>1</v>
      </c>
      <c r="M92">
        <v>2</v>
      </c>
      <c r="N92">
        <v>3</v>
      </c>
      <c r="O92">
        <v>3</v>
      </c>
      <c r="P92">
        <v>3</v>
      </c>
      <c r="Q92">
        <v>3</v>
      </c>
      <c r="R92">
        <v>2</v>
      </c>
      <c r="S92">
        <v>2</v>
      </c>
      <c r="T92">
        <v>1</v>
      </c>
      <c r="U92">
        <v>3</v>
      </c>
      <c r="V92">
        <v>2</v>
      </c>
      <c r="W92">
        <v>2</v>
      </c>
      <c r="X92">
        <v>4</v>
      </c>
      <c r="Y92">
        <v>3</v>
      </c>
      <c r="Z92">
        <v>2</v>
      </c>
      <c r="AA92">
        <v>4</v>
      </c>
      <c r="AB92">
        <v>3</v>
      </c>
      <c r="AC92">
        <v>2</v>
      </c>
      <c r="AD92">
        <v>3</v>
      </c>
      <c r="AE92">
        <v>3</v>
      </c>
      <c r="AF92">
        <v>2</v>
      </c>
      <c r="AG92">
        <v>3</v>
      </c>
      <c r="AH92">
        <v>2</v>
      </c>
      <c r="AI92">
        <v>1</v>
      </c>
      <c r="AJ92">
        <v>2</v>
      </c>
      <c r="AK92">
        <v>2</v>
      </c>
      <c r="AL92">
        <v>3</v>
      </c>
      <c r="AM92">
        <v>2</v>
      </c>
      <c r="AN92">
        <v>2</v>
      </c>
      <c r="AO92">
        <v>3</v>
      </c>
      <c r="AP92">
        <v>2</v>
      </c>
      <c r="AQ92">
        <v>2</v>
      </c>
      <c r="AR92">
        <v>1</v>
      </c>
      <c r="AS92">
        <v>1</v>
      </c>
      <c r="AT92">
        <v>2</v>
      </c>
      <c r="AU92">
        <v>3</v>
      </c>
      <c r="AV92">
        <v>2</v>
      </c>
      <c r="AW92">
        <v>1</v>
      </c>
      <c r="AX92">
        <v>1</v>
      </c>
      <c r="AY92">
        <v>1</v>
      </c>
      <c r="AZ92">
        <v>1</v>
      </c>
      <c r="BA92">
        <v>3</v>
      </c>
      <c r="BB92">
        <v>2</v>
      </c>
      <c r="BC92">
        <v>2</v>
      </c>
      <c r="BD92">
        <v>3</v>
      </c>
      <c r="BE92">
        <v>1</v>
      </c>
      <c r="BF92">
        <v>1</v>
      </c>
      <c r="BG92">
        <v>3</v>
      </c>
      <c r="BH92">
        <v>2</v>
      </c>
      <c r="BI92">
        <v>1</v>
      </c>
      <c r="BJ92">
        <v>3</v>
      </c>
      <c r="BK92">
        <v>2</v>
      </c>
      <c r="BL92">
        <v>1</v>
      </c>
      <c r="BM92">
        <v>2</v>
      </c>
      <c r="BN92">
        <v>1</v>
      </c>
      <c r="BO92">
        <v>4</v>
      </c>
      <c r="BP92">
        <v>1</v>
      </c>
      <c r="BQ92">
        <v>2</v>
      </c>
      <c r="BR92">
        <v>3</v>
      </c>
      <c r="BS92">
        <v>2</v>
      </c>
      <c r="BT92">
        <v>1</v>
      </c>
      <c r="BU92">
        <v>1</v>
      </c>
      <c r="BV92">
        <v>1</v>
      </c>
      <c r="BW92">
        <v>4</v>
      </c>
      <c r="BX92">
        <v>1</v>
      </c>
      <c r="BY92">
        <v>1</v>
      </c>
      <c r="BZ92">
        <v>2</v>
      </c>
      <c r="CA92">
        <v>4</v>
      </c>
      <c r="CB92">
        <v>2</v>
      </c>
      <c r="CC92">
        <v>2</v>
      </c>
      <c r="CD92">
        <v>1</v>
      </c>
      <c r="CE92">
        <v>148</v>
      </c>
      <c r="CG92">
        <f t="shared" si="9"/>
        <v>27</v>
      </c>
      <c r="CH92">
        <f t="shared" si="10"/>
        <v>25</v>
      </c>
      <c r="CI92">
        <f t="shared" si="11"/>
        <v>22</v>
      </c>
      <c r="CJ92">
        <f t="shared" si="12"/>
        <v>13</v>
      </c>
      <c r="CK92">
        <f t="shared" si="13"/>
        <v>17</v>
      </c>
      <c r="CL92">
        <f t="shared" si="14"/>
        <v>37.5</v>
      </c>
      <c r="CM92">
        <f t="shared" si="15"/>
        <v>22</v>
      </c>
      <c r="CN92">
        <f t="shared" si="16"/>
        <v>4</v>
      </c>
      <c r="CO92">
        <f t="shared" si="17"/>
        <v>31.98</v>
      </c>
    </row>
    <row r="93" spans="1:93" ht="14.5">
      <c r="A93">
        <v>92</v>
      </c>
      <c r="B93" t="s">
        <v>464</v>
      </c>
      <c r="C93" t="s">
        <v>465</v>
      </c>
      <c r="D93" t="s">
        <v>84</v>
      </c>
      <c r="E93" t="s">
        <v>85</v>
      </c>
      <c r="F93" t="s">
        <v>466</v>
      </c>
      <c r="G93" t="s">
        <v>467</v>
      </c>
      <c r="H93">
        <v>3</v>
      </c>
      <c r="I93" t="s">
        <v>208</v>
      </c>
      <c r="J93" s="1" t="s">
        <v>640</v>
      </c>
      <c r="K93">
        <v>1</v>
      </c>
      <c r="L93">
        <v>1</v>
      </c>
      <c r="M93">
        <v>3</v>
      </c>
      <c r="N93">
        <v>4</v>
      </c>
      <c r="O93">
        <v>3</v>
      </c>
      <c r="P93">
        <v>4</v>
      </c>
      <c r="Q93">
        <v>3</v>
      </c>
      <c r="R93">
        <v>4</v>
      </c>
      <c r="S93">
        <v>4</v>
      </c>
      <c r="T93">
        <v>4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4</v>
      </c>
      <c r="AB93">
        <v>3</v>
      </c>
      <c r="AC93">
        <v>2</v>
      </c>
      <c r="AD93">
        <v>4</v>
      </c>
      <c r="AE93">
        <v>3</v>
      </c>
      <c r="AF93">
        <v>4</v>
      </c>
      <c r="AG93">
        <v>2</v>
      </c>
      <c r="AH93">
        <v>2</v>
      </c>
      <c r="AI93">
        <v>3</v>
      </c>
      <c r="AJ93">
        <v>2</v>
      </c>
      <c r="AK93">
        <v>2</v>
      </c>
      <c r="AL93">
        <v>2</v>
      </c>
      <c r="AM93">
        <v>3</v>
      </c>
      <c r="AN93">
        <v>2</v>
      </c>
      <c r="AO93">
        <v>3</v>
      </c>
      <c r="AP93">
        <v>3</v>
      </c>
      <c r="AQ93">
        <v>3</v>
      </c>
      <c r="AR93">
        <v>3</v>
      </c>
      <c r="AS93">
        <v>2</v>
      </c>
      <c r="AT93">
        <v>2</v>
      </c>
      <c r="AU93">
        <v>3</v>
      </c>
      <c r="AV93">
        <v>3</v>
      </c>
      <c r="AW93">
        <v>1</v>
      </c>
      <c r="AX93">
        <v>1</v>
      </c>
      <c r="AY93">
        <v>1</v>
      </c>
      <c r="AZ93">
        <v>3</v>
      </c>
      <c r="BA93">
        <v>2</v>
      </c>
      <c r="BB93">
        <v>2</v>
      </c>
      <c r="BC93">
        <v>2</v>
      </c>
      <c r="BD93">
        <v>3</v>
      </c>
      <c r="BE93">
        <v>2</v>
      </c>
      <c r="BF93">
        <v>3</v>
      </c>
      <c r="BG93">
        <v>3</v>
      </c>
      <c r="BH93">
        <v>3</v>
      </c>
      <c r="BI93">
        <v>1</v>
      </c>
      <c r="BJ93">
        <v>3</v>
      </c>
      <c r="BK93">
        <v>3</v>
      </c>
      <c r="BL93">
        <v>3</v>
      </c>
      <c r="BM93">
        <v>3</v>
      </c>
      <c r="BN93">
        <v>3</v>
      </c>
      <c r="BO93">
        <v>2</v>
      </c>
      <c r="BP93">
        <v>2</v>
      </c>
      <c r="BQ93">
        <v>3</v>
      </c>
      <c r="BR93">
        <v>3</v>
      </c>
      <c r="BS93">
        <v>3</v>
      </c>
      <c r="BT93">
        <v>3</v>
      </c>
      <c r="BU93">
        <v>3</v>
      </c>
      <c r="BV93">
        <v>3</v>
      </c>
      <c r="BW93">
        <v>2</v>
      </c>
      <c r="BX93">
        <v>3</v>
      </c>
      <c r="BY93">
        <v>3</v>
      </c>
      <c r="BZ93">
        <v>2</v>
      </c>
      <c r="CA93">
        <v>3</v>
      </c>
      <c r="CB93">
        <v>3</v>
      </c>
      <c r="CC93">
        <v>1</v>
      </c>
      <c r="CD93">
        <v>3</v>
      </c>
      <c r="CE93">
        <v>191</v>
      </c>
      <c r="CG93">
        <f t="shared" si="9"/>
        <v>29</v>
      </c>
      <c r="CH93">
        <f t="shared" si="10"/>
        <v>38</v>
      </c>
      <c r="CI93">
        <f t="shared" si="11"/>
        <v>24</v>
      </c>
      <c r="CJ93">
        <f t="shared" si="12"/>
        <v>18</v>
      </c>
      <c r="CK93">
        <f t="shared" si="13"/>
        <v>12</v>
      </c>
      <c r="CL93">
        <f t="shared" si="14"/>
        <v>37.5</v>
      </c>
      <c r="CM93">
        <f t="shared" si="15"/>
        <v>43</v>
      </c>
      <c r="CN93">
        <f t="shared" si="16"/>
        <v>9</v>
      </c>
      <c r="CO93">
        <f t="shared" si="17"/>
        <v>63.96</v>
      </c>
    </row>
    <row r="94" spans="1:93" ht="14.5">
      <c r="A94">
        <v>93</v>
      </c>
      <c r="B94" t="s">
        <v>468</v>
      </c>
      <c r="C94" t="s">
        <v>469</v>
      </c>
      <c r="D94" t="s">
        <v>84</v>
      </c>
      <c r="E94" t="s">
        <v>85</v>
      </c>
      <c r="F94" t="s">
        <v>470</v>
      </c>
      <c r="G94" t="s">
        <v>471</v>
      </c>
      <c r="H94">
        <v>1</v>
      </c>
      <c r="I94" t="s">
        <v>125</v>
      </c>
      <c r="J94" s="1" t="s">
        <v>635</v>
      </c>
      <c r="K94">
        <v>1</v>
      </c>
      <c r="L94">
        <v>1</v>
      </c>
      <c r="M94">
        <v>4</v>
      </c>
      <c r="N94">
        <v>2</v>
      </c>
      <c r="O94">
        <v>3</v>
      </c>
      <c r="P94">
        <v>2</v>
      </c>
      <c r="Q94">
        <v>4</v>
      </c>
      <c r="R94">
        <v>3</v>
      </c>
      <c r="S94">
        <v>2</v>
      </c>
      <c r="T94">
        <v>1</v>
      </c>
      <c r="U94">
        <v>4</v>
      </c>
      <c r="V94">
        <v>3</v>
      </c>
      <c r="W94">
        <v>2</v>
      </c>
      <c r="X94">
        <v>2</v>
      </c>
      <c r="Y94">
        <v>4</v>
      </c>
      <c r="Z94">
        <v>3</v>
      </c>
      <c r="AA94">
        <v>4</v>
      </c>
      <c r="AB94">
        <v>3</v>
      </c>
      <c r="AC94">
        <v>4</v>
      </c>
      <c r="AD94">
        <v>3</v>
      </c>
      <c r="AE94">
        <v>4</v>
      </c>
      <c r="AF94">
        <v>3</v>
      </c>
      <c r="AG94">
        <v>3</v>
      </c>
      <c r="AH94">
        <v>3</v>
      </c>
      <c r="AI94">
        <v>2</v>
      </c>
      <c r="AJ94">
        <v>2</v>
      </c>
      <c r="AK94">
        <v>2</v>
      </c>
      <c r="AL94">
        <v>3</v>
      </c>
      <c r="AM94">
        <v>3</v>
      </c>
      <c r="AN94">
        <v>2</v>
      </c>
      <c r="AO94">
        <v>3</v>
      </c>
      <c r="AP94">
        <v>2</v>
      </c>
      <c r="AQ94">
        <v>2</v>
      </c>
      <c r="AR94">
        <v>3</v>
      </c>
      <c r="AS94">
        <v>2</v>
      </c>
      <c r="AT94">
        <v>1</v>
      </c>
      <c r="AU94">
        <v>3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3</v>
      </c>
      <c r="BB94">
        <v>3</v>
      </c>
      <c r="BC94">
        <v>2</v>
      </c>
      <c r="BD94">
        <v>3</v>
      </c>
      <c r="BE94">
        <v>1</v>
      </c>
      <c r="BF94">
        <v>2</v>
      </c>
      <c r="BG94">
        <v>3</v>
      </c>
      <c r="BH94">
        <v>3</v>
      </c>
      <c r="BI94">
        <v>1</v>
      </c>
      <c r="BJ94">
        <v>3</v>
      </c>
      <c r="BK94">
        <v>2</v>
      </c>
      <c r="BL94">
        <v>1</v>
      </c>
      <c r="BM94">
        <v>2</v>
      </c>
      <c r="BN94">
        <v>1</v>
      </c>
      <c r="BO94">
        <v>2</v>
      </c>
      <c r="BP94">
        <v>1</v>
      </c>
      <c r="BQ94">
        <v>1</v>
      </c>
      <c r="BR94">
        <v>2</v>
      </c>
      <c r="BS94">
        <v>3</v>
      </c>
      <c r="BT94">
        <v>1</v>
      </c>
      <c r="BU94">
        <v>1</v>
      </c>
      <c r="BV94">
        <v>1</v>
      </c>
      <c r="BW94">
        <v>4</v>
      </c>
      <c r="BX94">
        <v>1</v>
      </c>
      <c r="BY94">
        <v>2</v>
      </c>
      <c r="BZ94">
        <v>1</v>
      </c>
      <c r="CA94">
        <v>2</v>
      </c>
      <c r="CB94">
        <v>2</v>
      </c>
      <c r="CC94">
        <v>4</v>
      </c>
      <c r="CD94">
        <v>1</v>
      </c>
      <c r="CE94">
        <v>160</v>
      </c>
      <c r="CG94">
        <f t="shared" si="9"/>
        <v>34</v>
      </c>
      <c r="CH94">
        <f t="shared" si="10"/>
        <v>26</v>
      </c>
      <c r="CI94">
        <f t="shared" si="11"/>
        <v>25</v>
      </c>
      <c r="CJ94">
        <f t="shared" si="12"/>
        <v>13</v>
      </c>
      <c r="CK94">
        <f t="shared" si="13"/>
        <v>13</v>
      </c>
      <c r="CL94">
        <f t="shared" si="14"/>
        <v>32.5</v>
      </c>
      <c r="CM94">
        <f t="shared" si="15"/>
        <v>20</v>
      </c>
      <c r="CN94">
        <f t="shared" si="16"/>
        <v>5</v>
      </c>
      <c r="CO94">
        <f t="shared" si="17"/>
        <v>30.75</v>
      </c>
    </row>
    <row r="95" spans="1:93" ht="14.5">
      <c r="A95">
        <v>94</v>
      </c>
      <c r="B95" t="s">
        <v>468</v>
      </c>
      <c r="C95" t="s">
        <v>469</v>
      </c>
      <c r="D95" t="s">
        <v>84</v>
      </c>
      <c r="E95" t="s">
        <v>85</v>
      </c>
      <c r="F95" t="s">
        <v>472</v>
      </c>
      <c r="G95" t="s">
        <v>473</v>
      </c>
      <c r="H95">
        <v>2</v>
      </c>
      <c r="I95" t="s">
        <v>452</v>
      </c>
      <c r="J95" s="1" t="s">
        <v>635</v>
      </c>
      <c r="K95">
        <v>1</v>
      </c>
      <c r="L95">
        <v>1</v>
      </c>
      <c r="M95">
        <v>3</v>
      </c>
      <c r="N95">
        <v>1</v>
      </c>
      <c r="O95">
        <v>3</v>
      </c>
      <c r="P95">
        <v>1</v>
      </c>
      <c r="Q95">
        <v>4</v>
      </c>
      <c r="R95">
        <v>1</v>
      </c>
      <c r="S95">
        <v>1</v>
      </c>
      <c r="T95">
        <v>1</v>
      </c>
      <c r="U95">
        <v>4</v>
      </c>
      <c r="V95">
        <v>1</v>
      </c>
      <c r="W95">
        <v>1</v>
      </c>
      <c r="X95">
        <v>1</v>
      </c>
      <c r="Y95">
        <v>3</v>
      </c>
      <c r="Z95">
        <v>3</v>
      </c>
      <c r="AA95">
        <v>2</v>
      </c>
      <c r="AB95">
        <v>4</v>
      </c>
      <c r="AC95">
        <v>3</v>
      </c>
      <c r="AD95">
        <v>1</v>
      </c>
      <c r="AE95">
        <v>4</v>
      </c>
      <c r="AF95">
        <v>1</v>
      </c>
      <c r="AG95">
        <v>3</v>
      </c>
      <c r="AH95">
        <v>2</v>
      </c>
      <c r="AI95">
        <v>1</v>
      </c>
      <c r="AJ95">
        <v>2</v>
      </c>
      <c r="AK95">
        <v>2</v>
      </c>
      <c r="AL95">
        <v>2</v>
      </c>
      <c r="AM95">
        <v>3</v>
      </c>
      <c r="AN95">
        <v>2</v>
      </c>
      <c r="AO95">
        <v>3</v>
      </c>
      <c r="AP95">
        <v>2</v>
      </c>
      <c r="AQ95">
        <v>2</v>
      </c>
      <c r="AR95">
        <v>1</v>
      </c>
      <c r="AS95">
        <v>2</v>
      </c>
      <c r="AT95">
        <v>1</v>
      </c>
      <c r="AU95">
        <v>4</v>
      </c>
      <c r="AV95">
        <v>4</v>
      </c>
      <c r="AW95">
        <v>1</v>
      </c>
      <c r="AX95">
        <v>1</v>
      </c>
      <c r="AY95">
        <v>1</v>
      </c>
      <c r="AZ95">
        <v>1</v>
      </c>
      <c r="BA95">
        <v>2</v>
      </c>
      <c r="BB95">
        <v>2</v>
      </c>
      <c r="BC95">
        <v>2</v>
      </c>
      <c r="BD95">
        <v>3</v>
      </c>
      <c r="BE95">
        <v>1</v>
      </c>
      <c r="BF95">
        <v>1</v>
      </c>
      <c r="BG95">
        <v>4</v>
      </c>
      <c r="BH95">
        <v>4</v>
      </c>
      <c r="BI95">
        <v>1</v>
      </c>
      <c r="BJ95">
        <v>4</v>
      </c>
      <c r="BK95">
        <v>1</v>
      </c>
      <c r="BL95">
        <v>1</v>
      </c>
      <c r="BM95">
        <v>1</v>
      </c>
      <c r="BN95">
        <v>1</v>
      </c>
      <c r="BO95">
        <v>4</v>
      </c>
      <c r="BP95">
        <v>1</v>
      </c>
      <c r="BQ95">
        <v>1</v>
      </c>
      <c r="BR95">
        <v>1</v>
      </c>
      <c r="BS95">
        <v>3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3</v>
      </c>
      <c r="CB95">
        <v>3</v>
      </c>
      <c r="CC95">
        <v>4</v>
      </c>
      <c r="CD95">
        <v>1</v>
      </c>
      <c r="CE95">
        <v>139</v>
      </c>
      <c r="CG95">
        <f t="shared" si="9"/>
        <v>30</v>
      </c>
      <c r="CH95">
        <f t="shared" si="10"/>
        <v>13</v>
      </c>
      <c r="CI95">
        <f t="shared" si="11"/>
        <v>22</v>
      </c>
      <c r="CJ95">
        <f t="shared" si="12"/>
        <v>13</v>
      </c>
      <c r="CK95">
        <f t="shared" si="13"/>
        <v>11</v>
      </c>
      <c r="CL95">
        <f t="shared" si="14"/>
        <v>30</v>
      </c>
      <c r="CM95">
        <f t="shared" si="15"/>
        <v>17</v>
      </c>
      <c r="CN95">
        <f t="shared" si="16"/>
        <v>5</v>
      </c>
      <c r="CO95">
        <f t="shared" si="17"/>
        <v>27.06</v>
      </c>
    </row>
    <row r="96" spans="1:93" ht="14.5">
      <c r="A96">
        <v>95</v>
      </c>
      <c r="B96" t="s">
        <v>474</v>
      </c>
      <c r="C96" t="s">
        <v>475</v>
      </c>
      <c r="D96" t="s">
        <v>84</v>
      </c>
      <c r="E96" t="s">
        <v>85</v>
      </c>
      <c r="F96" t="s">
        <v>476</v>
      </c>
      <c r="G96" t="s">
        <v>477</v>
      </c>
      <c r="H96">
        <v>3</v>
      </c>
      <c r="I96" t="s">
        <v>155</v>
      </c>
      <c r="J96" s="1" t="s">
        <v>639</v>
      </c>
      <c r="K96">
        <v>1</v>
      </c>
      <c r="L96">
        <v>1</v>
      </c>
      <c r="M96">
        <v>3</v>
      </c>
      <c r="N96">
        <v>1</v>
      </c>
      <c r="O96">
        <v>3</v>
      </c>
      <c r="P96">
        <v>1</v>
      </c>
      <c r="Q96">
        <v>3</v>
      </c>
      <c r="R96">
        <v>1</v>
      </c>
      <c r="S96">
        <v>1</v>
      </c>
      <c r="T96">
        <v>1</v>
      </c>
      <c r="U96">
        <v>2</v>
      </c>
      <c r="V96">
        <v>3</v>
      </c>
      <c r="W96">
        <v>1</v>
      </c>
      <c r="X96">
        <v>3</v>
      </c>
      <c r="Y96">
        <v>1</v>
      </c>
      <c r="Z96">
        <v>1</v>
      </c>
      <c r="AA96">
        <v>1</v>
      </c>
      <c r="AB96">
        <v>4</v>
      </c>
      <c r="AC96">
        <v>4</v>
      </c>
      <c r="AD96">
        <v>1</v>
      </c>
      <c r="AE96">
        <v>3</v>
      </c>
      <c r="AF96">
        <v>1</v>
      </c>
      <c r="AG96">
        <v>2</v>
      </c>
      <c r="AH96">
        <v>3</v>
      </c>
      <c r="AI96">
        <v>1</v>
      </c>
      <c r="AJ96">
        <v>2</v>
      </c>
      <c r="AK96">
        <v>2</v>
      </c>
      <c r="AL96">
        <v>2</v>
      </c>
      <c r="AM96">
        <v>3</v>
      </c>
      <c r="AN96">
        <v>3</v>
      </c>
      <c r="AO96">
        <v>3</v>
      </c>
      <c r="AP96">
        <v>1</v>
      </c>
      <c r="AQ96">
        <v>2</v>
      </c>
      <c r="AR96">
        <v>1</v>
      </c>
      <c r="AS96">
        <v>1</v>
      </c>
      <c r="AT96">
        <v>1</v>
      </c>
      <c r="AU96">
        <v>4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4</v>
      </c>
      <c r="BB96">
        <v>3</v>
      </c>
      <c r="BC96">
        <v>1</v>
      </c>
      <c r="BD96">
        <v>2</v>
      </c>
      <c r="BE96">
        <v>1</v>
      </c>
      <c r="BF96">
        <v>3</v>
      </c>
      <c r="BG96">
        <v>3</v>
      </c>
      <c r="BH96">
        <v>2</v>
      </c>
      <c r="BI96">
        <v>1</v>
      </c>
      <c r="BJ96">
        <v>2</v>
      </c>
      <c r="BK96">
        <v>2</v>
      </c>
      <c r="BL96">
        <v>1</v>
      </c>
      <c r="BM96">
        <v>1</v>
      </c>
      <c r="BN96">
        <v>3</v>
      </c>
      <c r="BO96">
        <v>2</v>
      </c>
      <c r="BP96">
        <v>1</v>
      </c>
      <c r="BQ96">
        <v>1</v>
      </c>
      <c r="BR96">
        <v>1</v>
      </c>
      <c r="BS96">
        <v>3</v>
      </c>
      <c r="BT96">
        <v>1</v>
      </c>
      <c r="BU96">
        <v>1</v>
      </c>
      <c r="BV96">
        <v>1</v>
      </c>
      <c r="BW96">
        <v>4</v>
      </c>
      <c r="BX96">
        <v>1</v>
      </c>
      <c r="BY96">
        <v>1</v>
      </c>
      <c r="BZ96">
        <v>2</v>
      </c>
      <c r="CA96">
        <v>4</v>
      </c>
      <c r="CB96">
        <v>1</v>
      </c>
      <c r="CC96">
        <v>4</v>
      </c>
      <c r="CD96">
        <v>1</v>
      </c>
      <c r="CE96">
        <v>133</v>
      </c>
      <c r="CG96">
        <f t="shared" si="9"/>
        <v>29</v>
      </c>
      <c r="CH96">
        <f t="shared" si="10"/>
        <v>10</v>
      </c>
      <c r="CI96">
        <f t="shared" si="11"/>
        <v>22</v>
      </c>
      <c r="CJ96">
        <f t="shared" si="12"/>
        <v>11</v>
      </c>
      <c r="CK96">
        <f t="shared" si="13"/>
        <v>15</v>
      </c>
      <c r="CL96">
        <f t="shared" si="14"/>
        <v>32.5</v>
      </c>
      <c r="CM96">
        <f t="shared" si="15"/>
        <v>19</v>
      </c>
      <c r="CN96">
        <f t="shared" si="16"/>
        <v>3</v>
      </c>
      <c r="CO96">
        <f t="shared" si="17"/>
        <v>27.06</v>
      </c>
    </row>
    <row r="97" spans="1:93" ht="14.5">
      <c r="A97">
        <v>96</v>
      </c>
      <c r="B97" t="s">
        <v>478</v>
      </c>
      <c r="C97" t="s">
        <v>479</v>
      </c>
      <c r="D97" t="s">
        <v>84</v>
      </c>
      <c r="E97" t="s">
        <v>85</v>
      </c>
      <c r="F97" t="s">
        <v>480</v>
      </c>
      <c r="G97" t="s">
        <v>481</v>
      </c>
      <c r="H97">
        <v>3</v>
      </c>
      <c r="I97" t="s">
        <v>98</v>
      </c>
      <c r="J97" s="1" t="s">
        <v>637</v>
      </c>
      <c r="K97">
        <v>1</v>
      </c>
      <c r="L97">
        <v>1</v>
      </c>
      <c r="M97">
        <v>4</v>
      </c>
      <c r="N97">
        <v>2</v>
      </c>
      <c r="O97">
        <v>4</v>
      </c>
      <c r="P97">
        <v>3</v>
      </c>
      <c r="Q97">
        <v>3</v>
      </c>
      <c r="R97">
        <v>2</v>
      </c>
      <c r="S97">
        <v>3</v>
      </c>
      <c r="T97">
        <v>2</v>
      </c>
      <c r="U97">
        <v>3</v>
      </c>
      <c r="V97">
        <v>2</v>
      </c>
      <c r="W97">
        <v>2</v>
      </c>
      <c r="X97">
        <v>2</v>
      </c>
      <c r="Y97">
        <v>3</v>
      </c>
      <c r="Z97">
        <v>3</v>
      </c>
      <c r="AA97">
        <v>2</v>
      </c>
      <c r="AB97">
        <v>3</v>
      </c>
      <c r="AC97">
        <v>3</v>
      </c>
      <c r="AD97">
        <v>2</v>
      </c>
      <c r="AE97">
        <v>3</v>
      </c>
      <c r="AF97">
        <v>2</v>
      </c>
      <c r="AG97">
        <v>3</v>
      </c>
      <c r="AH97">
        <v>3</v>
      </c>
      <c r="AI97">
        <v>2</v>
      </c>
      <c r="AJ97">
        <v>2</v>
      </c>
      <c r="AK97">
        <v>2</v>
      </c>
      <c r="AL97">
        <v>3</v>
      </c>
      <c r="AM97">
        <v>2</v>
      </c>
      <c r="AN97">
        <v>3</v>
      </c>
      <c r="AO97">
        <v>3</v>
      </c>
      <c r="AP97">
        <v>2</v>
      </c>
      <c r="AQ97">
        <v>2</v>
      </c>
      <c r="AR97">
        <v>2</v>
      </c>
      <c r="AS97">
        <v>1</v>
      </c>
      <c r="AT97">
        <v>1</v>
      </c>
      <c r="AU97">
        <v>4</v>
      </c>
      <c r="AV97">
        <v>4</v>
      </c>
      <c r="AW97">
        <v>1</v>
      </c>
      <c r="AX97">
        <v>1</v>
      </c>
      <c r="AY97">
        <v>1</v>
      </c>
      <c r="AZ97">
        <v>2</v>
      </c>
      <c r="BA97">
        <v>3</v>
      </c>
      <c r="BB97">
        <v>3</v>
      </c>
      <c r="BC97">
        <v>2</v>
      </c>
      <c r="BD97">
        <v>3</v>
      </c>
      <c r="BE97">
        <v>1</v>
      </c>
      <c r="BF97">
        <v>3</v>
      </c>
      <c r="BG97">
        <v>4</v>
      </c>
      <c r="BH97">
        <v>3</v>
      </c>
      <c r="BI97">
        <v>1</v>
      </c>
      <c r="BJ97">
        <v>4</v>
      </c>
      <c r="BK97">
        <v>2</v>
      </c>
      <c r="BL97">
        <v>2</v>
      </c>
      <c r="BM97">
        <v>2</v>
      </c>
      <c r="BN97">
        <v>1</v>
      </c>
      <c r="BO97">
        <v>3</v>
      </c>
      <c r="BP97">
        <v>1</v>
      </c>
      <c r="BQ97">
        <v>1</v>
      </c>
      <c r="BR97">
        <v>1</v>
      </c>
      <c r="BS97">
        <v>3</v>
      </c>
      <c r="BT97">
        <v>1</v>
      </c>
      <c r="BU97">
        <v>1</v>
      </c>
      <c r="BV97">
        <v>1</v>
      </c>
      <c r="BW97">
        <v>4</v>
      </c>
      <c r="BX97">
        <v>1</v>
      </c>
      <c r="BY97">
        <v>1</v>
      </c>
      <c r="BZ97">
        <v>2</v>
      </c>
      <c r="CA97">
        <v>2</v>
      </c>
      <c r="CB97">
        <v>1</v>
      </c>
      <c r="CC97">
        <v>4</v>
      </c>
      <c r="CD97">
        <v>1</v>
      </c>
      <c r="CE97">
        <v>159</v>
      </c>
      <c r="CG97">
        <f t="shared" si="9"/>
        <v>30</v>
      </c>
      <c r="CH97">
        <f t="shared" si="10"/>
        <v>23</v>
      </c>
      <c r="CI97">
        <f t="shared" si="11"/>
        <v>25</v>
      </c>
      <c r="CJ97">
        <f t="shared" si="12"/>
        <v>13</v>
      </c>
      <c r="CK97">
        <f t="shared" si="13"/>
        <v>7</v>
      </c>
      <c r="CL97">
        <f t="shared" si="14"/>
        <v>25</v>
      </c>
      <c r="CM97">
        <f t="shared" si="15"/>
        <v>19</v>
      </c>
      <c r="CN97">
        <f t="shared" si="16"/>
        <v>4</v>
      </c>
      <c r="CO97">
        <f t="shared" si="17"/>
        <v>28.29</v>
      </c>
    </row>
    <row r="98" spans="1:93" ht="14.5">
      <c r="A98">
        <v>97</v>
      </c>
      <c r="B98" t="s">
        <v>482</v>
      </c>
      <c r="C98" t="s">
        <v>483</v>
      </c>
      <c r="D98" t="s">
        <v>84</v>
      </c>
      <c r="E98" t="s">
        <v>85</v>
      </c>
      <c r="F98" t="s">
        <v>484</v>
      </c>
      <c r="G98" t="s">
        <v>485</v>
      </c>
      <c r="H98">
        <v>2</v>
      </c>
      <c r="I98" t="s">
        <v>112</v>
      </c>
      <c r="J98" s="1" t="s">
        <v>639</v>
      </c>
      <c r="K98">
        <v>1</v>
      </c>
      <c r="L98">
        <v>1</v>
      </c>
      <c r="M98">
        <v>4</v>
      </c>
      <c r="N98">
        <v>4</v>
      </c>
      <c r="O98">
        <v>3</v>
      </c>
      <c r="P98">
        <v>3</v>
      </c>
      <c r="Q98">
        <v>3</v>
      </c>
      <c r="R98">
        <v>2</v>
      </c>
      <c r="S98">
        <v>4</v>
      </c>
      <c r="T98">
        <v>3</v>
      </c>
      <c r="U98">
        <v>3</v>
      </c>
      <c r="V98">
        <v>3</v>
      </c>
      <c r="W98">
        <v>2</v>
      </c>
      <c r="X98">
        <v>3</v>
      </c>
      <c r="Y98">
        <v>1</v>
      </c>
      <c r="Z98">
        <v>3</v>
      </c>
      <c r="AA98">
        <v>1</v>
      </c>
      <c r="AB98">
        <v>4</v>
      </c>
      <c r="AC98">
        <v>4</v>
      </c>
      <c r="AD98">
        <v>1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2</v>
      </c>
      <c r="AK98">
        <v>2</v>
      </c>
      <c r="AL98">
        <v>3</v>
      </c>
      <c r="AM98">
        <v>2</v>
      </c>
      <c r="AN98">
        <v>2</v>
      </c>
      <c r="AO98">
        <v>3</v>
      </c>
      <c r="AP98">
        <v>2</v>
      </c>
      <c r="AQ98">
        <v>2</v>
      </c>
      <c r="AR98">
        <v>2</v>
      </c>
      <c r="AS98">
        <v>2</v>
      </c>
      <c r="AT98">
        <v>1</v>
      </c>
      <c r="AU98">
        <v>4</v>
      </c>
      <c r="AV98">
        <v>3</v>
      </c>
      <c r="AW98">
        <v>1</v>
      </c>
      <c r="AX98">
        <v>2</v>
      </c>
      <c r="AY98">
        <v>1</v>
      </c>
      <c r="AZ98">
        <v>2</v>
      </c>
      <c r="BA98">
        <v>4</v>
      </c>
      <c r="BB98">
        <v>4</v>
      </c>
      <c r="BC98">
        <v>2</v>
      </c>
      <c r="BD98">
        <v>3</v>
      </c>
      <c r="BE98">
        <v>2</v>
      </c>
      <c r="BF98">
        <v>4</v>
      </c>
      <c r="BG98">
        <v>4</v>
      </c>
      <c r="BH98">
        <v>3</v>
      </c>
      <c r="BI98">
        <v>1</v>
      </c>
      <c r="BJ98">
        <v>3</v>
      </c>
      <c r="BK98">
        <v>2</v>
      </c>
      <c r="BL98">
        <v>3</v>
      </c>
      <c r="BM98">
        <v>2</v>
      </c>
      <c r="BN98">
        <v>1</v>
      </c>
      <c r="BO98">
        <v>3</v>
      </c>
      <c r="BP98">
        <v>1</v>
      </c>
      <c r="BQ98">
        <v>1</v>
      </c>
      <c r="BR98">
        <v>1</v>
      </c>
      <c r="BS98">
        <v>3</v>
      </c>
      <c r="BT98">
        <v>1</v>
      </c>
      <c r="BU98">
        <v>1</v>
      </c>
      <c r="BV98">
        <v>1</v>
      </c>
      <c r="BW98">
        <v>4</v>
      </c>
      <c r="BX98">
        <v>1</v>
      </c>
      <c r="BY98">
        <v>1</v>
      </c>
      <c r="BZ98">
        <v>1</v>
      </c>
      <c r="CA98">
        <v>3</v>
      </c>
      <c r="CB98">
        <v>1</v>
      </c>
      <c r="CC98">
        <v>3</v>
      </c>
      <c r="CD98">
        <v>2</v>
      </c>
      <c r="CE98">
        <v>168</v>
      </c>
      <c r="CG98">
        <f t="shared" si="9"/>
        <v>33</v>
      </c>
      <c r="CH98">
        <f t="shared" si="10"/>
        <v>24</v>
      </c>
      <c r="CI98">
        <f t="shared" si="11"/>
        <v>25</v>
      </c>
      <c r="CJ98">
        <f t="shared" si="12"/>
        <v>16</v>
      </c>
      <c r="CK98">
        <f t="shared" si="13"/>
        <v>6</v>
      </c>
      <c r="CL98">
        <f t="shared" si="14"/>
        <v>27.5</v>
      </c>
      <c r="CM98">
        <f t="shared" si="15"/>
        <v>20</v>
      </c>
      <c r="CN98">
        <f t="shared" si="16"/>
        <v>4</v>
      </c>
      <c r="CO98">
        <f t="shared" si="17"/>
        <v>29.52</v>
      </c>
    </row>
    <row r="99" spans="1:93" ht="14.5">
      <c r="A99">
        <v>98</v>
      </c>
      <c r="B99" t="s">
        <v>486</v>
      </c>
      <c r="C99" t="s">
        <v>487</v>
      </c>
      <c r="D99" t="s">
        <v>84</v>
      </c>
      <c r="E99" t="s">
        <v>85</v>
      </c>
      <c r="F99" t="s">
        <v>370</v>
      </c>
      <c r="G99" t="s">
        <v>488</v>
      </c>
      <c r="H99">
        <v>4</v>
      </c>
      <c r="I99" t="s">
        <v>165</v>
      </c>
      <c r="J99" s="1" t="s">
        <v>635</v>
      </c>
      <c r="K99">
        <v>1</v>
      </c>
      <c r="L99">
        <v>1</v>
      </c>
      <c r="M99">
        <v>2</v>
      </c>
      <c r="N99">
        <v>4</v>
      </c>
      <c r="O99">
        <v>2</v>
      </c>
      <c r="P99">
        <v>5</v>
      </c>
      <c r="Q99">
        <v>3</v>
      </c>
      <c r="R99">
        <v>4</v>
      </c>
      <c r="S99">
        <v>3</v>
      </c>
      <c r="T99">
        <v>2</v>
      </c>
      <c r="U99">
        <v>2</v>
      </c>
      <c r="V99">
        <v>3</v>
      </c>
      <c r="W99">
        <v>4</v>
      </c>
      <c r="X99">
        <v>4</v>
      </c>
      <c r="Y99">
        <v>2</v>
      </c>
      <c r="Z99">
        <v>3</v>
      </c>
      <c r="AA99">
        <v>5</v>
      </c>
      <c r="AB99">
        <v>3</v>
      </c>
      <c r="AC99">
        <v>4</v>
      </c>
      <c r="AD99">
        <v>2</v>
      </c>
      <c r="AE99">
        <v>2</v>
      </c>
      <c r="AF99">
        <v>3</v>
      </c>
      <c r="AG99">
        <v>2</v>
      </c>
      <c r="AH99">
        <v>2</v>
      </c>
      <c r="AI99">
        <v>1</v>
      </c>
      <c r="AJ99">
        <v>1</v>
      </c>
      <c r="AK99">
        <v>1</v>
      </c>
      <c r="AL99">
        <v>2</v>
      </c>
      <c r="AM99">
        <v>2</v>
      </c>
      <c r="AN99">
        <v>3</v>
      </c>
      <c r="AO99">
        <v>3</v>
      </c>
      <c r="AP99">
        <v>1</v>
      </c>
      <c r="AQ99">
        <v>3</v>
      </c>
      <c r="AR99">
        <v>1</v>
      </c>
      <c r="AS99">
        <v>3</v>
      </c>
      <c r="AT99">
        <v>3</v>
      </c>
      <c r="AU99">
        <v>3</v>
      </c>
      <c r="AV99">
        <v>1</v>
      </c>
      <c r="AW99">
        <v>1</v>
      </c>
      <c r="AX99">
        <v>1</v>
      </c>
      <c r="AY99">
        <v>2</v>
      </c>
      <c r="AZ99">
        <v>3</v>
      </c>
      <c r="BA99">
        <v>2</v>
      </c>
      <c r="BB99">
        <v>3</v>
      </c>
      <c r="BC99">
        <v>4</v>
      </c>
      <c r="BD99">
        <v>2</v>
      </c>
      <c r="BE99">
        <v>4</v>
      </c>
      <c r="BF99">
        <v>1</v>
      </c>
      <c r="BG99">
        <v>3</v>
      </c>
      <c r="BH99">
        <v>2</v>
      </c>
      <c r="BI99">
        <v>1</v>
      </c>
      <c r="BJ99">
        <v>3</v>
      </c>
      <c r="BK99">
        <v>4</v>
      </c>
      <c r="BL99">
        <v>2</v>
      </c>
      <c r="BM99">
        <v>3</v>
      </c>
      <c r="BN99">
        <v>1</v>
      </c>
      <c r="BO99">
        <v>2</v>
      </c>
      <c r="BP99">
        <v>2</v>
      </c>
      <c r="BQ99">
        <v>1</v>
      </c>
      <c r="BR99">
        <v>2</v>
      </c>
      <c r="BS99">
        <v>2</v>
      </c>
      <c r="BT99">
        <v>1</v>
      </c>
      <c r="BU99">
        <v>1</v>
      </c>
      <c r="BV99">
        <v>1</v>
      </c>
      <c r="BW99">
        <v>3</v>
      </c>
      <c r="BX99">
        <v>1</v>
      </c>
      <c r="BY99">
        <v>2</v>
      </c>
      <c r="BZ99">
        <v>3</v>
      </c>
      <c r="CA99">
        <v>1</v>
      </c>
      <c r="CB99">
        <v>2</v>
      </c>
      <c r="CC99">
        <v>2</v>
      </c>
      <c r="CD99">
        <v>2</v>
      </c>
      <c r="CE99">
        <v>164</v>
      </c>
      <c r="CG99">
        <f t="shared" si="9"/>
        <v>28</v>
      </c>
      <c r="CH99">
        <f t="shared" si="10"/>
        <v>34</v>
      </c>
      <c r="CI99">
        <f t="shared" si="11"/>
        <v>18</v>
      </c>
      <c r="CJ99">
        <f t="shared" si="12"/>
        <v>25</v>
      </c>
      <c r="CK99">
        <f t="shared" si="13"/>
        <v>19</v>
      </c>
      <c r="CL99">
        <f t="shared" si="14"/>
        <v>55</v>
      </c>
      <c r="CM99">
        <f t="shared" si="15"/>
        <v>28</v>
      </c>
      <c r="CN99">
        <f t="shared" si="16"/>
        <v>10</v>
      </c>
      <c r="CO99">
        <f t="shared" si="17"/>
        <v>46.74</v>
      </c>
    </row>
    <row r="100" spans="1:93" ht="14.5">
      <c r="A100">
        <v>99</v>
      </c>
      <c r="B100" t="s">
        <v>489</v>
      </c>
      <c r="C100" t="s">
        <v>490</v>
      </c>
      <c r="D100" t="s">
        <v>84</v>
      </c>
      <c r="E100" t="s">
        <v>85</v>
      </c>
      <c r="F100" t="s">
        <v>491</v>
      </c>
      <c r="G100" t="s">
        <v>492</v>
      </c>
      <c r="H100">
        <v>2</v>
      </c>
      <c r="I100" t="s">
        <v>88</v>
      </c>
      <c r="J100" s="1" t="s">
        <v>635</v>
      </c>
      <c r="K100">
        <v>1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2</v>
      </c>
      <c r="S100">
        <v>1</v>
      </c>
      <c r="T100">
        <v>2</v>
      </c>
      <c r="U100">
        <v>3</v>
      </c>
      <c r="V100">
        <v>2</v>
      </c>
      <c r="W100">
        <v>1</v>
      </c>
      <c r="X100">
        <v>1</v>
      </c>
      <c r="Y100">
        <v>1</v>
      </c>
      <c r="Z100">
        <v>1</v>
      </c>
      <c r="AA100">
        <v>2</v>
      </c>
      <c r="AB100">
        <v>3</v>
      </c>
      <c r="AC100">
        <v>3</v>
      </c>
      <c r="AD100">
        <v>1</v>
      </c>
      <c r="AE100">
        <v>2</v>
      </c>
      <c r="AF100">
        <v>1</v>
      </c>
      <c r="AG100">
        <v>1</v>
      </c>
      <c r="AH100">
        <v>2</v>
      </c>
      <c r="AI100">
        <v>1</v>
      </c>
      <c r="AJ100">
        <v>1</v>
      </c>
      <c r="AK100">
        <v>1</v>
      </c>
      <c r="AL100">
        <v>1</v>
      </c>
      <c r="AM100">
        <v>2</v>
      </c>
      <c r="AN100">
        <v>3</v>
      </c>
      <c r="AO100">
        <v>3</v>
      </c>
      <c r="AP100">
        <v>2</v>
      </c>
      <c r="AQ100">
        <v>1</v>
      </c>
      <c r="AR100">
        <v>1</v>
      </c>
      <c r="AS100">
        <v>1</v>
      </c>
      <c r="AT100">
        <v>2</v>
      </c>
      <c r="AU100">
        <v>3</v>
      </c>
      <c r="AV100">
        <v>3</v>
      </c>
      <c r="AW100">
        <v>1</v>
      </c>
      <c r="AX100">
        <v>2</v>
      </c>
      <c r="AY100">
        <v>2</v>
      </c>
      <c r="AZ100">
        <v>2</v>
      </c>
      <c r="BA100">
        <v>3</v>
      </c>
      <c r="BB100">
        <v>3</v>
      </c>
      <c r="BC100">
        <v>1</v>
      </c>
      <c r="BD100">
        <v>3</v>
      </c>
      <c r="BE100">
        <v>1</v>
      </c>
      <c r="BF100">
        <v>3</v>
      </c>
      <c r="BG100">
        <v>3</v>
      </c>
      <c r="BH100">
        <v>2</v>
      </c>
      <c r="BI100">
        <v>1</v>
      </c>
      <c r="BJ100">
        <v>3</v>
      </c>
      <c r="BK100">
        <v>1</v>
      </c>
      <c r="BL100">
        <v>1</v>
      </c>
      <c r="BM100">
        <v>1</v>
      </c>
      <c r="BN100">
        <v>1</v>
      </c>
      <c r="BO100">
        <v>3</v>
      </c>
      <c r="BP100">
        <v>1</v>
      </c>
      <c r="BQ100">
        <v>2</v>
      </c>
      <c r="BR100">
        <v>3</v>
      </c>
      <c r="BS100">
        <v>3</v>
      </c>
      <c r="BT100">
        <v>1</v>
      </c>
      <c r="BU100">
        <v>2</v>
      </c>
      <c r="BV100">
        <v>1</v>
      </c>
      <c r="BW100">
        <v>3</v>
      </c>
      <c r="BX100">
        <v>1</v>
      </c>
      <c r="BY100">
        <v>2</v>
      </c>
      <c r="BZ100">
        <v>2</v>
      </c>
      <c r="CA100">
        <v>3</v>
      </c>
      <c r="CB100">
        <v>1</v>
      </c>
      <c r="CC100">
        <v>2</v>
      </c>
      <c r="CD100">
        <v>2</v>
      </c>
      <c r="CE100">
        <v>128</v>
      </c>
      <c r="CG100">
        <f t="shared" si="9"/>
        <v>21</v>
      </c>
      <c r="CH100">
        <f t="shared" si="10"/>
        <v>13</v>
      </c>
      <c r="CI100">
        <f t="shared" si="11"/>
        <v>17</v>
      </c>
      <c r="CJ100">
        <f t="shared" si="12"/>
        <v>14</v>
      </c>
      <c r="CK100">
        <f t="shared" si="13"/>
        <v>13</v>
      </c>
      <c r="CL100">
        <f t="shared" si="14"/>
        <v>33.75</v>
      </c>
      <c r="CM100">
        <f t="shared" si="15"/>
        <v>22</v>
      </c>
      <c r="CN100">
        <f t="shared" si="16"/>
        <v>6</v>
      </c>
      <c r="CO100">
        <f t="shared" si="17"/>
        <v>34.44</v>
      </c>
    </row>
    <row r="101" spans="1:93" ht="14.5">
      <c r="A101">
        <v>100</v>
      </c>
      <c r="B101" t="s">
        <v>493</v>
      </c>
      <c r="C101" t="s">
        <v>218</v>
      </c>
      <c r="D101" t="s">
        <v>84</v>
      </c>
      <c r="E101" t="s">
        <v>85</v>
      </c>
      <c r="F101" t="s">
        <v>494</v>
      </c>
      <c r="G101" t="s">
        <v>495</v>
      </c>
      <c r="H101">
        <v>2</v>
      </c>
      <c r="I101" t="s">
        <v>155</v>
      </c>
      <c r="J101" s="1" t="s">
        <v>639</v>
      </c>
      <c r="K101">
        <v>2</v>
      </c>
      <c r="L101">
        <v>-3</v>
      </c>
      <c r="M101">
        <v>3</v>
      </c>
      <c r="N101">
        <v>2</v>
      </c>
      <c r="O101">
        <v>3</v>
      </c>
      <c r="P101">
        <v>3</v>
      </c>
      <c r="Q101">
        <v>3</v>
      </c>
      <c r="R101">
        <v>2</v>
      </c>
      <c r="S101">
        <v>2</v>
      </c>
      <c r="T101">
        <v>2</v>
      </c>
      <c r="U101">
        <v>3</v>
      </c>
      <c r="V101">
        <v>3</v>
      </c>
      <c r="W101">
        <v>2</v>
      </c>
      <c r="X101">
        <v>2</v>
      </c>
      <c r="Y101">
        <v>4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3</v>
      </c>
      <c r="AF101">
        <v>2</v>
      </c>
      <c r="AG101">
        <v>3</v>
      </c>
      <c r="AH101">
        <v>2</v>
      </c>
      <c r="AI101">
        <v>2</v>
      </c>
      <c r="AJ101">
        <v>2</v>
      </c>
      <c r="AK101">
        <v>2</v>
      </c>
      <c r="AL101">
        <v>3</v>
      </c>
      <c r="AM101">
        <v>3</v>
      </c>
      <c r="AN101">
        <v>2</v>
      </c>
      <c r="AO101">
        <v>3</v>
      </c>
      <c r="AP101">
        <v>2</v>
      </c>
      <c r="AQ101">
        <v>2</v>
      </c>
      <c r="AR101">
        <v>1</v>
      </c>
      <c r="AS101">
        <v>1</v>
      </c>
      <c r="AT101">
        <v>1</v>
      </c>
      <c r="AU101">
        <v>4</v>
      </c>
      <c r="AV101">
        <v>4</v>
      </c>
      <c r="AW101">
        <v>1</v>
      </c>
      <c r="AX101">
        <v>1</v>
      </c>
      <c r="AY101">
        <v>2</v>
      </c>
      <c r="AZ101">
        <v>3</v>
      </c>
      <c r="BA101">
        <v>3</v>
      </c>
      <c r="BB101">
        <v>2</v>
      </c>
      <c r="BC101">
        <v>2</v>
      </c>
      <c r="BD101">
        <v>3</v>
      </c>
      <c r="BE101">
        <v>1</v>
      </c>
      <c r="BF101">
        <v>1</v>
      </c>
      <c r="BG101">
        <v>3</v>
      </c>
      <c r="BH101">
        <v>2</v>
      </c>
      <c r="BI101">
        <v>1</v>
      </c>
      <c r="BJ101">
        <v>3</v>
      </c>
      <c r="BK101">
        <v>2</v>
      </c>
      <c r="BL101">
        <v>1</v>
      </c>
      <c r="BM101">
        <v>2</v>
      </c>
      <c r="BN101">
        <v>1</v>
      </c>
      <c r="BO101">
        <v>3</v>
      </c>
      <c r="BP101">
        <v>1</v>
      </c>
      <c r="BQ101">
        <v>2</v>
      </c>
      <c r="BR101">
        <v>3</v>
      </c>
      <c r="BS101">
        <v>3</v>
      </c>
      <c r="BT101">
        <v>2</v>
      </c>
      <c r="BU101">
        <v>2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3</v>
      </c>
      <c r="CB101">
        <v>2</v>
      </c>
      <c r="CC101">
        <v>4</v>
      </c>
      <c r="CD101">
        <v>2</v>
      </c>
      <c r="CE101">
        <v>157</v>
      </c>
      <c r="CG101">
        <f t="shared" si="9"/>
        <v>29</v>
      </c>
      <c r="CH101">
        <f t="shared" si="10"/>
        <v>25</v>
      </c>
      <c r="CI101">
        <f t="shared" si="11"/>
        <v>24</v>
      </c>
      <c r="CJ101">
        <f t="shared" si="12"/>
        <v>15</v>
      </c>
      <c r="CK101">
        <f t="shared" si="13"/>
        <v>14</v>
      </c>
      <c r="CL101">
        <f t="shared" si="14"/>
        <v>36.25</v>
      </c>
      <c r="CM101">
        <f t="shared" si="15"/>
        <v>24</v>
      </c>
      <c r="CN101">
        <f t="shared" si="16"/>
        <v>6</v>
      </c>
      <c r="CO101">
        <f t="shared" si="17"/>
        <v>36.9</v>
      </c>
    </row>
    <row r="102" spans="1:93" ht="14.5">
      <c r="A102">
        <v>101</v>
      </c>
      <c r="B102" t="s">
        <v>496</v>
      </c>
      <c r="C102" t="s">
        <v>334</v>
      </c>
      <c r="D102" t="s">
        <v>84</v>
      </c>
      <c r="E102" t="s">
        <v>85</v>
      </c>
      <c r="F102" t="s">
        <v>497</v>
      </c>
      <c r="G102" t="s">
        <v>498</v>
      </c>
      <c r="H102">
        <v>2</v>
      </c>
      <c r="I102" t="s">
        <v>160</v>
      </c>
      <c r="J102" s="1" t="s">
        <v>637</v>
      </c>
      <c r="K102">
        <v>1</v>
      </c>
      <c r="L102">
        <v>2</v>
      </c>
      <c r="M102">
        <v>4</v>
      </c>
      <c r="N102">
        <v>3</v>
      </c>
      <c r="O102">
        <v>4</v>
      </c>
      <c r="P102">
        <v>2</v>
      </c>
      <c r="Q102">
        <v>4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3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2</v>
      </c>
      <c r="AJ102">
        <v>2</v>
      </c>
      <c r="AK102">
        <v>1</v>
      </c>
      <c r="AL102">
        <v>2</v>
      </c>
      <c r="AM102">
        <v>2</v>
      </c>
      <c r="AN102">
        <v>2</v>
      </c>
      <c r="AO102">
        <v>2</v>
      </c>
      <c r="AP102">
        <v>1</v>
      </c>
      <c r="AQ102">
        <v>2</v>
      </c>
      <c r="AR102">
        <v>1</v>
      </c>
      <c r="AS102">
        <v>1</v>
      </c>
      <c r="AT102">
        <v>2</v>
      </c>
      <c r="AU102">
        <v>4</v>
      </c>
      <c r="AV102">
        <v>3</v>
      </c>
      <c r="AW102">
        <v>2</v>
      </c>
      <c r="AX102">
        <v>2</v>
      </c>
      <c r="AY102">
        <v>1</v>
      </c>
      <c r="AZ102">
        <v>1</v>
      </c>
      <c r="BA102">
        <v>3</v>
      </c>
      <c r="BB102">
        <v>3</v>
      </c>
      <c r="BC102">
        <v>2</v>
      </c>
      <c r="BD102">
        <v>3</v>
      </c>
      <c r="BE102">
        <v>1</v>
      </c>
      <c r="BF102">
        <v>3</v>
      </c>
      <c r="BG102">
        <v>3</v>
      </c>
      <c r="BH102">
        <v>3</v>
      </c>
      <c r="BI102">
        <v>1</v>
      </c>
      <c r="BJ102">
        <v>3</v>
      </c>
      <c r="BK102">
        <v>2</v>
      </c>
      <c r="BL102">
        <v>1</v>
      </c>
      <c r="BM102">
        <v>2</v>
      </c>
      <c r="BN102">
        <v>1</v>
      </c>
      <c r="BO102">
        <v>3</v>
      </c>
      <c r="BP102">
        <v>1</v>
      </c>
      <c r="BQ102">
        <v>1</v>
      </c>
      <c r="BR102">
        <v>1</v>
      </c>
      <c r="BS102">
        <v>3</v>
      </c>
      <c r="BT102">
        <v>1</v>
      </c>
      <c r="BU102">
        <v>1</v>
      </c>
      <c r="BV102">
        <v>1</v>
      </c>
      <c r="BW102">
        <v>3</v>
      </c>
      <c r="BX102">
        <v>1</v>
      </c>
      <c r="BY102">
        <v>1</v>
      </c>
      <c r="BZ102">
        <v>1</v>
      </c>
      <c r="CA102">
        <v>3</v>
      </c>
      <c r="CB102">
        <v>1</v>
      </c>
      <c r="CC102">
        <v>3</v>
      </c>
      <c r="CD102">
        <v>2</v>
      </c>
      <c r="CE102">
        <v>158</v>
      </c>
      <c r="CG102">
        <f t="shared" si="9"/>
        <v>33</v>
      </c>
      <c r="CH102">
        <f t="shared" si="10"/>
        <v>29</v>
      </c>
      <c r="CI102">
        <f t="shared" si="11"/>
        <v>19</v>
      </c>
      <c r="CJ102">
        <f t="shared" si="12"/>
        <v>15</v>
      </c>
      <c r="CK102">
        <f t="shared" si="13"/>
        <v>11</v>
      </c>
      <c r="CL102">
        <f t="shared" si="14"/>
        <v>32.5</v>
      </c>
      <c r="CM102">
        <f t="shared" si="15"/>
        <v>18</v>
      </c>
      <c r="CN102">
        <f t="shared" si="16"/>
        <v>5</v>
      </c>
      <c r="CO102">
        <f t="shared" si="17"/>
        <v>28.29</v>
      </c>
    </row>
    <row r="103" spans="1:93" ht="14.5">
      <c r="A103">
        <v>102</v>
      </c>
      <c r="B103" t="s">
        <v>499</v>
      </c>
      <c r="C103" t="s">
        <v>500</v>
      </c>
      <c r="D103" t="s">
        <v>84</v>
      </c>
      <c r="E103" t="s">
        <v>85</v>
      </c>
      <c r="F103" t="s">
        <v>501</v>
      </c>
      <c r="G103" t="s">
        <v>502</v>
      </c>
      <c r="H103">
        <v>3</v>
      </c>
      <c r="I103" t="s">
        <v>93</v>
      </c>
      <c r="J103" s="1" t="s">
        <v>636</v>
      </c>
      <c r="K103">
        <v>1</v>
      </c>
      <c r="L103">
        <v>1</v>
      </c>
      <c r="M103">
        <v>2</v>
      </c>
      <c r="N103">
        <v>4</v>
      </c>
      <c r="O103">
        <v>4</v>
      </c>
      <c r="P103">
        <v>4</v>
      </c>
      <c r="Q103">
        <v>2</v>
      </c>
      <c r="R103">
        <v>3</v>
      </c>
      <c r="S103">
        <v>3</v>
      </c>
      <c r="T103">
        <v>3</v>
      </c>
      <c r="U103">
        <v>2</v>
      </c>
      <c r="V103">
        <v>4</v>
      </c>
      <c r="W103">
        <v>4</v>
      </c>
      <c r="X103">
        <v>3</v>
      </c>
      <c r="Y103">
        <v>3</v>
      </c>
      <c r="Z103">
        <v>3</v>
      </c>
      <c r="AA103">
        <v>3</v>
      </c>
      <c r="AB103">
        <v>3</v>
      </c>
      <c r="AC103">
        <v>3</v>
      </c>
      <c r="AD103">
        <v>3</v>
      </c>
      <c r="AE103">
        <v>3</v>
      </c>
      <c r="AF103">
        <v>3</v>
      </c>
      <c r="AG103">
        <v>3</v>
      </c>
      <c r="AH103">
        <v>3</v>
      </c>
      <c r="AI103">
        <v>3</v>
      </c>
      <c r="AJ103">
        <v>3</v>
      </c>
      <c r="AK103">
        <v>3</v>
      </c>
      <c r="AL103">
        <v>3</v>
      </c>
      <c r="AM103">
        <v>3</v>
      </c>
      <c r="AN103">
        <v>3</v>
      </c>
      <c r="AO103">
        <v>3</v>
      </c>
      <c r="AP103">
        <v>3</v>
      </c>
      <c r="AQ103">
        <v>2</v>
      </c>
      <c r="AR103">
        <v>2</v>
      </c>
      <c r="AS103">
        <v>2</v>
      </c>
      <c r="AT103">
        <v>2</v>
      </c>
      <c r="AU103">
        <v>2</v>
      </c>
      <c r="AV103">
        <v>2</v>
      </c>
      <c r="AW103">
        <v>2</v>
      </c>
      <c r="AX103">
        <v>2</v>
      </c>
      <c r="AY103">
        <v>3</v>
      </c>
      <c r="AZ103">
        <v>3</v>
      </c>
      <c r="BA103">
        <v>3</v>
      </c>
      <c r="BB103">
        <v>3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3</v>
      </c>
      <c r="BL103">
        <v>3</v>
      </c>
      <c r="BM103">
        <v>3</v>
      </c>
      <c r="BN103">
        <v>3</v>
      </c>
      <c r="BO103">
        <v>3</v>
      </c>
      <c r="BP103">
        <v>3</v>
      </c>
      <c r="BQ103">
        <v>3</v>
      </c>
      <c r="BR103">
        <v>3</v>
      </c>
      <c r="BS103">
        <v>2</v>
      </c>
      <c r="BT103">
        <v>2</v>
      </c>
      <c r="BU103">
        <v>2</v>
      </c>
      <c r="BV103">
        <v>2</v>
      </c>
      <c r="BW103">
        <v>2</v>
      </c>
      <c r="BX103">
        <v>3</v>
      </c>
      <c r="BY103">
        <v>3</v>
      </c>
      <c r="BZ103">
        <v>2</v>
      </c>
      <c r="CA103">
        <v>3</v>
      </c>
      <c r="CB103">
        <v>2</v>
      </c>
      <c r="CC103">
        <v>3</v>
      </c>
      <c r="CD103">
        <v>2</v>
      </c>
      <c r="CE103">
        <v>188</v>
      </c>
      <c r="CG103">
        <f t="shared" si="9"/>
        <v>29</v>
      </c>
      <c r="CH103">
        <f t="shared" si="10"/>
        <v>33</v>
      </c>
      <c r="CI103">
        <f t="shared" si="11"/>
        <v>30</v>
      </c>
      <c r="CJ103">
        <f t="shared" si="12"/>
        <v>22</v>
      </c>
      <c r="CK103">
        <f t="shared" si="13"/>
        <v>18</v>
      </c>
      <c r="CL103">
        <f t="shared" si="14"/>
        <v>50</v>
      </c>
      <c r="CM103">
        <f t="shared" si="15"/>
        <v>39</v>
      </c>
      <c r="CN103">
        <f t="shared" si="16"/>
        <v>7</v>
      </c>
      <c r="CO103">
        <f t="shared" si="17"/>
        <v>56.58</v>
      </c>
    </row>
    <row r="104" spans="1:93" ht="14.5">
      <c r="A104">
        <v>103</v>
      </c>
      <c r="B104" t="s">
        <v>503</v>
      </c>
      <c r="C104" t="s">
        <v>240</v>
      </c>
      <c r="D104" t="s">
        <v>84</v>
      </c>
      <c r="E104" t="s">
        <v>85</v>
      </c>
      <c r="F104" t="s">
        <v>504</v>
      </c>
      <c r="G104" t="s">
        <v>505</v>
      </c>
      <c r="H104">
        <v>3</v>
      </c>
      <c r="I104" t="s">
        <v>107</v>
      </c>
      <c r="J104" s="1" t="s">
        <v>638</v>
      </c>
      <c r="K104">
        <v>1</v>
      </c>
      <c r="L104">
        <v>1</v>
      </c>
      <c r="M104">
        <v>4</v>
      </c>
      <c r="N104">
        <v>4</v>
      </c>
      <c r="O104">
        <v>3</v>
      </c>
      <c r="P104">
        <v>4</v>
      </c>
      <c r="Q104">
        <v>4</v>
      </c>
      <c r="R104">
        <v>3</v>
      </c>
      <c r="S104">
        <v>3</v>
      </c>
      <c r="T104">
        <v>2</v>
      </c>
      <c r="U104">
        <v>4</v>
      </c>
      <c r="V104">
        <v>3</v>
      </c>
      <c r="W104">
        <v>4</v>
      </c>
      <c r="X104">
        <v>4</v>
      </c>
      <c r="Y104">
        <v>3</v>
      </c>
      <c r="Z104">
        <v>4</v>
      </c>
      <c r="AA104">
        <v>4</v>
      </c>
      <c r="AB104">
        <v>3</v>
      </c>
      <c r="AC104">
        <v>3</v>
      </c>
      <c r="AD104">
        <v>3</v>
      </c>
      <c r="AE104">
        <v>4</v>
      </c>
      <c r="AF104">
        <v>2</v>
      </c>
      <c r="AG104">
        <v>3</v>
      </c>
      <c r="AH104">
        <v>2</v>
      </c>
      <c r="AI104">
        <v>2</v>
      </c>
      <c r="AJ104">
        <v>2</v>
      </c>
      <c r="AK104">
        <v>2</v>
      </c>
      <c r="AL104">
        <v>3</v>
      </c>
      <c r="AM104">
        <v>2</v>
      </c>
      <c r="AN104">
        <v>2</v>
      </c>
      <c r="AO104">
        <v>3</v>
      </c>
      <c r="AP104">
        <v>1</v>
      </c>
      <c r="AQ104">
        <v>2</v>
      </c>
      <c r="AR104">
        <v>2</v>
      </c>
      <c r="AS104">
        <v>2</v>
      </c>
      <c r="AT104">
        <v>1</v>
      </c>
      <c r="AU104">
        <v>4</v>
      </c>
      <c r="AV104">
        <v>4</v>
      </c>
      <c r="AW104">
        <v>1</v>
      </c>
      <c r="AX104">
        <v>1</v>
      </c>
      <c r="AY104">
        <v>1</v>
      </c>
      <c r="AZ104">
        <v>2</v>
      </c>
      <c r="BA104">
        <v>3</v>
      </c>
      <c r="BB104">
        <v>3</v>
      </c>
      <c r="BC104">
        <v>2</v>
      </c>
      <c r="BD104">
        <v>3</v>
      </c>
      <c r="BE104">
        <v>2</v>
      </c>
      <c r="BF104">
        <v>1</v>
      </c>
      <c r="BG104">
        <v>4</v>
      </c>
      <c r="BH104">
        <v>3</v>
      </c>
      <c r="BI104">
        <v>1</v>
      </c>
      <c r="BJ104">
        <v>3</v>
      </c>
      <c r="BK104">
        <v>3</v>
      </c>
      <c r="BL104">
        <v>2</v>
      </c>
      <c r="BM104">
        <v>3</v>
      </c>
      <c r="BN104">
        <v>1</v>
      </c>
      <c r="BO104">
        <v>2</v>
      </c>
      <c r="BP104">
        <v>1</v>
      </c>
      <c r="BQ104">
        <v>1</v>
      </c>
      <c r="BR104">
        <v>2</v>
      </c>
      <c r="BS104">
        <v>2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2</v>
      </c>
      <c r="BZ104">
        <v>2</v>
      </c>
      <c r="CA104">
        <v>3</v>
      </c>
      <c r="CB104">
        <v>1</v>
      </c>
      <c r="CC104">
        <v>4</v>
      </c>
      <c r="CD104">
        <v>2</v>
      </c>
      <c r="CE104">
        <v>171</v>
      </c>
      <c r="CG104">
        <f t="shared" si="9"/>
        <v>36</v>
      </c>
      <c r="CH104">
        <f t="shared" si="10"/>
        <v>32</v>
      </c>
      <c r="CI104">
        <f t="shared" si="11"/>
        <v>22</v>
      </c>
      <c r="CJ104">
        <f t="shared" si="12"/>
        <v>15</v>
      </c>
      <c r="CK104">
        <f t="shared" si="13"/>
        <v>10</v>
      </c>
      <c r="CL104">
        <f t="shared" si="14"/>
        <v>31.25</v>
      </c>
      <c r="CM104">
        <f t="shared" si="15"/>
        <v>24</v>
      </c>
      <c r="CN104">
        <f t="shared" si="16"/>
        <v>8</v>
      </c>
      <c r="CO104">
        <f t="shared" si="17"/>
        <v>39.36</v>
      </c>
    </row>
    <row r="105" spans="1:93" ht="14.5">
      <c r="A105">
        <v>104</v>
      </c>
      <c r="B105" t="s">
        <v>506</v>
      </c>
      <c r="C105" t="s">
        <v>389</v>
      </c>
      <c r="D105" t="s">
        <v>84</v>
      </c>
      <c r="E105" t="s">
        <v>85</v>
      </c>
      <c r="F105" t="s">
        <v>507</v>
      </c>
      <c r="G105" t="s">
        <v>508</v>
      </c>
      <c r="H105">
        <v>1</v>
      </c>
      <c r="I105" t="s">
        <v>192</v>
      </c>
      <c r="J105" s="1" t="s">
        <v>639</v>
      </c>
      <c r="K105">
        <v>1</v>
      </c>
      <c r="L105">
        <v>1</v>
      </c>
      <c r="M105">
        <v>4</v>
      </c>
      <c r="N105">
        <v>3</v>
      </c>
      <c r="O105">
        <v>4</v>
      </c>
      <c r="P105">
        <v>2</v>
      </c>
      <c r="Q105">
        <v>4</v>
      </c>
      <c r="R105">
        <v>3</v>
      </c>
      <c r="S105">
        <v>3</v>
      </c>
      <c r="T105">
        <v>3</v>
      </c>
      <c r="U105">
        <v>4</v>
      </c>
      <c r="V105">
        <v>4</v>
      </c>
      <c r="W105">
        <v>3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3</v>
      </c>
      <c r="AE105">
        <v>4</v>
      </c>
      <c r="AF105">
        <v>3</v>
      </c>
      <c r="AG105">
        <v>3</v>
      </c>
      <c r="AH105">
        <v>3</v>
      </c>
      <c r="AI105">
        <v>2</v>
      </c>
      <c r="AJ105">
        <v>2</v>
      </c>
      <c r="AK105">
        <v>2</v>
      </c>
      <c r="AL105">
        <v>3</v>
      </c>
      <c r="AM105">
        <v>3</v>
      </c>
      <c r="AN105">
        <v>2</v>
      </c>
      <c r="AO105">
        <v>3</v>
      </c>
      <c r="AP105">
        <v>2</v>
      </c>
      <c r="AQ105">
        <v>2</v>
      </c>
      <c r="AR105">
        <v>2</v>
      </c>
      <c r="AS105">
        <v>3</v>
      </c>
      <c r="AT105">
        <v>1</v>
      </c>
      <c r="AU105">
        <v>3</v>
      </c>
      <c r="AV105">
        <v>1</v>
      </c>
      <c r="AW105">
        <v>2</v>
      </c>
      <c r="AX105">
        <v>1</v>
      </c>
      <c r="AY105">
        <v>2</v>
      </c>
      <c r="AZ105">
        <v>3</v>
      </c>
      <c r="BA105">
        <v>2</v>
      </c>
      <c r="BB105">
        <v>2</v>
      </c>
      <c r="BC105">
        <v>2</v>
      </c>
      <c r="BD105">
        <v>3</v>
      </c>
      <c r="BE105">
        <v>2</v>
      </c>
      <c r="BF105">
        <v>3</v>
      </c>
      <c r="BG105">
        <v>3</v>
      </c>
      <c r="BH105">
        <v>3</v>
      </c>
      <c r="BI105">
        <v>1</v>
      </c>
      <c r="BJ105">
        <v>3</v>
      </c>
      <c r="BK105">
        <v>2</v>
      </c>
      <c r="BL105">
        <v>2</v>
      </c>
      <c r="BM105">
        <v>2</v>
      </c>
      <c r="BN105">
        <v>2</v>
      </c>
      <c r="BO105">
        <v>3</v>
      </c>
      <c r="BP105">
        <v>2</v>
      </c>
      <c r="BQ105">
        <v>4</v>
      </c>
      <c r="BR105">
        <v>4</v>
      </c>
      <c r="BS105">
        <v>3</v>
      </c>
      <c r="BT105">
        <v>2</v>
      </c>
      <c r="BU105">
        <v>3</v>
      </c>
      <c r="BV105">
        <v>3</v>
      </c>
      <c r="BW105">
        <v>2</v>
      </c>
      <c r="BX105">
        <v>1</v>
      </c>
      <c r="BY105">
        <v>2</v>
      </c>
      <c r="BZ105">
        <v>3</v>
      </c>
      <c r="CA105">
        <v>1</v>
      </c>
      <c r="CB105">
        <v>2</v>
      </c>
      <c r="CC105">
        <v>3</v>
      </c>
      <c r="CD105">
        <v>1</v>
      </c>
      <c r="CE105">
        <v>187</v>
      </c>
      <c r="CG105">
        <f t="shared" si="9"/>
        <v>40</v>
      </c>
      <c r="CH105">
        <f t="shared" si="10"/>
        <v>31</v>
      </c>
      <c r="CI105">
        <f t="shared" si="11"/>
        <v>25</v>
      </c>
      <c r="CJ105">
        <f t="shared" si="12"/>
        <v>19</v>
      </c>
      <c r="CK105">
        <f t="shared" si="13"/>
        <v>15</v>
      </c>
      <c r="CL105">
        <f t="shared" si="14"/>
        <v>42.5</v>
      </c>
      <c r="CM105">
        <f t="shared" si="15"/>
        <v>35</v>
      </c>
      <c r="CN105">
        <f t="shared" si="16"/>
        <v>8</v>
      </c>
      <c r="CO105">
        <f t="shared" si="17"/>
        <v>52.89</v>
      </c>
    </row>
    <row r="106" spans="1:93" ht="14.5">
      <c r="A106">
        <v>105</v>
      </c>
      <c r="B106" t="s">
        <v>509</v>
      </c>
      <c r="C106" t="s">
        <v>393</v>
      </c>
      <c r="D106" t="s">
        <v>84</v>
      </c>
      <c r="E106" t="s">
        <v>85</v>
      </c>
      <c r="F106" t="s">
        <v>510</v>
      </c>
      <c r="G106" t="s">
        <v>511</v>
      </c>
      <c r="H106">
        <v>1</v>
      </c>
      <c r="I106" t="s">
        <v>512</v>
      </c>
      <c r="J106" s="1" t="s">
        <v>635</v>
      </c>
      <c r="K106">
        <v>1</v>
      </c>
      <c r="L106">
        <v>1</v>
      </c>
      <c r="M106">
        <v>2</v>
      </c>
      <c r="N106">
        <v>3</v>
      </c>
      <c r="O106">
        <v>2</v>
      </c>
      <c r="P106">
        <v>3</v>
      </c>
      <c r="Q106">
        <v>1</v>
      </c>
      <c r="R106">
        <v>1</v>
      </c>
      <c r="S106">
        <v>1</v>
      </c>
      <c r="T106">
        <v>3</v>
      </c>
      <c r="U106">
        <v>1</v>
      </c>
      <c r="V106">
        <v>2</v>
      </c>
      <c r="W106">
        <v>3</v>
      </c>
      <c r="X106">
        <v>3</v>
      </c>
      <c r="Y106">
        <v>1</v>
      </c>
      <c r="Z106">
        <v>1</v>
      </c>
      <c r="AA106">
        <v>2</v>
      </c>
      <c r="AB106">
        <v>2</v>
      </c>
      <c r="AC106">
        <v>3</v>
      </c>
      <c r="AD106">
        <v>3</v>
      </c>
      <c r="AE106">
        <v>2</v>
      </c>
      <c r="AF106">
        <v>2</v>
      </c>
      <c r="AG106">
        <v>3</v>
      </c>
      <c r="AH106">
        <v>3</v>
      </c>
      <c r="AI106">
        <v>3</v>
      </c>
      <c r="AJ106">
        <v>2</v>
      </c>
      <c r="AK106">
        <v>3</v>
      </c>
      <c r="AL106">
        <v>3</v>
      </c>
      <c r="AM106">
        <v>3</v>
      </c>
      <c r="AN106">
        <v>2</v>
      </c>
      <c r="AO106">
        <v>3</v>
      </c>
      <c r="AP106">
        <v>2</v>
      </c>
      <c r="AQ106">
        <v>3</v>
      </c>
      <c r="AR106">
        <v>1</v>
      </c>
      <c r="AS106">
        <v>1</v>
      </c>
      <c r="AT106">
        <v>1</v>
      </c>
      <c r="AU106">
        <v>2</v>
      </c>
      <c r="AV106">
        <v>3</v>
      </c>
      <c r="AW106">
        <v>3</v>
      </c>
      <c r="AX106">
        <v>1</v>
      </c>
      <c r="AY106">
        <v>2</v>
      </c>
      <c r="AZ106">
        <v>3</v>
      </c>
      <c r="BA106">
        <v>3</v>
      </c>
      <c r="BB106">
        <v>3</v>
      </c>
      <c r="BC106">
        <v>2</v>
      </c>
      <c r="BD106">
        <v>3</v>
      </c>
      <c r="BE106">
        <v>3</v>
      </c>
      <c r="BF106">
        <v>3</v>
      </c>
      <c r="BG106">
        <v>4</v>
      </c>
      <c r="BH106">
        <v>3</v>
      </c>
      <c r="BI106">
        <v>1</v>
      </c>
      <c r="BJ106">
        <v>3</v>
      </c>
      <c r="BK106">
        <v>3</v>
      </c>
      <c r="BL106">
        <v>3</v>
      </c>
      <c r="BM106">
        <v>3</v>
      </c>
      <c r="BN106">
        <v>3</v>
      </c>
      <c r="BO106">
        <v>2</v>
      </c>
      <c r="BP106">
        <v>3</v>
      </c>
      <c r="BQ106">
        <v>2</v>
      </c>
      <c r="BR106">
        <v>3</v>
      </c>
      <c r="BS106">
        <v>2</v>
      </c>
      <c r="BT106">
        <v>3</v>
      </c>
      <c r="BU106">
        <v>3</v>
      </c>
      <c r="BV106">
        <v>3</v>
      </c>
      <c r="BW106">
        <v>2</v>
      </c>
      <c r="BX106">
        <v>2</v>
      </c>
      <c r="BY106">
        <v>1</v>
      </c>
      <c r="BZ106">
        <v>1</v>
      </c>
      <c r="CA106">
        <v>3</v>
      </c>
      <c r="CB106">
        <v>2</v>
      </c>
      <c r="CC106">
        <v>3</v>
      </c>
      <c r="CD106">
        <v>2</v>
      </c>
      <c r="CE106">
        <v>165</v>
      </c>
      <c r="CG106">
        <f t="shared" si="9"/>
        <v>19</v>
      </c>
      <c r="CH106">
        <f t="shared" si="10"/>
        <v>22</v>
      </c>
      <c r="CI106">
        <f t="shared" si="11"/>
        <v>27</v>
      </c>
      <c r="CJ106">
        <f t="shared" si="12"/>
        <v>20</v>
      </c>
      <c r="CK106">
        <f t="shared" si="13"/>
        <v>12</v>
      </c>
      <c r="CL106">
        <f t="shared" si="14"/>
        <v>40</v>
      </c>
      <c r="CM106">
        <f t="shared" si="15"/>
        <v>37</v>
      </c>
      <c r="CN106">
        <f t="shared" si="16"/>
        <v>8</v>
      </c>
      <c r="CO106">
        <f t="shared" si="17"/>
        <v>55.35</v>
      </c>
    </row>
    <row r="107" spans="1:93" ht="14.5">
      <c r="A107">
        <v>106</v>
      </c>
      <c r="B107" t="s">
        <v>513</v>
      </c>
      <c r="C107" t="s">
        <v>514</v>
      </c>
      <c r="D107" t="s">
        <v>84</v>
      </c>
      <c r="E107" t="s">
        <v>85</v>
      </c>
      <c r="F107" t="s">
        <v>515</v>
      </c>
      <c r="G107" t="s">
        <v>516</v>
      </c>
      <c r="H107">
        <v>2</v>
      </c>
      <c r="I107" t="s">
        <v>117</v>
      </c>
      <c r="J107" s="1" t="s">
        <v>635</v>
      </c>
      <c r="K107">
        <v>1</v>
      </c>
      <c r="L107">
        <v>1</v>
      </c>
      <c r="M107">
        <v>4</v>
      </c>
      <c r="N107">
        <v>2</v>
      </c>
      <c r="O107">
        <v>3</v>
      </c>
      <c r="P107">
        <v>3</v>
      </c>
      <c r="Q107">
        <v>4</v>
      </c>
      <c r="R107">
        <v>2</v>
      </c>
      <c r="S107">
        <v>1</v>
      </c>
      <c r="T107">
        <v>1</v>
      </c>
      <c r="U107">
        <v>4</v>
      </c>
      <c r="V107">
        <v>2</v>
      </c>
      <c r="W107">
        <v>3</v>
      </c>
      <c r="X107">
        <v>2</v>
      </c>
      <c r="Y107">
        <v>5</v>
      </c>
      <c r="Z107">
        <v>5</v>
      </c>
      <c r="AA107">
        <v>3</v>
      </c>
      <c r="AB107">
        <v>3</v>
      </c>
      <c r="AC107">
        <v>5</v>
      </c>
      <c r="AD107">
        <v>3</v>
      </c>
      <c r="AE107">
        <v>4</v>
      </c>
      <c r="AF107">
        <v>4</v>
      </c>
      <c r="AG107">
        <v>2</v>
      </c>
      <c r="AH107">
        <v>3</v>
      </c>
      <c r="AI107">
        <v>2</v>
      </c>
      <c r="AJ107">
        <v>2</v>
      </c>
      <c r="AK107">
        <v>2</v>
      </c>
      <c r="AL107">
        <v>3</v>
      </c>
      <c r="AM107">
        <v>2</v>
      </c>
      <c r="AN107">
        <v>2</v>
      </c>
      <c r="AO107">
        <v>2</v>
      </c>
      <c r="AP107">
        <v>1</v>
      </c>
      <c r="AQ107">
        <v>1</v>
      </c>
      <c r="AR107">
        <v>2</v>
      </c>
      <c r="AS107">
        <v>2</v>
      </c>
      <c r="AT107">
        <v>1</v>
      </c>
      <c r="AU107">
        <v>2</v>
      </c>
      <c r="AV107">
        <v>4</v>
      </c>
      <c r="AW107">
        <v>4</v>
      </c>
      <c r="AX107">
        <v>2</v>
      </c>
      <c r="AY107">
        <v>2</v>
      </c>
      <c r="AZ107">
        <v>2</v>
      </c>
      <c r="BA107">
        <v>3</v>
      </c>
      <c r="BB107">
        <v>3</v>
      </c>
      <c r="BC107">
        <v>2</v>
      </c>
      <c r="BD107">
        <v>4</v>
      </c>
      <c r="BE107">
        <v>1</v>
      </c>
      <c r="BF107">
        <v>3</v>
      </c>
      <c r="BG107">
        <v>4</v>
      </c>
      <c r="BH107">
        <v>4</v>
      </c>
      <c r="BI107">
        <v>1</v>
      </c>
      <c r="BJ107">
        <v>4</v>
      </c>
      <c r="BK107">
        <v>2</v>
      </c>
      <c r="BL107">
        <v>1</v>
      </c>
      <c r="BM107">
        <v>2</v>
      </c>
      <c r="BN107">
        <v>1</v>
      </c>
      <c r="BO107">
        <v>2</v>
      </c>
      <c r="BP107">
        <v>1</v>
      </c>
      <c r="BQ107">
        <v>2</v>
      </c>
      <c r="BR107">
        <v>3</v>
      </c>
      <c r="BS107">
        <v>2</v>
      </c>
      <c r="BT107">
        <v>2</v>
      </c>
      <c r="BU107">
        <v>2</v>
      </c>
      <c r="BV107">
        <v>1</v>
      </c>
      <c r="BW107">
        <v>3</v>
      </c>
      <c r="BX107">
        <v>1</v>
      </c>
      <c r="BY107">
        <v>2</v>
      </c>
      <c r="BZ107">
        <v>3</v>
      </c>
      <c r="CA107">
        <v>3</v>
      </c>
      <c r="CB107">
        <v>4</v>
      </c>
      <c r="CC107">
        <v>3</v>
      </c>
      <c r="CD107">
        <v>1</v>
      </c>
      <c r="CE107">
        <v>176</v>
      </c>
      <c r="CG107">
        <f t="shared" si="9"/>
        <v>36</v>
      </c>
      <c r="CH107">
        <f t="shared" si="10"/>
        <v>27</v>
      </c>
      <c r="CI107">
        <f t="shared" si="11"/>
        <v>21</v>
      </c>
      <c r="CJ107">
        <f t="shared" si="12"/>
        <v>18</v>
      </c>
      <c r="CK107">
        <f t="shared" si="13"/>
        <v>7</v>
      </c>
      <c r="CL107">
        <f t="shared" si="14"/>
        <v>31.25</v>
      </c>
      <c r="CM107">
        <f t="shared" si="15"/>
        <v>28</v>
      </c>
      <c r="CN107">
        <f t="shared" si="16"/>
        <v>7</v>
      </c>
      <c r="CO107">
        <f t="shared" si="17"/>
        <v>43.05</v>
      </c>
    </row>
    <row r="108" spans="1:93" ht="14.5">
      <c r="A108">
        <v>107</v>
      </c>
      <c r="B108" t="s">
        <v>517</v>
      </c>
      <c r="C108" t="s">
        <v>518</v>
      </c>
      <c r="D108" t="s">
        <v>84</v>
      </c>
      <c r="E108" t="s">
        <v>85</v>
      </c>
      <c r="F108" t="s">
        <v>519</v>
      </c>
      <c r="G108" t="s">
        <v>520</v>
      </c>
      <c r="H108">
        <v>2</v>
      </c>
      <c r="I108" t="s">
        <v>93</v>
      </c>
      <c r="J108" s="1" t="s">
        <v>636</v>
      </c>
      <c r="K108">
        <v>1</v>
      </c>
      <c r="L108">
        <v>1</v>
      </c>
      <c r="M108">
        <v>3</v>
      </c>
      <c r="N108">
        <v>2</v>
      </c>
      <c r="O108">
        <v>4</v>
      </c>
      <c r="P108">
        <v>2</v>
      </c>
      <c r="Q108">
        <v>4</v>
      </c>
      <c r="R108">
        <v>1</v>
      </c>
      <c r="S108">
        <v>2</v>
      </c>
      <c r="T108">
        <v>1</v>
      </c>
      <c r="U108">
        <v>4</v>
      </c>
      <c r="V108">
        <v>4</v>
      </c>
      <c r="W108">
        <v>2</v>
      </c>
      <c r="X108">
        <v>2</v>
      </c>
      <c r="Y108">
        <v>1</v>
      </c>
      <c r="Z108">
        <v>4</v>
      </c>
      <c r="AA108">
        <v>2</v>
      </c>
      <c r="AB108">
        <v>4</v>
      </c>
      <c r="AC108">
        <v>4</v>
      </c>
      <c r="AD108">
        <v>2</v>
      </c>
      <c r="AE108">
        <v>4</v>
      </c>
      <c r="AF108">
        <v>2</v>
      </c>
      <c r="AG108">
        <v>3</v>
      </c>
      <c r="AH108">
        <v>3</v>
      </c>
      <c r="AI108">
        <v>3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2</v>
      </c>
      <c r="AR108">
        <v>3</v>
      </c>
      <c r="AS108">
        <v>1</v>
      </c>
      <c r="AT108">
        <v>2</v>
      </c>
      <c r="AU108">
        <v>3</v>
      </c>
      <c r="AV108">
        <v>3</v>
      </c>
      <c r="AW108">
        <v>1</v>
      </c>
      <c r="AX108">
        <v>1</v>
      </c>
      <c r="AY108">
        <v>1</v>
      </c>
      <c r="AZ108">
        <v>1</v>
      </c>
      <c r="BA108">
        <v>3</v>
      </c>
      <c r="BB108">
        <v>3</v>
      </c>
      <c r="BC108">
        <v>1</v>
      </c>
      <c r="BD108">
        <v>3</v>
      </c>
      <c r="BE108">
        <v>1</v>
      </c>
      <c r="BF108">
        <v>3</v>
      </c>
      <c r="BG108">
        <v>3</v>
      </c>
      <c r="BH108">
        <v>3</v>
      </c>
      <c r="BI108">
        <v>1</v>
      </c>
      <c r="BJ108">
        <v>3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3</v>
      </c>
      <c r="BT108">
        <v>1</v>
      </c>
      <c r="BU108">
        <v>1</v>
      </c>
      <c r="BV108">
        <v>1</v>
      </c>
      <c r="BW108">
        <v>3</v>
      </c>
      <c r="BX108">
        <v>1</v>
      </c>
      <c r="BY108">
        <v>1</v>
      </c>
      <c r="BZ108">
        <v>1</v>
      </c>
      <c r="CA108">
        <v>3</v>
      </c>
      <c r="CB108">
        <v>1</v>
      </c>
      <c r="CC108">
        <v>3</v>
      </c>
      <c r="CD108">
        <v>2</v>
      </c>
      <c r="CE108">
        <v>155</v>
      </c>
      <c r="CG108">
        <f t="shared" si="9"/>
        <v>37</v>
      </c>
      <c r="CH108">
        <f t="shared" si="10"/>
        <v>17</v>
      </c>
      <c r="CI108">
        <f t="shared" si="11"/>
        <v>30</v>
      </c>
      <c r="CJ108">
        <f t="shared" si="12"/>
        <v>12</v>
      </c>
      <c r="CK108">
        <f t="shared" si="13"/>
        <v>10</v>
      </c>
      <c r="CL108">
        <f t="shared" si="14"/>
        <v>27.5</v>
      </c>
      <c r="CM108">
        <f t="shared" si="15"/>
        <v>16</v>
      </c>
      <c r="CN108">
        <f t="shared" si="16"/>
        <v>7</v>
      </c>
      <c r="CO108">
        <f t="shared" si="17"/>
        <v>28.29</v>
      </c>
    </row>
    <row r="109" spans="1:93" ht="14.5">
      <c r="A109">
        <v>108</v>
      </c>
      <c r="B109" t="s">
        <v>521</v>
      </c>
      <c r="C109" t="s">
        <v>522</v>
      </c>
      <c r="D109" t="s">
        <v>84</v>
      </c>
      <c r="E109" t="s">
        <v>85</v>
      </c>
      <c r="F109" t="s">
        <v>523</v>
      </c>
      <c r="G109" t="s">
        <v>524</v>
      </c>
      <c r="H109">
        <v>2</v>
      </c>
      <c r="I109" t="s">
        <v>112</v>
      </c>
      <c r="J109" s="1" t="s">
        <v>639</v>
      </c>
      <c r="K109">
        <v>1</v>
      </c>
      <c r="L109">
        <v>1</v>
      </c>
      <c r="M109">
        <v>2</v>
      </c>
      <c r="N109">
        <v>3</v>
      </c>
      <c r="O109">
        <v>3</v>
      </c>
      <c r="P109">
        <v>2</v>
      </c>
      <c r="Q109">
        <v>3</v>
      </c>
      <c r="R109">
        <v>1</v>
      </c>
      <c r="S109">
        <v>1</v>
      </c>
      <c r="T109">
        <v>1</v>
      </c>
      <c r="U109">
        <v>2</v>
      </c>
      <c r="V109">
        <v>3</v>
      </c>
      <c r="W109">
        <v>1</v>
      </c>
      <c r="X109">
        <v>1</v>
      </c>
      <c r="Y109">
        <v>1</v>
      </c>
      <c r="Z109">
        <v>3</v>
      </c>
      <c r="AA109">
        <v>3</v>
      </c>
      <c r="AB109">
        <v>3</v>
      </c>
      <c r="AC109">
        <v>3</v>
      </c>
      <c r="AD109">
        <v>2</v>
      </c>
      <c r="AE109">
        <v>2</v>
      </c>
      <c r="AF109">
        <v>1</v>
      </c>
      <c r="AG109">
        <v>3</v>
      </c>
      <c r="AH109">
        <v>3</v>
      </c>
      <c r="AI109">
        <v>2</v>
      </c>
      <c r="AJ109">
        <v>2</v>
      </c>
      <c r="AK109">
        <v>2</v>
      </c>
      <c r="AL109">
        <v>3</v>
      </c>
      <c r="AM109">
        <v>3</v>
      </c>
      <c r="AN109">
        <v>2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4</v>
      </c>
      <c r="AV109">
        <v>4</v>
      </c>
      <c r="AW109">
        <v>2</v>
      </c>
      <c r="AX109">
        <v>1</v>
      </c>
      <c r="AY109">
        <v>1</v>
      </c>
      <c r="AZ109">
        <v>2</v>
      </c>
      <c r="BA109">
        <v>4</v>
      </c>
      <c r="BB109">
        <v>3</v>
      </c>
      <c r="BC109">
        <v>2</v>
      </c>
      <c r="BD109">
        <v>3</v>
      </c>
      <c r="BE109">
        <v>1</v>
      </c>
      <c r="BF109">
        <v>3</v>
      </c>
      <c r="BG109">
        <v>4</v>
      </c>
      <c r="BH109">
        <v>3</v>
      </c>
      <c r="BI109">
        <v>1</v>
      </c>
      <c r="BJ109">
        <v>4</v>
      </c>
      <c r="BK109">
        <v>2</v>
      </c>
      <c r="BL109">
        <v>1</v>
      </c>
      <c r="BM109">
        <v>2</v>
      </c>
      <c r="BN109">
        <v>1</v>
      </c>
      <c r="BO109">
        <v>4</v>
      </c>
      <c r="BP109">
        <v>1</v>
      </c>
      <c r="BQ109">
        <v>1</v>
      </c>
      <c r="BR109">
        <v>2</v>
      </c>
      <c r="BS109">
        <v>3</v>
      </c>
      <c r="BT109">
        <v>1</v>
      </c>
      <c r="BU109">
        <v>1</v>
      </c>
      <c r="BV109">
        <v>1</v>
      </c>
      <c r="BW109">
        <v>4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4</v>
      </c>
      <c r="CD109">
        <v>1</v>
      </c>
      <c r="CE109">
        <v>146</v>
      </c>
      <c r="CG109">
        <f t="shared" si="9"/>
        <v>25</v>
      </c>
      <c r="CH109">
        <f t="shared" si="10"/>
        <v>16</v>
      </c>
      <c r="CI109">
        <f t="shared" si="11"/>
        <v>25</v>
      </c>
      <c r="CJ109">
        <f t="shared" si="12"/>
        <v>13</v>
      </c>
      <c r="CK109">
        <f t="shared" si="13"/>
        <v>7</v>
      </c>
      <c r="CL109">
        <f t="shared" si="14"/>
        <v>25</v>
      </c>
      <c r="CM109">
        <f t="shared" si="15"/>
        <v>18</v>
      </c>
      <c r="CN109">
        <f t="shared" si="16"/>
        <v>4</v>
      </c>
      <c r="CO109">
        <f t="shared" si="17"/>
        <v>27.06</v>
      </c>
    </row>
    <row r="110" spans="1:93" ht="14.5">
      <c r="A110">
        <v>109</v>
      </c>
      <c r="B110" t="s">
        <v>525</v>
      </c>
      <c r="C110" t="s">
        <v>522</v>
      </c>
      <c r="D110" t="s">
        <v>84</v>
      </c>
      <c r="E110" t="s">
        <v>85</v>
      </c>
      <c r="F110" t="s">
        <v>526</v>
      </c>
      <c r="G110" t="s">
        <v>527</v>
      </c>
      <c r="H110">
        <v>1</v>
      </c>
      <c r="I110" t="s">
        <v>528</v>
      </c>
      <c r="J110" s="1" t="s">
        <v>641</v>
      </c>
      <c r="K110">
        <v>1</v>
      </c>
      <c r="L110">
        <v>1</v>
      </c>
      <c r="M110">
        <v>5</v>
      </c>
      <c r="N110">
        <v>1</v>
      </c>
      <c r="O110">
        <v>3</v>
      </c>
      <c r="P110">
        <v>1</v>
      </c>
      <c r="Q110">
        <v>4</v>
      </c>
      <c r="R110">
        <v>1</v>
      </c>
      <c r="S110">
        <v>1</v>
      </c>
      <c r="T110">
        <v>1</v>
      </c>
      <c r="U110">
        <v>4</v>
      </c>
      <c r="V110">
        <v>3</v>
      </c>
      <c r="W110">
        <v>1</v>
      </c>
      <c r="X110">
        <v>1</v>
      </c>
      <c r="Y110">
        <v>2</v>
      </c>
      <c r="Z110">
        <v>4</v>
      </c>
      <c r="AA110">
        <v>1</v>
      </c>
      <c r="AB110">
        <v>4</v>
      </c>
      <c r="AC110">
        <v>5</v>
      </c>
      <c r="AD110">
        <v>1</v>
      </c>
      <c r="AE110">
        <v>5</v>
      </c>
      <c r="AF110">
        <v>1</v>
      </c>
      <c r="AG110">
        <v>3</v>
      </c>
      <c r="AH110">
        <v>3</v>
      </c>
      <c r="AI110">
        <v>3</v>
      </c>
      <c r="AJ110">
        <v>3</v>
      </c>
      <c r="AK110">
        <v>3</v>
      </c>
      <c r="AL110">
        <v>3</v>
      </c>
      <c r="AM110">
        <v>3</v>
      </c>
      <c r="AN110">
        <v>3</v>
      </c>
      <c r="AO110">
        <v>3</v>
      </c>
      <c r="AP110">
        <v>3</v>
      </c>
      <c r="AQ110">
        <v>1</v>
      </c>
      <c r="AR110">
        <v>3</v>
      </c>
      <c r="AS110">
        <v>1</v>
      </c>
      <c r="AT110">
        <v>1</v>
      </c>
      <c r="AU110">
        <v>3</v>
      </c>
      <c r="AV110">
        <v>3</v>
      </c>
      <c r="AW110">
        <v>2</v>
      </c>
      <c r="AX110">
        <v>1</v>
      </c>
      <c r="AY110">
        <v>1</v>
      </c>
      <c r="AZ110">
        <v>1</v>
      </c>
      <c r="BA110">
        <v>4</v>
      </c>
      <c r="BB110">
        <v>4</v>
      </c>
      <c r="BC110">
        <v>1</v>
      </c>
      <c r="BD110">
        <v>4</v>
      </c>
      <c r="BE110">
        <v>1</v>
      </c>
      <c r="BF110">
        <v>3</v>
      </c>
      <c r="BG110">
        <v>4</v>
      </c>
      <c r="BH110">
        <v>4</v>
      </c>
      <c r="BI110">
        <v>1</v>
      </c>
      <c r="BJ110">
        <v>4</v>
      </c>
      <c r="BK110">
        <v>1</v>
      </c>
      <c r="BL110">
        <v>1</v>
      </c>
      <c r="BM110">
        <v>1</v>
      </c>
      <c r="BN110">
        <v>1</v>
      </c>
      <c r="BO110">
        <v>4</v>
      </c>
      <c r="BP110">
        <v>1</v>
      </c>
      <c r="BQ110">
        <v>1</v>
      </c>
      <c r="BR110">
        <v>1</v>
      </c>
      <c r="BS110">
        <v>4</v>
      </c>
      <c r="BT110">
        <v>1</v>
      </c>
      <c r="BU110">
        <v>1</v>
      </c>
      <c r="BV110">
        <v>1</v>
      </c>
      <c r="BW110">
        <v>4</v>
      </c>
      <c r="BX110">
        <v>1</v>
      </c>
      <c r="BY110">
        <v>1</v>
      </c>
      <c r="BZ110">
        <v>1</v>
      </c>
      <c r="CA110">
        <v>2</v>
      </c>
      <c r="CB110">
        <v>1</v>
      </c>
      <c r="CC110">
        <v>4</v>
      </c>
      <c r="CD110">
        <v>1</v>
      </c>
      <c r="CE110">
        <v>159</v>
      </c>
      <c r="CG110">
        <f t="shared" si="9"/>
        <v>38</v>
      </c>
      <c r="CH110">
        <f t="shared" si="10"/>
        <v>11</v>
      </c>
      <c r="CI110">
        <f t="shared" si="11"/>
        <v>30</v>
      </c>
      <c r="CJ110">
        <f t="shared" si="12"/>
        <v>11</v>
      </c>
      <c r="CK110">
        <f t="shared" si="13"/>
        <v>4</v>
      </c>
      <c r="CL110">
        <f t="shared" si="14"/>
        <v>18.75</v>
      </c>
      <c r="CM110">
        <f t="shared" si="15"/>
        <v>15</v>
      </c>
      <c r="CN110">
        <f t="shared" si="16"/>
        <v>2</v>
      </c>
      <c r="CO110">
        <f t="shared" si="17"/>
        <v>20.91</v>
      </c>
    </row>
    <row r="111" spans="1:93" ht="14.5">
      <c r="A111">
        <v>110</v>
      </c>
      <c r="B111" t="s">
        <v>529</v>
      </c>
      <c r="C111" t="s">
        <v>530</v>
      </c>
      <c r="D111" t="s">
        <v>84</v>
      </c>
      <c r="E111" t="s">
        <v>85</v>
      </c>
      <c r="F111" t="s">
        <v>531</v>
      </c>
      <c r="G111" t="s">
        <v>532</v>
      </c>
      <c r="H111">
        <v>1</v>
      </c>
      <c r="I111" t="s">
        <v>117</v>
      </c>
      <c r="J111" s="1" t="s">
        <v>635</v>
      </c>
      <c r="K111">
        <v>1</v>
      </c>
      <c r="L111">
        <v>1</v>
      </c>
      <c r="M111">
        <v>4</v>
      </c>
      <c r="N111">
        <v>3</v>
      </c>
      <c r="O111">
        <v>3</v>
      </c>
      <c r="P111">
        <v>2</v>
      </c>
      <c r="Q111">
        <v>3</v>
      </c>
      <c r="R111">
        <v>2</v>
      </c>
      <c r="S111">
        <v>1</v>
      </c>
      <c r="T111">
        <v>1</v>
      </c>
      <c r="U111">
        <v>4</v>
      </c>
      <c r="V111">
        <v>3</v>
      </c>
      <c r="W111">
        <v>1</v>
      </c>
      <c r="X111">
        <v>2</v>
      </c>
      <c r="Y111">
        <v>4</v>
      </c>
      <c r="Z111">
        <v>4</v>
      </c>
      <c r="AA111">
        <v>3</v>
      </c>
      <c r="AB111">
        <v>2</v>
      </c>
      <c r="AC111">
        <v>4</v>
      </c>
      <c r="AD111">
        <v>2</v>
      </c>
      <c r="AE111">
        <v>4</v>
      </c>
      <c r="AF111">
        <v>2</v>
      </c>
      <c r="AG111">
        <v>3</v>
      </c>
      <c r="AH111">
        <v>3</v>
      </c>
      <c r="AI111">
        <v>2</v>
      </c>
      <c r="AJ111">
        <v>2</v>
      </c>
      <c r="AK111">
        <v>3</v>
      </c>
      <c r="AL111">
        <v>3</v>
      </c>
      <c r="AM111">
        <v>4</v>
      </c>
      <c r="AN111">
        <v>2</v>
      </c>
      <c r="AO111">
        <v>3</v>
      </c>
      <c r="AP111">
        <v>2</v>
      </c>
      <c r="AQ111">
        <v>2</v>
      </c>
      <c r="AR111">
        <v>3</v>
      </c>
      <c r="AS111">
        <v>1</v>
      </c>
      <c r="AT111">
        <v>2</v>
      </c>
      <c r="AU111">
        <v>2</v>
      </c>
      <c r="AV111">
        <v>3</v>
      </c>
      <c r="AW111">
        <v>1</v>
      </c>
      <c r="AX111">
        <v>1</v>
      </c>
      <c r="AY111">
        <v>2</v>
      </c>
      <c r="AZ111">
        <v>2</v>
      </c>
      <c r="BA111">
        <v>3</v>
      </c>
      <c r="BB111">
        <v>2</v>
      </c>
      <c r="BC111">
        <v>2</v>
      </c>
      <c r="BD111">
        <v>3</v>
      </c>
      <c r="BE111">
        <v>2</v>
      </c>
      <c r="BF111">
        <v>3</v>
      </c>
      <c r="BG111">
        <v>3</v>
      </c>
      <c r="BH111">
        <v>2</v>
      </c>
      <c r="BI111">
        <v>1</v>
      </c>
      <c r="BJ111">
        <v>3</v>
      </c>
      <c r="BK111">
        <v>2</v>
      </c>
      <c r="BL111">
        <v>2</v>
      </c>
      <c r="BM111">
        <v>3</v>
      </c>
      <c r="BN111">
        <v>1</v>
      </c>
      <c r="BO111">
        <v>3</v>
      </c>
      <c r="BP111">
        <v>1</v>
      </c>
      <c r="BQ111">
        <v>1</v>
      </c>
      <c r="BR111">
        <v>2</v>
      </c>
      <c r="BS111">
        <v>3</v>
      </c>
      <c r="BT111">
        <v>2</v>
      </c>
      <c r="BU111">
        <v>1</v>
      </c>
      <c r="BV111">
        <v>1</v>
      </c>
      <c r="BW111">
        <v>3</v>
      </c>
      <c r="BX111">
        <v>1</v>
      </c>
      <c r="BY111">
        <v>1</v>
      </c>
      <c r="BZ111">
        <v>1</v>
      </c>
      <c r="CA111">
        <v>3</v>
      </c>
      <c r="CB111">
        <v>1</v>
      </c>
      <c r="CC111">
        <v>3</v>
      </c>
      <c r="CD111">
        <v>1</v>
      </c>
      <c r="CE111">
        <v>160</v>
      </c>
      <c r="CG111">
        <f t="shared" si="9"/>
        <v>33</v>
      </c>
      <c r="CH111">
        <f t="shared" si="10"/>
        <v>21</v>
      </c>
      <c r="CI111">
        <f t="shared" si="11"/>
        <v>27</v>
      </c>
      <c r="CJ111">
        <f t="shared" si="12"/>
        <v>16</v>
      </c>
      <c r="CK111">
        <f t="shared" si="13"/>
        <v>13</v>
      </c>
      <c r="CL111">
        <f t="shared" si="14"/>
        <v>36.25</v>
      </c>
      <c r="CM111">
        <f t="shared" si="15"/>
        <v>21</v>
      </c>
      <c r="CN111">
        <f t="shared" si="16"/>
        <v>5</v>
      </c>
      <c r="CO111">
        <f t="shared" si="17"/>
        <v>31.98</v>
      </c>
    </row>
    <row r="112" spans="1:93" ht="14.5">
      <c r="A112">
        <v>111</v>
      </c>
      <c r="B112" t="s">
        <v>533</v>
      </c>
      <c r="C112" t="s">
        <v>534</v>
      </c>
      <c r="D112" t="s">
        <v>84</v>
      </c>
      <c r="E112" t="s">
        <v>85</v>
      </c>
      <c r="F112" t="s">
        <v>535</v>
      </c>
      <c r="G112" t="s">
        <v>536</v>
      </c>
      <c r="H112">
        <v>2</v>
      </c>
      <c r="I112" t="s">
        <v>198</v>
      </c>
      <c r="J112" s="1" t="s">
        <v>639</v>
      </c>
      <c r="K112">
        <v>1</v>
      </c>
      <c r="L112">
        <v>1</v>
      </c>
      <c r="M112">
        <v>4</v>
      </c>
      <c r="N112">
        <v>4</v>
      </c>
      <c r="O112">
        <v>4</v>
      </c>
      <c r="P112">
        <v>4</v>
      </c>
      <c r="Q112">
        <v>3</v>
      </c>
      <c r="R112">
        <v>2</v>
      </c>
      <c r="S112">
        <v>1</v>
      </c>
      <c r="T112">
        <v>1</v>
      </c>
      <c r="U112">
        <v>3</v>
      </c>
      <c r="V112">
        <v>3</v>
      </c>
      <c r="W112">
        <v>3</v>
      </c>
      <c r="X112">
        <v>2</v>
      </c>
      <c r="Y112">
        <v>2</v>
      </c>
      <c r="Z112">
        <v>3</v>
      </c>
      <c r="AA112">
        <v>2</v>
      </c>
      <c r="AB112">
        <v>3</v>
      </c>
      <c r="AC112">
        <v>4</v>
      </c>
      <c r="AD112">
        <v>2</v>
      </c>
      <c r="AE112">
        <v>4</v>
      </c>
      <c r="AF112">
        <v>1</v>
      </c>
      <c r="AG112">
        <v>3</v>
      </c>
      <c r="AH112">
        <v>3</v>
      </c>
      <c r="AI112">
        <v>2</v>
      </c>
      <c r="AJ112">
        <v>2</v>
      </c>
      <c r="AK112">
        <v>2</v>
      </c>
      <c r="AL112">
        <v>3</v>
      </c>
      <c r="AM112">
        <v>3</v>
      </c>
      <c r="AN112">
        <v>3</v>
      </c>
      <c r="AO112">
        <v>3</v>
      </c>
      <c r="AP112">
        <v>2</v>
      </c>
      <c r="AQ112">
        <v>2</v>
      </c>
      <c r="AR112">
        <v>1</v>
      </c>
      <c r="AS112">
        <v>1</v>
      </c>
      <c r="AT112">
        <v>1</v>
      </c>
      <c r="AU112">
        <v>4</v>
      </c>
      <c r="AV112">
        <v>4</v>
      </c>
      <c r="AW112">
        <v>2</v>
      </c>
      <c r="AX112">
        <v>1</v>
      </c>
      <c r="AY112">
        <v>1</v>
      </c>
      <c r="AZ112">
        <v>3</v>
      </c>
      <c r="BA112">
        <v>3</v>
      </c>
      <c r="BB112">
        <v>4</v>
      </c>
      <c r="BC112">
        <v>2</v>
      </c>
      <c r="BD112">
        <v>3</v>
      </c>
      <c r="BE112">
        <v>2</v>
      </c>
      <c r="BF112">
        <v>3</v>
      </c>
      <c r="BG112">
        <v>4</v>
      </c>
      <c r="BH112">
        <v>3</v>
      </c>
      <c r="BI112">
        <v>1</v>
      </c>
      <c r="BJ112">
        <v>3</v>
      </c>
      <c r="BK112">
        <v>1</v>
      </c>
      <c r="BL112">
        <v>1</v>
      </c>
      <c r="BM112">
        <v>1</v>
      </c>
      <c r="BN112">
        <v>1</v>
      </c>
      <c r="BO112">
        <v>3</v>
      </c>
      <c r="BP112">
        <v>1</v>
      </c>
      <c r="BQ112">
        <v>3</v>
      </c>
      <c r="BR112">
        <v>3</v>
      </c>
      <c r="BS112">
        <v>3</v>
      </c>
      <c r="BT112">
        <v>1</v>
      </c>
      <c r="BU112">
        <v>2</v>
      </c>
      <c r="BV112">
        <v>1</v>
      </c>
      <c r="BW112">
        <v>4</v>
      </c>
      <c r="BX112">
        <v>1</v>
      </c>
      <c r="BY112">
        <v>1</v>
      </c>
      <c r="BZ112">
        <v>1</v>
      </c>
      <c r="CA112">
        <v>4</v>
      </c>
      <c r="CB112">
        <v>1</v>
      </c>
      <c r="CC112">
        <v>4</v>
      </c>
      <c r="CD112">
        <v>1</v>
      </c>
      <c r="CE112">
        <v>167</v>
      </c>
      <c r="CG112">
        <f t="shared" si="9"/>
        <v>33</v>
      </c>
      <c r="CH112">
        <f t="shared" si="10"/>
        <v>22</v>
      </c>
      <c r="CI112">
        <f t="shared" si="11"/>
        <v>26</v>
      </c>
      <c r="CJ112">
        <f t="shared" si="12"/>
        <v>16</v>
      </c>
      <c r="CK112">
        <f t="shared" si="13"/>
        <v>8</v>
      </c>
      <c r="CL112">
        <f t="shared" si="14"/>
        <v>30</v>
      </c>
      <c r="CM112">
        <f t="shared" si="15"/>
        <v>20</v>
      </c>
      <c r="CN112">
        <f t="shared" si="16"/>
        <v>2</v>
      </c>
      <c r="CO112">
        <f t="shared" si="17"/>
        <v>27.06</v>
      </c>
    </row>
    <row r="113" spans="1:93" ht="14.5">
      <c r="A113">
        <v>112</v>
      </c>
      <c r="B113" t="s">
        <v>537</v>
      </c>
      <c r="C113" t="s">
        <v>538</v>
      </c>
      <c r="D113" t="s">
        <v>84</v>
      </c>
      <c r="E113" t="s">
        <v>85</v>
      </c>
      <c r="F113" t="s">
        <v>539</v>
      </c>
      <c r="G113" t="s">
        <v>540</v>
      </c>
      <c r="H113">
        <v>1</v>
      </c>
      <c r="I113" t="s">
        <v>117</v>
      </c>
      <c r="J113" s="1" t="s">
        <v>635</v>
      </c>
      <c r="K113">
        <v>1</v>
      </c>
      <c r="L113">
        <v>1</v>
      </c>
      <c r="M113">
        <v>5</v>
      </c>
      <c r="N113">
        <v>4</v>
      </c>
      <c r="O113">
        <v>4</v>
      </c>
      <c r="P113">
        <v>2</v>
      </c>
      <c r="Q113">
        <v>5</v>
      </c>
      <c r="R113">
        <v>2</v>
      </c>
      <c r="S113">
        <v>3</v>
      </c>
      <c r="T113">
        <v>1</v>
      </c>
      <c r="U113">
        <v>4</v>
      </c>
      <c r="V113">
        <v>4</v>
      </c>
      <c r="W113">
        <v>1</v>
      </c>
      <c r="X113">
        <v>2</v>
      </c>
      <c r="Y113">
        <v>3</v>
      </c>
      <c r="Z113">
        <v>4</v>
      </c>
      <c r="AA113">
        <v>3</v>
      </c>
      <c r="AB113">
        <v>4</v>
      </c>
      <c r="AC113">
        <v>3</v>
      </c>
      <c r="AD113">
        <v>2</v>
      </c>
      <c r="AE113">
        <v>3</v>
      </c>
      <c r="AF113">
        <v>2</v>
      </c>
      <c r="AG113">
        <v>4</v>
      </c>
      <c r="AH113">
        <v>3</v>
      </c>
      <c r="AI113">
        <v>2</v>
      </c>
      <c r="AJ113">
        <v>3</v>
      </c>
      <c r="AK113">
        <v>2</v>
      </c>
      <c r="AL113">
        <v>3</v>
      </c>
      <c r="AM113">
        <v>3</v>
      </c>
      <c r="AN113">
        <v>3</v>
      </c>
      <c r="AO113">
        <v>4</v>
      </c>
      <c r="AP113">
        <v>3</v>
      </c>
      <c r="AQ113">
        <v>2</v>
      </c>
      <c r="AR113">
        <v>1</v>
      </c>
      <c r="AS113">
        <v>1</v>
      </c>
      <c r="AT113">
        <v>1</v>
      </c>
      <c r="AU113">
        <v>4</v>
      </c>
      <c r="AV113">
        <v>4</v>
      </c>
      <c r="AW113">
        <v>1</v>
      </c>
      <c r="AX113">
        <v>1</v>
      </c>
      <c r="AY113">
        <v>1</v>
      </c>
      <c r="AZ113">
        <v>1</v>
      </c>
      <c r="BA113">
        <v>3</v>
      </c>
      <c r="BB113">
        <v>3</v>
      </c>
      <c r="BC113">
        <v>1</v>
      </c>
      <c r="BD113">
        <v>3</v>
      </c>
      <c r="BE113">
        <v>1</v>
      </c>
      <c r="BF113">
        <v>3</v>
      </c>
      <c r="BG113">
        <v>3</v>
      </c>
      <c r="BH113">
        <v>4</v>
      </c>
      <c r="BI113">
        <v>1</v>
      </c>
      <c r="BJ113">
        <v>3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2</v>
      </c>
      <c r="BS113">
        <v>3</v>
      </c>
      <c r="BT113">
        <v>1</v>
      </c>
      <c r="BU113">
        <v>2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3</v>
      </c>
      <c r="CB113">
        <v>1</v>
      </c>
      <c r="CC113">
        <v>3</v>
      </c>
      <c r="CD113">
        <v>1</v>
      </c>
      <c r="CE113">
        <v>161</v>
      </c>
      <c r="CG113">
        <f t="shared" si="9"/>
        <v>38</v>
      </c>
      <c r="CH113">
        <f t="shared" si="10"/>
        <v>23</v>
      </c>
      <c r="CI113">
        <f t="shared" si="11"/>
        <v>30</v>
      </c>
      <c r="CJ113">
        <f t="shared" si="12"/>
        <v>11</v>
      </c>
      <c r="CK113">
        <f t="shared" si="13"/>
        <v>9</v>
      </c>
      <c r="CL113">
        <f t="shared" si="14"/>
        <v>25</v>
      </c>
      <c r="CM113">
        <f t="shared" si="15"/>
        <v>17</v>
      </c>
      <c r="CN113">
        <f t="shared" si="16"/>
        <v>9</v>
      </c>
      <c r="CO113">
        <f t="shared" si="17"/>
        <v>31.98</v>
      </c>
    </row>
    <row r="114" spans="1:93" ht="14.5">
      <c r="A114">
        <v>113</v>
      </c>
      <c r="B114" t="s">
        <v>541</v>
      </c>
      <c r="C114" t="s">
        <v>542</v>
      </c>
      <c r="D114" t="s">
        <v>84</v>
      </c>
      <c r="E114" t="s">
        <v>85</v>
      </c>
      <c r="F114" t="s">
        <v>543</v>
      </c>
      <c r="G114" t="s">
        <v>544</v>
      </c>
      <c r="H114">
        <v>3</v>
      </c>
      <c r="I114" t="s">
        <v>130</v>
      </c>
      <c r="J114" s="1" t="s">
        <v>639</v>
      </c>
      <c r="K114">
        <v>1</v>
      </c>
      <c r="L114">
        <v>1</v>
      </c>
      <c r="M114">
        <v>2</v>
      </c>
      <c r="N114">
        <v>4</v>
      </c>
      <c r="O114">
        <v>3</v>
      </c>
      <c r="P114">
        <v>5</v>
      </c>
      <c r="Q114">
        <v>3</v>
      </c>
      <c r="R114">
        <v>2</v>
      </c>
      <c r="S114">
        <v>3</v>
      </c>
      <c r="T114">
        <v>2</v>
      </c>
      <c r="U114">
        <v>4</v>
      </c>
      <c r="V114">
        <v>2</v>
      </c>
      <c r="W114">
        <v>4</v>
      </c>
      <c r="X114">
        <v>2</v>
      </c>
      <c r="Y114">
        <v>1</v>
      </c>
      <c r="Z114">
        <v>1</v>
      </c>
      <c r="AA114">
        <v>4</v>
      </c>
      <c r="AB114">
        <v>3</v>
      </c>
      <c r="AC114">
        <v>4</v>
      </c>
      <c r="AD114">
        <v>3</v>
      </c>
      <c r="AE114">
        <v>2</v>
      </c>
      <c r="AF114">
        <v>1</v>
      </c>
      <c r="AG114">
        <v>2</v>
      </c>
      <c r="AH114">
        <v>2</v>
      </c>
      <c r="AI114">
        <v>1</v>
      </c>
      <c r="AJ114">
        <v>2</v>
      </c>
      <c r="AK114">
        <v>2</v>
      </c>
      <c r="AL114">
        <v>3</v>
      </c>
      <c r="AM114">
        <v>2</v>
      </c>
      <c r="AN114">
        <v>3</v>
      </c>
      <c r="AO114">
        <v>3</v>
      </c>
      <c r="AP114">
        <v>1</v>
      </c>
      <c r="AQ114">
        <v>2</v>
      </c>
      <c r="AR114">
        <v>1</v>
      </c>
      <c r="AS114">
        <v>1</v>
      </c>
      <c r="AT114">
        <v>1</v>
      </c>
      <c r="AU114">
        <v>3</v>
      </c>
      <c r="AV114">
        <v>4</v>
      </c>
      <c r="AW114">
        <v>1</v>
      </c>
      <c r="AX114">
        <v>1</v>
      </c>
      <c r="AY114">
        <v>1</v>
      </c>
      <c r="AZ114">
        <v>2</v>
      </c>
      <c r="BA114">
        <v>3</v>
      </c>
      <c r="BB114">
        <v>2</v>
      </c>
      <c r="BC114">
        <v>2</v>
      </c>
      <c r="BD114">
        <v>3</v>
      </c>
      <c r="BE114">
        <v>1</v>
      </c>
      <c r="BF114">
        <v>2</v>
      </c>
      <c r="BG114">
        <v>3</v>
      </c>
      <c r="BH114">
        <v>3</v>
      </c>
      <c r="BI114">
        <v>1</v>
      </c>
      <c r="BJ114">
        <v>3</v>
      </c>
      <c r="BK114">
        <v>4</v>
      </c>
      <c r="BL114">
        <v>1</v>
      </c>
      <c r="BM114">
        <v>1</v>
      </c>
      <c r="BN114">
        <v>2</v>
      </c>
      <c r="BO114">
        <v>3</v>
      </c>
      <c r="BP114">
        <v>1</v>
      </c>
      <c r="BQ114">
        <v>1</v>
      </c>
      <c r="BR114">
        <v>3</v>
      </c>
      <c r="BS114">
        <v>1</v>
      </c>
      <c r="BT114">
        <v>1</v>
      </c>
      <c r="BU114">
        <v>1</v>
      </c>
      <c r="BV114">
        <v>1</v>
      </c>
      <c r="BW114">
        <v>4</v>
      </c>
      <c r="BX114">
        <v>1</v>
      </c>
      <c r="BY114">
        <v>1</v>
      </c>
      <c r="BZ114">
        <v>1</v>
      </c>
      <c r="CA114">
        <v>2</v>
      </c>
      <c r="CB114">
        <v>2</v>
      </c>
      <c r="CC114">
        <v>4</v>
      </c>
      <c r="CD114">
        <v>2</v>
      </c>
      <c r="CE114">
        <v>153</v>
      </c>
      <c r="CG114">
        <f t="shared" si="9"/>
        <v>26</v>
      </c>
      <c r="CH114">
        <f t="shared" si="10"/>
        <v>29</v>
      </c>
      <c r="CI114">
        <f t="shared" si="11"/>
        <v>21</v>
      </c>
      <c r="CJ114">
        <f t="shared" si="12"/>
        <v>13</v>
      </c>
      <c r="CK114">
        <f t="shared" si="13"/>
        <v>13</v>
      </c>
      <c r="CL114">
        <f t="shared" si="14"/>
        <v>32.5</v>
      </c>
      <c r="CM114">
        <f t="shared" si="15"/>
        <v>23</v>
      </c>
      <c r="CN114">
        <f t="shared" si="16"/>
        <v>6</v>
      </c>
      <c r="CO114">
        <f t="shared" si="17"/>
        <v>35.67</v>
      </c>
    </row>
    <row r="115" spans="1:93" ht="14.5">
      <c r="A115">
        <v>114</v>
      </c>
      <c r="B115" t="s">
        <v>545</v>
      </c>
      <c r="C115" t="s">
        <v>546</v>
      </c>
      <c r="D115" t="s">
        <v>84</v>
      </c>
      <c r="E115" t="s">
        <v>85</v>
      </c>
      <c r="F115" t="s">
        <v>547</v>
      </c>
      <c r="G115" t="s">
        <v>548</v>
      </c>
      <c r="H115">
        <v>4</v>
      </c>
      <c r="I115" t="s">
        <v>198</v>
      </c>
      <c r="J115" s="1" t="s">
        <v>639</v>
      </c>
      <c r="K115">
        <v>1</v>
      </c>
      <c r="L115">
        <v>1</v>
      </c>
      <c r="M115">
        <v>2</v>
      </c>
      <c r="N115">
        <v>3</v>
      </c>
      <c r="O115">
        <v>3</v>
      </c>
      <c r="P115">
        <v>3</v>
      </c>
      <c r="Q115">
        <v>3</v>
      </c>
      <c r="R115">
        <v>1</v>
      </c>
      <c r="S115">
        <v>1</v>
      </c>
      <c r="T115">
        <v>1</v>
      </c>
      <c r="U115">
        <v>2</v>
      </c>
      <c r="V115">
        <v>2</v>
      </c>
      <c r="W115">
        <v>1</v>
      </c>
      <c r="X115">
        <v>2</v>
      </c>
      <c r="Y115">
        <v>4</v>
      </c>
      <c r="Z115">
        <v>3</v>
      </c>
      <c r="AA115">
        <v>4</v>
      </c>
      <c r="AB115">
        <v>3</v>
      </c>
      <c r="AC115">
        <v>3</v>
      </c>
      <c r="AD115">
        <v>2</v>
      </c>
      <c r="AE115">
        <v>3</v>
      </c>
      <c r="AF115">
        <v>2</v>
      </c>
      <c r="AG115">
        <v>2</v>
      </c>
      <c r="AH115">
        <v>3</v>
      </c>
      <c r="AI115">
        <v>2</v>
      </c>
      <c r="AJ115">
        <v>2</v>
      </c>
      <c r="AK115">
        <v>2</v>
      </c>
      <c r="AL115">
        <v>2</v>
      </c>
      <c r="AM115">
        <v>3</v>
      </c>
      <c r="AN115">
        <v>2</v>
      </c>
      <c r="AO115">
        <v>2</v>
      </c>
      <c r="AP115">
        <v>1</v>
      </c>
      <c r="AQ115">
        <v>2</v>
      </c>
      <c r="AR115">
        <v>2</v>
      </c>
      <c r="AS115">
        <v>1</v>
      </c>
      <c r="AT115">
        <v>1</v>
      </c>
      <c r="AU115">
        <v>3</v>
      </c>
      <c r="AV115">
        <v>2</v>
      </c>
      <c r="AW115">
        <v>1</v>
      </c>
      <c r="AX115">
        <v>2</v>
      </c>
      <c r="AY115">
        <v>2</v>
      </c>
      <c r="AZ115">
        <v>2</v>
      </c>
      <c r="BA115">
        <v>2</v>
      </c>
      <c r="BB115">
        <v>3</v>
      </c>
      <c r="BC115">
        <v>2</v>
      </c>
      <c r="BD115">
        <v>3</v>
      </c>
      <c r="BE115">
        <v>1</v>
      </c>
      <c r="BF115">
        <v>2</v>
      </c>
      <c r="BG115">
        <v>3</v>
      </c>
      <c r="BH115">
        <v>3</v>
      </c>
      <c r="BI115">
        <v>1</v>
      </c>
      <c r="BJ115">
        <v>3</v>
      </c>
      <c r="BK115">
        <v>2</v>
      </c>
      <c r="BL115">
        <v>2</v>
      </c>
      <c r="BM115">
        <v>2</v>
      </c>
      <c r="BN115">
        <v>1</v>
      </c>
      <c r="BO115">
        <v>3</v>
      </c>
      <c r="BP115">
        <v>1</v>
      </c>
      <c r="BQ115">
        <v>2</v>
      </c>
      <c r="BR115">
        <v>2</v>
      </c>
      <c r="BS115">
        <v>3</v>
      </c>
      <c r="BT115">
        <v>2</v>
      </c>
      <c r="BU115">
        <v>1</v>
      </c>
      <c r="BV115">
        <v>1</v>
      </c>
      <c r="BW115">
        <v>4</v>
      </c>
      <c r="BX115">
        <v>1</v>
      </c>
      <c r="BY115">
        <v>2</v>
      </c>
      <c r="BZ115">
        <v>2</v>
      </c>
      <c r="CA115">
        <v>3</v>
      </c>
      <c r="CB115">
        <v>3</v>
      </c>
      <c r="CC115">
        <v>4</v>
      </c>
      <c r="CD115">
        <v>1</v>
      </c>
      <c r="CE115">
        <v>152</v>
      </c>
      <c r="CG115">
        <f t="shared" si="9"/>
        <v>26</v>
      </c>
      <c r="CH115">
        <f t="shared" si="10"/>
        <v>22</v>
      </c>
      <c r="CI115">
        <f t="shared" si="11"/>
        <v>21</v>
      </c>
      <c r="CJ115">
        <f t="shared" si="12"/>
        <v>15</v>
      </c>
      <c r="CK115">
        <f t="shared" si="13"/>
        <v>14</v>
      </c>
      <c r="CL115">
        <f t="shared" si="14"/>
        <v>36.25</v>
      </c>
      <c r="CM115">
        <f t="shared" si="15"/>
        <v>25</v>
      </c>
      <c r="CN115">
        <f t="shared" si="16"/>
        <v>3</v>
      </c>
      <c r="CO115">
        <f t="shared" si="17"/>
        <v>34.44</v>
      </c>
    </row>
    <row r="116" spans="1:93" ht="14.5">
      <c r="A116">
        <v>115</v>
      </c>
      <c r="B116" t="s">
        <v>549</v>
      </c>
      <c r="C116" t="s">
        <v>550</v>
      </c>
      <c r="D116" t="s">
        <v>84</v>
      </c>
      <c r="E116" t="s">
        <v>85</v>
      </c>
      <c r="F116" t="s">
        <v>335</v>
      </c>
      <c r="G116" t="s">
        <v>551</v>
      </c>
      <c r="H116">
        <v>2</v>
      </c>
      <c r="I116" t="s">
        <v>452</v>
      </c>
      <c r="J116" s="1" t="s">
        <v>635</v>
      </c>
      <c r="K116">
        <v>1</v>
      </c>
      <c r="L116">
        <v>1</v>
      </c>
      <c r="M116">
        <v>4</v>
      </c>
      <c r="N116">
        <v>3</v>
      </c>
      <c r="O116">
        <v>3</v>
      </c>
      <c r="P116">
        <v>3</v>
      </c>
      <c r="Q116">
        <v>3</v>
      </c>
      <c r="R116">
        <v>4</v>
      </c>
      <c r="S116">
        <v>3</v>
      </c>
      <c r="T116">
        <v>1</v>
      </c>
      <c r="U116">
        <v>3</v>
      </c>
      <c r="V116">
        <v>2</v>
      </c>
      <c r="W116">
        <v>1</v>
      </c>
      <c r="X116">
        <v>3</v>
      </c>
      <c r="Y116">
        <v>4</v>
      </c>
      <c r="Z116">
        <v>2</v>
      </c>
      <c r="AA116">
        <v>5</v>
      </c>
      <c r="AB116">
        <v>2</v>
      </c>
      <c r="AC116">
        <v>3</v>
      </c>
      <c r="AD116">
        <v>3</v>
      </c>
      <c r="AE116">
        <v>3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2</v>
      </c>
      <c r="AM116">
        <v>1</v>
      </c>
      <c r="AN116">
        <v>1</v>
      </c>
      <c r="AO116">
        <v>2</v>
      </c>
      <c r="AP116">
        <v>1</v>
      </c>
      <c r="AQ116">
        <v>2</v>
      </c>
      <c r="AR116">
        <v>1</v>
      </c>
      <c r="AS116">
        <v>3</v>
      </c>
      <c r="AT116">
        <v>2</v>
      </c>
      <c r="AU116">
        <v>3</v>
      </c>
      <c r="AV116">
        <v>2</v>
      </c>
      <c r="AW116">
        <v>1</v>
      </c>
      <c r="AX116">
        <v>2</v>
      </c>
      <c r="AY116">
        <v>3</v>
      </c>
      <c r="AZ116">
        <v>1</v>
      </c>
      <c r="BA116">
        <v>3</v>
      </c>
      <c r="BB116">
        <v>2</v>
      </c>
      <c r="BC116">
        <v>3</v>
      </c>
      <c r="BD116">
        <v>2</v>
      </c>
      <c r="BE116">
        <v>1</v>
      </c>
      <c r="BF116">
        <v>2</v>
      </c>
      <c r="BG116">
        <v>1</v>
      </c>
      <c r="BH116">
        <v>2</v>
      </c>
      <c r="BI116">
        <v>3</v>
      </c>
      <c r="BJ116">
        <v>3</v>
      </c>
      <c r="BK116">
        <v>2</v>
      </c>
      <c r="BL116">
        <v>1</v>
      </c>
      <c r="BM116">
        <v>1</v>
      </c>
      <c r="BN116">
        <v>2</v>
      </c>
      <c r="BO116">
        <v>3</v>
      </c>
      <c r="BP116">
        <v>2</v>
      </c>
      <c r="BQ116">
        <v>2</v>
      </c>
      <c r="BR116">
        <v>1</v>
      </c>
      <c r="BS116">
        <v>3</v>
      </c>
      <c r="BT116">
        <v>2</v>
      </c>
      <c r="BU116">
        <v>1</v>
      </c>
      <c r="BV116">
        <v>1</v>
      </c>
      <c r="BW116">
        <v>4</v>
      </c>
      <c r="BX116">
        <v>1</v>
      </c>
      <c r="BY116">
        <v>1</v>
      </c>
      <c r="BZ116">
        <v>1</v>
      </c>
      <c r="CA116">
        <v>3</v>
      </c>
      <c r="CB116">
        <v>1</v>
      </c>
      <c r="CC116">
        <v>3</v>
      </c>
      <c r="CD116">
        <v>1</v>
      </c>
      <c r="CE116">
        <v>153</v>
      </c>
      <c r="CG116">
        <f t="shared" si="9"/>
        <v>28</v>
      </c>
      <c r="CH116">
        <f t="shared" si="10"/>
        <v>29</v>
      </c>
      <c r="CI116">
        <f t="shared" si="11"/>
        <v>18</v>
      </c>
      <c r="CJ116">
        <f t="shared" si="12"/>
        <v>21</v>
      </c>
      <c r="CK116">
        <f t="shared" si="13"/>
        <v>19</v>
      </c>
      <c r="CL116">
        <f t="shared" si="14"/>
        <v>50</v>
      </c>
      <c r="CM116">
        <f t="shared" si="15"/>
        <v>20</v>
      </c>
      <c r="CN116">
        <f t="shared" si="16"/>
        <v>4</v>
      </c>
      <c r="CO116">
        <f t="shared" si="17"/>
        <v>29.52</v>
      </c>
    </row>
    <row r="117" spans="1:93" ht="14.5">
      <c r="A117">
        <v>116</v>
      </c>
      <c r="B117" t="s">
        <v>552</v>
      </c>
      <c r="C117" t="s">
        <v>553</v>
      </c>
      <c r="D117" t="s">
        <v>84</v>
      </c>
      <c r="E117" t="s">
        <v>85</v>
      </c>
      <c r="F117" t="s">
        <v>168</v>
      </c>
      <c r="G117" t="s">
        <v>554</v>
      </c>
      <c r="H117">
        <v>5</v>
      </c>
      <c r="I117" t="s">
        <v>187</v>
      </c>
      <c r="J117" s="1" t="s">
        <v>635</v>
      </c>
      <c r="K117">
        <v>1</v>
      </c>
      <c r="L117">
        <v>1</v>
      </c>
      <c r="M117">
        <v>2</v>
      </c>
      <c r="N117">
        <v>5</v>
      </c>
      <c r="O117">
        <v>2</v>
      </c>
      <c r="P117">
        <v>4</v>
      </c>
      <c r="Q117">
        <v>1</v>
      </c>
      <c r="R117">
        <v>1</v>
      </c>
      <c r="S117">
        <v>4</v>
      </c>
      <c r="T117">
        <v>2</v>
      </c>
      <c r="U117">
        <v>3</v>
      </c>
      <c r="V117">
        <v>1</v>
      </c>
      <c r="W117">
        <v>2</v>
      </c>
      <c r="X117">
        <v>2</v>
      </c>
      <c r="Y117">
        <v>3</v>
      </c>
      <c r="Z117">
        <v>1</v>
      </c>
      <c r="AA117">
        <v>4</v>
      </c>
      <c r="AB117">
        <v>1</v>
      </c>
      <c r="AC117">
        <v>2</v>
      </c>
      <c r="AD117">
        <v>5</v>
      </c>
      <c r="AE117">
        <v>2</v>
      </c>
      <c r="AF117">
        <v>2</v>
      </c>
      <c r="AG117">
        <v>3</v>
      </c>
      <c r="AH117">
        <v>2</v>
      </c>
      <c r="AI117">
        <v>1</v>
      </c>
      <c r="AJ117">
        <v>1</v>
      </c>
      <c r="AK117">
        <v>1</v>
      </c>
      <c r="AL117">
        <v>3</v>
      </c>
      <c r="AM117">
        <v>1</v>
      </c>
      <c r="AN117">
        <v>1</v>
      </c>
      <c r="AO117">
        <v>2</v>
      </c>
      <c r="AP117">
        <v>1</v>
      </c>
      <c r="AQ117">
        <v>2</v>
      </c>
      <c r="AR117">
        <v>4</v>
      </c>
      <c r="AS117">
        <v>1</v>
      </c>
      <c r="AT117">
        <v>2</v>
      </c>
      <c r="AU117">
        <v>4</v>
      </c>
      <c r="AV117">
        <v>4</v>
      </c>
      <c r="AW117">
        <v>1</v>
      </c>
      <c r="AX117">
        <v>1</v>
      </c>
      <c r="AY117">
        <v>1</v>
      </c>
      <c r="AZ117">
        <v>1</v>
      </c>
      <c r="BA117">
        <v>3</v>
      </c>
      <c r="BB117">
        <v>3</v>
      </c>
      <c r="BC117">
        <v>2</v>
      </c>
      <c r="BD117">
        <v>2</v>
      </c>
      <c r="BE117">
        <v>1</v>
      </c>
      <c r="BF117">
        <v>1</v>
      </c>
      <c r="BG117">
        <v>2</v>
      </c>
      <c r="BH117">
        <v>1</v>
      </c>
      <c r="BI117">
        <v>1</v>
      </c>
      <c r="BJ117">
        <v>3</v>
      </c>
      <c r="BK117">
        <v>3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3</v>
      </c>
      <c r="BT117">
        <v>1</v>
      </c>
      <c r="BU117">
        <v>1</v>
      </c>
      <c r="BV117">
        <v>1</v>
      </c>
      <c r="BW117">
        <v>4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132</v>
      </c>
      <c r="CG117">
        <f t="shared" si="9"/>
        <v>17</v>
      </c>
      <c r="CH117">
        <f t="shared" si="10"/>
        <v>32</v>
      </c>
      <c r="CI117">
        <f t="shared" si="11"/>
        <v>16</v>
      </c>
      <c r="CJ117">
        <f t="shared" si="12"/>
        <v>13</v>
      </c>
      <c r="CK117">
        <f t="shared" si="13"/>
        <v>13</v>
      </c>
      <c r="CL117">
        <f t="shared" si="14"/>
        <v>32.5</v>
      </c>
      <c r="CM117">
        <f t="shared" si="15"/>
        <v>17</v>
      </c>
      <c r="CN117">
        <f t="shared" si="16"/>
        <v>10</v>
      </c>
      <c r="CO117">
        <f t="shared" si="17"/>
        <v>33.21</v>
      </c>
    </row>
    <row r="118" spans="1:93" ht="14.5">
      <c r="A118">
        <v>117</v>
      </c>
      <c r="B118" t="s">
        <v>555</v>
      </c>
      <c r="C118" t="s">
        <v>556</v>
      </c>
      <c r="D118" t="s">
        <v>84</v>
      </c>
      <c r="E118" t="s">
        <v>85</v>
      </c>
      <c r="F118" t="s">
        <v>557</v>
      </c>
      <c r="G118" t="s">
        <v>558</v>
      </c>
      <c r="H118">
        <v>3</v>
      </c>
      <c r="I118" t="s">
        <v>559</v>
      </c>
      <c r="J118" s="1" t="s">
        <v>638</v>
      </c>
      <c r="K118">
        <v>1</v>
      </c>
      <c r="L118">
        <v>1</v>
      </c>
      <c r="M118">
        <v>3</v>
      </c>
      <c r="N118">
        <v>3</v>
      </c>
      <c r="O118">
        <v>3</v>
      </c>
      <c r="P118">
        <v>2</v>
      </c>
      <c r="Q118">
        <v>4</v>
      </c>
      <c r="R118">
        <v>1</v>
      </c>
      <c r="S118">
        <v>1</v>
      </c>
      <c r="T118">
        <v>1</v>
      </c>
      <c r="U118">
        <v>3</v>
      </c>
      <c r="V118">
        <v>3</v>
      </c>
      <c r="W118">
        <v>2</v>
      </c>
      <c r="X118">
        <v>3</v>
      </c>
      <c r="Y118">
        <v>3</v>
      </c>
      <c r="Z118">
        <v>2</v>
      </c>
      <c r="AA118">
        <v>3</v>
      </c>
      <c r="AB118">
        <v>3</v>
      </c>
      <c r="AC118">
        <v>3</v>
      </c>
      <c r="AD118">
        <v>3</v>
      </c>
      <c r="AE118">
        <v>2</v>
      </c>
      <c r="AF118">
        <v>1</v>
      </c>
      <c r="AG118">
        <v>3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3</v>
      </c>
      <c r="AN118">
        <v>2</v>
      </c>
      <c r="AO118">
        <v>3</v>
      </c>
      <c r="AP118">
        <v>2</v>
      </c>
      <c r="AQ118">
        <v>2</v>
      </c>
      <c r="AR118">
        <v>1</v>
      </c>
      <c r="AS118">
        <v>1</v>
      </c>
      <c r="AT118">
        <v>2</v>
      </c>
      <c r="AU118">
        <v>3</v>
      </c>
      <c r="AV118">
        <v>2</v>
      </c>
      <c r="AW118">
        <v>1</v>
      </c>
      <c r="AX118">
        <v>1</v>
      </c>
      <c r="AY118">
        <v>2</v>
      </c>
      <c r="AZ118">
        <v>3</v>
      </c>
      <c r="BA118">
        <v>3</v>
      </c>
      <c r="BB118">
        <v>3</v>
      </c>
      <c r="BC118">
        <v>2</v>
      </c>
      <c r="BD118">
        <v>2</v>
      </c>
      <c r="BE118">
        <v>1</v>
      </c>
      <c r="BF118">
        <v>3</v>
      </c>
      <c r="BG118">
        <v>3</v>
      </c>
      <c r="BH118">
        <v>3</v>
      </c>
      <c r="BI118">
        <v>1</v>
      </c>
      <c r="BJ118">
        <v>2</v>
      </c>
      <c r="BK118">
        <v>3</v>
      </c>
      <c r="BL118">
        <v>1</v>
      </c>
      <c r="BM118">
        <v>1</v>
      </c>
      <c r="BN118">
        <v>1</v>
      </c>
      <c r="BO118">
        <v>4</v>
      </c>
      <c r="BP118">
        <v>1</v>
      </c>
      <c r="BQ118">
        <v>1</v>
      </c>
      <c r="BR118">
        <v>1</v>
      </c>
      <c r="BS118">
        <v>3</v>
      </c>
      <c r="BT118">
        <v>1</v>
      </c>
      <c r="BU118">
        <v>1</v>
      </c>
      <c r="BV118">
        <v>1</v>
      </c>
      <c r="BW118">
        <v>4</v>
      </c>
      <c r="BX118">
        <v>1</v>
      </c>
      <c r="BY118">
        <v>2</v>
      </c>
      <c r="BZ118">
        <v>1</v>
      </c>
      <c r="CA118">
        <v>3</v>
      </c>
      <c r="CB118">
        <v>1</v>
      </c>
      <c r="CC118">
        <v>3</v>
      </c>
      <c r="CD118">
        <v>1</v>
      </c>
      <c r="CE118">
        <v>148</v>
      </c>
      <c r="CG118">
        <f t="shared" si="9"/>
        <v>29</v>
      </c>
      <c r="CH118">
        <f t="shared" si="10"/>
        <v>20</v>
      </c>
      <c r="CI118">
        <f t="shared" si="11"/>
        <v>23</v>
      </c>
      <c r="CJ118">
        <f t="shared" si="12"/>
        <v>16</v>
      </c>
      <c r="CK118">
        <f t="shared" si="13"/>
        <v>15</v>
      </c>
      <c r="CL118">
        <f t="shared" si="14"/>
        <v>38.75</v>
      </c>
      <c r="CM118">
        <f t="shared" si="15"/>
        <v>18</v>
      </c>
      <c r="CN118">
        <f t="shared" si="16"/>
        <v>3</v>
      </c>
      <c r="CO118">
        <f t="shared" si="17"/>
        <v>25.83</v>
      </c>
    </row>
    <row r="119" spans="1:93" ht="14.5">
      <c r="A119">
        <v>118</v>
      </c>
      <c r="B119" t="s">
        <v>560</v>
      </c>
      <c r="C119" t="s">
        <v>483</v>
      </c>
      <c r="D119" t="s">
        <v>84</v>
      </c>
      <c r="E119" t="s">
        <v>85</v>
      </c>
      <c r="F119" t="s">
        <v>561</v>
      </c>
      <c r="G119" t="s">
        <v>562</v>
      </c>
      <c r="H119">
        <v>3</v>
      </c>
      <c r="I119" t="s">
        <v>203</v>
      </c>
      <c r="J119" s="1" t="s">
        <v>635</v>
      </c>
      <c r="K119">
        <v>1</v>
      </c>
      <c r="L119">
        <v>1</v>
      </c>
      <c r="M119">
        <v>2</v>
      </c>
      <c r="N119">
        <v>3</v>
      </c>
      <c r="O119">
        <v>2</v>
      </c>
      <c r="P119">
        <v>3</v>
      </c>
      <c r="Q119">
        <v>2</v>
      </c>
      <c r="R119">
        <v>3</v>
      </c>
      <c r="S119">
        <v>3</v>
      </c>
      <c r="T119">
        <v>2</v>
      </c>
      <c r="U119">
        <v>2</v>
      </c>
      <c r="V119">
        <v>1</v>
      </c>
      <c r="W119">
        <v>2</v>
      </c>
      <c r="X119">
        <v>3</v>
      </c>
      <c r="Y119">
        <v>2</v>
      </c>
      <c r="Z119">
        <v>2</v>
      </c>
      <c r="AA119">
        <v>3</v>
      </c>
      <c r="AB119">
        <v>2</v>
      </c>
      <c r="AC119">
        <v>2</v>
      </c>
      <c r="AD119">
        <v>3</v>
      </c>
      <c r="AE119">
        <v>2</v>
      </c>
      <c r="AF119">
        <v>3</v>
      </c>
      <c r="AG119">
        <v>2</v>
      </c>
      <c r="AH119">
        <v>3</v>
      </c>
      <c r="AI119">
        <v>1</v>
      </c>
      <c r="AJ119">
        <v>2</v>
      </c>
      <c r="AK119">
        <v>2</v>
      </c>
      <c r="AL119">
        <v>3</v>
      </c>
      <c r="AM119">
        <v>2</v>
      </c>
      <c r="AN119">
        <v>2</v>
      </c>
      <c r="AO119">
        <v>2</v>
      </c>
      <c r="AP119">
        <v>2</v>
      </c>
      <c r="AQ119">
        <v>3</v>
      </c>
      <c r="AR119">
        <v>1</v>
      </c>
      <c r="AS119">
        <v>2</v>
      </c>
      <c r="AT119">
        <v>2</v>
      </c>
      <c r="AU119">
        <v>3</v>
      </c>
      <c r="AV119">
        <v>1</v>
      </c>
      <c r="AW119">
        <v>1</v>
      </c>
      <c r="AX119">
        <v>2</v>
      </c>
      <c r="AY119">
        <v>1</v>
      </c>
      <c r="AZ119">
        <v>3</v>
      </c>
      <c r="BA119">
        <v>2</v>
      </c>
      <c r="BB119">
        <v>1</v>
      </c>
      <c r="BC119">
        <v>2</v>
      </c>
      <c r="BD119">
        <v>3</v>
      </c>
      <c r="BE119">
        <v>2</v>
      </c>
      <c r="BF119">
        <v>1</v>
      </c>
      <c r="BG119">
        <v>2</v>
      </c>
      <c r="BH119">
        <v>2</v>
      </c>
      <c r="BI119">
        <v>1</v>
      </c>
      <c r="BJ119">
        <v>2</v>
      </c>
      <c r="BK119">
        <v>2</v>
      </c>
      <c r="BL119">
        <v>2</v>
      </c>
      <c r="BM119">
        <v>2</v>
      </c>
      <c r="BN119">
        <v>1</v>
      </c>
      <c r="BO119">
        <v>2</v>
      </c>
      <c r="BP119">
        <v>1</v>
      </c>
      <c r="BQ119">
        <v>2</v>
      </c>
      <c r="BR119">
        <v>3</v>
      </c>
      <c r="BS119">
        <v>2</v>
      </c>
      <c r="BT119">
        <v>1</v>
      </c>
      <c r="BU119">
        <v>1</v>
      </c>
      <c r="BV119">
        <v>1</v>
      </c>
      <c r="BW119">
        <v>3</v>
      </c>
      <c r="BX119">
        <v>1</v>
      </c>
      <c r="BY119">
        <v>2</v>
      </c>
      <c r="BZ119">
        <v>1</v>
      </c>
      <c r="CA119">
        <v>2</v>
      </c>
      <c r="CB119">
        <v>1</v>
      </c>
      <c r="CC119">
        <v>3</v>
      </c>
      <c r="CD119">
        <v>2</v>
      </c>
      <c r="CE119">
        <v>140</v>
      </c>
      <c r="CG119">
        <f t="shared" si="9"/>
        <v>20</v>
      </c>
      <c r="CH119">
        <f t="shared" si="10"/>
        <v>27</v>
      </c>
      <c r="CI119">
        <f t="shared" si="11"/>
        <v>21</v>
      </c>
      <c r="CJ119">
        <f t="shared" si="12"/>
        <v>19</v>
      </c>
      <c r="CK119">
        <f t="shared" si="13"/>
        <v>22</v>
      </c>
      <c r="CL119">
        <f t="shared" si="14"/>
        <v>51.25</v>
      </c>
      <c r="CM119">
        <f t="shared" si="15"/>
        <v>23</v>
      </c>
      <c r="CN119">
        <f t="shared" si="16"/>
        <v>8</v>
      </c>
      <c r="CO119">
        <f t="shared" si="17"/>
        <v>38.130000000000003</v>
      </c>
    </row>
    <row r="120" spans="1:93" ht="14.5">
      <c r="A120">
        <v>119</v>
      </c>
      <c r="B120" t="s">
        <v>563</v>
      </c>
      <c r="C120" t="s">
        <v>152</v>
      </c>
      <c r="D120" t="s">
        <v>84</v>
      </c>
      <c r="E120" t="s">
        <v>85</v>
      </c>
      <c r="F120" t="s">
        <v>564</v>
      </c>
      <c r="G120" t="s">
        <v>565</v>
      </c>
      <c r="H120">
        <v>1</v>
      </c>
      <c r="I120" t="s">
        <v>528</v>
      </c>
      <c r="J120" s="1" t="s">
        <v>641</v>
      </c>
      <c r="K120">
        <v>1</v>
      </c>
      <c r="L120">
        <v>1</v>
      </c>
      <c r="M120">
        <v>4</v>
      </c>
      <c r="N120">
        <v>3</v>
      </c>
      <c r="O120">
        <v>4</v>
      </c>
      <c r="P120">
        <v>1</v>
      </c>
      <c r="Q120">
        <v>4</v>
      </c>
      <c r="R120">
        <v>1</v>
      </c>
      <c r="S120">
        <v>1</v>
      </c>
      <c r="T120">
        <v>2</v>
      </c>
      <c r="U120">
        <v>4</v>
      </c>
      <c r="V120">
        <v>3</v>
      </c>
      <c r="W120">
        <v>2</v>
      </c>
      <c r="X120">
        <v>2</v>
      </c>
      <c r="Y120">
        <v>3</v>
      </c>
      <c r="Z120">
        <v>4</v>
      </c>
      <c r="AA120">
        <v>2</v>
      </c>
      <c r="AB120">
        <v>4</v>
      </c>
      <c r="AC120">
        <v>4</v>
      </c>
      <c r="AD120">
        <v>2</v>
      </c>
      <c r="AE120">
        <v>4</v>
      </c>
      <c r="AF120">
        <v>2</v>
      </c>
      <c r="AG120">
        <v>3</v>
      </c>
      <c r="AH120">
        <v>3</v>
      </c>
      <c r="AI120">
        <v>2</v>
      </c>
      <c r="AJ120">
        <v>2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2</v>
      </c>
      <c r="AQ120">
        <v>2</v>
      </c>
      <c r="AR120">
        <v>3</v>
      </c>
      <c r="AS120">
        <v>1</v>
      </c>
      <c r="AT120">
        <v>1</v>
      </c>
      <c r="AU120">
        <v>4</v>
      </c>
      <c r="AV120">
        <v>4</v>
      </c>
      <c r="AW120">
        <v>1</v>
      </c>
      <c r="AX120">
        <v>2</v>
      </c>
      <c r="AY120">
        <v>1</v>
      </c>
      <c r="AZ120">
        <v>1</v>
      </c>
      <c r="BA120">
        <v>3</v>
      </c>
      <c r="BB120">
        <v>4</v>
      </c>
      <c r="BC120">
        <v>1</v>
      </c>
      <c r="BD120">
        <v>3</v>
      </c>
      <c r="BE120">
        <v>1</v>
      </c>
      <c r="BF120">
        <v>3</v>
      </c>
      <c r="BG120">
        <v>3</v>
      </c>
      <c r="BH120">
        <v>3</v>
      </c>
      <c r="BI120">
        <v>1</v>
      </c>
      <c r="BJ120">
        <v>4</v>
      </c>
      <c r="BK120">
        <v>1</v>
      </c>
      <c r="BL120">
        <v>1</v>
      </c>
      <c r="BM120">
        <v>1</v>
      </c>
      <c r="BN120">
        <v>1</v>
      </c>
      <c r="BO120">
        <v>3</v>
      </c>
      <c r="BP120">
        <v>1</v>
      </c>
      <c r="BQ120">
        <v>1</v>
      </c>
      <c r="BR120">
        <v>1</v>
      </c>
      <c r="BS120">
        <v>3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3</v>
      </c>
      <c r="CB120">
        <v>2</v>
      </c>
      <c r="CC120">
        <v>4</v>
      </c>
      <c r="CD120">
        <v>1</v>
      </c>
      <c r="CE120">
        <v>159</v>
      </c>
      <c r="CG120">
        <f t="shared" si="9"/>
        <v>37</v>
      </c>
      <c r="CH120">
        <f t="shared" si="10"/>
        <v>19</v>
      </c>
      <c r="CI120">
        <f t="shared" si="11"/>
        <v>27</v>
      </c>
      <c r="CJ120">
        <f t="shared" si="12"/>
        <v>12</v>
      </c>
      <c r="CK120">
        <f t="shared" si="13"/>
        <v>6</v>
      </c>
      <c r="CL120">
        <f t="shared" si="14"/>
        <v>22.5</v>
      </c>
      <c r="CM120">
        <f t="shared" si="15"/>
        <v>16</v>
      </c>
      <c r="CN120">
        <f t="shared" si="16"/>
        <v>6</v>
      </c>
      <c r="CO120">
        <f t="shared" si="17"/>
        <v>27.06</v>
      </c>
    </row>
    <row r="121" spans="1:93" ht="14.5">
      <c r="A121">
        <v>120</v>
      </c>
      <c r="B121" t="s">
        <v>566</v>
      </c>
      <c r="C121" t="s">
        <v>567</v>
      </c>
      <c r="D121" t="s">
        <v>84</v>
      </c>
      <c r="E121" t="s">
        <v>85</v>
      </c>
      <c r="F121" t="s">
        <v>568</v>
      </c>
      <c r="G121" t="s">
        <v>569</v>
      </c>
      <c r="H121">
        <v>3</v>
      </c>
      <c r="I121" t="s">
        <v>98</v>
      </c>
      <c r="J121" s="1" t="s">
        <v>637</v>
      </c>
      <c r="K121">
        <v>1</v>
      </c>
      <c r="L121">
        <v>1</v>
      </c>
      <c r="M121">
        <v>4</v>
      </c>
      <c r="N121">
        <v>3</v>
      </c>
      <c r="O121">
        <v>3</v>
      </c>
      <c r="P121">
        <v>3</v>
      </c>
      <c r="Q121">
        <v>4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3</v>
      </c>
      <c r="AD121">
        <v>2</v>
      </c>
      <c r="AE121">
        <v>2</v>
      </c>
      <c r="AF121">
        <v>2</v>
      </c>
      <c r="AG121">
        <v>3</v>
      </c>
      <c r="AH121">
        <v>3</v>
      </c>
      <c r="AI121">
        <v>2</v>
      </c>
      <c r="AJ121">
        <v>2</v>
      </c>
      <c r="AK121">
        <v>2</v>
      </c>
      <c r="AL121">
        <v>2</v>
      </c>
      <c r="AM121">
        <v>3</v>
      </c>
      <c r="AN121">
        <v>2</v>
      </c>
      <c r="AO121">
        <v>2</v>
      </c>
      <c r="AP121">
        <v>2</v>
      </c>
      <c r="AQ121">
        <v>2</v>
      </c>
      <c r="AR121">
        <v>1</v>
      </c>
      <c r="AS121">
        <v>1</v>
      </c>
      <c r="AT121">
        <v>3</v>
      </c>
      <c r="AU121">
        <v>4</v>
      </c>
      <c r="AV121">
        <v>1</v>
      </c>
      <c r="AW121">
        <v>1</v>
      </c>
      <c r="AX121">
        <v>1</v>
      </c>
      <c r="AY121">
        <v>2</v>
      </c>
      <c r="AZ121">
        <v>2</v>
      </c>
      <c r="BA121">
        <v>3</v>
      </c>
      <c r="BB121">
        <v>3</v>
      </c>
      <c r="BC121">
        <v>2</v>
      </c>
      <c r="BD121">
        <v>3</v>
      </c>
      <c r="BE121">
        <v>2</v>
      </c>
      <c r="BF121">
        <v>2</v>
      </c>
      <c r="BG121">
        <v>3</v>
      </c>
      <c r="BH121">
        <v>3</v>
      </c>
      <c r="BI121">
        <v>1</v>
      </c>
      <c r="BJ121">
        <v>2</v>
      </c>
      <c r="BK121">
        <v>2</v>
      </c>
      <c r="BL121">
        <v>2</v>
      </c>
      <c r="BM121">
        <v>2</v>
      </c>
      <c r="BN121">
        <v>1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1</v>
      </c>
      <c r="BU121">
        <v>1</v>
      </c>
      <c r="BV121">
        <v>1</v>
      </c>
      <c r="BW121">
        <v>3</v>
      </c>
      <c r="BX121">
        <v>1</v>
      </c>
      <c r="BY121">
        <v>1</v>
      </c>
      <c r="BZ121">
        <v>1</v>
      </c>
      <c r="CA121">
        <v>3</v>
      </c>
      <c r="CB121">
        <v>1</v>
      </c>
      <c r="CC121">
        <v>2</v>
      </c>
      <c r="CD121">
        <v>2</v>
      </c>
      <c r="CE121">
        <v>158</v>
      </c>
      <c r="CG121">
        <f t="shared" si="9"/>
        <v>31</v>
      </c>
      <c r="CH121">
        <f t="shared" si="10"/>
        <v>28</v>
      </c>
      <c r="CI121">
        <f t="shared" si="11"/>
        <v>23</v>
      </c>
      <c r="CJ121">
        <f t="shared" si="12"/>
        <v>17</v>
      </c>
      <c r="CK121">
        <f t="shared" si="13"/>
        <v>15</v>
      </c>
      <c r="CL121">
        <f t="shared" si="14"/>
        <v>40</v>
      </c>
      <c r="CM121">
        <f t="shared" si="15"/>
        <v>22</v>
      </c>
      <c r="CN121">
        <f t="shared" si="16"/>
        <v>8</v>
      </c>
      <c r="CO121">
        <f t="shared" si="17"/>
        <v>36.9</v>
      </c>
    </row>
    <row r="122" spans="1:93" ht="14.5">
      <c r="A122">
        <v>121</v>
      </c>
      <c r="B122" t="s">
        <v>570</v>
      </c>
      <c r="C122" t="s">
        <v>571</v>
      </c>
      <c r="D122" t="s">
        <v>84</v>
      </c>
      <c r="E122" t="s">
        <v>85</v>
      </c>
      <c r="F122" t="s">
        <v>572</v>
      </c>
      <c r="G122" t="s">
        <v>573</v>
      </c>
      <c r="H122">
        <v>2</v>
      </c>
      <c r="I122" t="s">
        <v>452</v>
      </c>
      <c r="J122" s="1" t="s">
        <v>635</v>
      </c>
      <c r="K122">
        <v>1</v>
      </c>
      <c r="L122">
        <v>1</v>
      </c>
      <c r="M122">
        <v>4</v>
      </c>
      <c r="N122">
        <v>3</v>
      </c>
      <c r="O122">
        <v>3</v>
      </c>
      <c r="P122">
        <v>2</v>
      </c>
      <c r="Q122">
        <v>3</v>
      </c>
      <c r="R122">
        <v>2</v>
      </c>
      <c r="S122">
        <v>2</v>
      </c>
      <c r="T122">
        <v>1</v>
      </c>
      <c r="U122">
        <v>3</v>
      </c>
      <c r="V122">
        <v>3</v>
      </c>
      <c r="W122">
        <v>2</v>
      </c>
      <c r="X122">
        <v>3</v>
      </c>
      <c r="Y122">
        <v>4</v>
      </c>
      <c r="Z122">
        <v>3</v>
      </c>
      <c r="AA122">
        <v>3</v>
      </c>
      <c r="AB122">
        <v>3</v>
      </c>
      <c r="AC122">
        <v>3</v>
      </c>
      <c r="AD122">
        <v>2</v>
      </c>
      <c r="AE122">
        <v>4</v>
      </c>
      <c r="AF122">
        <v>2</v>
      </c>
      <c r="AG122">
        <v>3</v>
      </c>
      <c r="AH122">
        <v>2</v>
      </c>
      <c r="AI122">
        <v>2</v>
      </c>
      <c r="AJ122">
        <v>2</v>
      </c>
      <c r="AK122">
        <v>2</v>
      </c>
      <c r="AL122">
        <v>3</v>
      </c>
      <c r="AM122">
        <v>3</v>
      </c>
      <c r="AN122">
        <v>2</v>
      </c>
      <c r="AO122">
        <v>3</v>
      </c>
      <c r="AP122">
        <v>2</v>
      </c>
      <c r="AQ122">
        <v>1</v>
      </c>
      <c r="AR122">
        <v>3</v>
      </c>
      <c r="AS122">
        <v>1</v>
      </c>
      <c r="AT122">
        <v>2</v>
      </c>
      <c r="AU122">
        <v>4</v>
      </c>
      <c r="AV122">
        <v>1</v>
      </c>
      <c r="AW122">
        <v>1</v>
      </c>
      <c r="AX122">
        <v>2</v>
      </c>
      <c r="AY122">
        <v>2</v>
      </c>
      <c r="AZ122">
        <v>1</v>
      </c>
      <c r="BA122">
        <v>3</v>
      </c>
      <c r="BB122">
        <v>4</v>
      </c>
      <c r="BC122">
        <v>2</v>
      </c>
      <c r="BD122">
        <v>3</v>
      </c>
      <c r="BE122">
        <v>1</v>
      </c>
      <c r="BF122">
        <v>2</v>
      </c>
      <c r="BG122">
        <v>4</v>
      </c>
      <c r="BH122">
        <v>3</v>
      </c>
      <c r="BI122">
        <v>1</v>
      </c>
      <c r="BJ122">
        <v>4</v>
      </c>
      <c r="BK122">
        <v>2</v>
      </c>
      <c r="BL122">
        <v>1</v>
      </c>
      <c r="BM122">
        <v>1</v>
      </c>
      <c r="BN122">
        <v>1</v>
      </c>
      <c r="BO122">
        <v>3</v>
      </c>
      <c r="BP122">
        <v>1</v>
      </c>
      <c r="BQ122">
        <v>1</v>
      </c>
      <c r="BR122">
        <v>2</v>
      </c>
      <c r="BS122">
        <v>3</v>
      </c>
      <c r="BT122">
        <v>1</v>
      </c>
      <c r="BU122">
        <v>1</v>
      </c>
      <c r="BV122">
        <v>1</v>
      </c>
      <c r="BW122">
        <v>4</v>
      </c>
      <c r="BX122">
        <v>1</v>
      </c>
      <c r="BY122">
        <v>2</v>
      </c>
      <c r="BZ122">
        <v>1</v>
      </c>
      <c r="CA122">
        <v>4</v>
      </c>
      <c r="CB122">
        <v>2</v>
      </c>
      <c r="CC122">
        <v>3</v>
      </c>
      <c r="CD122">
        <v>1</v>
      </c>
      <c r="CE122">
        <v>160</v>
      </c>
      <c r="CG122">
        <f t="shared" si="9"/>
        <v>32</v>
      </c>
      <c r="CH122">
        <f t="shared" si="10"/>
        <v>23</v>
      </c>
      <c r="CI122">
        <f t="shared" si="11"/>
        <v>24</v>
      </c>
      <c r="CJ122">
        <f t="shared" si="12"/>
        <v>14</v>
      </c>
      <c r="CK122">
        <f t="shared" si="13"/>
        <v>9</v>
      </c>
      <c r="CL122">
        <f t="shared" si="14"/>
        <v>28.75</v>
      </c>
      <c r="CM122">
        <f t="shared" si="15"/>
        <v>19</v>
      </c>
      <c r="CN122">
        <f t="shared" si="16"/>
        <v>3</v>
      </c>
      <c r="CO122">
        <f t="shared" si="17"/>
        <v>27.06</v>
      </c>
    </row>
    <row r="123" spans="1:93" ht="14.5">
      <c r="A123">
        <v>122</v>
      </c>
      <c r="B123" t="s">
        <v>574</v>
      </c>
      <c r="C123" t="s">
        <v>575</v>
      </c>
      <c r="D123" t="s">
        <v>84</v>
      </c>
      <c r="E123" t="s">
        <v>85</v>
      </c>
      <c r="F123" t="s">
        <v>576</v>
      </c>
      <c r="G123" t="s">
        <v>577</v>
      </c>
      <c r="H123">
        <v>2</v>
      </c>
      <c r="I123" t="s">
        <v>203</v>
      </c>
      <c r="J123" s="1" t="s">
        <v>635</v>
      </c>
      <c r="K123">
        <v>1</v>
      </c>
      <c r="L123">
        <v>1</v>
      </c>
      <c r="M123">
        <v>4</v>
      </c>
      <c r="N123">
        <v>4</v>
      </c>
      <c r="O123">
        <v>3</v>
      </c>
      <c r="P123">
        <v>3</v>
      </c>
      <c r="Q123">
        <v>3</v>
      </c>
      <c r="R123">
        <v>2</v>
      </c>
      <c r="S123">
        <v>2</v>
      </c>
      <c r="T123">
        <v>1</v>
      </c>
      <c r="U123">
        <v>3</v>
      </c>
      <c r="V123">
        <v>2</v>
      </c>
      <c r="W123">
        <v>2</v>
      </c>
      <c r="X123">
        <v>2</v>
      </c>
      <c r="Y123">
        <v>3</v>
      </c>
      <c r="Z123">
        <v>4</v>
      </c>
      <c r="AA123">
        <v>4</v>
      </c>
      <c r="AB123">
        <v>3</v>
      </c>
      <c r="AC123">
        <v>4</v>
      </c>
      <c r="AD123">
        <v>3</v>
      </c>
      <c r="AE123">
        <v>3</v>
      </c>
      <c r="AF123">
        <v>2</v>
      </c>
      <c r="AG123">
        <v>2</v>
      </c>
      <c r="AH123">
        <v>2</v>
      </c>
      <c r="AI123">
        <v>1</v>
      </c>
      <c r="AJ123">
        <v>2</v>
      </c>
      <c r="AK123">
        <v>2</v>
      </c>
      <c r="AL123">
        <v>3</v>
      </c>
      <c r="AM123">
        <v>2</v>
      </c>
      <c r="AN123">
        <v>2</v>
      </c>
      <c r="AO123">
        <v>3</v>
      </c>
      <c r="AP123">
        <v>2</v>
      </c>
      <c r="AQ123">
        <v>2</v>
      </c>
      <c r="AR123">
        <v>2</v>
      </c>
      <c r="AS123">
        <v>1</v>
      </c>
      <c r="AT123">
        <v>2</v>
      </c>
      <c r="AU123">
        <v>4</v>
      </c>
      <c r="AV123">
        <v>3</v>
      </c>
      <c r="AW123">
        <v>1</v>
      </c>
      <c r="AX123">
        <v>2</v>
      </c>
      <c r="AY123">
        <v>1</v>
      </c>
      <c r="AZ123">
        <v>2</v>
      </c>
      <c r="BA123">
        <v>4</v>
      </c>
      <c r="BB123">
        <v>4</v>
      </c>
      <c r="BC123">
        <v>2</v>
      </c>
      <c r="BD123">
        <v>3</v>
      </c>
      <c r="BE123">
        <v>2</v>
      </c>
      <c r="BF123">
        <v>2</v>
      </c>
      <c r="BG123">
        <v>3</v>
      </c>
      <c r="BH123">
        <v>3</v>
      </c>
      <c r="BI123">
        <v>1</v>
      </c>
      <c r="BJ123">
        <v>4</v>
      </c>
      <c r="BK123">
        <v>3</v>
      </c>
      <c r="BL123">
        <v>1</v>
      </c>
      <c r="BM123">
        <v>1</v>
      </c>
      <c r="BN123">
        <v>2</v>
      </c>
      <c r="BO123">
        <v>3</v>
      </c>
      <c r="BP123">
        <v>1</v>
      </c>
      <c r="BQ123">
        <v>1</v>
      </c>
      <c r="BR123">
        <v>2</v>
      </c>
      <c r="BS123">
        <v>3</v>
      </c>
      <c r="BT123">
        <v>2</v>
      </c>
      <c r="BU123">
        <v>1</v>
      </c>
      <c r="BV123">
        <v>1</v>
      </c>
      <c r="BW123">
        <v>4</v>
      </c>
      <c r="BX123">
        <v>1</v>
      </c>
      <c r="BY123">
        <v>1</v>
      </c>
      <c r="BZ123">
        <v>2</v>
      </c>
      <c r="CA123">
        <v>3</v>
      </c>
      <c r="CB123">
        <v>1</v>
      </c>
      <c r="CC123">
        <v>4</v>
      </c>
      <c r="CD123">
        <v>1</v>
      </c>
      <c r="CE123">
        <v>164</v>
      </c>
      <c r="CG123">
        <f t="shared" si="9"/>
        <v>31</v>
      </c>
      <c r="CH123">
        <f t="shared" si="10"/>
        <v>26</v>
      </c>
      <c r="CI123">
        <f t="shared" si="11"/>
        <v>21</v>
      </c>
      <c r="CJ123">
        <f t="shared" si="12"/>
        <v>16</v>
      </c>
      <c r="CK123">
        <f t="shared" si="13"/>
        <v>8</v>
      </c>
      <c r="CL123">
        <f t="shared" si="14"/>
        <v>30</v>
      </c>
      <c r="CM123">
        <f t="shared" si="15"/>
        <v>21</v>
      </c>
      <c r="CN123">
        <f t="shared" si="16"/>
        <v>3</v>
      </c>
      <c r="CO123">
        <f t="shared" si="17"/>
        <v>29.52</v>
      </c>
    </row>
    <row r="124" spans="1:93" ht="14.5">
      <c r="A124">
        <v>123</v>
      </c>
      <c r="B124" t="s">
        <v>578</v>
      </c>
      <c r="C124" t="s">
        <v>579</v>
      </c>
      <c r="D124" t="s">
        <v>84</v>
      </c>
      <c r="E124" t="s">
        <v>85</v>
      </c>
      <c r="F124" t="s">
        <v>580</v>
      </c>
      <c r="G124" t="s">
        <v>581</v>
      </c>
      <c r="H124">
        <v>3</v>
      </c>
      <c r="I124" t="s">
        <v>142</v>
      </c>
      <c r="J124" s="1" t="s">
        <v>639</v>
      </c>
      <c r="K124">
        <v>1</v>
      </c>
      <c r="L124">
        <v>1</v>
      </c>
      <c r="M124">
        <v>3</v>
      </c>
      <c r="N124">
        <v>4</v>
      </c>
      <c r="O124">
        <v>3</v>
      </c>
      <c r="P124">
        <v>3</v>
      </c>
      <c r="Q124">
        <v>2</v>
      </c>
      <c r="R124">
        <v>4</v>
      </c>
      <c r="S124">
        <v>5</v>
      </c>
      <c r="T124">
        <v>3</v>
      </c>
      <c r="U124">
        <v>4</v>
      </c>
      <c r="V124">
        <v>4</v>
      </c>
      <c r="W124">
        <v>2</v>
      </c>
      <c r="X124">
        <v>4</v>
      </c>
      <c r="Y124">
        <v>2</v>
      </c>
      <c r="Z124">
        <v>4</v>
      </c>
      <c r="AA124">
        <v>3</v>
      </c>
      <c r="AB124">
        <v>4</v>
      </c>
      <c r="AC124">
        <v>3</v>
      </c>
      <c r="AD124">
        <v>1</v>
      </c>
      <c r="AE124">
        <v>3</v>
      </c>
      <c r="AF124">
        <v>3</v>
      </c>
      <c r="AG124">
        <v>3</v>
      </c>
      <c r="AH124">
        <v>2</v>
      </c>
      <c r="AI124">
        <v>2</v>
      </c>
      <c r="AJ124">
        <v>2</v>
      </c>
      <c r="AK124">
        <v>1</v>
      </c>
      <c r="AL124">
        <v>3</v>
      </c>
      <c r="AM124">
        <v>3</v>
      </c>
      <c r="AN124">
        <v>4</v>
      </c>
      <c r="AO124">
        <v>3</v>
      </c>
      <c r="AP124">
        <v>1</v>
      </c>
      <c r="AQ124">
        <v>2</v>
      </c>
      <c r="AR124">
        <v>1</v>
      </c>
      <c r="AS124">
        <v>1</v>
      </c>
      <c r="AT124">
        <v>2</v>
      </c>
      <c r="AU124">
        <v>4</v>
      </c>
      <c r="AV124">
        <v>4</v>
      </c>
      <c r="AW124">
        <v>2</v>
      </c>
      <c r="AX124">
        <v>1</v>
      </c>
      <c r="AY124">
        <v>1</v>
      </c>
      <c r="AZ124">
        <v>2</v>
      </c>
      <c r="BA124">
        <v>3</v>
      </c>
      <c r="BB124">
        <v>4</v>
      </c>
      <c r="BC124">
        <v>1</v>
      </c>
      <c r="BD124">
        <v>3</v>
      </c>
      <c r="BE124">
        <v>1</v>
      </c>
      <c r="BF124">
        <v>2</v>
      </c>
      <c r="BG124">
        <v>4</v>
      </c>
      <c r="BH124">
        <v>3</v>
      </c>
      <c r="BI124">
        <v>1</v>
      </c>
      <c r="BJ124">
        <v>4</v>
      </c>
      <c r="BK124">
        <v>2</v>
      </c>
      <c r="BL124">
        <v>1</v>
      </c>
      <c r="BM124">
        <v>1</v>
      </c>
      <c r="BN124">
        <v>1</v>
      </c>
      <c r="BO124">
        <v>3</v>
      </c>
      <c r="BP124">
        <v>1</v>
      </c>
      <c r="BQ124">
        <v>1</v>
      </c>
      <c r="BR124">
        <v>2</v>
      </c>
      <c r="BS124">
        <v>3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3</v>
      </c>
      <c r="CB124">
        <v>1</v>
      </c>
      <c r="CC124">
        <v>3</v>
      </c>
      <c r="CD124">
        <v>1</v>
      </c>
      <c r="CE124">
        <v>164</v>
      </c>
      <c r="CG124">
        <f t="shared" si="9"/>
        <v>34</v>
      </c>
      <c r="CH124">
        <f t="shared" si="10"/>
        <v>30</v>
      </c>
      <c r="CI124">
        <f t="shared" si="11"/>
        <v>24</v>
      </c>
      <c r="CJ124">
        <f t="shared" si="12"/>
        <v>14</v>
      </c>
      <c r="CK124">
        <f t="shared" si="13"/>
        <v>8</v>
      </c>
      <c r="CL124">
        <f t="shared" si="14"/>
        <v>27.5</v>
      </c>
      <c r="CM124">
        <f t="shared" si="15"/>
        <v>17</v>
      </c>
      <c r="CN124">
        <f t="shared" si="16"/>
        <v>7</v>
      </c>
      <c r="CO124">
        <f t="shared" si="17"/>
        <v>29.52</v>
      </c>
    </row>
    <row r="125" spans="1:93" ht="14.5">
      <c r="A125">
        <v>124</v>
      </c>
      <c r="B125" t="s">
        <v>582</v>
      </c>
      <c r="C125" t="s">
        <v>583</v>
      </c>
      <c r="D125" t="s">
        <v>84</v>
      </c>
      <c r="E125" t="s">
        <v>85</v>
      </c>
      <c r="F125" t="s">
        <v>584</v>
      </c>
      <c r="G125" t="s">
        <v>585</v>
      </c>
      <c r="H125">
        <v>2</v>
      </c>
      <c r="I125" t="s">
        <v>337</v>
      </c>
      <c r="J125" s="1" t="s">
        <v>638</v>
      </c>
      <c r="K125">
        <v>1</v>
      </c>
      <c r="L125">
        <v>1</v>
      </c>
      <c r="M125">
        <v>4</v>
      </c>
      <c r="N125">
        <v>2</v>
      </c>
      <c r="O125">
        <v>3</v>
      </c>
      <c r="P125">
        <v>3</v>
      </c>
      <c r="Q125">
        <v>2</v>
      </c>
      <c r="R125">
        <v>1</v>
      </c>
      <c r="S125">
        <v>2</v>
      </c>
      <c r="T125">
        <v>1</v>
      </c>
      <c r="U125">
        <v>3</v>
      </c>
      <c r="V125">
        <v>2</v>
      </c>
      <c r="W125">
        <v>3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3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3</v>
      </c>
      <c r="AM125">
        <v>1</v>
      </c>
      <c r="AN125">
        <v>1</v>
      </c>
      <c r="AO125">
        <v>3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4</v>
      </c>
      <c r="AV125">
        <v>4</v>
      </c>
      <c r="AW125">
        <v>1</v>
      </c>
      <c r="AX125">
        <v>1</v>
      </c>
      <c r="AY125">
        <v>1</v>
      </c>
      <c r="AZ125">
        <v>2</v>
      </c>
      <c r="BA125">
        <v>3</v>
      </c>
      <c r="BB125">
        <v>3</v>
      </c>
      <c r="BC125">
        <v>2</v>
      </c>
      <c r="BD125">
        <v>2</v>
      </c>
      <c r="BE125">
        <v>2</v>
      </c>
      <c r="BF125">
        <v>1</v>
      </c>
      <c r="BG125">
        <v>2</v>
      </c>
      <c r="BH125">
        <v>2</v>
      </c>
      <c r="BI125">
        <v>1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1</v>
      </c>
      <c r="BP125">
        <v>1</v>
      </c>
      <c r="BQ125">
        <v>2</v>
      </c>
      <c r="BR125">
        <v>2</v>
      </c>
      <c r="BS125">
        <v>2</v>
      </c>
      <c r="BT125">
        <v>1</v>
      </c>
      <c r="BU125">
        <v>1</v>
      </c>
      <c r="BV125">
        <v>1</v>
      </c>
      <c r="BW125">
        <v>4</v>
      </c>
      <c r="BX125">
        <v>1</v>
      </c>
      <c r="BY125">
        <v>1</v>
      </c>
      <c r="BZ125">
        <v>1</v>
      </c>
      <c r="CA125">
        <v>3</v>
      </c>
      <c r="CB125">
        <v>1</v>
      </c>
      <c r="CC125">
        <v>2</v>
      </c>
      <c r="CD125">
        <v>2</v>
      </c>
      <c r="CE125">
        <v>141</v>
      </c>
      <c r="CG125">
        <f t="shared" si="9"/>
        <v>25</v>
      </c>
      <c r="CH125">
        <f t="shared" si="10"/>
        <v>20</v>
      </c>
      <c r="CI125">
        <f t="shared" si="11"/>
        <v>20</v>
      </c>
      <c r="CJ125">
        <f t="shared" si="12"/>
        <v>16</v>
      </c>
      <c r="CK125">
        <f t="shared" si="13"/>
        <v>14</v>
      </c>
      <c r="CL125">
        <f t="shared" si="14"/>
        <v>37.5</v>
      </c>
      <c r="CM125">
        <f t="shared" si="15"/>
        <v>22</v>
      </c>
      <c r="CN125">
        <f t="shared" si="16"/>
        <v>8</v>
      </c>
      <c r="CO125">
        <f t="shared" si="17"/>
        <v>36.9</v>
      </c>
    </row>
    <row r="126" spans="1:93" ht="14.5">
      <c r="A126">
        <v>125</v>
      </c>
      <c r="B126" t="s">
        <v>586</v>
      </c>
      <c r="C126" t="s">
        <v>587</v>
      </c>
      <c r="D126" t="s">
        <v>84</v>
      </c>
      <c r="E126" t="s">
        <v>85</v>
      </c>
      <c r="F126" t="s">
        <v>588</v>
      </c>
      <c r="G126" t="s">
        <v>589</v>
      </c>
      <c r="H126">
        <v>4</v>
      </c>
      <c r="I126" t="s">
        <v>400</v>
      </c>
      <c r="J126" s="1" t="s">
        <v>636</v>
      </c>
      <c r="K126">
        <v>1</v>
      </c>
      <c r="L126">
        <v>1</v>
      </c>
      <c r="M126">
        <v>4</v>
      </c>
      <c r="N126">
        <v>3</v>
      </c>
      <c r="O126">
        <v>3</v>
      </c>
      <c r="P126">
        <v>3</v>
      </c>
      <c r="Q126">
        <v>3</v>
      </c>
      <c r="R126">
        <v>2</v>
      </c>
      <c r="S126">
        <v>2</v>
      </c>
      <c r="T126">
        <v>2</v>
      </c>
      <c r="U126">
        <v>5</v>
      </c>
      <c r="V126">
        <v>3</v>
      </c>
      <c r="W126">
        <v>3</v>
      </c>
      <c r="X126">
        <v>3</v>
      </c>
      <c r="Y126">
        <v>2</v>
      </c>
      <c r="Z126">
        <v>2</v>
      </c>
      <c r="AA126">
        <v>4</v>
      </c>
      <c r="AB126">
        <v>4</v>
      </c>
      <c r="AC126">
        <v>4</v>
      </c>
      <c r="AD126">
        <v>2</v>
      </c>
      <c r="AE126">
        <v>4</v>
      </c>
      <c r="AF126">
        <v>3</v>
      </c>
      <c r="AG126">
        <v>3</v>
      </c>
      <c r="AH126">
        <v>2</v>
      </c>
      <c r="AI126">
        <v>2</v>
      </c>
      <c r="AJ126">
        <v>2</v>
      </c>
      <c r="AK126">
        <v>3</v>
      </c>
      <c r="AL126">
        <v>2</v>
      </c>
      <c r="AM126">
        <v>4</v>
      </c>
      <c r="AN126">
        <v>4</v>
      </c>
      <c r="AO126">
        <v>3</v>
      </c>
      <c r="AP126">
        <v>2</v>
      </c>
      <c r="AQ126">
        <v>2</v>
      </c>
      <c r="AR126">
        <v>4</v>
      </c>
      <c r="AS126">
        <v>3</v>
      </c>
      <c r="AT126">
        <v>2</v>
      </c>
      <c r="AU126">
        <v>1</v>
      </c>
      <c r="AV126">
        <v>2</v>
      </c>
      <c r="AW126">
        <v>1</v>
      </c>
      <c r="AX126">
        <v>2</v>
      </c>
      <c r="AY126">
        <v>1</v>
      </c>
      <c r="AZ126">
        <v>2</v>
      </c>
      <c r="BA126">
        <v>3</v>
      </c>
      <c r="BB126">
        <v>3</v>
      </c>
      <c r="BC126">
        <v>2</v>
      </c>
      <c r="BD126">
        <v>3</v>
      </c>
      <c r="BE126">
        <v>2</v>
      </c>
      <c r="BF126">
        <v>3</v>
      </c>
      <c r="BG126">
        <v>4</v>
      </c>
      <c r="BH126">
        <v>3</v>
      </c>
      <c r="BI126">
        <v>1</v>
      </c>
      <c r="BJ126">
        <v>3</v>
      </c>
      <c r="BK126">
        <v>2</v>
      </c>
      <c r="BL126">
        <v>2</v>
      </c>
      <c r="BM126">
        <v>3</v>
      </c>
      <c r="BN126">
        <v>2</v>
      </c>
      <c r="BO126">
        <v>3</v>
      </c>
      <c r="BP126">
        <v>1</v>
      </c>
      <c r="BQ126">
        <v>2</v>
      </c>
      <c r="BR126">
        <v>2</v>
      </c>
      <c r="BS126">
        <v>2</v>
      </c>
      <c r="BT126">
        <v>1</v>
      </c>
      <c r="BU126">
        <v>2</v>
      </c>
      <c r="BV126">
        <v>1</v>
      </c>
      <c r="BW126">
        <v>4</v>
      </c>
      <c r="BX126">
        <v>1</v>
      </c>
      <c r="BY126">
        <v>1</v>
      </c>
      <c r="BZ126">
        <v>1</v>
      </c>
      <c r="CA126">
        <v>3</v>
      </c>
      <c r="CB126">
        <v>1</v>
      </c>
      <c r="CC126">
        <v>3</v>
      </c>
      <c r="CD126">
        <v>2</v>
      </c>
      <c r="CE126">
        <v>174</v>
      </c>
      <c r="CG126">
        <f t="shared" si="9"/>
        <v>35</v>
      </c>
      <c r="CH126">
        <f t="shared" si="10"/>
        <v>26</v>
      </c>
      <c r="CI126">
        <f t="shared" si="11"/>
        <v>27</v>
      </c>
      <c r="CJ126">
        <f t="shared" si="12"/>
        <v>18</v>
      </c>
      <c r="CK126">
        <f t="shared" si="13"/>
        <v>11</v>
      </c>
      <c r="CL126">
        <f t="shared" si="14"/>
        <v>36.25</v>
      </c>
      <c r="CM126">
        <f t="shared" si="15"/>
        <v>24</v>
      </c>
      <c r="CN126">
        <f t="shared" si="16"/>
        <v>5</v>
      </c>
      <c r="CO126">
        <f t="shared" si="17"/>
        <v>35.67</v>
      </c>
    </row>
    <row r="127" spans="1:93" ht="14.5">
      <c r="A127">
        <v>126</v>
      </c>
      <c r="B127" t="s">
        <v>590</v>
      </c>
      <c r="C127" t="s">
        <v>591</v>
      </c>
      <c r="D127" t="s">
        <v>84</v>
      </c>
      <c r="E127" t="s">
        <v>85</v>
      </c>
      <c r="F127" t="s">
        <v>592</v>
      </c>
      <c r="G127" t="s">
        <v>593</v>
      </c>
      <c r="H127">
        <v>3</v>
      </c>
      <c r="I127" t="s">
        <v>160</v>
      </c>
      <c r="J127" s="1" t="s">
        <v>637</v>
      </c>
      <c r="K127">
        <v>1</v>
      </c>
      <c r="L127">
        <v>1</v>
      </c>
      <c r="M127">
        <v>3</v>
      </c>
      <c r="N127">
        <v>2</v>
      </c>
      <c r="O127">
        <v>3</v>
      </c>
      <c r="P127">
        <v>1</v>
      </c>
      <c r="Q127">
        <v>3</v>
      </c>
      <c r="R127">
        <v>1</v>
      </c>
      <c r="S127">
        <v>1</v>
      </c>
      <c r="T127">
        <v>1</v>
      </c>
      <c r="U127">
        <v>3</v>
      </c>
      <c r="V127">
        <v>3</v>
      </c>
      <c r="W127">
        <v>1</v>
      </c>
      <c r="X127">
        <v>1</v>
      </c>
      <c r="Y127">
        <v>1</v>
      </c>
      <c r="Z127">
        <v>3</v>
      </c>
      <c r="AA127">
        <v>2</v>
      </c>
      <c r="AB127">
        <v>3</v>
      </c>
      <c r="AC127">
        <v>3</v>
      </c>
      <c r="AD127">
        <v>1</v>
      </c>
      <c r="AE127">
        <v>3</v>
      </c>
      <c r="AF127">
        <v>1</v>
      </c>
      <c r="AG127">
        <v>3</v>
      </c>
      <c r="AH127">
        <v>1</v>
      </c>
      <c r="AI127">
        <v>1</v>
      </c>
      <c r="AJ127">
        <v>1</v>
      </c>
      <c r="AK127">
        <v>1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2</v>
      </c>
      <c r="AR127">
        <v>4</v>
      </c>
      <c r="AS127">
        <v>1</v>
      </c>
      <c r="AT127">
        <v>1</v>
      </c>
      <c r="AU127">
        <v>4</v>
      </c>
      <c r="AV127">
        <v>3</v>
      </c>
      <c r="AW127">
        <v>1</v>
      </c>
      <c r="AX127">
        <v>1</v>
      </c>
      <c r="AY127">
        <v>1</v>
      </c>
      <c r="AZ127">
        <v>1</v>
      </c>
      <c r="BA127">
        <v>4</v>
      </c>
      <c r="BB127">
        <v>4</v>
      </c>
      <c r="BC127">
        <v>1</v>
      </c>
      <c r="BD127">
        <v>3</v>
      </c>
      <c r="BE127">
        <v>1</v>
      </c>
      <c r="BF127">
        <v>3</v>
      </c>
      <c r="BG127">
        <v>3</v>
      </c>
      <c r="BH127">
        <v>3</v>
      </c>
      <c r="BI127">
        <v>1</v>
      </c>
      <c r="BJ127">
        <v>3</v>
      </c>
      <c r="BK127">
        <v>1</v>
      </c>
      <c r="BL127">
        <v>1</v>
      </c>
      <c r="BM127">
        <v>1</v>
      </c>
      <c r="BN127">
        <v>1</v>
      </c>
      <c r="BO127">
        <v>3</v>
      </c>
      <c r="BP127">
        <v>1</v>
      </c>
      <c r="BQ127">
        <v>1</v>
      </c>
      <c r="BR127">
        <v>1</v>
      </c>
      <c r="BS127">
        <v>4</v>
      </c>
      <c r="BT127">
        <v>1</v>
      </c>
      <c r="BU127">
        <v>1</v>
      </c>
      <c r="BV127">
        <v>1</v>
      </c>
      <c r="BW127">
        <v>4</v>
      </c>
      <c r="BX127">
        <v>1</v>
      </c>
      <c r="BY127">
        <v>1</v>
      </c>
      <c r="BZ127">
        <v>1</v>
      </c>
      <c r="CA127">
        <v>3</v>
      </c>
      <c r="CB127">
        <v>1</v>
      </c>
      <c r="CC127">
        <v>4</v>
      </c>
      <c r="CD127">
        <v>1</v>
      </c>
      <c r="CE127">
        <v>135</v>
      </c>
      <c r="CG127">
        <f t="shared" si="9"/>
        <v>28</v>
      </c>
      <c r="CH127">
        <f t="shared" si="10"/>
        <v>12</v>
      </c>
      <c r="CI127">
        <f t="shared" si="11"/>
        <v>17</v>
      </c>
      <c r="CJ127">
        <f t="shared" si="12"/>
        <v>11</v>
      </c>
      <c r="CK127">
        <f t="shared" si="13"/>
        <v>6</v>
      </c>
      <c r="CL127">
        <f t="shared" si="14"/>
        <v>21.25</v>
      </c>
      <c r="CM127">
        <f t="shared" si="15"/>
        <v>15</v>
      </c>
      <c r="CN127">
        <f t="shared" si="16"/>
        <v>2</v>
      </c>
      <c r="CO127">
        <f t="shared" si="17"/>
        <v>20.91</v>
      </c>
    </row>
    <row r="128" spans="1:93" ht="14.5">
      <c r="A128">
        <v>127</v>
      </c>
      <c r="B128" t="s">
        <v>594</v>
      </c>
      <c r="C128" t="s">
        <v>595</v>
      </c>
      <c r="D128" t="s">
        <v>84</v>
      </c>
      <c r="E128" t="s">
        <v>85</v>
      </c>
      <c r="F128" t="s">
        <v>596</v>
      </c>
      <c r="G128" t="s">
        <v>597</v>
      </c>
      <c r="H128">
        <v>4</v>
      </c>
      <c r="I128" t="s">
        <v>160</v>
      </c>
      <c r="J128" s="1" t="s">
        <v>637</v>
      </c>
      <c r="K128">
        <v>1</v>
      </c>
      <c r="L128">
        <v>1</v>
      </c>
      <c r="M128">
        <v>3</v>
      </c>
      <c r="N128">
        <v>4</v>
      </c>
      <c r="O128">
        <v>3</v>
      </c>
      <c r="P128">
        <v>3</v>
      </c>
      <c r="Q128">
        <v>4</v>
      </c>
      <c r="R128">
        <v>3</v>
      </c>
      <c r="S128">
        <v>1</v>
      </c>
      <c r="T128">
        <v>1</v>
      </c>
      <c r="U128">
        <v>3</v>
      </c>
      <c r="V128">
        <v>2</v>
      </c>
      <c r="W128">
        <v>2</v>
      </c>
      <c r="X128">
        <v>3</v>
      </c>
      <c r="Y128">
        <v>3</v>
      </c>
      <c r="Z128">
        <v>2</v>
      </c>
      <c r="AA128">
        <v>5</v>
      </c>
      <c r="AB128">
        <v>3</v>
      </c>
      <c r="AC128">
        <v>3</v>
      </c>
      <c r="AD128">
        <v>4</v>
      </c>
      <c r="AE128">
        <v>3</v>
      </c>
      <c r="AF128">
        <v>2</v>
      </c>
      <c r="AG128">
        <v>3</v>
      </c>
      <c r="AH128">
        <v>3</v>
      </c>
      <c r="AI128">
        <v>2</v>
      </c>
      <c r="AJ128">
        <v>2</v>
      </c>
      <c r="AK128">
        <v>3</v>
      </c>
      <c r="AL128">
        <v>3</v>
      </c>
      <c r="AM128">
        <v>3</v>
      </c>
      <c r="AN128">
        <v>4</v>
      </c>
      <c r="AO128">
        <v>3</v>
      </c>
      <c r="AP128">
        <v>2</v>
      </c>
      <c r="AQ128">
        <v>2</v>
      </c>
      <c r="AR128">
        <v>3</v>
      </c>
      <c r="AS128">
        <v>1</v>
      </c>
      <c r="AT128">
        <v>1</v>
      </c>
      <c r="AU128">
        <v>4</v>
      </c>
      <c r="AV128">
        <v>2</v>
      </c>
      <c r="AW128">
        <v>1</v>
      </c>
      <c r="AX128">
        <v>2</v>
      </c>
      <c r="AY128">
        <v>1</v>
      </c>
      <c r="AZ128">
        <v>1</v>
      </c>
      <c r="BA128">
        <v>3</v>
      </c>
      <c r="BB128">
        <v>4</v>
      </c>
      <c r="BC128">
        <v>2</v>
      </c>
      <c r="BD128">
        <v>3</v>
      </c>
      <c r="BE128">
        <v>1</v>
      </c>
      <c r="BF128">
        <v>1</v>
      </c>
      <c r="BG128">
        <v>3</v>
      </c>
      <c r="BH128">
        <v>2</v>
      </c>
      <c r="BI128">
        <v>1</v>
      </c>
      <c r="BJ128">
        <v>3</v>
      </c>
      <c r="BK128">
        <v>3</v>
      </c>
      <c r="BL128">
        <v>1</v>
      </c>
      <c r="BM128">
        <v>1</v>
      </c>
      <c r="BN128">
        <v>1</v>
      </c>
      <c r="BO128">
        <v>3</v>
      </c>
      <c r="BP128">
        <v>1</v>
      </c>
      <c r="BQ128">
        <v>1</v>
      </c>
      <c r="BR128">
        <v>1</v>
      </c>
      <c r="BS128">
        <v>2</v>
      </c>
      <c r="BT128">
        <v>1</v>
      </c>
      <c r="BU128">
        <v>1</v>
      </c>
      <c r="BV128">
        <v>1</v>
      </c>
      <c r="BW128">
        <v>4</v>
      </c>
      <c r="BX128">
        <v>1</v>
      </c>
      <c r="BY128">
        <v>1</v>
      </c>
      <c r="BZ128">
        <v>3</v>
      </c>
      <c r="CA128">
        <v>3</v>
      </c>
      <c r="CB128">
        <v>2</v>
      </c>
      <c r="CC128">
        <v>3</v>
      </c>
      <c r="CD128">
        <v>1</v>
      </c>
      <c r="CE128">
        <v>161</v>
      </c>
      <c r="CG128">
        <f t="shared" si="9"/>
        <v>29</v>
      </c>
      <c r="CH128">
        <f t="shared" si="10"/>
        <v>28</v>
      </c>
      <c r="CI128">
        <f t="shared" si="11"/>
        <v>28</v>
      </c>
      <c r="CJ128">
        <f t="shared" si="12"/>
        <v>13</v>
      </c>
      <c r="CK128">
        <f t="shared" si="13"/>
        <v>12</v>
      </c>
      <c r="CL128">
        <f t="shared" si="14"/>
        <v>31.25</v>
      </c>
      <c r="CM128">
        <f t="shared" si="15"/>
        <v>20</v>
      </c>
      <c r="CN128">
        <f t="shared" si="16"/>
        <v>5</v>
      </c>
      <c r="CO128">
        <f t="shared" si="17"/>
        <v>30.75</v>
      </c>
    </row>
    <row r="129" spans="1:93" ht="14.5">
      <c r="A129">
        <v>128</v>
      </c>
      <c r="B129" t="s">
        <v>598</v>
      </c>
      <c r="C129" t="s">
        <v>599</v>
      </c>
      <c r="D129" t="s">
        <v>84</v>
      </c>
      <c r="E129" t="s">
        <v>85</v>
      </c>
      <c r="F129" t="s">
        <v>600</v>
      </c>
      <c r="G129" t="s">
        <v>601</v>
      </c>
      <c r="H129">
        <v>2</v>
      </c>
      <c r="I129" t="s">
        <v>602</v>
      </c>
      <c r="J129" s="1" t="s">
        <v>638</v>
      </c>
      <c r="K129">
        <v>1</v>
      </c>
      <c r="L129">
        <v>1</v>
      </c>
      <c r="M129">
        <v>4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3</v>
      </c>
      <c r="T129">
        <v>2</v>
      </c>
      <c r="U129">
        <v>2</v>
      </c>
      <c r="V129">
        <v>2</v>
      </c>
      <c r="W129">
        <v>2</v>
      </c>
      <c r="X129">
        <v>4</v>
      </c>
      <c r="Y129">
        <v>2</v>
      </c>
      <c r="Z129">
        <v>2</v>
      </c>
      <c r="AA129">
        <v>3</v>
      </c>
      <c r="AB129">
        <v>3</v>
      </c>
      <c r="AC129">
        <v>2</v>
      </c>
      <c r="AD129">
        <v>2</v>
      </c>
      <c r="AE129">
        <v>3</v>
      </c>
      <c r="AF129">
        <v>2</v>
      </c>
      <c r="AG129">
        <v>3</v>
      </c>
      <c r="AH129">
        <v>2</v>
      </c>
      <c r="AI129">
        <v>1</v>
      </c>
      <c r="AJ129">
        <v>1</v>
      </c>
      <c r="AK129">
        <v>1</v>
      </c>
      <c r="AL129">
        <v>2</v>
      </c>
      <c r="AM129">
        <v>2</v>
      </c>
      <c r="AN129">
        <v>2</v>
      </c>
      <c r="AO129">
        <v>2</v>
      </c>
      <c r="AP129">
        <v>2</v>
      </c>
      <c r="AQ129">
        <v>1</v>
      </c>
      <c r="AR129">
        <v>2</v>
      </c>
      <c r="AS129">
        <v>1</v>
      </c>
      <c r="AT129">
        <v>1</v>
      </c>
      <c r="AU129">
        <v>2</v>
      </c>
      <c r="AV129">
        <v>3</v>
      </c>
      <c r="AW129">
        <v>1</v>
      </c>
      <c r="AX129">
        <v>1</v>
      </c>
      <c r="AY129">
        <v>2</v>
      </c>
      <c r="AZ129">
        <v>1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2</v>
      </c>
      <c r="BH129">
        <v>3</v>
      </c>
      <c r="BI129">
        <v>1</v>
      </c>
      <c r="BJ129">
        <v>2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2</v>
      </c>
      <c r="BQ129">
        <v>1</v>
      </c>
      <c r="BR129">
        <v>2</v>
      </c>
      <c r="BS129">
        <v>3</v>
      </c>
      <c r="BT129">
        <v>2</v>
      </c>
      <c r="BU129">
        <v>2</v>
      </c>
      <c r="BV129">
        <v>2</v>
      </c>
      <c r="BW129">
        <v>4</v>
      </c>
      <c r="BX129">
        <v>1</v>
      </c>
      <c r="BY129">
        <v>1</v>
      </c>
      <c r="BZ129">
        <v>2</v>
      </c>
      <c r="CA129">
        <v>2</v>
      </c>
      <c r="CB129">
        <v>1</v>
      </c>
      <c r="CC129">
        <v>3</v>
      </c>
      <c r="CD129">
        <v>2</v>
      </c>
      <c r="CE129">
        <v>141</v>
      </c>
      <c r="CG129">
        <f t="shared" si="9"/>
        <v>26</v>
      </c>
      <c r="CH129">
        <f t="shared" si="10"/>
        <v>22</v>
      </c>
      <c r="CI129">
        <f t="shared" si="11"/>
        <v>18</v>
      </c>
      <c r="CJ129">
        <f t="shared" si="12"/>
        <v>13</v>
      </c>
      <c r="CK129">
        <f t="shared" si="13"/>
        <v>16</v>
      </c>
      <c r="CL129">
        <f t="shared" si="14"/>
        <v>36.25</v>
      </c>
      <c r="CM129">
        <f t="shared" si="15"/>
        <v>22</v>
      </c>
      <c r="CN129">
        <f t="shared" si="16"/>
        <v>4</v>
      </c>
      <c r="CO129">
        <f t="shared" si="17"/>
        <v>31.98</v>
      </c>
    </row>
    <row r="130" spans="1:93" ht="14.5">
      <c r="A130">
        <v>129</v>
      </c>
      <c r="B130" t="s">
        <v>603</v>
      </c>
      <c r="C130" t="s">
        <v>404</v>
      </c>
      <c r="D130" t="s">
        <v>84</v>
      </c>
      <c r="E130" t="s">
        <v>85</v>
      </c>
      <c r="F130" t="s">
        <v>604</v>
      </c>
      <c r="G130" t="s">
        <v>605</v>
      </c>
      <c r="H130">
        <v>1</v>
      </c>
      <c r="I130" t="s">
        <v>198</v>
      </c>
      <c r="J130" s="1" t="s">
        <v>639</v>
      </c>
      <c r="K130">
        <v>1</v>
      </c>
      <c r="L130">
        <v>1</v>
      </c>
      <c r="M130">
        <v>3</v>
      </c>
      <c r="N130">
        <v>3</v>
      </c>
      <c r="O130">
        <v>2</v>
      </c>
      <c r="P130">
        <v>4</v>
      </c>
      <c r="Q130">
        <v>2</v>
      </c>
      <c r="R130">
        <v>3</v>
      </c>
      <c r="S130">
        <v>4</v>
      </c>
      <c r="T130">
        <v>1</v>
      </c>
      <c r="U130">
        <v>4</v>
      </c>
      <c r="V130">
        <v>3</v>
      </c>
      <c r="W130">
        <v>1</v>
      </c>
      <c r="X130">
        <v>3</v>
      </c>
      <c r="Y130">
        <v>4</v>
      </c>
      <c r="Z130">
        <v>3</v>
      </c>
      <c r="AA130">
        <v>4</v>
      </c>
      <c r="AB130">
        <v>3</v>
      </c>
      <c r="AC130">
        <v>2</v>
      </c>
      <c r="AD130">
        <v>4</v>
      </c>
      <c r="AE130">
        <v>2</v>
      </c>
      <c r="AF130">
        <v>4</v>
      </c>
      <c r="AG130">
        <v>2</v>
      </c>
      <c r="AH130">
        <v>2</v>
      </c>
      <c r="AI130">
        <v>1</v>
      </c>
      <c r="AJ130">
        <v>1</v>
      </c>
      <c r="AK130">
        <v>1</v>
      </c>
      <c r="AL130">
        <v>3</v>
      </c>
      <c r="AM130">
        <v>1</v>
      </c>
      <c r="AN130">
        <v>2</v>
      </c>
      <c r="AO130">
        <v>2</v>
      </c>
      <c r="AP130">
        <v>1</v>
      </c>
      <c r="AQ130">
        <v>2</v>
      </c>
      <c r="AR130">
        <v>2</v>
      </c>
      <c r="AS130">
        <v>1</v>
      </c>
      <c r="AT130">
        <v>2</v>
      </c>
      <c r="AU130">
        <v>3</v>
      </c>
      <c r="AV130">
        <v>3</v>
      </c>
      <c r="AW130">
        <v>1</v>
      </c>
      <c r="AX130">
        <v>1</v>
      </c>
      <c r="AY130">
        <v>1</v>
      </c>
      <c r="AZ130">
        <v>2</v>
      </c>
      <c r="BA130">
        <v>1</v>
      </c>
      <c r="BB130">
        <v>2</v>
      </c>
      <c r="BC130">
        <v>3</v>
      </c>
      <c r="BD130">
        <v>2</v>
      </c>
      <c r="BE130">
        <v>1</v>
      </c>
      <c r="BF130">
        <v>2</v>
      </c>
      <c r="BG130">
        <v>3</v>
      </c>
      <c r="BH130">
        <v>3</v>
      </c>
      <c r="BI130">
        <v>1</v>
      </c>
      <c r="BJ130">
        <v>3</v>
      </c>
      <c r="BK130">
        <v>3</v>
      </c>
      <c r="BL130">
        <v>2</v>
      </c>
      <c r="BM130">
        <v>2</v>
      </c>
      <c r="BN130">
        <v>1</v>
      </c>
      <c r="BO130">
        <v>2</v>
      </c>
      <c r="BP130">
        <v>1</v>
      </c>
      <c r="BQ130">
        <v>1</v>
      </c>
      <c r="BR130">
        <v>2</v>
      </c>
      <c r="BS130">
        <v>2</v>
      </c>
      <c r="BT130">
        <v>1</v>
      </c>
      <c r="BU130">
        <v>1</v>
      </c>
      <c r="BV130">
        <v>1</v>
      </c>
      <c r="BW130">
        <v>3</v>
      </c>
      <c r="BX130">
        <v>1</v>
      </c>
      <c r="BY130">
        <v>2</v>
      </c>
      <c r="BZ130">
        <v>2</v>
      </c>
      <c r="CA130">
        <v>3</v>
      </c>
      <c r="CB130">
        <v>2</v>
      </c>
      <c r="CC130">
        <v>2</v>
      </c>
      <c r="CD130">
        <v>1</v>
      </c>
      <c r="CE130">
        <v>149</v>
      </c>
      <c r="CG130">
        <f t="shared" si="9"/>
        <v>27</v>
      </c>
      <c r="CH130">
        <f t="shared" si="10"/>
        <v>32</v>
      </c>
      <c r="CI130">
        <f t="shared" si="11"/>
        <v>16</v>
      </c>
      <c r="CJ130">
        <f t="shared" si="12"/>
        <v>15</v>
      </c>
      <c r="CK130">
        <f t="shared" si="13"/>
        <v>16</v>
      </c>
      <c r="CL130">
        <f t="shared" si="14"/>
        <v>38.75</v>
      </c>
      <c r="CM130">
        <f t="shared" si="15"/>
        <v>23</v>
      </c>
      <c r="CN130">
        <f t="shared" si="16"/>
        <v>8</v>
      </c>
      <c r="CO130">
        <f t="shared" si="17"/>
        <v>38.130000000000003</v>
      </c>
    </row>
    <row r="131" spans="1:93" ht="14.5">
      <c r="A131">
        <v>130</v>
      </c>
      <c r="B131" t="s">
        <v>606</v>
      </c>
      <c r="C131" t="s">
        <v>607</v>
      </c>
      <c r="D131" t="s">
        <v>84</v>
      </c>
      <c r="E131" t="s">
        <v>85</v>
      </c>
      <c r="F131" t="s">
        <v>608</v>
      </c>
      <c r="G131" t="s">
        <v>609</v>
      </c>
      <c r="H131">
        <v>2</v>
      </c>
      <c r="I131" t="s">
        <v>452</v>
      </c>
      <c r="J131" s="1" t="s">
        <v>635</v>
      </c>
      <c r="K131">
        <v>2</v>
      </c>
      <c r="L131">
        <v>-3</v>
      </c>
      <c r="M131">
        <v>1</v>
      </c>
      <c r="N131">
        <v>5</v>
      </c>
      <c r="O131">
        <v>5</v>
      </c>
      <c r="P131">
        <v>5</v>
      </c>
      <c r="Q131">
        <v>5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4</v>
      </c>
      <c r="X131">
        <v>5</v>
      </c>
      <c r="Y131">
        <v>5</v>
      </c>
      <c r="Z131">
        <v>5</v>
      </c>
      <c r="AA131">
        <v>5</v>
      </c>
      <c r="AB131">
        <v>5</v>
      </c>
      <c r="AC131">
        <v>5</v>
      </c>
      <c r="AD131">
        <v>1</v>
      </c>
      <c r="AE131">
        <v>5</v>
      </c>
      <c r="AF131">
        <v>1</v>
      </c>
      <c r="AG131">
        <v>4</v>
      </c>
      <c r="AH131">
        <v>4</v>
      </c>
      <c r="AI131">
        <v>4</v>
      </c>
      <c r="AJ131">
        <v>4</v>
      </c>
      <c r="AK131">
        <v>1</v>
      </c>
      <c r="AL131">
        <v>4</v>
      </c>
      <c r="AM131">
        <v>4</v>
      </c>
      <c r="AN131">
        <v>4</v>
      </c>
      <c r="AO131">
        <v>4</v>
      </c>
      <c r="AP131">
        <v>2</v>
      </c>
      <c r="AQ131">
        <v>2</v>
      </c>
      <c r="AR131">
        <v>2</v>
      </c>
      <c r="AS131">
        <v>1</v>
      </c>
      <c r="AT131">
        <v>4</v>
      </c>
      <c r="AU131">
        <v>4</v>
      </c>
      <c r="AV131">
        <v>1</v>
      </c>
      <c r="AW131">
        <v>3</v>
      </c>
      <c r="AX131">
        <v>1</v>
      </c>
      <c r="AY131">
        <v>1</v>
      </c>
      <c r="AZ131">
        <v>1</v>
      </c>
      <c r="BA131">
        <v>4</v>
      </c>
      <c r="BB131">
        <v>4</v>
      </c>
      <c r="BC131">
        <v>3</v>
      </c>
      <c r="BD131">
        <v>4</v>
      </c>
      <c r="BE131">
        <v>1</v>
      </c>
      <c r="BF131">
        <v>1</v>
      </c>
      <c r="BG131">
        <v>4</v>
      </c>
      <c r="BH131">
        <v>2</v>
      </c>
      <c r="BI131">
        <v>1</v>
      </c>
      <c r="BJ131">
        <v>4</v>
      </c>
      <c r="BK131">
        <v>2</v>
      </c>
      <c r="BL131">
        <v>1</v>
      </c>
      <c r="BM131">
        <v>1</v>
      </c>
      <c r="BN131">
        <v>4</v>
      </c>
      <c r="BO131">
        <v>1</v>
      </c>
      <c r="BP131">
        <v>1</v>
      </c>
      <c r="BQ131">
        <v>1</v>
      </c>
      <c r="BR131">
        <v>1</v>
      </c>
      <c r="BS131">
        <v>4</v>
      </c>
      <c r="BT131">
        <v>1</v>
      </c>
      <c r="BU131">
        <v>1</v>
      </c>
      <c r="BV131">
        <v>1</v>
      </c>
      <c r="BW131">
        <v>4</v>
      </c>
      <c r="BX131">
        <v>1</v>
      </c>
      <c r="BY131">
        <v>1</v>
      </c>
      <c r="BZ131">
        <v>1</v>
      </c>
      <c r="CA131">
        <v>2</v>
      </c>
      <c r="CB131">
        <v>3</v>
      </c>
      <c r="CC131">
        <v>1</v>
      </c>
      <c r="CD131">
        <v>2</v>
      </c>
      <c r="CE131">
        <v>184</v>
      </c>
      <c r="CG131">
        <f t="shared" ref="CG131:CG137" si="18">M131+O131+Q131+U131+V131+X131+Z131+AB131+AC131+AE131</f>
        <v>38</v>
      </c>
      <c r="CH131">
        <f t="shared" ref="CH131:CH137" si="19">N131+P131+R131+S131+T131+W131+Y131+AA131+AD131+AF131</f>
        <v>29</v>
      </c>
      <c r="CI131">
        <f t="shared" ref="CI131:CI137" si="20">SUM(AG131:AP131)</f>
        <v>35</v>
      </c>
      <c r="CJ131">
        <f t="shared" ref="CJ131:CJ137" si="21">AQ131+AS131+AT131+AW131+AX131+AY131+AZ131+BC131+BE131+BI131</f>
        <v>18</v>
      </c>
      <c r="CK131">
        <f t="shared" ref="CK131:CK137" si="22">40-AR131-AU131-AV131-BA131-BB131-BD131-BF131-BG131-BH131-BJ131</f>
        <v>10</v>
      </c>
      <c r="CL131">
        <f t="shared" ref="CL131:CL137" si="23">(CJ131+CK131)*1.25</f>
        <v>35</v>
      </c>
      <c r="CM131">
        <f t="shared" ref="CM131:CM137" si="24">BK131+BL131+BM131+BN131+BP131+BQ131+BR131+BT131+BU131+BV131+BX131+BY131+BZ131+CB131+CD131</f>
        <v>22</v>
      </c>
      <c r="CN131">
        <f t="shared" ref="CN131:CN137" si="25">20-BO131-BS131-BW131-CA131-CC131</f>
        <v>8</v>
      </c>
      <c r="CO131">
        <f t="shared" ref="CO131:CO137" si="26">(CM131+CN131)*1.23</f>
        <v>36.9</v>
      </c>
    </row>
    <row r="132" spans="1:93" ht="14.5">
      <c r="A132">
        <v>131</v>
      </c>
      <c r="B132" t="s">
        <v>610</v>
      </c>
      <c r="C132" t="s">
        <v>611</v>
      </c>
      <c r="D132" t="s">
        <v>84</v>
      </c>
      <c r="E132" t="s">
        <v>85</v>
      </c>
      <c r="F132" t="s">
        <v>612</v>
      </c>
      <c r="G132" t="s">
        <v>613</v>
      </c>
      <c r="H132">
        <v>2</v>
      </c>
      <c r="I132" t="s">
        <v>614</v>
      </c>
      <c r="J132" s="1" t="s">
        <v>638</v>
      </c>
      <c r="K132">
        <v>2</v>
      </c>
      <c r="L132">
        <v>-3</v>
      </c>
      <c r="M132">
        <v>5</v>
      </c>
      <c r="N132">
        <v>2</v>
      </c>
      <c r="O132">
        <v>3</v>
      </c>
      <c r="P132">
        <v>2</v>
      </c>
      <c r="Q132">
        <v>3</v>
      </c>
      <c r="R132">
        <v>2</v>
      </c>
      <c r="S132">
        <v>2</v>
      </c>
      <c r="T132">
        <v>1</v>
      </c>
      <c r="U132">
        <v>3</v>
      </c>
      <c r="V132">
        <v>2</v>
      </c>
      <c r="W132">
        <v>1</v>
      </c>
      <c r="X132">
        <v>2</v>
      </c>
      <c r="Y132">
        <v>3</v>
      </c>
      <c r="Z132">
        <v>3</v>
      </c>
      <c r="AA132">
        <v>3</v>
      </c>
      <c r="AB132">
        <v>3</v>
      </c>
      <c r="AC132">
        <v>3</v>
      </c>
      <c r="AD132">
        <v>2</v>
      </c>
      <c r="AE132">
        <v>3</v>
      </c>
      <c r="AF132">
        <v>2</v>
      </c>
      <c r="AG132">
        <v>3</v>
      </c>
      <c r="AH132">
        <v>2</v>
      </c>
      <c r="AI132">
        <v>2</v>
      </c>
      <c r="AJ132">
        <v>2</v>
      </c>
      <c r="AK132">
        <v>2</v>
      </c>
      <c r="AL132">
        <v>3</v>
      </c>
      <c r="AM132">
        <v>3</v>
      </c>
      <c r="AN132">
        <v>2</v>
      </c>
      <c r="AO132">
        <v>3</v>
      </c>
      <c r="AP132">
        <v>2</v>
      </c>
      <c r="AQ132">
        <v>2</v>
      </c>
      <c r="AR132">
        <v>2</v>
      </c>
      <c r="AS132">
        <v>2</v>
      </c>
      <c r="AT132">
        <v>1</v>
      </c>
      <c r="AU132">
        <v>3</v>
      </c>
      <c r="AV132">
        <v>3</v>
      </c>
      <c r="AW132">
        <v>2</v>
      </c>
      <c r="AX132">
        <v>3</v>
      </c>
      <c r="AY132">
        <v>2</v>
      </c>
      <c r="AZ132">
        <v>2</v>
      </c>
      <c r="BA132">
        <v>3</v>
      </c>
      <c r="BB132">
        <v>3</v>
      </c>
      <c r="BC132">
        <v>2</v>
      </c>
      <c r="BD132">
        <v>3</v>
      </c>
      <c r="BE132">
        <v>1</v>
      </c>
      <c r="BF132">
        <v>2</v>
      </c>
      <c r="BG132">
        <v>2</v>
      </c>
      <c r="BH132">
        <v>3</v>
      </c>
      <c r="BI132">
        <v>1</v>
      </c>
      <c r="BJ132">
        <v>3</v>
      </c>
      <c r="BK132">
        <v>2</v>
      </c>
      <c r="BL132">
        <v>1</v>
      </c>
      <c r="BM132">
        <v>2</v>
      </c>
      <c r="BN132">
        <v>1</v>
      </c>
      <c r="BO132">
        <v>2</v>
      </c>
      <c r="BP132">
        <v>1</v>
      </c>
      <c r="BQ132">
        <v>2</v>
      </c>
      <c r="BR132">
        <v>1</v>
      </c>
      <c r="BS132">
        <v>3</v>
      </c>
      <c r="BT132">
        <v>1</v>
      </c>
      <c r="BU132">
        <v>1</v>
      </c>
      <c r="BV132">
        <v>1</v>
      </c>
      <c r="BW132">
        <v>4</v>
      </c>
      <c r="BX132">
        <v>1</v>
      </c>
      <c r="BY132">
        <v>1</v>
      </c>
      <c r="BZ132">
        <v>1</v>
      </c>
      <c r="CA132">
        <v>2</v>
      </c>
      <c r="CB132">
        <v>1</v>
      </c>
      <c r="CC132">
        <v>4</v>
      </c>
      <c r="CD132">
        <v>1</v>
      </c>
      <c r="CE132">
        <v>152</v>
      </c>
      <c r="CG132">
        <f t="shared" si="18"/>
        <v>30</v>
      </c>
      <c r="CH132">
        <f t="shared" si="19"/>
        <v>20</v>
      </c>
      <c r="CI132">
        <f t="shared" si="20"/>
        <v>24</v>
      </c>
      <c r="CJ132">
        <f t="shared" si="21"/>
        <v>18</v>
      </c>
      <c r="CK132">
        <f t="shared" si="22"/>
        <v>13</v>
      </c>
      <c r="CL132">
        <f t="shared" si="23"/>
        <v>38.75</v>
      </c>
      <c r="CM132">
        <f t="shared" si="24"/>
        <v>18</v>
      </c>
      <c r="CN132">
        <f t="shared" si="25"/>
        <v>5</v>
      </c>
      <c r="CO132">
        <f t="shared" si="26"/>
        <v>28.29</v>
      </c>
    </row>
    <row r="133" spans="1:93" ht="14.5">
      <c r="A133">
        <v>132</v>
      </c>
      <c r="B133" t="s">
        <v>615</v>
      </c>
      <c r="C133" t="s">
        <v>616</v>
      </c>
      <c r="D133" t="s">
        <v>84</v>
      </c>
      <c r="E133" t="s">
        <v>85</v>
      </c>
      <c r="F133" t="s">
        <v>617</v>
      </c>
      <c r="G133" t="s">
        <v>618</v>
      </c>
      <c r="H133">
        <v>3</v>
      </c>
      <c r="I133" t="s">
        <v>142</v>
      </c>
      <c r="J133" s="1" t="s">
        <v>639</v>
      </c>
      <c r="K133">
        <v>2</v>
      </c>
      <c r="L133">
        <v>-3</v>
      </c>
      <c r="M133">
        <v>3</v>
      </c>
      <c r="N133">
        <v>3</v>
      </c>
      <c r="O133">
        <v>4</v>
      </c>
      <c r="P133">
        <v>4</v>
      </c>
      <c r="Q133">
        <v>2</v>
      </c>
      <c r="R133">
        <v>3</v>
      </c>
      <c r="S133">
        <v>1</v>
      </c>
      <c r="T133">
        <v>1</v>
      </c>
      <c r="U133">
        <v>4</v>
      </c>
      <c r="V133">
        <v>3</v>
      </c>
      <c r="W133">
        <v>2</v>
      </c>
      <c r="X133">
        <v>3</v>
      </c>
      <c r="Y133">
        <v>2</v>
      </c>
      <c r="Z133">
        <v>2</v>
      </c>
      <c r="AA133">
        <v>4</v>
      </c>
      <c r="AB133">
        <v>3</v>
      </c>
      <c r="AC133">
        <v>3</v>
      </c>
      <c r="AD133">
        <v>3</v>
      </c>
      <c r="AE133">
        <v>3</v>
      </c>
      <c r="AF133">
        <v>4</v>
      </c>
      <c r="AG133">
        <v>3</v>
      </c>
      <c r="AH133">
        <v>2</v>
      </c>
      <c r="AI133">
        <v>3</v>
      </c>
      <c r="AJ133">
        <v>2</v>
      </c>
      <c r="AK133">
        <v>2</v>
      </c>
      <c r="AL133">
        <v>3</v>
      </c>
      <c r="AM133">
        <v>3</v>
      </c>
      <c r="AN133">
        <v>2</v>
      </c>
      <c r="AO133">
        <v>3</v>
      </c>
      <c r="AP133">
        <v>2</v>
      </c>
      <c r="AQ133">
        <v>1</v>
      </c>
      <c r="AR133">
        <v>1</v>
      </c>
      <c r="AS133">
        <v>1</v>
      </c>
      <c r="AT133">
        <v>1</v>
      </c>
      <c r="AU133">
        <v>3</v>
      </c>
      <c r="AV133">
        <v>3</v>
      </c>
      <c r="AW133">
        <v>3</v>
      </c>
      <c r="AX133">
        <v>1</v>
      </c>
      <c r="AY133">
        <v>2</v>
      </c>
      <c r="AZ133">
        <v>1</v>
      </c>
      <c r="BA133">
        <v>3</v>
      </c>
      <c r="BB133">
        <v>2</v>
      </c>
      <c r="BC133">
        <v>3</v>
      </c>
      <c r="BD133">
        <v>3</v>
      </c>
      <c r="BE133">
        <v>1</v>
      </c>
      <c r="BF133">
        <v>2</v>
      </c>
      <c r="BG133">
        <v>3</v>
      </c>
      <c r="BH133">
        <v>3</v>
      </c>
      <c r="BI133">
        <v>1</v>
      </c>
      <c r="BJ133">
        <v>3</v>
      </c>
      <c r="BK133">
        <v>3</v>
      </c>
      <c r="BL133">
        <v>1</v>
      </c>
      <c r="BM133">
        <v>2</v>
      </c>
      <c r="BN133">
        <v>1</v>
      </c>
      <c r="BO133">
        <v>3</v>
      </c>
      <c r="BP133">
        <v>1</v>
      </c>
      <c r="BQ133">
        <v>1</v>
      </c>
      <c r="BR133">
        <v>1</v>
      </c>
      <c r="BS133">
        <v>2</v>
      </c>
      <c r="BT133">
        <v>3</v>
      </c>
      <c r="BU133">
        <v>1</v>
      </c>
      <c r="BV133">
        <v>1</v>
      </c>
      <c r="BW133">
        <v>4</v>
      </c>
      <c r="BX133">
        <v>1</v>
      </c>
      <c r="BY133">
        <v>1</v>
      </c>
      <c r="BZ133">
        <v>1</v>
      </c>
      <c r="CA133">
        <v>3</v>
      </c>
      <c r="CB133">
        <v>1</v>
      </c>
      <c r="CC133">
        <v>3</v>
      </c>
      <c r="CD133">
        <v>1</v>
      </c>
      <c r="CE133">
        <v>158</v>
      </c>
      <c r="CG133">
        <f t="shared" si="18"/>
        <v>30</v>
      </c>
      <c r="CH133">
        <f t="shared" si="19"/>
        <v>27</v>
      </c>
      <c r="CI133">
        <f t="shared" si="20"/>
        <v>25</v>
      </c>
      <c r="CJ133">
        <f t="shared" si="21"/>
        <v>15</v>
      </c>
      <c r="CK133">
        <f t="shared" si="22"/>
        <v>14</v>
      </c>
      <c r="CL133">
        <f t="shared" si="23"/>
        <v>36.25</v>
      </c>
      <c r="CM133">
        <f t="shared" si="24"/>
        <v>20</v>
      </c>
      <c r="CN133">
        <f t="shared" si="25"/>
        <v>5</v>
      </c>
      <c r="CO133">
        <f t="shared" si="26"/>
        <v>30.75</v>
      </c>
    </row>
    <row r="134" spans="1:93" ht="14.5">
      <c r="A134">
        <v>133</v>
      </c>
      <c r="B134" t="s">
        <v>619</v>
      </c>
      <c r="C134" t="s">
        <v>620</v>
      </c>
      <c r="D134" t="s">
        <v>84</v>
      </c>
      <c r="E134" t="s">
        <v>85</v>
      </c>
      <c r="F134" t="s">
        <v>621</v>
      </c>
      <c r="G134" t="s">
        <v>622</v>
      </c>
      <c r="H134">
        <v>2</v>
      </c>
      <c r="I134" t="s">
        <v>337</v>
      </c>
      <c r="J134" s="1" t="s">
        <v>638</v>
      </c>
      <c r="K134">
        <v>1</v>
      </c>
      <c r="L134">
        <v>2</v>
      </c>
      <c r="M134">
        <v>4</v>
      </c>
      <c r="N134">
        <v>3</v>
      </c>
      <c r="O134">
        <v>4</v>
      </c>
      <c r="P134">
        <v>2</v>
      </c>
      <c r="Q134">
        <v>4</v>
      </c>
      <c r="R134">
        <v>1</v>
      </c>
      <c r="S134">
        <v>1</v>
      </c>
      <c r="T134">
        <v>1</v>
      </c>
      <c r="U134">
        <v>4</v>
      </c>
      <c r="V134">
        <v>3</v>
      </c>
      <c r="W134">
        <v>2</v>
      </c>
      <c r="X134">
        <v>3</v>
      </c>
      <c r="Y134">
        <v>3</v>
      </c>
      <c r="Z134">
        <v>3</v>
      </c>
      <c r="AA134">
        <v>4</v>
      </c>
      <c r="AB134">
        <v>3</v>
      </c>
      <c r="AC134">
        <v>3</v>
      </c>
      <c r="AD134">
        <v>1</v>
      </c>
      <c r="AE134">
        <v>3</v>
      </c>
      <c r="AF134">
        <v>2</v>
      </c>
      <c r="AG134">
        <v>3</v>
      </c>
      <c r="AH134">
        <v>1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2</v>
      </c>
      <c r="AQ134">
        <v>2</v>
      </c>
      <c r="AR134">
        <v>2</v>
      </c>
      <c r="AS134">
        <v>1</v>
      </c>
      <c r="AT134">
        <v>1</v>
      </c>
      <c r="AU134">
        <v>4</v>
      </c>
      <c r="AV134">
        <v>3</v>
      </c>
      <c r="AW134">
        <v>1</v>
      </c>
      <c r="AX134">
        <v>1</v>
      </c>
      <c r="AY134">
        <v>1</v>
      </c>
      <c r="AZ134">
        <v>2</v>
      </c>
      <c r="BA134">
        <v>3</v>
      </c>
      <c r="BB134">
        <v>3</v>
      </c>
      <c r="BC134">
        <v>2</v>
      </c>
      <c r="BD134">
        <v>3</v>
      </c>
      <c r="BE134">
        <v>2</v>
      </c>
      <c r="BF134">
        <v>3</v>
      </c>
      <c r="BG134">
        <v>3</v>
      </c>
      <c r="BH134">
        <v>3</v>
      </c>
      <c r="BI134">
        <v>1</v>
      </c>
      <c r="BJ134">
        <v>4</v>
      </c>
      <c r="BK134">
        <v>2</v>
      </c>
      <c r="BL134">
        <v>1</v>
      </c>
      <c r="BM134">
        <v>1</v>
      </c>
      <c r="BN134">
        <v>1</v>
      </c>
      <c r="BO134">
        <v>3</v>
      </c>
      <c r="BP134">
        <v>1</v>
      </c>
      <c r="BQ134">
        <v>2</v>
      </c>
      <c r="BR134">
        <v>2</v>
      </c>
      <c r="BS134">
        <v>3</v>
      </c>
      <c r="BT134">
        <v>1</v>
      </c>
      <c r="BU134">
        <v>1</v>
      </c>
      <c r="BV134">
        <v>1</v>
      </c>
      <c r="BW134">
        <v>4</v>
      </c>
      <c r="BX134">
        <v>1</v>
      </c>
      <c r="BY134">
        <v>1</v>
      </c>
      <c r="BZ134">
        <v>1</v>
      </c>
      <c r="CA134">
        <v>3</v>
      </c>
      <c r="CB134">
        <v>2</v>
      </c>
      <c r="CC134">
        <v>3</v>
      </c>
      <c r="CD134">
        <v>1</v>
      </c>
      <c r="CE134">
        <v>154</v>
      </c>
      <c r="CG134">
        <f t="shared" si="18"/>
        <v>34</v>
      </c>
      <c r="CH134">
        <f t="shared" si="19"/>
        <v>20</v>
      </c>
      <c r="CI134">
        <f t="shared" si="20"/>
        <v>20</v>
      </c>
      <c r="CJ134">
        <f t="shared" si="21"/>
        <v>14</v>
      </c>
      <c r="CK134">
        <f t="shared" si="22"/>
        <v>9</v>
      </c>
      <c r="CL134">
        <f t="shared" si="23"/>
        <v>28.75</v>
      </c>
      <c r="CM134">
        <f t="shared" si="24"/>
        <v>19</v>
      </c>
      <c r="CN134">
        <f t="shared" si="25"/>
        <v>4</v>
      </c>
      <c r="CO134">
        <f t="shared" si="26"/>
        <v>28.29</v>
      </c>
    </row>
    <row r="135" spans="1:93" ht="14.5">
      <c r="A135">
        <v>134</v>
      </c>
      <c r="B135" t="s">
        <v>623</v>
      </c>
      <c r="C135" t="s">
        <v>538</v>
      </c>
      <c r="D135" t="s">
        <v>84</v>
      </c>
      <c r="E135" t="s">
        <v>85</v>
      </c>
      <c r="F135" t="s">
        <v>624</v>
      </c>
      <c r="G135" t="s">
        <v>625</v>
      </c>
      <c r="H135">
        <v>1</v>
      </c>
      <c r="I135" t="s">
        <v>528</v>
      </c>
      <c r="J135" s="1" t="s">
        <v>641</v>
      </c>
      <c r="K135">
        <v>1</v>
      </c>
      <c r="L135">
        <v>2</v>
      </c>
      <c r="M135">
        <v>4</v>
      </c>
      <c r="N135">
        <v>2</v>
      </c>
      <c r="O135">
        <v>4</v>
      </c>
      <c r="P135">
        <v>1</v>
      </c>
      <c r="Q135">
        <v>5</v>
      </c>
      <c r="R135">
        <v>2</v>
      </c>
      <c r="S135">
        <v>3</v>
      </c>
      <c r="T135">
        <v>1</v>
      </c>
      <c r="U135">
        <v>5</v>
      </c>
      <c r="V135">
        <v>4</v>
      </c>
      <c r="W135">
        <v>2</v>
      </c>
      <c r="X135">
        <v>1</v>
      </c>
      <c r="Y135">
        <v>3</v>
      </c>
      <c r="Z135">
        <v>4</v>
      </c>
      <c r="AA135">
        <v>4</v>
      </c>
      <c r="AB135">
        <v>3</v>
      </c>
      <c r="AC135">
        <v>4</v>
      </c>
      <c r="AD135">
        <v>2</v>
      </c>
      <c r="AE135">
        <v>5</v>
      </c>
      <c r="AF135">
        <v>2</v>
      </c>
      <c r="AG135">
        <v>3</v>
      </c>
      <c r="AH135">
        <v>3</v>
      </c>
      <c r="AI135">
        <v>2</v>
      </c>
      <c r="AJ135">
        <v>2</v>
      </c>
      <c r="AK135">
        <v>3</v>
      </c>
      <c r="AL135">
        <v>4</v>
      </c>
      <c r="AM135">
        <v>2</v>
      </c>
      <c r="AN135">
        <v>2</v>
      </c>
      <c r="AO135">
        <v>4</v>
      </c>
      <c r="AP135">
        <v>2</v>
      </c>
      <c r="AQ135">
        <v>1</v>
      </c>
      <c r="AR135">
        <v>2</v>
      </c>
      <c r="AS135">
        <v>1</v>
      </c>
      <c r="AT135">
        <v>1</v>
      </c>
      <c r="AU135">
        <v>4</v>
      </c>
      <c r="AV135">
        <v>4</v>
      </c>
      <c r="AW135">
        <v>1</v>
      </c>
      <c r="AX135">
        <v>2</v>
      </c>
      <c r="AY135">
        <v>1</v>
      </c>
      <c r="AZ135">
        <v>3</v>
      </c>
      <c r="BA135">
        <v>4</v>
      </c>
      <c r="BB135">
        <v>2</v>
      </c>
      <c r="BC135">
        <v>1</v>
      </c>
      <c r="BD135">
        <v>4</v>
      </c>
      <c r="BE135">
        <v>1</v>
      </c>
      <c r="BF135">
        <v>2</v>
      </c>
      <c r="BG135">
        <v>3</v>
      </c>
      <c r="BH135">
        <v>3</v>
      </c>
      <c r="BI135">
        <v>1</v>
      </c>
      <c r="BJ135">
        <v>4</v>
      </c>
      <c r="BK135">
        <v>2</v>
      </c>
      <c r="BL135">
        <v>1</v>
      </c>
      <c r="BM135">
        <v>2</v>
      </c>
      <c r="BN135">
        <v>1</v>
      </c>
      <c r="BO135">
        <v>3</v>
      </c>
      <c r="BP135">
        <v>1</v>
      </c>
      <c r="BQ135">
        <v>1</v>
      </c>
      <c r="BR135">
        <v>1</v>
      </c>
      <c r="BS135">
        <v>4</v>
      </c>
      <c r="BT135">
        <v>1</v>
      </c>
      <c r="BU135">
        <v>1</v>
      </c>
      <c r="BV135">
        <v>1</v>
      </c>
      <c r="BW135">
        <v>4</v>
      </c>
      <c r="BX135">
        <v>1</v>
      </c>
      <c r="BY135">
        <v>1</v>
      </c>
      <c r="BZ135">
        <v>2</v>
      </c>
      <c r="CA135">
        <v>4</v>
      </c>
      <c r="CB135">
        <v>1</v>
      </c>
      <c r="CC135">
        <v>4</v>
      </c>
      <c r="CD135">
        <v>1</v>
      </c>
      <c r="CE135">
        <v>170</v>
      </c>
      <c r="CG135">
        <f t="shared" si="18"/>
        <v>39</v>
      </c>
      <c r="CH135">
        <f t="shared" si="19"/>
        <v>22</v>
      </c>
      <c r="CI135">
        <f t="shared" si="20"/>
        <v>27</v>
      </c>
      <c r="CJ135">
        <f t="shared" si="21"/>
        <v>13</v>
      </c>
      <c r="CK135">
        <f t="shared" si="22"/>
        <v>8</v>
      </c>
      <c r="CL135">
        <f t="shared" si="23"/>
        <v>26.25</v>
      </c>
      <c r="CM135">
        <f t="shared" si="24"/>
        <v>18</v>
      </c>
      <c r="CN135">
        <f t="shared" si="25"/>
        <v>1</v>
      </c>
      <c r="CO135">
        <f t="shared" si="26"/>
        <v>23.37</v>
      </c>
    </row>
    <row r="136" spans="1:93" ht="14.5">
      <c r="A136">
        <v>135</v>
      </c>
      <c r="B136" t="s">
        <v>626</v>
      </c>
      <c r="C136" t="s">
        <v>627</v>
      </c>
      <c r="D136" t="s">
        <v>84</v>
      </c>
      <c r="E136" t="s">
        <v>85</v>
      </c>
      <c r="F136" t="s">
        <v>628</v>
      </c>
      <c r="G136" t="s">
        <v>629</v>
      </c>
      <c r="H136">
        <v>1</v>
      </c>
      <c r="I136" t="s">
        <v>528</v>
      </c>
      <c r="J136" s="1" t="s">
        <v>641</v>
      </c>
      <c r="K136">
        <v>1</v>
      </c>
      <c r="L136">
        <v>2</v>
      </c>
      <c r="M136">
        <v>4</v>
      </c>
      <c r="N136">
        <v>4</v>
      </c>
      <c r="O136">
        <v>4</v>
      </c>
      <c r="P136">
        <v>4</v>
      </c>
      <c r="Q136">
        <v>3</v>
      </c>
      <c r="R136">
        <v>2</v>
      </c>
      <c r="S136">
        <v>2</v>
      </c>
      <c r="T136">
        <v>1</v>
      </c>
      <c r="U136">
        <v>3</v>
      </c>
      <c r="V136">
        <v>2</v>
      </c>
      <c r="W136">
        <v>4</v>
      </c>
      <c r="X136">
        <v>1</v>
      </c>
      <c r="Y136">
        <v>1</v>
      </c>
      <c r="Z136">
        <v>2</v>
      </c>
      <c r="AA136">
        <v>4</v>
      </c>
      <c r="AB136">
        <v>2</v>
      </c>
      <c r="AC136">
        <v>2</v>
      </c>
      <c r="AD136">
        <v>4</v>
      </c>
      <c r="AE136">
        <v>2</v>
      </c>
      <c r="AF136">
        <v>4</v>
      </c>
      <c r="AG136">
        <v>2</v>
      </c>
      <c r="AH136">
        <v>3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3</v>
      </c>
      <c r="AP136">
        <v>2</v>
      </c>
      <c r="AQ136">
        <v>2</v>
      </c>
      <c r="AR136">
        <v>1</v>
      </c>
      <c r="AS136">
        <v>2</v>
      </c>
      <c r="AT136">
        <v>2</v>
      </c>
      <c r="AU136">
        <v>2</v>
      </c>
      <c r="AV136">
        <v>1</v>
      </c>
      <c r="AW136">
        <v>1</v>
      </c>
      <c r="AX136">
        <v>2</v>
      </c>
      <c r="AY136">
        <v>3</v>
      </c>
      <c r="AZ136">
        <v>2</v>
      </c>
      <c r="BA136">
        <v>2</v>
      </c>
      <c r="BB136">
        <v>1</v>
      </c>
      <c r="BC136">
        <v>3</v>
      </c>
      <c r="BD136">
        <v>3</v>
      </c>
      <c r="BE136">
        <v>3</v>
      </c>
      <c r="BF136">
        <v>1</v>
      </c>
      <c r="BG136">
        <v>3</v>
      </c>
      <c r="BH136">
        <v>2</v>
      </c>
      <c r="BI136">
        <v>1</v>
      </c>
      <c r="BJ136">
        <v>2</v>
      </c>
      <c r="BK136">
        <v>3</v>
      </c>
      <c r="BL136">
        <v>2</v>
      </c>
      <c r="BM136">
        <v>3</v>
      </c>
      <c r="BN136">
        <v>2</v>
      </c>
      <c r="BO136">
        <v>3</v>
      </c>
      <c r="BP136">
        <v>1</v>
      </c>
      <c r="BQ136">
        <v>3</v>
      </c>
      <c r="BR136">
        <v>3</v>
      </c>
      <c r="BS136">
        <v>2</v>
      </c>
      <c r="BT136">
        <v>3</v>
      </c>
      <c r="BU136">
        <v>1</v>
      </c>
      <c r="BV136">
        <v>2</v>
      </c>
      <c r="BW136">
        <v>3</v>
      </c>
      <c r="BX136">
        <v>3</v>
      </c>
      <c r="BY136">
        <v>2</v>
      </c>
      <c r="BZ136">
        <v>3</v>
      </c>
      <c r="CA136">
        <v>1</v>
      </c>
      <c r="CB136">
        <v>1</v>
      </c>
      <c r="CC136">
        <v>3</v>
      </c>
      <c r="CD136">
        <v>2</v>
      </c>
      <c r="CE136">
        <v>162</v>
      </c>
      <c r="CG136">
        <f t="shared" si="18"/>
        <v>25</v>
      </c>
      <c r="CH136">
        <f t="shared" si="19"/>
        <v>30</v>
      </c>
      <c r="CI136">
        <f t="shared" si="20"/>
        <v>22</v>
      </c>
      <c r="CJ136">
        <f t="shared" si="21"/>
        <v>21</v>
      </c>
      <c r="CK136">
        <f t="shared" si="22"/>
        <v>22</v>
      </c>
      <c r="CL136">
        <f t="shared" si="23"/>
        <v>53.75</v>
      </c>
      <c r="CM136">
        <f t="shared" si="24"/>
        <v>34</v>
      </c>
      <c r="CN136">
        <f t="shared" si="25"/>
        <v>8</v>
      </c>
      <c r="CO136">
        <f t="shared" si="26"/>
        <v>51.66</v>
      </c>
    </row>
    <row r="137" spans="1:93" ht="14.5">
      <c r="A137">
        <v>136</v>
      </c>
      <c r="B137" t="s">
        <v>630</v>
      </c>
      <c r="C137" t="s">
        <v>631</v>
      </c>
      <c r="D137" t="s">
        <v>84</v>
      </c>
      <c r="E137" t="s">
        <v>85</v>
      </c>
      <c r="F137" t="s">
        <v>632</v>
      </c>
      <c r="G137" t="s">
        <v>633</v>
      </c>
      <c r="H137">
        <v>2</v>
      </c>
      <c r="I137" t="s">
        <v>337</v>
      </c>
      <c r="J137" s="1" t="s">
        <v>638</v>
      </c>
      <c r="K137">
        <v>2</v>
      </c>
      <c r="L137">
        <v>-3</v>
      </c>
      <c r="M137">
        <v>4</v>
      </c>
      <c r="N137">
        <v>2</v>
      </c>
      <c r="O137">
        <v>4</v>
      </c>
      <c r="P137">
        <v>2</v>
      </c>
      <c r="Q137">
        <v>4</v>
      </c>
      <c r="R137">
        <v>2</v>
      </c>
      <c r="S137">
        <v>2</v>
      </c>
      <c r="T137">
        <v>2</v>
      </c>
      <c r="U137">
        <v>4</v>
      </c>
      <c r="V137">
        <v>3</v>
      </c>
      <c r="W137">
        <v>2</v>
      </c>
      <c r="X137">
        <v>2</v>
      </c>
      <c r="Y137">
        <v>4</v>
      </c>
      <c r="Z137">
        <v>4</v>
      </c>
      <c r="AA137">
        <v>2</v>
      </c>
      <c r="AB137">
        <v>2</v>
      </c>
      <c r="AC137">
        <v>3</v>
      </c>
      <c r="AD137">
        <v>2</v>
      </c>
      <c r="AE137">
        <v>4</v>
      </c>
      <c r="AF137">
        <v>3</v>
      </c>
      <c r="AG137">
        <v>2</v>
      </c>
      <c r="AH137">
        <v>3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2</v>
      </c>
      <c r="AR137">
        <v>1</v>
      </c>
      <c r="AS137">
        <v>1</v>
      </c>
      <c r="AT137">
        <v>1</v>
      </c>
      <c r="AU137">
        <v>4</v>
      </c>
      <c r="AV137">
        <v>4</v>
      </c>
      <c r="AW137">
        <v>1</v>
      </c>
      <c r="AX137">
        <v>1</v>
      </c>
      <c r="AY137">
        <v>2</v>
      </c>
      <c r="AZ137">
        <v>3</v>
      </c>
      <c r="BA137">
        <v>1</v>
      </c>
      <c r="BB137">
        <v>3</v>
      </c>
      <c r="BC137">
        <v>2</v>
      </c>
      <c r="BD137">
        <v>3</v>
      </c>
      <c r="BE137">
        <v>2</v>
      </c>
      <c r="BF137">
        <v>2</v>
      </c>
      <c r="BG137">
        <v>4</v>
      </c>
      <c r="BH137">
        <v>4</v>
      </c>
      <c r="BI137">
        <v>1</v>
      </c>
      <c r="BJ137">
        <v>4</v>
      </c>
      <c r="BK137">
        <v>1</v>
      </c>
      <c r="BL137">
        <v>1</v>
      </c>
      <c r="BM137">
        <v>3</v>
      </c>
      <c r="BN137">
        <v>3</v>
      </c>
      <c r="BO137">
        <v>4</v>
      </c>
      <c r="BP137">
        <v>1</v>
      </c>
      <c r="BQ137">
        <v>1</v>
      </c>
      <c r="BR137">
        <v>3</v>
      </c>
      <c r="BS137">
        <v>3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3</v>
      </c>
      <c r="CB137">
        <v>1</v>
      </c>
      <c r="CC137">
        <v>3</v>
      </c>
      <c r="CD137">
        <v>2</v>
      </c>
      <c r="CE137">
        <v>152</v>
      </c>
      <c r="CG137">
        <f t="shared" si="18"/>
        <v>34</v>
      </c>
      <c r="CH137">
        <f t="shared" si="19"/>
        <v>23</v>
      </c>
      <c r="CI137">
        <f t="shared" si="20"/>
        <v>13</v>
      </c>
      <c r="CJ137">
        <f t="shared" si="21"/>
        <v>16</v>
      </c>
      <c r="CK137">
        <f t="shared" si="22"/>
        <v>10</v>
      </c>
      <c r="CL137">
        <f t="shared" si="23"/>
        <v>32.5</v>
      </c>
      <c r="CM137">
        <f t="shared" si="24"/>
        <v>22</v>
      </c>
      <c r="CN137">
        <f t="shared" si="25"/>
        <v>6</v>
      </c>
      <c r="CO137">
        <f t="shared" si="26"/>
        <v>34.44</v>
      </c>
    </row>
  </sheetData>
  <autoFilter ref="A1:CE137" xr:uid="{C71CF6F0-AB5C-485F-B7CE-3776E22C6508}"/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0108-FF5C-428D-BFC6-BD36ABE9B01D}">
  <dimension ref="A2:S24"/>
  <sheetViews>
    <sheetView tabSelected="1" topLeftCell="A4" workbookViewId="0">
      <selection activeCell="E10" sqref="E10"/>
    </sheetView>
  </sheetViews>
  <sheetFormatPr defaultRowHeight="12.5"/>
  <cols>
    <col min="1" max="1" width="16" customWidth="1"/>
  </cols>
  <sheetData>
    <row r="2" spans="1:19" ht="14.5">
      <c r="B2">
        <v>2022</v>
      </c>
      <c r="C2">
        <v>2021</v>
      </c>
      <c r="D2">
        <v>2020</v>
      </c>
      <c r="E2">
        <v>2019</v>
      </c>
      <c r="F2" t="s">
        <v>644</v>
      </c>
      <c r="G2" s="1" t="s">
        <v>645</v>
      </c>
      <c r="K2" s="1" t="s">
        <v>646</v>
      </c>
      <c r="M2">
        <v>2022</v>
      </c>
      <c r="N2">
        <v>2021</v>
      </c>
      <c r="O2">
        <v>2020</v>
      </c>
      <c r="P2">
        <v>2019</v>
      </c>
      <c r="Q2" t="s">
        <v>644</v>
      </c>
    </row>
    <row r="3" spans="1:19" ht="14.5">
      <c r="A3" s="1" t="s">
        <v>642</v>
      </c>
      <c r="B3">
        <f>COUNTIFS(data_W1!H:H,1,data_W1!L:L,1)</f>
        <v>17</v>
      </c>
      <c r="C3">
        <f>COUNTIFS(data_W1!H:H,2,data_W1!L:L,1)</f>
        <v>41</v>
      </c>
      <c r="D3">
        <f>COUNTIFS(data_W1!H:H,3,data_W1!L:L,1)</f>
        <v>33</v>
      </c>
      <c r="E3">
        <f>COUNTIFS(data_W1!H:H,4,data_W1!L:L,1)</f>
        <v>15</v>
      </c>
      <c r="F3">
        <f>COUNTIFS(data_W1!H:H,5,data_W1!L:L,1)</f>
        <v>2</v>
      </c>
      <c r="G3">
        <f>SUM(B3:F3)</f>
        <v>108</v>
      </c>
      <c r="J3" t="s">
        <v>647</v>
      </c>
      <c r="L3" s="1" t="s">
        <v>642</v>
      </c>
      <c r="M3">
        <f>B$5*$G3/$G$5</f>
        <v>21.441176470588236</v>
      </c>
      <c r="N3">
        <f>C$5*$G3/$G$5</f>
        <v>39.705882352941174</v>
      </c>
      <c r="O3">
        <f>D$5*$G3/$G$5</f>
        <v>30.176470588235293</v>
      </c>
      <c r="P3">
        <f>E$5*$G3/$G$5</f>
        <v>15.088235294117647</v>
      </c>
      <c r="Q3">
        <f>F$5*$G3/$G$5</f>
        <v>1.588235294117647</v>
      </c>
    </row>
    <row r="4" spans="1:19" ht="14.5">
      <c r="A4" s="1" t="s">
        <v>643</v>
      </c>
      <c r="B4">
        <f>COUNTIFS(data_W1!H:H,1,data_W1!L:L,2)+COUNTIFS(data_W1!H:H,1,data_W1!L:L,-3)</f>
        <v>10</v>
      </c>
      <c r="C4">
        <f>COUNTIFS(data_W1!H:H,2,data_W1!L:L,2)+COUNTIFS(data_W1!H:H,2,data_W1!L:L,-3)</f>
        <v>9</v>
      </c>
      <c r="D4">
        <f>COUNTIFS(data_W1!H:H,3,data_W1!L:L,2)+COUNTIFS(data_W1!H:H,3,data_W1!L:L,-3)</f>
        <v>5</v>
      </c>
      <c r="E4">
        <f>COUNTIFS(data_W1!H:H,4,data_W1!L:L,2)+COUNTIFS(data_W1!H:H,4,data_W1!L:L,-3)</f>
        <v>4</v>
      </c>
      <c r="F4">
        <f>COUNTIFS(data_W1!H:H,5,data_W1!L:L,2)+COUNTIFS(data_W1!H:H,5,data_W1!L:L,-3)</f>
        <v>0</v>
      </c>
      <c r="G4">
        <f>SUM(B4:F4)</f>
        <v>28</v>
      </c>
      <c r="J4" s="3" t="s">
        <v>648</v>
      </c>
      <c r="L4" s="1" t="s">
        <v>643</v>
      </c>
      <c r="M4">
        <f>B$5*$G4/$G$5</f>
        <v>5.5588235294117645</v>
      </c>
      <c r="N4">
        <f t="shared" ref="N4" si="0">C$5*$G4/$G$5</f>
        <v>10.294117647058824</v>
      </c>
      <c r="O4">
        <f t="shared" ref="O4" si="1">D$5*$G4/$G$5</f>
        <v>7.8235294117647056</v>
      </c>
      <c r="P4">
        <f>E$5*$G4/$G$5</f>
        <v>3.9117647058823528</v>
      </c>
      <c r="Q4">
        <f>F$5*$G4/$G$5</f>
        <v>0.41176470588235292</v>
      </c>
    </row>
    <row r="5" spans="1:19" ht="14.5">
      <c r="A5" s="1" t="s">
        <v>645</v>
      </c>
      <c r="B5">
        <f>SUM(B3:B4)</f>
        <v>27</v>
      </c>
      <c r="C5">
        <f t="shared" ref="C5:F5" si="2">SUM(C3:C4)</f>
        <v>50</v>
      </c>
      <c r="D5">
        <f t="shared" si="2"/>
        <v>38</v>
      </c>
      <c r="E5">
        <f t="shared" si="2"/>
        <v>19</v>
      </c>
      <c r="F5">
        <f t="shared" si="2"/>
        <v>2</v>
      </c>
      <c r="G5">
        <f>SUM(B5:F5)</f>
        <v>136</v>
      </c>
      <c r="J5" s="2">
        <f>_xlfn.CHISQ.TEST(B3:F4,M3:Q4)</f>
        <v>0.1662290595336251</v>
      </c>
    </row>
    <row r="6" spans="1:19" ht="14.5">
      <c r="A6" s="1"/>
    </row>
    <row r="7" spans="1:19" ht="14.5">
      <c r="B7" s="1" t="s">
        <v>638</v>
      </c>
      <c r="C7" s="1" t="s">
        <v>637</v>
      </c>
      <c r="D7" s="1" t="s">
        <v>635</v>
      </c>
      <c r="E7" s="1" t="s">
        <v>639</v>
      </c>
      <c r="F7" s="1" t="s">
        <v>636</v>
      </c>
      <c r="G7" s="1" t="s">
        <v>641</v>
      </c>
      <c r="H7" s="1" t="s">
        <v>640</v>
      </c>
      <c r="I7" s="1" t="s">
        <v>645</v>
      </c>
      <c r="J7" s="1"/>
      <c r="K7" s="1" t="s">
        <v>646</v>
      </c>
      <c r="M7" s="1" t="s">
        <v>638</v>
      </c>
      <c r="N7" s="1" t="s">
        <v>637</v>
      </c>
      <c r="O7" s="1" t="s">
        <v>635</v>
      </c>
      <c r="P7" s="1" t="s">
        <v>639</v>
      </c>
      <c r="Q7" s="1" t="s">
        <v>636</v>
      </c>
      <c r="R7" s="1" t="s">
        <v>641</v>
      </c>
      <c r="S7" s="1" t="s">
        <v>640</v>
      </c>
    </row>
    <row r="8" spans="1:19" ht="14.5">
      <c r="A8" s="1" t="s">
        <v>642</v>
      </c>
      <c r="B8">
        <f>COUNTIFS(data_W1!J:J,"理学部",data_W1!L:L,1)</f>
        <v>12</v>
      </c>
      <c r="C8">
        <f>COUNTIFS(data_W1!J:J,"信息与工程科学部",data_W1!L:L,1)</f>
        <v>13</v>
      </c>
      <c r="D8">
        <f>COUNTIFS(data_W1!J:J,"人文学部",data_W1!L:L,1)</f>
        <v>36</v>
      </c>
      <c r="E8">
        <f>COUNTIFS(data_W1!J:J,"社会科学学部",data_W1!L:L,1)</f>
        <v>29</v>
      </c>
      <c r="F8">
        <f>COUNTIFS(data_W1!J:J,"经济与管理学部",data_W1!L:L,1)</f>
        <v>11</v>
      </c>
      <c r="G8">
        <f>COUNTIFS(data_W1!J:J,"医学部",data_W1!L:L,1)</f>
        <v>4</v>
      </c>
      <c r="H8">
        <f>COUNTIFS(data_W1!J:J,"跨学科类",data_W1!L:L,1)</f>
        <v>3</v>
      </c>
      <c r="I8">
        <f>SUM(B8:H8)</f>
        <v>108</v>
      </c>
      <c r="J8" t="s">
        <v>647</v>
      </c>
      <c r="L8" s="1" t="s">
        <v>642</v>
      </c>
      <c r="M8">
        <f t="shared" ref="M8:S8" si="3">B$10*$I8/$I$10</f>
        <v>12.705882352941176</v>
      </c>
      <c r="N8">
        <f t="shared" si="3"/>
        <v>15.882352941176471</v>
      </c>
      <c r="O8">
        <f t="shared" si="3"/>
        <v>32.558823529411768</v>
      </c>
      <c r="P8">
        <f t="shared" si="3"/>
        <v>28.588235294117649</v>
      </c>
      <c r="Q8">
        <f t="shared" si="3"/>
        <v>8.735294117647058</v>
      </c>
      <c r="R8">
        <f t="shared" si="3"/>
        <v>5.5588235294117645</v>
      </c>
      <c r="S8">
        <f t="shared" si="3"/>
        <v>3.9705882352941178</v>
      </c>
    </row>
    <row r="9" spans="1:19" ht="14.5">
      <c r="A9" s="1" t="s">
        <v>643</v>
      </c>
      <c r="B9">
        <f>COUNTIFS(data_W1!J:J,"理学部",data_W1!L:L,2)+COUNTIFS(data_W1!J:J,"理学部",data_W1!L:L,-3)</f>
        <v>4</v>
      </c>
      <c r="C9">
        <f>COUNTIFS(data_W1!J:J,"信息与工程科学部",data_W1!L:L,2)+COUNTIFS(data_W1!J:J,"信息与工程科学部",data_W1!L:L,-3)</f>
        <v>7</v>
      </c>
      <c r="D9">
        <f>COUNTIFS(data_W1!J:J,"人文学部",data_W1!L:L,2)+COUNTIFS(data_W1!J:J,"人文学部",data_W1!L:L,-3)</f>
        <v>5</v>
      </c>
      <c r="E9">
        <f>COUNTIFS(data_W1!J:J,"社会科学学部",data_W1!L:L,2)+COUNTIFS(data_W1!J:J,"社会科学学部",data_W1!L:L,-3)</f>
        <v>7</v>
      </c>
      <c r="F9">
        <f>COUNTIFS(data_W1!J:J,"经济与管理学部",data_W1!L:L,2)+COUNTIFS(data_W1!J:J,"经济与管理学部",data_W1!L:L,-3)</f>
        <v>0</v>
      </c>
      <c r="G9">
        <f>COUNTIFS(data_W1!J:J,"医学部",data_W1!L:L,2)+COUNTIFS(data_W1!J:J,"医学部",data_W1!L:L,-3)</f>
        <v>3</v>
      </c>
      <c r="H9">
        <f>COUNTIFS(data_W1!J:J,"跨学科类",data_W1!L:L,2)+COUNTIFS(data_W1!J:J,"跨学科类",data_W1!L:L,-3)</f>
        <v>2</v>
      </c>
      <c r="I9">
        <f>SUM(B9:H9)</f>
        <v>28</v>
      </c>
      <c r="J9" s="3" t="s">
        <v>648</v>
      </c>
      <c r="L9" s="1" t="s">
        <v>643</v>
      </c>
      <c r="M9">
        <f>B$10*$I9/$I$10</f>
        <v>3.2941176470588234</v>
      </c>
      <c r="N9">
        <f t="shared" ref="N9" si="4">C$10*$I9/$I$10</f>
        <v>4.117647058823529</v>
      </c>
      <c r="O9">
        <f t="shared" ref="O9" si="5">D$10*$I9/$I$10</f>
        <v>8.4411764705882355</v>
      </c>
      <c r="P9">
        <f t="shared" ref="P9" si="6">E$10*$I9/$I$10</f>
        <v>7.4117647058823533</v>
      </c>
      <c r="Q9">
        <f t="shared" ref="Q9" si="7">F$10*$I9/$I$10</f>
        <v>2.2647058823529411</v>
      </c>
      <c r="R9">
        <f t="shared" ref="R9" si="8">G$10*$I9/$I$10</f>
        <v>1.4411764705882353</v>
      </c>
      <c r="S9">
        <f t="shared" ref="S9" si="9">H$10*$I9/$I$10</f>
        <v>1.0294117647058822</v>
      </c>
    </row>
    <row r="10" spans="1:19" ht="14.5">
      <c r="A10" s="1" t="s">
        <v>645</v>
      </c>
      <c r="B10">
        <f>SUM(B8:B9)</f>
        <v>16</v>
      </c>
      <c r="C10">
        <f t="shared" ref="C10:H10" si="10">SUM(C8:C9)</f>
        <v>20</v>
      </c>
      <c r="D10">
        <f t="shared" si="10"/>
        <v>41</v>
      </c>
      <c r="E10">
        <f t="shared" si="10"/>
        <v>36</v>
      </c>
      <c r="F10">
        <f t="shared" si="10"/>
        <v>11</v>
      </c>
      <c r="G10">
        <f t="shared" si="10"/>
        <v>7</v>
      </c>
      <c r="H10">
        <f t="shared" si="10"/>
        <v>5</v>
      </c>
      <c r="I10">
        <f>SUM(B10:H10)</f>
        <v>136</v>
      </c>
      <c r="J10" s="2">
        <f>_xlfn.CHISQ.TEST(B8:H9,M8:S9)</f>
        <v>9.9676526474798396E-2</v>
      </c>
    </row>
    <row r="14" spans="1:19">
      <c r="A14" t="s">
        <v>659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9" s="8" customFormat="1" ht="14.5">
      <c r="A15" s="8" t="s">
        <v>660</v>
      </c>
      <c r="B15" s="8">
        <f ca="1">AVERAGEIF(data_W1!L:L,1,data_W1!CG2:CG137)</f>
        <v>31.111111111111111</v>
      </c>
      <c r="L15" s="9" t="s">
        <v>642</v>
      </c>
    </row>
    <row r="16" spans="1:19" s="10" customFormat="1" ht="14.5">
      <c r="A16" s="10" t="s">
        <v>660</v>
      </c>
      <c r="B16" s="10">
        <f>AVERAGEIF(data_W1!L2:L137,"&lt;&gt;1",data_W1!CG2:CG137)</f>
        <v>32.107142857142854</v>
      </c>
      <c r="L16" s="11" t="s">
        <v>643</v>
      </c>
    </row>
    <row r="17" spans="1:12" s="8" customFormat="1" ht="14.5">
      <c r="A17" s="8" t="s">
        <v>661</v>
      </c>
      <c r="B17" s="8">
        <f ca="1">AVERAGEIF(data_W1!L:L,1,data_W1!CH2:CH137)</f>
        <v>24.018518518518519</v>
      </c>
      <c r="L17" s="9" t="s">
        <v>642</v>
      </c>
    </row>
    <row r="18" spans="1:12" ht="14.5">
      <c r="A18" t="s">
        <v>661</v>
      </c>
      <c r="B18">
        <f>AVERAGEIF(data_W1!L2:L137,"&lt;&gt;1",data_W1!CH2:CH137)</f>
        <v>22.607142857142858</v>
      </c>
      <c r="L18" s="1" t="s">
        <v>643</v>
      </c>
    </row>
    <row r="19" spans="1:12" s="8" customFormat="1" ht="14.5">
      <c r="A19" s="8" t="s">
        <v>662</v>
      </c>
      <c r="B19" s="8">
        <f ca="1">AVERAGEIF(data_W1!L:L,1,data_W1!CI2:CI137)</f>
        <v>24.277777777777779</v>
      </c>
      <c r="L19" s="9" t="s">
        <v>642</v>
      </c>
    </row>
    <row r="20" spans="1:12" ht="14.5">
      <c r="A20" t="s">
        <v>662</v>
      </c>
      <c r="B20">
        <f>AVERAGEIF(data_W1!L2:L137,"&lt;&gt;1",data_W1!CI2:CI137)</f>
        <v>25.535714285714285</v>
      </c>
      <c r="L20" s="1" t="s">
        <v>643</v>
      </c>
    </row>
    <row r="21" spans="1:12" s="8" customFormat="1" ht="14.5">
      <c r="A21" s="8" t="s">
        <v>663</v>
      </c>
      <c r="B21" s="8">
        <f ca="1">AVERAGEIF(data_W1!L:L,1,data_W1!CL2:CL137)</f>
        <v>34.780092592592595</v>
      </c>
      <c r="L21" s="9" t="s">
        <v>642</v>
      </c>
    </row>
    <row r="22" spans="1:12" ht="14.5">
      <c r="A22" t="s">
        <v>663</v>
      </c>
      <c r="B22">
        <f>AVERAGEIF(data_W1!L2:L137,"&lt;&gt;1",data_W1!CL2:CL137)</f>
        <v>32.455357142857146</v>
      </c>
      <c r="L22" s="1" t="s">
        <v>643</v>
      </c>
    </row>
    <row r="23" spans="1:12" s="8" customFormat="1" ht="14.5">
      <c r="A23" s="8" t="s">
        <v>651</v>
      </c>
      <c r="B23" s="8">
        <f ca="1">AVERAGEIF(data_W1!L:L,1,data_W1!CO2:CO137)</f>
        <v>34.314722222222215</v>
      </c>
      <c r="L23" s="9" t="s">
        <v>642</v>
      </c>
    </row>
    <row r="24" spans="1:12" ht="14.5">
      <c r="A24" t="s">
        <v>651</v>
      </c>
      <c r="B24">
        <f>AVERAGEIF(data_W1!L2:L137,"&lt;&gt;1",data_W1!CO2:CO137)</f>
        <v>31.233214285714276</v>
      </c>
      <c r="L24" s="1" t="s">
        <v>643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data_W1</vt:lpstr>
      <vt:lpstr>analysis_W1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Jingxin Nie</cp:lastModifiedBy>
  <dcterms:modified xsi:type="dcterms:W3CDTF">2022-09-19T10:17:59Z</dcterms:modified>
  <cp:category/>
  <cp:contentStatus/>
</cp:coreProperties>
</file>