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tudk-my.sharepoint.com/personal/s230003_dtu_dk/Documents/Courses/- 42382 Industry 4.0/project1/"/>
    </mc:Choice>
  </mc:AlternateContent>
  <xr:revisionPtr revIDLastSave="441" documentId="13_ncr:1_{D6170AC5-0FE4-4414-8FEB-82F19A88BD53}" xr6:coauthVersionLast="47" xr6:coauthVersionMax="47" xr10:uidLastSave="{2B365AAE-2808-492D-8C76-E5F722D6F839}"/>
  <bookViews>
    <workbookView xWindow="-108" yWindow="-108" windowWidth="23256" windowHeight="12456" xr2:uid="{61B4C86D-EB4B-4EFC-996B-98305623D637}"/>
  </bookViews>
  <sheets>
    <sheet name="ByHand" sheetId="4" r:id="rId1"/>
    <sheet name="KMeans" sheetId="1" r:id="rId2"/>
    <sheet name="Production" sheetId="2" r:id="rId3"/>
    <sheet name="Times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B26" i="1" l="1"/>
  <c r="AB20" i="1"/>
  <c r="AB19" i="1"/>
  <c r="AB15" i="1"/>
  <c r="AB14" i="1"/>
  <c r="AB11" i="1"/>
  <c r="Z26" i="1"/>
  <c r="Y21" i="1"/>
  <c r="Y20" i="1"/>
  <c r="Y18" i="1"/>
  <c r="AB20" i="4"/>
  <c r="AB19" i="4"/>
  <c r="AB15" i="4"/>
  <c r="AB12" i="4"/>
  <c r="Z14" i="1"/>
  <c r="X14" i="1"/>
  <c r="W25" i="4"/>
  <c r="W24" i="4"/>
  <c r="W23" i="4"/>
  <c r="X21" i="4"/>
  <c r="W21" i="4"/>
  <c r="Y21" i="4" s="1"/>
  <c r="W20" i="4"/>
  <c r="W19" i="4"/>
  <c r="W17" i="4"/>
  <c r="W16" i="4"/>
  <c r="W15" i="4"/>
  <c r="AB14" i="4"/>
  <c r="W14" i="4"/>
  <c r="B10" i="4"/>
  <c r="AB16" i="4" s="1"/>
  <c r="B3" i="4" a="1"/>
  <c r="X20" i="4" s="1"/>
  <c r="Y20" i="4" s="1"/>
  <c r="B10" i="1"/>
  <c r="B3" i="1" a="1"/>
  <c r="B3" i="1" s="1"/>
  <c r="Y23" i="1" s="1"/>
  <c r="AB21" i="1"/>
  <c r="X15" i="1"/>
  <c r="X16" i="1"/>
  <c r="X17" i="1"/>
  <c r="X18" i="1"/>
  <c r="X20" i="1"/>
  <c r="X21" i="1"/>
  <c r="Z21" i="1" s="1"/>
  <c r="X23" i="1"/>
  <c r="X24" i="1"/>
  <c r="X25" i="1"/>
  <c r="X14" i="4" l="1"/>
  <c r="X16" i="4"/>
  <c r="X15" i="4"/>
  <c r="X19" i="4"/>
  <c r="Y19" i="4" s="1"/>
  <c r="Y14" i="4"/>
  <c r="Y16" i="4"/>
  <c r="AB21" i="4"/>
  <c r="AB26" i="4" s="1"/>
  <c r="X25" i="4"/>
  <c r="Y25" i="4" s="1"/>
  <c r="X17" i="4"/>
  <c r="Y17" i="4" s="1"/>
  <c r="X24" i="4"/>
  <c r="Y24" i="4" s="1"/>
  <c r="Y15" i="4"/>
  <c r="B3" i="4"/>
  <c r="X23" i="4" s="1"/>
  <c r="Y23" i="4" s="1"/>
  <c r="Z25" i="1"/>
  <c r="Z23" i="1"/>
  <c r="Z20" i="1"/>
  <c r="Y17" i="1"/>
  <c r="Z17" i="1" s="1"/>
  <c r="Y24" i="1"/>
  <c r="Z24" i="1" s="1"/>
  <c r="Y14" i="1"/>
  <c r="Y25" i="1"/>
  <c r="Y15" i="1"/>
  <c r="Z15" i="1" s="1"/>
  <c r="Z18" i="1"/>
  <c r="Y16" i="1"/>
  <c r="Z16" i="1" s="1"/>
  <c r="AB16" i="1"/>
  <c r="Y26" i="4" l="1"/>
  <c r="AB28" i="4" s="1"/>
  <c r="AB2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<sst xmlns="http://schemas.openxmlformats.org/spreadsheetml/2006/main" count="45" uniqueCount="28">
  <si>
    <t>Part/Operation</t>
  </si>
  <si>
    <t>Part</t>
  </si>
  <si>
    <t>Amount</t>
  </si>
  <si>
    <t>Operation</t>
  </si>
  <si>
    <t>Adding time</t>
  </si>
  <si>
    <t>Removing time</t>
  </si>
  <si>
    <t>Reconfig</t>
  </si>
  <si>
    <t>Production vol</t>
  </si>
  <si>
    <t>Remove 3 9</t>
  </si>
  <si>
    <t>Add 6 7</t>
  </si>
  <si>
    <t>Remove 2 8</t>
  </si>
  <si>
    <t>Add 1 2</t>
  </si>
  <si>
    <t>Total excess</t>
  </si>
  <si>
    <t>No. of Bypass</t>
  </si>
  <si>
    <t>Production volume</t>
  </si>
  <si>
    <t xml:space="preserve">Bypass time </t>
  </si>
  <si>
    <t>Reconfig time</t>
  </si>
  <si>
    <t>Subtotal</t>
  </si>
  <si>
    <t>Start stop</t>
  </si>
  <si>
    <t>Add 7</t>
  </si>
  <si>
    <t>Remove 2 5 8</t>
  </si>
  <si>
    <t>Add 1 2 5</t>
  </si>
  <si>
    <t>Remove 4 9</t>
  </si>
  <si>
    <t>Bypass time</t>
  </si>
  <si>
    <t>Initial add</t>
  </si>
  <si>
    <t>Subtotal (s)</t>
  </si>
  <si>
    <t>Reconfig (s)</t>
  </si>
  <si>
    <t>Total excess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</si>
</sst>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0" fontId="0" fillId="0" borderId="9" xfId="0" applyBorder="1"/>
    <xf numFmtId="0" fontId="3" fillId="0" borderId="9" xfId="0" applyFont="1" applyBorder="1"/>
    <xf numFmtId="0" fontId="0" fillId="0" borderId="7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B3187F-524D-4BD1-8159-D9ED698D31D1}">
  <dimension ref="A2:AB33"/>
  <sheetViews>
    <sheetView tabSelected="1" topLeftCell="R11" workbookViewId="0">
      <selection activeCell="AD12" sqref="AD12:AE35"/>
    </sheetView>
  </sheetViews>
  <sheetFormatPr defaultRowHeight="14.4" x14ac:dyDescent="0.3"/>
  <cols>
    <col min="1" max="1" width="16.33203125" customWidth="1"/>
    <col min="2" max="2" width="5" bestFit="1" customWidth="1"/>
    <col min="3" max="12" width="4.6640625" customWidth="1"/>
    <col min="14" max="22" width="4.109375" style="1" customWidth="1"/>
    <col min="23" max="23" width="10.6640625" bestFit="1" customWidth="1"/>
    <col min="24" max="24" width="12.77734375" bestFit="1" customWidth="1"/>
    <col min="27" max="27" width="10.5546875" bestFit="1" customWidth="1"/>
  </cols>
  <sheetData>
    <row r="2" spans="1:28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28" x14ac:dyDescent="0.3">
      <c r="A3" t="s">
        <v>14</v>
      </c>
      <c r="B3" cm="1">
        <f t="array" ref="B3:K3">TRANSPOSE(Production!B2:B11)</f>
        <v>690</v>
      </c>
      <c r="C3">
        <v>480</v>
      </c>
      <c r="D3">
        <v>690</v>
      </c>
      <c r="E3">
        <v>500</v>
      </c>
      <c r="F3">
        <v>640</v>
      </c>
      <c r="G3">
        <v>650</v>
      </c>
      <c r="H3">
        <v>800</v>
      </c>
      <c r="I3">
        <v>730</v>
      </c>
      <c r="J3">
        <v>370</v>
      </c>
      <c r="K3">
        <v>250</v>
      </c>
    </row>
    <row r="5" spans="1:28" x14ac:dyDescent="0.3">
      <c r="A5" t="s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</row>
    <row r="6" spans="1:28" x14ac:dyDescent="0.3">
      <c r="A6" t="s">
        <v>4</v>
      </c>
      <c r="B6">
        <v>300</v>
      </c>
      <c r="C6">
        <v>200</v>
      </c>
      <c r="D6">
        <v>180</v>
      </c>
      <c r="E6">
        <v>230</v>
      </c>
      <c r="F6">
        <v>250</v>
      </c>
      <c r="G6">
        <v>450</v>
      </c>
      <c r="H6">
        <v>420</v>
      </c>
      <c r="I6">
        <v>600</v>
      </c>
      <c r="J6">
        <v>180</v>
      </c>
      <c r="K6">
        <v>540</v>
      </c>
      <c r="L6">
        <v>300</v>
      </c>
    </row>
    <row r="7" spans="1:28" x14ac:dyDescent="0.3">
      <c r="A7" t="s">
        <v>5</v>
      </c>
      <c r="B7">
        <v>180</v>
      </c>
      <c r="C7">
        <v>100</v>
      </c>
      <c r="D7">
        <v>130</v>
      </c>
      <c r="E7">
        <v>110</v>
      </c>
      <c r="F7">
        <v>90</v>
      </c>
      <c r="G7">
        <v>210</v>
      </c>
      <c r="H7">
        <v>230</v>
      </c>
      <c r="I7">
        <v>320</v>
      </c>
      <c r="J7">
        <v>110</v>
      </c>
      <c r="K7">
        <v>260</v>
      </c>
      <c r="L7">
        <v>200</v>
      </c>
    </row>
    <row r="9" spans="1:28" x14ac:dyDescent="0.3">
      <c r="A9" s="1" t="s">
        <v>15</v>
      </c>
      <c r="B9" s="1">
        <v>1</v>
      </c>
    </row>
    <row r="10" spans="1:28" x14ac:dyDescent="0.3">
      <c r="A10" s="1" t="s">
        <v>16</v>
      </c>
      <c r="B10" s="1">
        <f>30*60</f>
        <v>1800</v>
      </c>
    </row>
    <row r="12" spans="1:28" x14ac:dyDescent="0.3">
      <c r="A12" t="s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  <c r="AA12" t="s">
        <v>24</v>
      </c>
      <c r="AB12" s="11">
        <f>SUM(C6,D6,E6,F6,I6,J6,K6,L6)</f>
        <v>2480</v>
      </c>
    </row>
    <row r="13" spans="1:28" x14ac:dyDescent="0.3">
      <c r="A13" s="1"/>
      <c r="B13" s="1"/>
      <c r="C13" s="2"/>
      <c r="D13" s="2"/>
      <c r="E13" s="2"/>
      <c r="F13" s="2"/>
      <c r="G13" s="1"/>
      <c r="H13" s="1"/>
      <c r="I13" s="2"/>
      <c r="J13" s="2"/>
      <c r="K13" s="2"/>
      <c r="L13" s="2"/>
      <c r="N13" s="2">
        <v>2</v>
      </c>
      <c r="O13" s="2">
        <v>3</v>
      </c>
      <c r="P13" s="2">
        <v>4</v>
      </c>
      <c r="Q13" s="2">
        <v>5</v>
      </c>
      <c r="R13" s="2">
        <v>8</v>
      </c>
      <c r="S13" s="2">
        <v>9</v>
      </c>
      <c r="T13" s="2">
        <v>10</v>
      </c>
      <c r="U13" s="2">
        <v>11</v>
      </c>
      <c r="W13" s="1" t="s">
        <v>23</v>
      </c>
      <c r="X13" s="1" t="s">
        <v>7</v>
      </c>
      <c r="Y13" s="1" t="s">
        <v>17</v>
      </c>
      <c r="Z13" s="1"/>
      <c r="AA13" s="16" t="s">
        <v>6</v>
      </c>
      <c r="AB13" s="16"/>
    </row>
    <row r="14" spans="1:28" x14ac:dyDescent="0.3">
      <c r="A14" s="1">
        <v>2</v>
      </c>
      <c r="B14" s="8">
        <v>0</v>
      </c>
      <c r="C14" s="9">
        <v>1</v>
      </c>
      <c r="D14" s="9">
        <v>0</v>
      </c>
      <c r="E14" s="9">
        <v>0</v>
      </c>
      <c r="F14" s="9">
        <v>1</v>
      </c>
      <c r="G14" s="9">
        <v>0</v>
      </c>
      <c r="H14" s="9">
        <v>0</v>
      </c>
      <c r="I14" s="9">
        <v>0</v>
      </c>
      <c r="J14" s="9">
        <v>1</v>
      </c>
      <c r="K14" s="9">
        <v>1</v>
      </c>
      <c r="L14" s="10">
        <v>1</v>
      </c>
      <c r="N14" s="8">
        <v>1</v>
      </c>
      <c r="O14" s="9">
        <v>0</v>
      </c>
      <c r="P14" s="9">
        <v>0</v>
      </c>
      <c r="Q14" s="9">
        <v>1</v>
      </c>
      <c r="R14" s="9">
        <v>0</v>
      </c>
      <c r="S14" s="9">
        <v>1</v>
      </c>
      <c r="T14" s="9">
        <v>1</v>
      </c>
      <c r="U14" s="10">
        <v>1</v>
      </c>
      <c r="W14" s="14">
        <f t="shared" ref="W14:W25" si="0">COUNTIF(N14:U14,0)*B$9</f>
        <v>3</v>
      </c>
      <c r="X14" s="14">
        <f>C3</f>
        <v>480</v>
      </c>
      <c r="Y14" s="15">
        <f>PRODUCT(W14:X14)</f>
        <v>1440</v>
      </c>
      <c r="Z14" s="15"/>
      <c r="AA14" s="14" t="s">
        <v>9</v>
      </c>
      <c r="AB14" s="14">
        <f>SUM(G6:H6)</f>
        <v>870</v>
      </c>
    </row>
    <row r="15" spans="1:28" x14ac:dyDescent="0.3">
      <c r="A15" s="1">
        <v>5</v>
      </c>
      <c r="B15" s="3">
        <v>0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4">
        <v>0</v>
      </c>
      <c r="N15" s="3">
        <v>0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1</v>
      </c>
      <c r="U15" s="4">
        <v>0</v>
      </c>
      <c r="W15" s="14">
        <f t="shared" si="0"/>
        <v>4</v>
      </c>
      <c r="X15" s="14">
        <f>F3</f>
        <v>640</v>
      </c>
      <c r="Y15" s="15">
        <f t="shared" ref="Y15:Y25" si="1">PRODUCT(W15:X15)</f>
        <v>2560</v>
      </c>
      <c r="Z15" s="15"/>
      <c r="AA15" s="14" t="s">
        <v>10</v>
      </c>
      <c r="AB15" s="14">
        <f>SUM(C7,I7)</f>
        <v>420</v>
      </c>
    </row>
    <row r="16" spans="1:28" x14ac:dyDescent="0.3">
      <c r="A16" s="1">
        <v>6</v>
      </c>
      <c r="B16" s="3">
        <v>0</v>
      </c>
      <c r="C16" s="1">
        <v>0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4">
        <v>1</v>
      </c>
      <c r="N16" s="3">
        <v>0</v>
      </c>
      <c r="O16" s="1">
        <v>1</v>
      </c>
      <c r="P16" s="1">
        <v>0</v>
      </c>
      <c r="Q16" s="1">
        <v>1</v>
      </c>
      <c r="R16" s="1">
        <v>1</v>
      </c>
      <c r="S16" s="1">
        <v>0</v>
      </c>
      <c r="T16" s="1">
        <v>0</v>
      </c>
      <c r="U16" s="4">
        <v>1</v>
      </c>
      <c r="W16" s="14">
        <f t="shared" si="0"/>
        <v>4</v>
      </c>
      <c r="X16" s="14">
        <f>G3</f>
        <v>650</v>
      </c>
      <c r="Y16" s="15">
        <f t="shared" si="1"/>
        <v>2600</v>
      </c>
      <c r="Z16" s="15"/>
      <c r="AA16" s="14" t="s">
        <v>18</v>
      </c>
      <c r="AB16" s="14">
        <f>B10</f>
        <v>1800</v>
      </c>
    </row>
    <row r="17" spans="1:28" x14ac:dyDescent="0.3">
      <c r="A17" s="1">
        <v>7</v>
      </c>
      <c r="B17" s="5">
        <v>0</v>
      </c>
      <c r="C17" s="6">
        <v>0</v>
      </c>
      <c r="D17" s="6">
        <v>0</v>
      </c>
      <c r="E17" s="6">
        <v>1</v>
      </c>
      <c r="F17" s="6">
        <v>1</v>
      </c>
      <c r="G17" s="6">
        <v>0</v>
      </c>
      <c r="H17" s="6">
        <v>0</v>
      </c>
      <c r="I17" s="6">
        <v>1</v>
      </c>
      <c r="J17" s="6">
        <v>0</v>
      </c>
      <c r="K17" s="6">
        <v>1</v>
      </c>
      <c r="L17" s="7">
        <v>0</v>
      </c>
      <c r="N17" s="5">
        <v>0</v>
      </c>
      <c r="O17" s="6">
        <v>0</v>
      </c>
      <c r="P17" s="6">
        <v>1</v>
      </c>
      <c r="Q17" s="6">
        <v>1</v>
      </c>
      <c r="R17" s="6">
        <v>1</v>
      </c>
      <c r="S17" s="6">
        <v>0</v>
      </c>
      <c r="T17" s="6">
        <v>1</v>
      </c>
      <c r="U17" s="7">
        <v>0</v>
      </c>
      <c r="W17" s="14">
        <f t="shared" si="0"/>
        <v>4</v>
      </c>
      <c r="X17" s="14">
        <f>H3</f>
        <v>800</v>
      </c>
      <c r="Y17" s="15">
        <f t="shared" si="1"/>
        <v>3200</v>
      </c>
      <c r="Z17" s="15"/>
      <c r="AA17" s="14"/>
      <c r="AB17" s="14"/>
    </row>
    <row r="18" spans="1:28" x14ac:dyDescent="0.3">
      <c r="A18" s="1"/>
      <c r="B18" s="1"/>
      <c r="C18" s="1"/>
      <c r="D18" s="2"/>
      <c r="E18" s="2"/>
      <c r="F18" s="2"/>
      <c r="G18" s="2"/>
      <c r="H18" s="2"/>
      <c r="I18" s="1"/>
      <c r="J18" s="2"/>
      <c r="K18" s="2"/>
      <c r="L18" s="2"/>
      <c r="N18" s="2">
        <v>3</v>
      </c>
      <c r="O18" s="2">
        <v>4</v>
      </c>
      <c r="P18" s="2">
        <v>5</v>
      </c>
      <c r="Q18" s="2">
        <v>6</v>
      </c>
      <c r="R18" s="2">
        <v>7</v>
      </c>
      <c r="S18" s="2">
        <v>8</v>
      </c>
      <c r="T18" s="2">
        <v>10</v>
      </c>
      <c r="U18" s="2">
        <v>11</v>
      </c>
      <c r="W18" s="14"/>
      <c r="X18" s="14"/>
      <c r="Y18" s="15"/>
      <c r="Z18" s="15"/>
      <c r="AA18" s="14"/>
      <c r="AB18" s="14"/>
    </row>
    <row r="19" spans="1:28" x14ac:dyDescent="0.3">
      <c r="A19" s="1">
        <v>4</v>
      </c>
      <c r="B19" s="8">
        <v>0</v>
      </c>
      <c r="C19" s="9">
        <v>0</v>
      </c>
      <c r="D19" s="9">
        <v>0</v>
      </c>
      <c r="E19" s="9">
        <v>1</v>
      </c>
      <c r="F19" s="9">
        <v>0</v>
      </c>
      <c r="G19" s="9">
        <v>1</v>
      </c>
      <c r="H19" s="9">
        <v>1</v>
      </c>
      <c r="I19" s="9">
        <v>0</v>
      </c>
      <c r="J19" s="9">
        <v>0</v>
      </c>
      <c r="K19" s="9">
        <v>1</v>
      </c>
      <c r="L19" s="10">
        <v>1</v>
      </c>
      <c r="N19" s="8">
        <v>0</v>
      </c>
      <c r="O19" s="9">
        <v>1</v>
      </c>
      <c r="P19" s="9">
        <v>0</v>
      </c>
      <c r="Q19" s="9">
        <v>1</v>
      </c>
      <c r="R19" s="9">
        <v>1</v>
      </c>
      <c r="S19" s="9">
        <v>0</v>
      </c>
      <c r="T19" s="9">
        <v>1</v>
      </c>
      <c r="U19" s="10">
        <v>1</v>
      </c>
      <c r="W19" s="14">
        <f t="shared" si="0"/>
        <v>3</v>
      </c>
      <c r="X19" s="14">
        <f>E3</f>
        <v>500</v>
      </c>
      <c r="Y19" s="15">
        <f t="shared" si="1"/>
        <v>1500</v>
      </c>
      <c r="Z19" s="15"/>
      <c r="AA19" s="14" t="s">
        <v>11</v>
      </c>
      <c r="AB19" s="14">
        <f>SUM(B6:C6)</f>
        <v>500</v>
      </c>
    </row>
    <row r="20" spans="1:28" x14ac:dyDescent="0.3">
      <c r="A20" s="1">
        <v>8</v>
      </c>
      <c r="B20" s="3">
        <v>0</v>
      </c>
      <c r="C20" s="1">
        <v>0</v>
      </c>
      <c r="D20" s="1">
        <v>0</v>
      </c>
      <c r="E20" s="1">
        <v>1</v>
      </c>
      <c r="F20" s="1">
        <v>1</v>
      </c>
      <c r="G20" s="1">
        <v>1</v>
      </c>
      <c r="H20" s="1">
        <v>0</v>
      </c>
      <c r="I20" s="1">
        <v>0</v>
      </c>
      <c r="J20" s="1">
        <v>1</v>
      </c>
      <c r="K20" s="1">
        <v>1</v>
      </c>
      <c r="L20" s="4">
        <v>1</v>
      </c>
      <c r="N20" s="3">
        <v>0</v>
      </c>
      <c r="O20" s="1">
        <v>1</v>
      </c>
      <c r="P20" s="1">
        <v>1</v>
      </c>
      <c r="Q20" s="1">
        <v>1</v>
      </c>
      <c r="R20" s="1">
        <v>0</v>
      </c>
      <c r="S20" s="1">
        <v>1</v>
      </c>
      <c r="T20" s="1">
        <v>1</v>
      </c>
      <c r="U20" s="4">
        <v>1</v>
      </c>
      <c r="W20" s="14">
        <f t="shared" si="0"/>
        <v>2</v>
      </c>
      <c r="X20" s="14">
        <f>I3</f>
        <v>730</v>
      </c>
      <c r="Y20" s="15">
        <f t="shared" si="1"/>
        <v>1460</v>
      </c>
      <c r="Z20" s="15"/>
      <c r="AA20" s="14" t="s">
        <v>8</v>
      </c>
      <c r="AB20" s="14">
        <f>SUM(D7,J7)</f>
        <v>240</v>
      </c>
    </row>
    <row r="21" spans="1:28" x14ac:dyDescent="0.3">
      <c r="A21" s="1">
        <v>10</v>
      </c>
      <c r="B21" s="5">
        <v>0</v>
      </c>
      <c r="C21" s="6">
        <v>0</v>
      </c>
      <c r="D21" s="6">
        <v>1</v>
      </c>
      <c r="E21" s="6">
        <v>1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7">
        <v>1</v>
      </c>
      <c r="N21" s="5">
        <v>1</v>
      </c>
      <c r="O21" s="6">
        <v>1</v>
      </c>
      <c r="P21" s="6">
        <v>0</v>
      </c>
      <c r="Q21" s="6">
        <v>0</v>
      </c>
      <c r="R21" s="6">
        <v>1</v>
      </c>
      <c r="S21" s="6">
        <v>0</v>
      </c>
      <c r="T21" s="6">
        <v>0</v>
      </c>
      <c r="U21" s="7">
        <v>1</v>
      </c>
      <c r="W21" s="14">
        <f t="shared" si="0"/>
        <v>4</v>
      </c>
      <c r="X21" s="14">
        <f>Production!B11</f>
        <v>250</v>
      </c>
      <c r="Y21" s="15">
        <f t="shared" si="1"/>
        <v>1000</v>
      </c>
      <c r="Z21" s="15"/>
      <c r="AA21" s="14" t="s">
        <v>18</v>
      </c>
      <c r="AB21" s="14">
        <f>B10</f>
        <v>1800</v>
      </c>
    </row>
    <row r="22" spans="1:28" x14ac:dyDescent="0.3">
      <c r="A22" s="1"/>
      <c r="B22" s="2"/>
      <c r="C22" s="2"/>
      <c r="D22" s="2"/>
      <c r="E22" s="1"/>
      <c r="F22" s="2"/>
      <c r="G22" s="2"/>
      <c r="H22" s="2"/>
      <c r="I22" s="1"/>
      <c r="J22" s="1"/>
      <c r="K22" s="2"/>
      <c r="L22" s="2"/>
      <c r="N22" s="2">
        <v>1</v>
      </c>
      <c r="O22" s="2">
        <v>2</v>
      </c>
      <c r="P22" s="2">
        <v>3</v>
      </c>
      <c r="Q22" s="2">
        <v>5</v>
      </c>
      <c r="R22" s="2">
        <v>6</v>
      </c>
      <c r="S22" s="2">
        <v>7</v>
      </c>
      <c r="T22" s="2">
        <v>10</v>
      </c>
      <c r="U22" s="2">
        <v>11</v>
      </c>
      <c r="W22" s="14"/>
      <c r="X22" s="14"/>
      <c r="Y22" s="15"/>
      <c r="Z22" s="15"/>
      <c r="AA22" s="14"/>
      <c r="AB22" s="14"/>
    </row>
    <row r="23" spans="1:28" x14ac:dyDescent="0.3">
      <c r="A23" s="1">
        <v>1</v>
      </c>
      <c r="B23" s="8">
        <v>1</v>
      </c>
      <c r="C23" s="9">
        <v>0</v>
      </c>
      <c r="D23" s="9">
        <v>0</v>
      </c>
      <c r="E23" s="9">
        <v>0</v>
      </c>
      <c r="F23" s="9">
        <v>1</v>
      </c>
      <c r="G23" s="9">
        <v>1</v>
      </c>
      <c r="H23" s="9">
        <v>1</v>
      </c>
      <c r="I23" s="9">
        <v>0</v>
      </c>
      <c r="J23" s="9">
        <v>0</v>
      </c>
      <c r="K23" s="9">
        <v>0</v>
      </c>
      <c r="L23" s="10">
        <v>0</v>
      </c>
      <c r="N23" s="8">
        <v>1</v>
      </c>
      <c r="O23" s="9">
        <v>0</v>
      </c>
      <c r="P23" s="9">
        <v>0</v>
      </c>
      <c r="Q23" s="9">
        <v>1</v>
      </c>
      <c r="R23" s="9">
        <v>1</v>
      </c>
      <c r="S23" s="9">
        <v>1</v>
      </c>
      <c r="T23" s="9">
        <v>0</v>
      </c>
      <c r="U23" s="10">
        <v>0</v>
      </c>
      <c r="W23" s="14">
        <f t="shared" si="0"/>
        <v>4</v>
      </c>
      <c r="X23" s="14">
        <f>B3</f>
        <v>690</v>
      </c>
      <c r="Y23" s="15">
        <f t="shared" si="1"/>
        <v>2760</v>
      </c>
      <c r="Z23" s="15"/>
      <c r="AA23" s="14"/>
      <c r="AB23" s="14"/>
    </row>
    <row r="24" spans="1:28" x14ac:dyDescent="0.3">
      <c r="A24" s="1">
        <v>3</v>
      </c>
      <c r="B24" s="3">
        <v>1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1</v>
      </c>
      <c r="L24" s="4">
        <v>0</v>
      </c>
      <c r="N24" s="3">
        <v>1</v>
      </c>
      <c r="O24" s="1">
        <v>1</v>
      </c>
      <c r="P24" s="1">
        <v>0</v>
      </c>
      <c r="Q24" s="1">
        <v>0</v>
      </c>
      <c r="R24" s="1">
        <v>1</v>
      </c>
      <c r="S24" s="1">
        <v>1</v>
      </c>
      <c r="T24" s="1">
        <v>1</v>
      </c>
      <c r="U24" s="4">
        <v>0</v>
      </c>
      <c r="W24" s="14">
        <f t="shared" si="0"/>
        <v>3</v>
      </c>
      <c r="X24" s="14">
        <f>D3</f>
        <v>690</v>
      </c>
      <c r="Y24" s="15">
        <f t="shared" si="1"/>
        <v>2070</v>
      </c>
      <c r="Z24" s="15"/>
      <c r="AA24" s="14"/>
      <c r="AB24" s="14"/>
    </row>
    <row r="25" spans="1:28" x14ac:dyDescent="0.3">
      <c r="A25" s="1">
        <v>9</v>
      </c>
      <c r="B25" s="5">
        <v>0</v>
      </c>
      <c r="C25" s="6">
        <v>1</v>
      </c>
      <c r="D25" s="6">
        <v>1</v>
      </c>
      <c r="E25" s="6">
        <v>0</v>
      </c>
      <c r="F25" s="6">
        <v>0</v>
      </c>
      <c r="G25" s="6">
        <v>1</v>
      </c>
      <c r="H25" s="6">
        <v>1</v>
      </c>
      <c r="I25" s="6">
        <v>0</v>
      </c>
      <c r="J25" s="6">
        <v>0</v>
      </c>
      <c r="K25" s="6">
        <v>0</v>
      </c>
      <c r="L25" s="7">
        <v>0</v>
      </c>
      <c r="N25" s="5">
        <v>0</v>
      </c>
      <c r="O25" s="6">
        <v>1</v>
      </c>
      <c r="P25" s="6">
        <v>1</v>
      </c>
      <c r="Q25" s="6">
        <v>0</v>
      </c>
      <c r="R25" s="6">
        <v>1</v>
      </c>
      <c r="S25" s="6">
        <v>1</v>
      </c>
      <c r="T25" s="6">
        <v>0</v>
      </c>
      <c r="U25" s="7">
        <v>0</v>
      </c>
      <c r="W25" s="14">
        <f t="shared" si="0"/>
        <v>4</v>
      </c>
      <c r="X25" s="14">
        <f>J3</f>
        <v>370</v>
      </c>
      <c r="Y25" s="15">
        <f t="shared" si="1"/>
        <v>1480</v>
      </c>
      <c r="Z25" s="15"/>
      <c r="AA25" s="14"/>
      <c r="AB25" s="14"/>
    </row>
    <row r="26" spans="1:28" x14ac:dyDescent="0.3">
      <c r="Y26" s="11">
        <f>SUM(Y14:Y25)</f>
        <v>20070</v>
      </c>
      <c r="Z26" s="11"/>
      <c r="AB26" s="11">
        <f>SUM(AB14:AB25)</f>
        <v>5630</v>
      </c>
    </row>
    <row r="28" spans="1:28" x14ac:dyDescent="0.3">
      <c r="AA28" s="13" t="s">
        <v>12</v>
      </c>
      <c r="AB28" s="12">
        <f>SUM(AB26,Y26,AB12)</f>
        <v>28180</v>
      </c>
    </row>
    <row r="29" spans="1:28" x14ac:dyDescent="0.3">
      <c r="A29">
        <v>2</v>
      </c>
      <c r="D29">
        <v>1</v>
      </c>
      <c r="G29">
        <v>4</v>
      </c>
    </row>
    <row r="30" spans="1:28" x14ac:dyDescent="0.3">
      <c r="A30">
        <v>5</v>
      </c>
      <c r="D30">
        <v>3</v>
      </c>
      <c r="G30">
        <v>10</v>
      </c>
    </row>
    <row r="31" spans="1:28" x14ac:dyDescent="0.3">
      <c r="A31">
        <v>6</v>
      </c>
      <c r="D31">
        <v>9</v>
      </c>
    </row>
    <row r="32" spans="1:28" x14ac:dyDescent="0.3">
      <c r="A32">
        <v>7</v>
      </c>
    </row>
    <row r="33" spans="1:1" x14ac:dyDescent="0.3">
      <c r="A33">
        <v>8</v>
      </c>
    </row>
  </sheetData>
  <mergeCells count="1">
    <mergeCell ref="AA13:AB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E93B36-1EBF-4000-9D2B-85FF8FB13492}">
  <dimension ref="A2:AB28"/>
  <sheetViews>
    <sheetView topLeftCell="A6" workbookViewId="0">
      <selection activeCell="AB26" sqref="AB26"/>
    </sheetView>
  </sheetViews>
  <sheetFormatPr defaultRowHeight="14.4" x14ac:dyDescent="0.3"/>
  <cols>
    <col min="1" max="1" width="16.33203125" customWidth="1"/>
    <col min="2" max="2" width="5" bestFit="1" customWidth="1"/>
    <col min="3" max="12" width="4.6640625" customWidth="1"/>
    <col min="14" max="23" width="4.109375" style="1" customWidth="1"/>
    <col min="24" max="24" width="12.21875" bestFit="1" customWidth="1"/>
    <col min="25" max="25" width="12.77734375" bestFit="1" customWidth="1"/>
    <col min="27" max="27" width="10.5546875" bestFit="1" customWidth="1"/>
  </cols>
  <sheetData>
    <row r="2" spans="1:28" x14ac:dyDescent="0.3">
      <c r="A2" t="s">
        <v>1</v>
      </c>
      <c r="B2">
        <v>1</v>
      </c>
      <c r="C2">
        <v>2</v>
      </c>
      <c r="D2">
        <v>3</v>
      </c>
      <c r="E2">
        <v>4</v>
      </c>
      <c r="F2">
        <v>5</v>
      </c>
      <c r="G2">
        <v>6</v>
      </c>
      <c r="H2">
        <v>7</v>
      </c>
      <c r="I2">
        <v>8</v>
      </c>
      <c r="J2">
        <v>9</v>
      </c>
      <c r="K2">
        <v>10</v>
      </c>
    </row>
    <row r="3" spans="1:28" x14ac:dyDescent="0.3">
      <c r="A3" t="s">
        <v>14</v>
      </c>
      <c r="B3" cm="1">
        <f t="array" ref="B3:K3">TRANSPOSE(Production!B2:B11)</f>
        <v>690</v>
      </c>
      <c r="C3">
        <v>480</v>
      </c>
      <c r="D3">
        <v>690</v>
      </c>
      <c r="E3">
        <v>500</v>
      </c>
      <c r="F3">
        <v>640</v>
      </c>
      <c r="G3">
        <v>650</v>
      </c>
      <c r="H3">
        <v>800</v>
      </c>
      <c r="I3">
        <v>730</v>
      </c>
      <c r="J3">
        <v>370</v>
      </c>
      <c r="K3">
        <v>250</v>
      </c>
    </row>
    <row r="5" spans="1:28" x14ac:dyDescent="0.3">
      <c r="A5" t="s">
        <v>3</v>
      </c>
      <c r="B5">
        <v>1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</row>
    <row r="6" spans="1:28" x14ac:dyDescent="0.3">
      <c r="A6" t="s">
        <v>4</v>
      </c>
      <c r="B6">
        <v>300</v>
      </c>
      <c r="C6">
        <v>200</v>
      </c>
      <c r="D6">
        <v>180</v>
      </c>
      <c r="E6">
        <v>230</v>
      </c>
      <c r="F6">
        <v>250</v>
      </c>
      <c r="G6">
        <v>450</v>
      </c>
      <c r="H6">
        <v>420</v>
      </c>
      <c r="I6">
        <v>600</v>
      </c>
      <c r="J6">
        <v>180</v>
      </c>
      <c r="K6">
        <v>540</v>
      </c>
      <c r="L6">
        <v>300</v>
      </c>
    </row>
    <row r="7" spans="1:28" x14ac:dyDescent="0.3">
      <c r="A7" t="s">
        <v>5</v>
      </c>
      <c r="B7">
        <v>180</v>
      </c>
      <c r="C7">
        <v>100</v>
      </c>
      <c r="D7">
        <v>130</v>
      </c>
      <c r="E7">
        <v>110</v>
      </c>
      <c r="F7">
        <v>90</v>
      </c>
      <c r="G7">
        <v>210</v>
      </c>
      <c r="H7">
        <v>230</v>
      </c>
      <c r="I7">
        <v>320</v>
      </c>
      <c r="J7">
        <v>110</v>
      </c>
      <c r="K7">
        <v>260</v>
      </c>
      <c r="L7">
        <v>200</v>
      </c>
    </row>
    <row r="9" spans="1:28" x14ac:dyDescent="0.3">
      <c r="A9" s="1" t="s">
        <v>15</v>
      </c>
      <c r="B9" s="1">
        <v>1</v>
      </c>
    </row>
    <row r="10" spans="1:28" x14ac:dyDescent="0.3">
      <c r="A10" s="1" t="s">
        <v>16</v>
      </c>
      <c r="B10" s="1">
        <f>30*60</f>
        <v>1800</v>
      </c>
    </row>
    <row r="11" spans="1:28" x14ac:dyDescent="0.3">
      <c r="AA11" t="s">
        <v>24</v>
      </c>
      <c r="AB11" s="11">
        <f>SUM(C6:G6,I6:L6)</f>
        <v>2930</v>
      </c>
    </row>
    <row r="12" spans="1:28" x14ac:dyDescent="0.3">
      <c r="A12" t="s">
        <v>0</v>
      </c>
      <c r="B12">
        <v>1</v>
      </c>
      <c r="C12">
        <v>2</v>
      </c>
      <c r="D12">
        <v>3</v>
      </c>
      <c r="E12">
        <v>4</v>
      </c>
      <c r="F12">
        <v>5</v>
      </c>
      <c r="G12">
        <v>6</v>
      </c>
      <c r="H12">
        <v>7</v>
      </c>
      <c r="I12">
        <v>8</v>
      </c>
      <c r="J12">
        <v>9</v>
      </c>
      <c r="K12">
        <v>10</v>
      </c>
      <c r="L12">
        <v>11</v>
      </c>
    </row>
    <row r="13" spans="1:28" x14ac:dyDescent="0.3">
      <c r="A13" s="1"/>
      <c r="B13" s="1"/>
      <c r="C13" s="2"/>
      <c r="D13" s="2"/>
      <c r="E13" s="2"/>
      <c r="F13" s="2"/>
      <c r="G13" s="2"/>
      <c r="H13" s="1"/>
      <c r="I13" s="2"/>
      <c r="J13" s="2"/>
      <c r="K13" s="2"/>
      <c r="L13" s="2"/>
      <c r="N13" s="2"/>
      <c r="O13" s="2"/>
      <c r="P13" s="2"/>
      <c r="Q13" s="2"/>
      <c r="R13" s="2"/>
      <c r="S13" s="2"/>
      <c r="T13" s="2"/>
      <c r="U13" s="2"/>
      <c r="V13" s="2"/>
      <c r="X13" s="1" t="s">
        <v>13</v>
      </c>
      <c r="Y13" s="1" t="s">
        <v>7</v>
      </c>
      <c r="Z13" s="1" t="s">
        <v>25</v>
      </c>
      <c r="AA13" s="16" t="s">
        <v>26</v>
      </c>
      <c r="AB13" s="16"/>
    </row>
    <row r="14" spans="1:28" x14ac:dyDescent="0.3">
      <c r="A14" s="1">
        <v>2</v>
      </c>
      <c r="B14" s="8">
        <v>0</v>
      </c>
      <c r="C14" s="9">
        <v>1</v>
      </c>
      <c r="D14" s="9">
        <v>0</v>
      </c>
      <c r="E14" s="9">
        <v>0</v>
      </c>
      <c r="F14" s="9">
        <v>1</v>
      </c>
      <c r="G14" s="9">
        <v>0</v>
      </c>
      <c r="H14" s="9">
        <v>0</v>
      </c>
      <c r="I14" s="9">
        <v>0</v>
      </c>
      <c r="J14" s="9">
        <v>1</v>
      </c>
      <c r="K14" s="9">
        <v>1</v>
      </c>
      <c r="L14" s="10">
        <v>1</v>
      </c>
      <c r="N14" s="8">
        <v>1</v>
      </c>
      <c r="O14" s="9">
        <v>0</v>
      </c>
      <c r="P14" s="9">
        <v>0</v>
      </c>
      <c r="Q14" s="9">
        <v>1</v>
      </c>
      <c r="R14" s="9">
        <v>0</v>
      </c>
      <c r="S14" s="9">
        <v>0</v>
      </c>
      <c r="T14" s="9">
        <v>1</v>
      </c>
      <c r="U14" s="9">
        <v>1</v>
      </c>
      <c r="V14" s="10">
        <v>1</v>
      </c>
      <c r="X14" s="14">
        <f>COUNTIF(N14:V14,0)*B$9</f>
        <v>4</v>
      </c>
      <c r="Y14" s="14">
        <f>C3</f>
        <v>480</v>
      </c>
      <c r="Z14" s="15">
        <f>PRODUCT(X14:Y14)</f>
        <v>1920</v>
      </c>
      <c r="AA14" s="14" t="s">
        <v>19</v>
      </c>
      <c r="AB14" s="14">
        <f>H6</f>
        <v>420</v>
      </c>
    </row>
    <row r="15" spans="1:28" x14ac:dyDescent="0.3">
      <c r="A15" s="1">
        <v>5</v>
      </c>
      <c r="B15" s="3">
        <v>0</v>
      </c>
      <c r="C15" s="1">
        <v>0</v>
      </c>
      <c r="D15" s="1">
        <v>1</v>
      </c>
      <c r="E15" s="1">
        <v>1</v>
      </c>
      <c r="F15" s="1">
        <v>1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4">
        <v>0</v>
      </c>
      <c r="N15" s="3">
        <v>0</v>
      </c>
      <c r="O15" s="1">
        <v>1</v>
      </c>
      <c r="P15" s="1">
        <v>1</v>
      </c>
      <c r="Q15" s="1">
        <v>1</v>
      </c>
      <c r="R15" s="1">
        <v>0</v>
      </c>
      <c r="S15" s="1">
        <v>0</v>
      </c>
      <c r="T15" s="1">
        <v>0</v>
      </c>
      <c r="U15" s="1">
        <v>1</v>
      </c>
      <c r="V15" s="4">
        <v>0</v>
      </c>
      <c r="X15" s="14">
        <f>COUNTIF(N15:V15,0)*B$9</f>
        <v>5</v>
      </c>
      <c r="Y15" s="14">
        <f>F3</f>
        <v>640</v>
      </c>
      <c r="Z15" s="15">
        <f t="shared" ref="Z15:Z25" si="0">PRODUCT(X15:Y15)</f>
        <v>3200</v>
      </c>
      <c r="AA15" s="14" t="s">
        <v>20</v>
      </c>
      <c r="AB15" s="14">
        <f>SUM(C7,F7,I7)</f>
        <v>510</v>
      </c>
    </row>
    <row r="16" spans="1:28" x14ac:dyDescent="0.3">
      <c r="A16" s="1">
        <v>6</v>
      </c>
      <c r="B16" s="3">
        <v>0</v>
      </c>
      <c r="C16" s="1">
        <v>0</v>
      </c>
      <c r="D16" s="1">
        <v>1</v>
      </c>
      <c r="E16" s="1">
        <v>0</v>
      </c>
      <c r="F16" s="1">
        <v>1</v>
      </c>
      <c r="G16" s="1">
        <v>0</v>
      </c>
      <c r="H16" s="1">
        <v>0</v>
      </c>
      <c r="I16" s="1">
        <v>1</v>
      </c>
      <c r="J16" s="1">
        <v>0</v>
      </c>
      <c r="K16" s="1">
        <v>0</v>
      </c>
      <c r="L16" s="4">
        <v>1</v>
      </c>
      <c r="N16" s="3">
        <v>0</v>
      </c>
      <c r="O16" s="1">
        <v>1</v>
      </c>
      <c r="P16" s="1">
        <v>0</v>
      </c>
      <c r="Q16" s="1">
        <v>1</v>
      </c>
      <c r="R16" s="1">
        <v>0</v>
      </c>
      <c r="S16" s="1">
        <v>1</v>
      </c>
      <c r="T16" s="1">
        <v>0</v>
      </c>
      <c r="U16" s="1">
        <v>0</v>
      </c>
      <c r="V16" s="4">
        <v>1</v>
      </c>
      <c r="X16" s="14">
        <f>COUNTIF(N16:V16,0)*B$9</f>
        <v>5</v>
      </c>
      <c r="Y16" s="14">
        <f>G3</f>
        <v>650</v>
      </c>
      <c r="Z16" s="15">
        <f t="shared" si="0"/>
        <v>3250</v>
      </c>
      <c r="AA16" s="14" t="s">
        <v>18</v>
      </c>
      <c r="AB16" s="14">
        <f>B10</f>
        <v>1800</v>
      </c>
    </row>
    <row r="17" spans="1:28" x14ac:dyDescent="0.3">
      <c r="A17" s="1">
        <v>7</v>
      </c>
      <c r="B17" s="5">
        <v>0</v>
      </c>
      <c r="C17" s="6">
        <v>0</v>
      </c>
      <c r="D17" s="6">
        <v>0</v>
      </c>
      <c r="E17" s="6">
        <v>1</v>
      </c>
      <c r="F17" s="6">
        <v>1</v>
      </c>
      <c r="G17" s="6">
        <v>0</v>
      </c>
      <c r="H17" s="6">
        <v>0</v>
      </c>
      <c r="I17" s="6">
        <v>1</v>
      </c>
      <c r="J17" s="6">
        <v>0</v>
      </c>
      <c r="K17" s="6">
        <v>1</v>
      </c>
      <c r="L17" s="7">
        <v>0</v>
      </c>
      <c r="N17" s="5">
        <v>0</v>
      </c>
      <c r="O17" s="6">
        <v>0</v>
      </c>
      <c r="P17" s="6">
        <v>1</v>
      </c>
      <c r="Q17" s="6">
        <v>1</v>
      </c>
      <c r="R17" s="6">
        <v>0</v>
      </c>
      <c r="S17" s="6">
        <v>1</v>
      </c>
      <c r="T17" s="6">
        <v>0</v>
      </c>
      <c r="U17" s="6">
        <v>1</v>
      </c>
      <c r="V17" s="7">
        <v>0</v>
      </c>
      <c r="X17" s="14">
        <f>COUNTIF(N17:V17,0)*B$9</f>
        <v>5</v>
      </c>
      <c r="Y17" s="14">
        <f>H3</f>
        <v>800</v>
      </c>
      <c r="Z17" s="15">
        <f t="shared" si="0"/>
        <v>4000</v>
      </c>
      <c r="AA17" s="14"/>
      <c r="AB17" s="14"/>
    </row>
    <row r="18" spans="1:28" x14ac:dyDescent="0.3">
      <c r="A18" s="1">
        <v>8</v>
      </c>
      <c r="B18" s="3">
        <v>0</v>
      </c>
      <c r="C18" s="1">
        <v>0</v>
      </c>
      <c r="D18" s="1">
        <v>0</v>
      </c>
      <c r="E18" s="1">
        <v>1</v>
      </c>
      <c r="F18" s="1">
        <v>1</v>
      </c>
      <c r="G18" s="1">
        <v>1</v>
      </c>
      <c r="H18" s="1">
        <v>0</v>
      </c>
      <c r="I18" s="1">
        <v>0</v>
      </c>
      <c r="J18" s="1">
        <v>1</v>
      </c>
      <c r="K18" s="1">
        <v>1</v>
      </c>
      <c r="L18" s="4">
        <v>1</v>
      </c>
      <c r="N18" s="3">
        <v>0</v>
      </c>
      <c r="O18" s="1">
        <v>0</v>
      </c>
      <c r="P18" s="1">
        <v>1</v>
      </c>
      <c r="Q18" s="1">
        <v>1</v>
      </c>
      <c r="R18" s="1">
        <v>1</v>
      </c>
      <c r="S18" s="1">
        <v>0</v>
      </c>
      <c r="T18" s="1">
        <v>1</v>
      </c>
      <c r="U18" s="1">
        <v>1</v>
      </c>
      <c r="V18" s="4">
        <v>1</v>
      </c>
      <c r="X18" s="14">
        <f>COUNTIF(N20:V20,0)*B$9</f>
        <v>3</v>
      </c>
      <c r="Y18" s="14">
        <f>I3</f>
        <v>730</v>
      </c>
      <c r="Z18" s="15">
        <f>PRODUCT(X18:Y18)</f>
        <v>2190</v>
      </c>
    </row>
    <row r="19" spans="1:28" x14ac:dyDescent="0.3">
      <c r="A19" s="1"/>
      <c r="B19" s="1"/>
      <c r="C19" s="1"/>
      <c r="D19" s="2"/>
      <c r="E19" s="2"/>
      <c r="F19" s="1"/>
      <c r="G19" s="2"/>
      <c r="H19" s="2"/>
      <c r="I19" s="1"/>
      <c r="J19" s="2"/>
      <c r="K19" s="2"/>
      <c r="L19" s="2"/>
      <c r="N19" s="2"/>
      <c r="O19" s="2"/>
      <c r="P19" s="2"/>
      <c r="Q19" s="2"/>
      <c r="R19" s="2"/>
      <c r="S19" s="2"/>
      <c r="T19" s="2"/>
      <c r="U19" s="2"/>
      <c r="V19" s="2"/>
      <c r="AA19" s="14" t="s">
        <v>21</v>
      </c>
      <c r="AB19" s="14">
        <f>SUM(B6,C6,F6)</f>
        <v>750</v>
      </c>
    </row>
    <row r="20" spans="1:28" x14ac:dyDescent="0.3">
      <c r="A20" s="1">
        <v>4</v>
      </c>
      <c r="B20" s="8">
        <v>0</v>
      </c>
      <c r="C20" s="9">
        <v>0</v>
      </c>
      <c r="D20" s="9">
        <v>0</v>
      </c>
      <c r="E20" s="9">
        <v>1</v>
      </c>
      <c r="F20" s="9">
        <v>0</v>
      </c>
      <c r="G20" s="9">
        <v>1</v>
      </c>
      <c r="H20" s="9">
        <v>1</v>
      </c>
      <c r="I20" s="9">
        <v>0</v>
      </c>
      <c r="J20" s="9">
        <v>0</v>
      </c>
      <c r="K20" s="9">
        <v>1</v>
      </c>
      <c r="L20" s="10">
        <v>1</v>
      </c>
      <c r="N20" s="8">
        <v>0</v>
      </c>
      <c r="O20" s="9">
        <v>1</v>
      </c>
      <c r="P20" s="9">
        <v>0</v>
      </c>
      <c r="Q20" s="9">
        <v>1</v>
      </c>
      <c r="R20" s="9"/>
      <c r="S20" s="9">
        <v>1</v>
      </c>
      <c r="T20" s="9">
        <v>0</v>
      </c>
      <c r="U20" s="9">
        <v>1</v>
      </c>
      <c r="V20" s="10">
        <v>1</v>
      </c>
      <c r="X20" s="14">
        <f>COUNTIF(N18:V18,0)*B$9</f>
        <v>3</v>
      </c>
      <c r="Y20" s="14">
        <f>E3</f>
        <v>500</v>
      </c>
      <c r="Z20" s="15">
        <f t="shared" si="0"/>
        <v>1500</v>
      </c>
      <c r="AA20" s="14" t="s">
        <v>22</v>
      </c>
      <c r="AB20" s="14">
        <f>SUM(E7,J7)</f>
        <v>220</v>
      </c>
    </row>
    <row r="21" spans="1:28" x14ac:dyDescent="0.3">
      <c r="A21" s="1">
        <v>10</v>
      </c>
      <c r="B21" s="5">
        <v>0</v>
      </c>
      <c r="C21" s="6">
        <v>0</v>
      </c>
      <c r="D21" s="6">
        <v>1</v>
      </c>
      <c r="E21" s="6">
        <v>1</v>
      </c>
      <c r="F21" s="6">
        <v>0</v>
      </c>
      <c r="G21" s="6">
        <v>0</v>
      </c>
      <c r="H21" s="6">
        <v>1</v>
      </c>
      <c r="I21" s="6">
        <v>0</v>
      </c>
      <c r="J21" s="6">
        <v>0</v>
      </c>
      <c r="K21" s="6">
        <v>0</v>
      </c>
      <c r="L21" s="7">
        <v>1</v>
      </c>
      <c r="N21" s="5">
        <v>1</v>
      </c>
      <c r="O21" s="6">
        <v>1</v>
      </c>
      <c r="P21" s="6">
        <v>0</v>
      </c>
      <c r="Q21" s="6">
        <v>0</v>
      </c>
      <c r="R21" s="6"/>
      <c r="S21" s="6">
        <v>1</v>
      </c>
      <c r="T21" s="6">
        <v>0</v>
      </c>
      <c r="U21" s="6">
        <v>0</v>
      </c>
      <c r="V21" s="7">
        <v>1</v>
      </c>
      <c r="X21" s="14">
        <f>COUNTIF(N21:V21,0)*B$9</f>
        <v>4</v>
      </c>
      <c r="Y21" s="14">
        <f>K3</f>
        <v>250</v>
      </c>
      <c r="Z21" s="15">
        <f t="shared" si="0"/>
        <v>1000</v>
      </c>
      <c r="AA21" s="14" t="s">
        <v>18</v>
      </c>
      <c r="AB21" s="14">
        <f>B10</f>
        <v>1800</v>
      </c>
    </row>
    <row r="22" spans="1:28" x14ac:dyDescent="0.3">
      <c r="A22" s="1"/>
      <c r="B22" s="2"/>
      <c r="C22" s="2"/>
      <c r="D22" s="2"/>
      <c r="E22" s="1"/>
      <c r="F22" s="2"/>
      <c r="G22" s="2"/>
      <c r="H22" s="2"/>
      <c r="I22" s="1"/>
      <c r="J22" s="1"/>
      <c r="K22" s="2"/>
      <c r="L22" s="2"/>
      <c r="N22" s="2"/>
      <c r="O22" s="2"/>
      <c r="P22" s="2"/>
      <c r="Q22" s="2"/>
      <c r="R22" s="2"/>
      <c r="S22" s="2"/>
      <c r="T22" s="2"/>
      <c r="U22" s="2"/>
      <c r="V22" s="2"/>
      <c r="X22" s="14"/>
      <c r="Y22" s="14"/>
      <c r="Z22" s="15"/>
      <c r="AA22" s="14"/>
      <c r="AB22" s="14"/>
    </row>
    <row r="23" spans="1:28" x14ac:dyDescent="0.3">
      <c r="A23" s="1">
        <v>1</v>
      </c>
      <c r="B23" s="8">
        <v>1</v>
      </c>
      <c r="C23" s="9">
        <v>0</v>
      </c>
      <c r="D23" s="9">
        <v>0</v>
      </c>
      <c r="E23" s="9">
        <v>0</v>
      </c>
      <c r="F23" s="9">
        <v>1</v>
      </c>
      <c r="G23" s="9">
        <v>1</v>
      </c>
      <c r="H23" s="9">
        <v>1</v>
      </c>
      <c r="I23" s="9">
        <v>0</v>
      </c>
      <c r="J23" s="9">
        <v>0</v>
      </c>
      <c r="K23" s="9">
        <v>0</v>
      </c>
      <c r="L23" s="10">
        <v>0</v>
      </c>
      <c r="N23" s="8">
        <v>1</v>
      </c>
      <c r="O23" s="9">
        <v>0</v>
      </c>
      <c r="P23" s="9">
        <v>0</v>
      </c>
      <c r="Q23" s="9">
        <v>1</v>
      </c>
      <c r="R23" s="9"/>
      <c r="S23" s="9">
        <v>1</v>
      </c>
      <c r="T23" s="9">
        <v>1</v>
      </c>
      <c r="U23" s="9">
        <v>0</v>
      </c>
      <c r="V23" s="10">
        <v>0</v>
      </c>
      <c r="W23" s="9"/>
      <c r="X23" s="14">
        <f>COUNTIF(N23:V23,0)*B$9</f>
        <v>4</v>
      </c>
      <c r="Y23" s="14">
        <f>B3</f>
        <v>690</v>
      </c>
      <c r="Z23" s="15">
        <f t="shared" si="0"/>
        <v>2760</v>
      </c>
      <c r="AA23" s="14"/>
      <c r="AB23" s="14"/>
    </row>
    <row r="24" spans="1:28" x14ac:dyDescent="0.3">
      <c r="A24" s="1">
        <v>3</v>
      </c>
      <c r="B24" s="3">
        <v>1</v>
      </c>
      <c r="C24" s="1">
        <v>1</v>
      </c>
      <c r="D24" s="1">
        <v>0</v>
      </c>
      <c r="E24" s="1">
        <v>0</v>
      </c>
      <c r="F24" s="1">
        <v>0</v>
      </c>
      <c r="G24" s="1">
        <v>1</v>
      </c>
      <c r="H24" s="1">
        <v>1</v>
      </c>
      <c r="I24" s="1">
        <v>0</v>
      </c>
      <c r="J24" s="1">
        <v>0</v>
      </c>
      <c r="K24" s="1">
        <v>1</v>
      </c>
      <c r="L24" s="4">
        <v>0</v>
      </c>
      <c r="N24" s="3">
        <v>1</v>
      </c>
      <c r="O24" s="1">
        <v>1</v>
      </c>
      <c r="P24" s="1">
        <v>0</v>
      </c>
      <c r="Q24" s="1">
        <v>0</v>
      </c>
      <c r="S24" s="1">
        <v>1</v>
      </c>
      <c r="T24" s="1">
        <v>1</v>
      </c>
      <c r="U24" s="1">
        <v>1</v>
      </c>
      <c r="V24" s="4">
        <v>0</v>
      </c>
      <c r="X24" s="14">
        <f>COUNTIF(N24:V24,0)*B$9</f>
        <v>3</v>
      </c>
      <c r="Y24" s="14">
        <f>D3</f>
        <v>690</v>
      </c>
      <c r="Z24" s="15">
        <f t="shared" si="0"/>
        <v>2070</v>
      </c>
      <c r="AA24" s="14"/>
      <c r="AB24" s="14"/>
    </row>
    <row r="25" spans="1:28" x14ac:dyDescent="0.3">
      <c r="A25" s="1">
        <v>9</v>
      </c>
      <c r="B25" s="5">
        <v>0</v>
      </c>
      <c r="C25" s="6">
        <v>1</v>
      </c>
      <c r="D25" s="6">
        <v>1</v>
      </c>
      <c r="E25" s="6">
        <v>0</v>
      </c>
      <c r="F25" s="6">
        <v>0</v>
      </c>
      <c r="G25" s="6">
        <v>1</v>
      </c>
      <c r="H25" s="6">
        <v>1</v>
      </c>
      <c r="I25" s="6">
        <v>0</v>
      </c>
      <c r="J25" s="6">
        <v>0</v>
      </c>
      <c r="K25" s="6">
        <v>0</v>
      </c>
      <c r="L25" s="7">
        <v>0</v>
      </c>
      <c r="N25" s="5">
        <v>0</v>
      </c>
      <c r="O25" s="6">
        <v>1</v>
      </c>
      <c r="P25" s="6">
        <v>1</v>
      </c>
      <c r="Q25" s="6">
        <v>0</v>
      </c>
      <c r="R25" s="6"/>
      <c r="S25" s="6">
        <v>1</v>
      </c>
      <c r="T25" s="6">
        <v>1</v>
      </c>
      <c r="U25" s="6">
        <v>0</v>
      </c>
      <c r="V25" s="7">
        <v>0</v>
      </c>
      <c r="X25" s="14">
        <f>COUNTIF(N25:V25,0)*B$9</f>
        <v>4</v>
      </c>
      <c r="Y25" s="14">
        <f>J3</f>
        <v>370</v>
      </c>
      <c r="Z25" s="15">
        <f t="shared" si="0"/>
        <v>1480</v>
      </c>
      <c r="AA25" s="14"/>
      <c r="AB25" s="14"/>
    </row>
    <row r="26" spans="1:28" x14ac:dyDescent="0.3">
      <c r="Z26" s="11">
        <f>SUM(Z14:Z25)</f>
        <v>23370</v>
      </c>
      <c r="AB26" s="11">
        <f>SUM(AB14:AB25)</f>
        <v>5500</v>
      </c>
    </row>
    <row r="28" spans="1:28" x14ac:dyDescent="0.3">
      <c r="AA28" s="13" t="s">
        <v>27</v>
      </c>
      <c r="AB28" s="12">
        <f>SUM(AB26,Z26,AB11)</f>
        <v>31800</v>
      </c>
    </row>
  </sheetData>
  <mergeCells count="1">
    <mergeCell ref="AA13:AB13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787B9-5476-444E-A8A4-1B8882E6D5BF}">
  <dimension ref="A1:B11"/>
  <sheetViews>
    <sheetView workbookViewId="0">
      <selection activeCell="L11" sqref="L11"/>
    </sheetView>
  </sheetViews>
  <sheetFormatPr defaultRowHeight="14.4" x14ac:dyDescent="0.3"/>
  <sheetData>
    <row r="1" spans="1:2" x14ac:dyDescent="0.3">
      <c r="A1" t="s">
        <v>1</v>
      </c>
      <c r="B1" t="s">
        <v>2</v>
      </c>
    </row>
    <row r="2" spans="1:2" x14ac:dyDescent="0.3">
      <c r="A2">
        <v>1</v>
      </c>
      <c r="B2">
        <v>690</v>
      </c>
    </row>
    <row r="3" spans="1:2" x14ac:dyDescent="0.3">
      <c r="A3">
        <v>2</v>
      </c>
      <c r="B3">
        <v>480</v>
      </c>
    </row>
    <row r="4" spans="1:2" x14ac:dyDescent="0.3">
      <c r="A4">
        <v>3</v>
      </c>
      <c r="B4">
        <v>690</v>
      </c>
    </row>
    <row r="5" spans="1:2" x14ac:dyDescent="0.3">
      <c r="A5">
        <v>4</v>
      </c>
      <c r="B5">
        <v>500</v>
      </c>
    </row>
    <row r="6" spans="1:2" x14ac:dyDescent="0.3">
      <c r="A6">
        <v>5</v>
      </c>
      <c r="B6">
        <v>640</v>
      </c>
    </row>
    <row r="7" spans="1:2" x14ac:dyDescent="0.3">
      <c r="A7">
        <v>6</v>
      </c>
      <c r="B7">
        <v>650</v>
      </c>
    </row>
    <row r="8" spans="1:2" x14ac:dyDescent="0.3">
      <c r="A8">
        <v>7</v>
      </c>
      <c r="B8">
        <v>800</v>
      </c>
    </row>
    <row r="9" spans="1:2" x14ac:dyDescent="0.3">
      <c r="A9">
        <v>8</v>
      </c>
      <c r="B9">
        <v>730</v>
      </c>
    </row>
    <row r="10" spans="1:2" x14ac:dyDescent="0.3">
      <c r="A10">
        <v>9</v>
      </c>
      <c r="B10">
        <v>370</v>
      </c>
    </row>
    <row r="11" spans="1:2" x14ac:dyDescent="0.3">
      <c r="A11">
        <v>10</v>
      </c>
      <c r="B11">
        <v>250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33F11F-D2DD-4905-BED9-8E88F39F6ABF}">
  <dimension ref="A1:L3"/>
  <sheetViews>
    <sheetView workbookViewId="0">
      <selection activeCell="F14" sqref="F14"/>
    </sheetView>
  </sheetViews>
  <sheetFormatPr defaultRowHeight="14.4" x14ac:dyDescent="0.3"/>
  <sheetData>
    <row r="1" spans="1:12" x14ac:dyDescent="0.3">
      <c r="A1" t="s">
        <v>3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</row>
    <row r="2" spans="1:12" x14ac:dyDescent="0.3">
      <c r="A2" t="s">
        <v>4</v>
      </c>
      <c r="B2">
        <v>300</v>
      </c>
      <c r="C2">
        <v>200</v>
      </c>
      <c r="D2">
        <v>180</v>
      </c>
      <c r="E2">
        <v>230</v>
      </c>
      <c r="F2">
        <v>250</v>
      </c>
      <c r="G2">
        <v>450</v>
      </c>
      <c r="H2">
        <v>420</v>
      </c>
      <c r="I2">
        <v>600</v>
      </c>
      <c r="J2">
        <v>180</v>
      </c>
      <c r="K2">
        <v>540</v>
      </c>
      <c r="L2">
        <v>300</v>
      </c>
    </row>
    <row r="3" spans="1:12" x14ac:dyDescent="0.3">
      <c r="A3" t="s">
        <v>5</v>
      </c>
      <c r="B3">
        <v>180</v>
      </c>
      <c r="C3">
        <v>100</v>
      </c>
      <c r="D3">
        <v>130</v>
      </c>
      <c r="E3">
        <v>110</v>
      </c>
      <c r="F3">
        <v>90</v>
      </c>
      <c r="G3">
        <v>210</v>
      </c>
      <c r="H3">
        <v>230</v>
      </c>
      <c r="I3">
        <v>320</v>
      </c>
      <c r="J3">
        <v>110</v>
      </c>
      <c r="K3">
        <v>260</v>
      </c>
      <c r="L3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ByHand</vt:lpstr>
      <vt:lpstr>KMeans</vt:lpstr>
      <vt:lpstr>Production</vt:lpstr>
      <vt:lpstr>Times</vt:lpstr>
    </vt:vector>
  </TitlesOfParts>
  <Company>TECHNICAL UNIVERSITY OF DENMARK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Rowan Hoogervorst</dc:creator>
  <cp:lastModifiedBy>Yu Fan Fong</cp:lastModifiedBy>
  <dcterms:created xsi:type="dcterms:W3CDTF">2023-09-19T14:22:59Z</dcterms:created>
  <dcterms:modified xsi:type="dcterms:W3CDTF">2023-10-04T12:38:31Z</dcterms:modified>
</cp:coreProperties>
</file>