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30003_dtu_dk/Documents/Courses/- 42382 Industry 4.0/exam/"/>
    </mc:Choice>
  </mc:AlternateContent>
  <xr:revisionPtr revIDLastSave="197" documentId="11_F25DC773A252ABDACC10481FA1DB55A45ADE58E5" xr6:coauthVersionLast="47" xr6:coauthVersionMax="47" xr10:uidLastSave="{15704B2E-B908-4349-9494-AA488F6202F3}"/>
  <bookViews>
    <workbookView minimized="1" xWindow="5868" yWindow="-12" windowWidth="17280" windowHeight="8880" activeTab="1" xr2:uid="{00000000-000D-0000-FFFF-FFFF00000000}"/>
  </bookViews>
  <sheets>
    <sheet name="Sheet1" sheetId="1" r:id="rId1"/>
    <sheet name="Infinite Horizon" sheetId="3" r:id="rId2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1" i="1"/>
  <c r="C6" i="1"/>
  <c r="C7" i="1" s="1"/>
  <c r="C14" i="1" l="1"/>
  <c r="I2" i="3"/>
  <c r="J2" i="3"/>
  <c r="K2" i="3"/>
  <c r="L2" i="3"/>
  <c r="I3" i="3"/>
  <c r="J3" i="3"/>
  <c r="K3" i="3"/>
  <c r="L3" i="3"/>
  <c r="I4" i="3"/>
  <c r="J4" i="3"/>
  <c r="K4" i="3"/>
  <c r="L4" i="3"/>
  <c r="I5" i="3"/>
  <c r="J5" i="3"/>
  <c r="K5" i="3"/>
  <c r="L5" i="3"/>
</calcChain>
</file>

<file path=xl/sharedStrings.xml><?xml version="1.0" encoding="utf-8"?>
<sst xmlns="http://schemas.openxmlformats.org/spreadsheetml/2006/main" count="52" uniqueCount="37">
  <si>
    <t>x</t>
  </si>
  <si>
    <t>k</t>
  </si>
  <si>
    <t>θ</t>
  </si>
  <si>
    <t>CDF</t>
  </si>
  <si>
    <t>Gamma Distribution, X(t)</t>
  </si>
  <si>
    <t>P(X(t) &gt; x)</t>
  </si>
  <si>
    <t>P(X(t) &lt;= x)</t>
  </si>
  <si>
    <t>shape</t>
  </si>
  <si>
    <t>scale</t>
  </si>
  <si>
    <t>Practice Exam Q5</t>
  </si>
  <si>
    <t>Probs</t>
  </si>
  <si>
    <t>Failure</t>
  </si>
  <si>
    <t>Predictive Maintenance</t>
  </si>
  <si>
    <t>Do maintenance, M</t>
  </si>
  <si>
    <t>Don't do maintenance, N</t>
  </si>
  <si>
    <t>Optimal cost, C</t>
  </si>
  <si>
    <t>Maint cost, p</t>
  </si>
  <si>
    <t>Repair cost, c</t>
  </si>
  <si>
    <t>STEPS</t>
  </si>
  <si>
    <t>Follow Markov decision process on week 7 slides 26</t>
  </si>
  <si>
    <t>Discount factor, d</t>
  </si>
  <si>
    <t>Optimal cost, C = min(M, N)</t>
  </si>
  <si>
    <t>M(normal) = p + d*C(normal)</t>
  </si>
  <si>
    <t>M(vibrations) = p + d*C(normal)</t>
  </si>
  <si>
    <t>M(noise) = p + d*C(normal)</t>
  </si>
  <si>
    <t>M(smoke) = p + d*C(normal)</t>
  </si>
  <si>
    <t>N(normal) = d *[ (p_normal_normal * C(normal)  +</t>
  </si>
  <si>
    <t xml:space="preserve">p_normal_vibrations * C(vibrations) + </t>
  </si>
  <si>
    <t>p_normal_noise * C(noise) +</t>
  </si>
  <si>
    <t>p_normal_smoke * C(smoke) +</t>
  </si>
  <si>
    <t>p_normal_fail * (c + d*C(normal) ]</t>
  </si>
  <si>
    <t>Allow iterative calculation in File &gt;&gt; Options &gt;&gt; Formulas</t>
  </si>
  <si>
    <t>State 0</t>
  </si>
  <si>
    <t>State 1</t>
  </si>
  <si>
    <t>State 2</t>
  </si>
  <si>
    <t>State 3</t>
  </si>
  <si>
    <t>Do maintenance?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</si>
</sst>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zoomScale="115" zoomScaleNormal="115" workbookViewId="0">
      <selection activeCell="G10" sqref="G10"/>
    </sheetView>
  </sheetViews>
  <sheetFormatPr defaultRowHeight="14.4" x14ac:dyDescent="0.3"/>
  <cols>
    <col min="2" max="2" width="6.109375" customWidth="1"/>
    <col min="3" max="3" width="13.109375" customWidth="1"/>
    <col min="4" max="4" width="9.6640625" bestFit="1" customWidth="1"/>
  </cols>
  <sheetData>
    <row r="1" spans="1:19" ht="21" x14ac:dyDescent="0.4">
      <c r="B1" s="17" t="s">
        <v>12</v>
      </c>
    </row>
    <row r="2" spans="1:19" x14ac:dyDescent="0.3">
      <c r="B2" s="18" t="s">
        <v>4</v>
      </c>
      <c r="C2" s="16"/>
      <c r="G2" s="18"/>
    </row>
    <row r="3" spans="1:19" x14ac:dyDescent="0.3">
      <c r="B3" s="4" t="s">
        <v>0</v>
      </c>
      <c r="C3">
        <v>0.01</v>
      </c>
      <c r="G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3" t="s">
        <v>7</v>
      </c>
      <c r="B4" s="4" t="s">
        <v>1</v>
      </c>
      <c r="C4">
        <v>0.31</v>
      </c>
      <c r="G4" s="3"/>
      <c r="H4" s="8"/>
      <c r="I4" s="9"/>
      <c r="J4" s="9"/>
      <c r="K4" s="9"/>
      <c r="L4" s="10"/>
      <c r="M4" s="1"/>
      <c r="N4" s="1"/>
      <c r="O4" s="3"/>
      <c r="P4" s="1"/>
      <c r="Q4" s="1"/>
      <c r="R4" s="1"/>
      <c r="S4" s="1"/>
    </row>
    <row r="5" spans="1:19" x14ac:dyDescent="0.3">
      <c r="A5" s="3" t="s">
        <v>8</v>
      </c>
      <c r="B5" s="5" t="s">
        <v>2</v>
      </c>
      <c r="C5">
        <v>8.1000000000000003E-2</v>
      </c>
      <c r="G5" s="3"/>
      <c r="H5" s="11"/>
      <c r="I5" s="1"/>
      <c r="J5" s="1"/>
      <c r="K5" s="1"/>
      <c r="L5" s="12"/>
      <c r="M5" s="1"/>
      <c r="N5" s="1"/>
      <c r="O5" s="3"/>
      <c r="P5" s="1"/>
      <c r="Q5" s="1"/>
      <c r="R5" s="1"/>
      <c r="S5" s="1"/>
    </row>
    <row r="6" spans="1:19" x14ac:dyDescent="0.3">
      <c r="B6" s="5" t="s">
        <v>3</v>
      </c>
      <c r="C6">
        <f>_xlfn.GAMMA.DIST(C3,C4,C5,TRUE)</f>
        <v>0.56705755571357042</v>
      </c>
      <c r="D6" s="2" t="s">
        <v>6</v>
      </c>
      <c r="G6" s="3"/>
      <c r="H6" s="11"/>
      <c r="I6" s="1"/>
      <c r="J6" s="1"/>
      <c r="K6" s="1"/>
      <c r="L6" s="12"/>
      <c r="M6" s="1"/>
      <c r="N6" s="1"/>
      <c r="O6" s="3"/>
      <c r="P6" s="1"/>
      <c r="Q6" s="1"/>
      <c r="R6" s="1"/>
      <c r="S6" s="1"/>
    </row>
    <row r="7" spans="1:19" x14ac:dyDescent="0.3">
      <c r="C7">
        <f>1-C6</f>
        <v>0.43294244428642958</v>
      </c>
      <c r="D7" s="3" t="s">
        <v>5</v>
      </c>
      <c r="G7" s="3"/>
      <c r="H7" s="11"/>
      <c r="I7" s="1"/>
      <c r="J7" s="1"/>
      <c r="K7" s="1"/>
      <c r="L7" s="12"/>
      <c r="M7" s="1"/>
      <c r="N7" s="1"/>
      <c r="O7" s="3"/>
      <c r="P7" s="1"/>
      <c r="Q7" s="1"/>
      <c r="R7" s="1"/>
      <c r="S7" s="1"/>
    </row>
    <row r="8" spans="1:19" x14ac:dyDescent="0.3">
      <c r="G8" s="3"/>
      <c r="H8" s="13"/>
      <c r="I8" s="14"/>
      <c r="J8" s="14"/>
      <c r="K8" s="14"/>
      <c r="L8" s="15"/>
      <c r="M8" s="1"/>
      <c r="N8" s="1"/>
      <c r="O8" s="1"/>
      <c r="P8" s="1"/>
      <c r="Q8" s="1"/>
      <c r="R8" s="1"/>
      <c r="S8" s="1"/>
    </row>
    <row r="9" spans="1:19" x14ac:dyDescent="0.3">
      <c r="B9" s="6" t="s">
        <v>9</v>
      </c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B10" s="4" t="s">
        <v>0</v>
      </c>
      <c r="C10">
        <v>40</v>
      </c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B11" s="4" t="s">
        <v>1</v>
      </c>
      <c r="C11">
        <f>2.46*1800^0.6-2.46*1200^0.6</f>
        <v>47.692097749825734</v>
      </c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B12" s="5" t="s">
        <v>2</v>
      </c>
      <c r="C12">
        <v>0.7</v>
      </c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5" t="s">
        <v>3</v>
      </c>
      <c r="C13">
        <f>_xlfn.GAMMA.DIST(C10,C11,C12,TRUE)</f>
        <v>0.90903553382314872</v>
      </c>
      <c r="D13" s="2" t="s">
        <v>6</v>
      </c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C14">
        <f>1-C13</f>
        <v>9.0964466176851277E-2</v>
      </c>
      <c r="D1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3CD0-E0E8-4D40-BD02-FB5CFC018385}">
  <dimension ref="A1:M24"/>
  <sheetViews>
    <sheetView tabSelected="1" zoomScale="115" zoomScaleNormal="115" workbookViewId="0">
      <selection activeCell="J14" sqref="J14"/>
    </sheetView>
  </sheetViews>
  <sheetFormatPr defaultColWidth="9.33203125" defaultRowHeight="14.4" x14ac:dyDescent="0.3"/>
  <cols>
    <col min="1" max="1" width="16.109375" style="1" bestFit="1" customWidth="1"/>
    <col min="2" max="2" width="9.33203125" style="1"/>
    <col min="3" max="3" width="10.33203125" style="1" bestFit="1" customWidth="1"/>
    <col min="4" max="7" width="9.33203125" style="1"/>
    <col min="8" max="8" width="21.88671875" style="1" customWidth="1"/>
    <col min="9" max="9" width="9.33203125" style="1"/>
    <col min="10" max="10" width="10.33203125" style="1" bestFit="1" customWidth="1"/>
    <col min="11" max="16384" width="9.33203125" style="1"/>
  </cols>
  <sheetData>
    <row r="1" spans="1:13" x14ac:dyDescent="0.3">
      <c r="A1" s="7" t="s">
        <v>10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3" x14ac:dyDescent="0.3">
      <c r="A2" s="1" t="s">
        <v>32</v>
      </c>
      <c r="B2" s="8">
        <v>0.85</v>
      </c>
      <c r="C2" s="9">
        <v>0.09</v>
      </c>
      <c r="D2" s="9">
        <v>0.06</v>
      </c>
      <c r="E2" s="9"/>
      <c r="F2" s="10"/>
      <c r="H2" s="23" t="s">
        <v>13</v>
      </c>
      <c r="I2" s="1">
        <f ca="1">$B8+$B11*$I4</f>
        <v>445.53925597877321</v>
      </c>
      <c r="J2" s="1">
        <f ca="1">$B8+$B11*$I4</f>
        <v>445.53925597877321</v>
      </c>
      <c r="K2" s="1">
        <f ca="1">$B8+$B11*$I4</f>
        <v>445.53925597877321</v>
      </c>
      <c r="L2" s="1">
        <f ca="1">$B8+$B11*$I4</f>
        <v>445.53925597877321</v>
      </c>
    </row>
    <row r="3" spans="1:13" x14ac:dyDescent="0.3">
      <c r="A3" s="1" t="s">
        <v>33</v>
      </c>
      <c r="B3" s="11"/>
      <c r="C3" s="1">
        <v>0.67</v>
      </c>
      <c r="D3" s="1">
        <v>0.24</v>
      </c>
      <c r="E3" s="1">
        <v>0.09</v>
      </c>
      <c r="F3" s="12"/>
      <c r="H3" s="23" t="s">
        <v>14</v>
      </c>
      <c r="I3" s="1">
        <f ca="1">$B$11*(SUMPRODUCT($B2:$E2,$I$4:$L$4)+$F2*($B$9+$B$11*$I$4))</f>
        <v>217.26582452288673</v>
      </c>
      <c r="J3" s="1">
        <f ca="1">$B$11*(SUMPRODUCT($B3:$E3,$I$4:$L$4)+$F3*($B$9+$B$11*$I$4))</f>
        <v>333.31277817097305</v>
      </c>
      <c r="K3" s="1">
        <f ca="1">$B$11*(SUMPRODUCT($B4:$E4,$I$4:$L$4)+$F4*($B$9+$B$11*$I$4))</f>
        <v>461.73534220284358</v>
      </c>
      <c r="L3" s="1">
        <f ca="1">$B$11*(SUMPRODUCT($B5:$E5,$I$4:$L$4)+$F5*($B$9+$B$11*$I$4))</f>
        <v>765.48533177171328</v>
      </c>
    </row>
    <row r="4" spans="1:13" x14ac:dyDescent="0.3">
      <c r="A4" s="1" t="s">
        <v>34</v>
      </c>
      <c r="B4" s="11"/>
      <c r="D4" s="1">
        <v>0.55000000000000004</v>
      </c>
      <c r="E4" s="1">
        <v>0.3</v>
      </c>
      <c r="F4" s="12">
        <v>0.15</v>
      </c>
      <c r="H4" s="23" t="s">
        <v>15</v>
      </c>
      <c r="I4" s="1">
        <f ca="1">MIN(I2:I3)</f>
        <v>217.26582452288673</v>
      </c>
      <c r="J4" s="1">
        <f ca="1">MIN(J2:J3)</f>
        <v>333.31277817097305</v>
      </c>
      <c r="K4" s="1">
        <f ca="1">MIN(K2:K3)</f>
        <v>445.53925597877321</v>
      </c>
      <c r="L4" s="1">
        <f ca="1">MIN(L2:L3)</f>
        <v>445.53925597877321</v>
      </c>
    </row>
    <row r="5" spans="1:13" x14ac:dyDescent="0.3">
      <c r="A5" s="1" t="s">
        <v>35</v>
      </c>
      <c r="B5" s="11"/>
      <c r="E5" s="1">
        <v>0.1</v>
      </c>
      <c r="F5" s="12">
        <v>0.9</v>
      </c>
      <c r="H5" s="23" t="s">
        <v>36</v>
      </c>
      <c r="I5" s="1" t="str">
        <f ca="1">IF(I2&lt;I3,"Yes","No")</f>
        <v>No</v>
      </c>
      <c r="J5" s="1" t="str">
        <f ca="1">IF(J2&lt;J3,"Yes","No")</f>
        <v>No</v>
      </c>
      <c r="K5" s="1" t="str">
        <f ca="1">IF(K2&lt;K3,"Yes","No")</f>
        <v>Yes</v>
      </c>
      <c r="L5" s="1" t="str">
        <f ca="1">IF(L2&lt;L3,"Yes","No")</f>
        <v>Yes</v>
      </c>
    </row>
    <row r="6" spans="1:13" x14ac:dyDescent="0.3">
      <c r="A6" s="1" t="s">
        <v>11</v>
      </c>
      <c r="B6" s="13">
        <v>1</v>
      </c>
      <c r="C6" s="14"/>
      <c r="D6" s="14"/>
      <c r="E6" s="14"/>
      <c r="F6" s="15"/>
    </row>
    <row r="8" spans="1:13" x14ac:dyDescent="0.3">
      <c r="A8" s="3" t="s">
        <v>16</v>
      </c>
      <c r="B8" s="1">
        <v>250</v>
      </c>
    </row>
    <row r="9" spans="1:13" x14ac:dyDescent="0.3">
      <c r="A9" s="3" t="s">
        <v>17</v>
      </c>
      <c r="B9" s="1">
        <v>700</v>
      </c>
      <c r="H9" s="20" t="s">
        <v>18</v>
      </c>
    </row>
    <row r="10" spans="1:13" x14ac:dyDescent="0.3">
      <c r="A10" s="3"/>
      <c r="H10" s="21" t="s">
        <v>19</v>
      </c>
    </row>
    <row r="11" spans="1:13" x14ac:dyDescent="0.3">
      <c r="A11" s="3" t="s">
        <v>20</v>
      </c>
      <c r="B11" s="1">
        <v>0.9</v>
      </c>
      <c r="H11" s="21"/>
      <c r="I11" s="21"/>
      <c r="J11" s="21"/>
      <c r="K11" s="21"/>
      <c r="L11" s="21"/>
      <c r="M11" s="21"/>
    </row>
    <row r="12" spans="1:13" x14ac:dyDescent="0.3">
      <c r="A12" s="3"/>
      <c r="H12" s="21" t="s">
        <v>31</v>
      </c>
      <c r="L12" s="21"/>
      <c r="M12" s="21"/>
    </row>
    <row r="13" spans="1:13" x14ac:dyDescent="0.3">
      <c r="M13" s="21"/>
    </row>
    <row r="14" spans="1:13" x14ac:dyDescent="0.3">
      <c r="H14" s="21" t="s">
        <v>21</v>
      </c>
      <c r="I14" s="21"/>
      <c r="J14" s="21"/>
      <c r="K14" s="21"/>
      <c r="L14" s="21"/>
      <c r="M14" s="21"/>
    </row>
    <row r="15" spans="1:13" x14ac:dyDescent="0.3">
      <c r="I15" s="21"/>
      <c r="J15" s="21"/>
      <c r="K15" s="21"/>
      <c r="L15" s="21"/>
      <c r="M15" s="21"/>
    </row>
    <row r="16" spans="1:13" x14ac:dyDescent="0.3">
      <c r="H16" s="21" t="s">
        <v>22</v>
      </c>
      <c r="I16" s="21"/>
      <c r="J16" s="21"/>
      <c r="K16" s="21" t="s">
        <v>26</v>
      </c>
      <c r="L16" s="21"/>
      <c r="M16" s="21"/>
    </row>
    <row r="17" spans="8:13" x14ac:dyDescent="0.3">
      <c r="H17" s="21" t="s">
        <v>23</v>
      </c>
      <c r="I17" s="21"/>
      <c r="J17" s="21"/>
      <c r="K17" s="21"/>
      <c r="L17" s="22" t="s">
        <v>27</v>
      </c>
      <c r="M17" s="21"/>
    </row>
    <row r="18" spans="8:13" x14ac:dyDescent="0.3">
      <c r="H18" s="21" t="s">
        <v>24</v>
      </c>
      <c r="I18" s="21"/>
      <c r="J18" s="21"/>
      <c r="K18" s="21"/>
      <c r="L18" s="22" t="s">
        <v>28</v>
      </c>
      <c r="M18" s="21"/>
    </row>
    <row r="19" spans="8:13" x14ac:dyDescent="0.3">
      <c r="H19" s="21" t="s">
        <v>25</v>
      </c>
      <c r="I19" s="21"/>
      <c r="J19" s="21"/>
      <c r="K19" s="21"/>
      <c r="L19" s="22" t="s">
        <v>29</v>
      </c>
      <c r="M19" s="21"/>
    </row>
    <row r="20" spans="8:13" x14ac:dyDescent="0.3">
      <c r="H20" s="21"/>
      <c r="I20" s="21"/>
      <c r="J20" s="21"/>
      <c r="L20" s="22" t="s">
        <v>30</v>
      </c>
      <c r="M20" s="21"/>
    </row>
    <row r="21" spans="8:13" x14ac:dyDescent="0.3">
      <c r="J21" s="21"/>
      <c r="K21" s="21"/>
      <c r="L21" s="21"/>
      <c r="M21" s="21"/>
    </row>
    <row r="22" spans="8:13" x14ac:dyDescent="0.3">
      <c r="J22" s="21"/>
      <c r="K22" s="21"/>
      <c r="L22" s="21"/>
      <c r="M22" s="21"/>
    </row>
    <row r="23" spans="8:13" x14ac:dyDescent="0.3">
      <c r="J23" s="21"/>
      <c r="K23" s="21"/>
      <c r="L23" s="21"/>
    </row>
    <row r="24" spans="8:13" x14ac:dyDescent="0.3">
      <c r="I24" s="21"/>
      <c r="J2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Infinite 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Fan</dc:creator>
  <cp:lastModifiedBy>Yu Fan Fong</cp:lastModifiedBy>
  <dcterms:created xsi:type="dcterms:W3CDTF">2015-06-05T18:17:20Z</dcterms:created>
  <dcterms:modified xsi:type="dcterms:W3CDTF">2023-11-29T14:45:28Z</dcterms:modified>
</cp:coreProperties>
</file>