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rowho\Documents\Code\industry-4.0-lectures\week 7\exercises\"/>
    </mc:Choice>
  </mc:AlternateContent>
  <xr:revisionPtr revIDLastSave="0" documentId="8_{B35109C8-47BF-4965-8193-9973EBCDF39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Finite horizon" sheetId="3" r:id="rId1"/>
    <sheet name="Infinite horizon" sheetId="2" r:id="rId2"/>
  </sheets>
  <calcPr calcId="191029" iterate="1" iterateCount="1000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26" i="3" l="1"/>
  <c r="U26" i="3"/>
  <c r="W26" i="3"/>
  <c r="X26" i="3"/>
  <c r="Q26" i="3" l="1"/>
  <c r="R26" i="3"/>
  <c r="S26" i="3"/>
  <c r="T26" i="3"/>
  <c r="K26" i="3" l="1"/>
  <c r="O26" i="3"/>
  <c r="I26" i="3"/>
  <c r="M26" i="3"/>
  <c r="J26" i="3"/>
  <c r="N26" i="3"/>
  <c r="L26" i="3"/>
  <c r="P26" i="3"/>
  <c r="R25" i="3" l="1"/>
  <c r="V25" i="3"/>
  <c r="S25" i="3"/>
  <c r="W25" i="3"/>
  <c r="T25" i="3"/>
  <c r="X25" i="3"/>
  <c r="Q25" i="3"/>
  <c r="U25" i="3"/>
  <c r="K25" i="3" l="1"/>
  <c r="O25" i="3"/>
  <c r="I25" i="3"/>
  <c r="M25" i="3"/>
  <c r="P25" i="3"/>
  <c r="L25" i="3"/>
  <c r="J25" i="3"/>
  <c r="N25" i="3"/>
  <c r="X24" i="3" l="1"/>
  <c r="Q24" i="3"/>
  <c r="T24" i="3"/>
  <c r="S24" i="3"/>
  <c r="R24" i="3"/>
  <c r="U24" i="3"/>
  <c r="V24" i="3"/>
  <c r="W24" i="3"/>
  <c r="L24" i="3" l="1"/>
  <c r="P24" i="3"/>
  <c r="O24" i="3"/>
  <c r="K24" i="3"/>
  <c r="M24" i="3"/>
  <c r="I24" i="3"/>
  <c r="J24" i="3"/>
  <c r="N24" i="3"/>
  <c r="Q23" i="3" l="1"/>
  <c r="V23" i="3"/>
  <c r="X23" i="3"/>
  <c r="T23" i="3"/>
  <c r="R23" i="3"/>
  <c r="U23" i="3"/>
  <c r="W23" i="3"/>
  <c r="S23" i="3"/>
  <c r="K23" i="3" l="1"/>
  <c r="O23" i="3"/>
  <c r="P23" i="3"/>
  <c r="L23" i="3"/>
  <c r="J23" i="3"/>
  <c r="N23" i="3"/>
  <c r="I23" i="3"/>
  <c r="M23" i="3"/>
  <c r="Q22" i="3" l="1"/>
  <c r="V22" i="3"/>
  <c r="U22" i="3"/>
  <c r="S22" i="3"/>
  <c r="T22" i="3"/>
  <c r="W22" i="3"/>
  <c r="X22" i="3"/>
  <c r="R22" i="3"/>
  <c r="K22" i="3" l="1"/>
  <c r="P22" i="3"/>
  <c r="J22" i="3"/>
  <c r="N22" i="3"/>
  <c r="O22" i="3"/>
  <c r="L22" i="3"/>
  <c r="I22" i="3"/>
  <c r="M22" i="3"/>
  <c r="V21" i="3" l="1"/>
  <c r="W21" i="3"/>
  <c r="Q21" i="3"/>
  <c r="T21" i="3"/>
  <c r="R21" i="3"/>
  <c r="S21" i="3"/>
  <c r="U21" i="3"/>
  <c r="I21" i="3" s="1"/>
  <c r="X21" i="3"/>
  <c r="P21" i="3" s="1"/>
  <c r="Q20" i="3" l="1"/>
  <c r="T20" i="3"/>
  <c r="R20" i="3"/>
  <c r="S20" i="3"/>
  <c r="L21" i="3"/>
  <c r="M21" i="3"/>
  <c r="K21" i="3"/>
  <c r="O21" i="3"/>
  <c r="J21" i="3"/>
  <c r="N21" i="3"/>
  <c r="W20" i="3" l="1"/>
  <c r="K20" i="3" s="1"/>
  <c r="U20" i="3"/>
  <c r="M20" i="3" s="1"/>
  <c r="X20" i="3"/>
  <c r="P20" i="3" s="1"/>
  <c r="V20" i="3"/>
  <c r="J20" i="3" s="1"/>
  <c r="O20" i="3"/>
  <c r="L20" i="3" l="1"/>
  <c r="N20" i="3"/>
  <c r="I20" i="3"/>
  <c r="X19" i="3" s="1"/>
  <c r="V19" i="3"/>
  <c r="Q19" i="3" l="1"/>
  <c r="T19" i="3"/>
  <c r="L19" i="3" s="1"/>
  <c r="R19" i="3"/>
  <c r="N19" i="3" s="1"/>
  <c r="W19" i="3"/>
  <c r="K19" i="3" s="1"/>
  <c r="S19" i="3"/>
  <c r="U19" i="3"/>
  <c r="M19" i="3" s="1"/>
  <c r="J19" i="3"/>
  <c r="P19" i="3"/>
  <c r="I19" i="3" l="1"/>
  <c r="O19" i="3"/>
  <c r="S18" i="3"/>
  <c r="Q18" i="3"/>
  <c r="T18" i="3"/>
  <c r="R18" i="3"/>
  <c r="V18" i="3"/>
  <c r="U18" i="3"/>
  <c r="W18" i="3"/>
  <c r="X18" i="3"/>
  <c r="P18" i="3" l="1"/>
  <c r="L18" i="3"/>
  <c r="M18" i="3"/>
  <c r="I18" i="3"/>
  <c r="N18" i="3"/>
  <c r="J18" i="3"/>
  <c r="O18" i="3"/>
  <c r="K18" i="3"/>
  <c r="R17" i="3" l="1"/>
  <c r="T17" i="3"/>
  <c r="X17" i="3"/>
  <c r="W17" i="3"/>
  <c r="V17" i="3"/>
  <c r="Q17" i="3"/>
  <c r="S17" i="3"/>
  <c r="U17" i="3"/>
  <c r="M17" i="3" l="1"/>
  <c r="I17" i="3"/>
  <c r="L17" i="3"/>
  <c r="P17" i="3"/>
  <c r="K17" i="3"/>
  <c r="O17" i="3"/>
  <c r="N17" i="3"/>
  <c r="J17" i="3"/>
  <c r="U16" i="3" l="1"/>
  <c r="S16" i="3"/>
  <c r="R16" i="3"/>
  <c r="W16" i="3"/>
  <c r="T16" i="3"/>
  <c r="V16" i="3"/>
  <c r="Q16" i="3"/>
  <c r="X16" i="3"/>
  <c r="I16" i="3" l="1"/>
  <c r="M16" i="3"/>
  <c r="O16" i="3"/>
  <c r="K16" i="3"/>
  <c r="J16" i="3"/>
  <c r="N16" i="3"/>
  <c r="P16" i="3"/>
  <c r="L16" i="3"/>
  <c r="Q15" i="3" l="1"/>
  <c r="R15" i="3"/>
  <c r="U15" i="3"/>
  <c r="V15" i="3"/>
  <c r="T15" i="3"/>
  <c r="S15" i="3"/>
  <c r="X15" i="3"/>
  <c r="W15" i="3"/>
  <c r="K15" i="3" l="1"/>
  <c r="O15" i="3"/>
  <c r="J15" i="3"/>
  <c r="N15" i="3"/>
  <c r="L15" i="3"/>
  <c r="P15" i="3"/>
  <c r="I15" i="3"/>
  <c r="M15" i="3"/>
  <c r="Q14" i="3" l="1"/>
  <c r="S14" i="3"/>
  <c r="W14" i="3"/>
  <c r="R14" i="3"/>
  <c r="X14" i="3"/>
  <c r="U14" i="3"/>
  <c r="V14" i="3"/>
  <c r="T14" i="3"/>
  <c r="K14" i="3" l="1"/>
  <c r="O14" i="3"/>
  <c r="P14" i="3"/>
  <c r="L14" i="3"/>
  <c r="J14" i="3"/>
  <c r="N14" i="3"/>
  <c r="I14" i="3"/>
  <c r="M14" i="3"/>
  <c r="Q13" i="3" l="1"/>
  <c r="X13" i="3"/>
  <c r="U13" i="3"/>
  <c r="W13" i="3"/>
  <c r="V13" i="3"/>
  <c r="T13" i="3"/>
  <c r="S13" i="3"/>
  <c r="R13" i="3"/>
  <c r="N13" i="3" l="1"/>
  <c r="J13" i="3"/>
  <c r="K13" i="3"/>
  <c r="O13" i="3"/>
  <c r="L13" i="3"/>
  <c r="P13" i="3"/>
  <c r="I13" i="3"/>
  <c r="M13" i="3"/>
  <c r="Q12" i="3" l="1"/>
  <c r="R12" i="3"/>
  <c r="V12" i="3"/>
  <c r="S12" i="3"/>
  <c r="U12" i="3"/>
  <c r="X12" i="3"/>
  <c r="W12" i="3"/>
  <c r="T12" i="3"/>
  <c r="P12" i="3" l="1"/>
  <c r="L12" i="3"/>
  <c r="K12" i="3"/>
  <c r="O12" i="3"/>
  <c r="J12" i="3"/>
  <c r="N12" i="3"/>
  <c r="I12" i="3"/>
  <c r="M12" i="3"/>
  <c r="Q11" i="3" l="1"/>
  <c r="V11" i="3"/>
  <c r="U11" i="3"/>
  <c r="T11" i="3"/>
  <c r="W11" i="3"/>
  <c r="R11" i="3"/>
  <c r="X11" i="3"/>
  <c r="S11" i="3"/>
  <c r="K11" i="3" l="1"/>
  <c r="O11" i="3"/>
  <c r="L11" i="3"/>
  <c r="P11" i="3"/>
  <c r="J11" i="3"/>
  <c r="N11" i="3"/>
  <c r="M11" i="3"/>
  <c r="I11" i="3"/>
  <c r="Q10" i="3" l="1"/>
  <c r="X10" i="3"/>
  <c r="U10" i="3"/>
  <c r="W10" i="3"/>
  <c r="V10" i="3"/>
  <c r="S10" i="3"/>
  <c r="T10" i="3"/>
  <c r="R10" i="3"/>
  <c r="P10" i="3" l="1"/>
  <c r="L10" i="3"/>
  <c r="J10" i="3"/>
  <c r="N10" i="3"/>
  <c r="K10" i="3"/>
  <c r="O10" i="3"/>
  <c r="M10" i="3"/>
  <c r="I10" i="3"/>
  <c r="Q9" i="3" l="1"/>
  <c r="S9" i="3"/>
  <c r="U9" i="3"/>
  <c r="W9" i="3"/>
  <c r="X9" i="3"/>
  <c r="R9" i="3"/>
  <c r="T9" i="3"/>
  <c r="V9" i="3"/>
  <c r="N9" i="3" l="1"/>
  <c r="J9" i="3"/>
  <c r="K9" i="3"/>
  <c r="O9" i="3"/>
  <c r="L9" i="3"/>
  <c r="P9" i="3"/>
  <c r="I9" i="3"/>
  <c r="M9" i="3"/>
  <c r="Q8" i="3" l="1"/>
  <c r="X8" i="3"/>
  <c r="U8" i="3"/>
  <c r="R8" i="3"/>
  <c r="W8" i="3"/>
  <c r="V8" i="3"/>
  <c r="S8" i="3"/>
  <c r="T8" i="3"/>
  <c r="P8" i="3" l="1"/>
  <c r="L8" i="3"/>
  <c r="N8" i="3"/>
  <c r="J8" i="3"/>
  <c r="O8" i="3"/>
  <c r="K8" i="3"/>
  <c r="I8" i="3"/>
  <c r="M8" i="3"/>
  <c r="Q7" i="3" l="1"/>
  <c r="V7" i="3"/>
  <c r="T7" i="3"/>
  <c r="U7" i="3"/>
  <c r="X7" i="3"/>
  <c r="R7" i="3"/>
  <c r="W7" i="3"/>
  <c r="S7" i="3"/>
  <c r="O7" i="3" l="1"/>
  <c r="K7" i="3"/>
  <c r="L7" i="3"/>
  <c r="P7" i="3"/>
  <c r="J7" i="3"/>
  <c r="N7" i="3"/>
  <c r="I7" i="3"/>
  <c r="M7" i="3"/>
  <c r="Q6" i="3" l="1"/>
  <c r="V6" i="3"/>
  <c r="T6" i="3"/>
  <c r="W6" i="3"/>
  <c r="U6" i="3"/>
  <c r="S6" i="3"/>
  <c r="R6" i="3"/>
  <c r="X6" i="3"/>
  <c r="J6" i="3" l="1"/>
  <c r="N6" i="3"/>
  <c r="P6" i="3"/>
  <c r="L6" i="3"/>
  <c r="K6" i="3"/>
  <c r="O6" i="3"/>
  <c r="I6" i="3"/>
  <c r="M6" i="3"/>
  <c r="Q5" i="3" l="1"/>
  <c r="T5" i="3"/>
  <c r="R5" i="3"/>
  <c r="V5" i="3"/>
  <c r="U5" i="3"/>
  <c r="X5" i="3"/>
  <c r="S5" i="3"/>
  <c r="W5" i="3"/>
  <c r="K5" i="3" l="1"/>
  <c r="O5" i="3"/>
  <c r="J5" i="3"/>
  <c r="N5" i="3"/>
  <c r="L5" i="3"/>
  <c r="P5" i="3"/>
  <c r="M5" i="3"/>
  <c r="I5" i="3"/>
  <c r="Q4" i="3" l="1"/>
  <c r="S4" i="3"/>
  <c r="U4" i="3"/>
  <c r="R4" i="3"/>
  <c r="T4" i="3"/>
  <c r="V4" i="3"/>
  <c r="X4" i="3"/>
  <c r="W4" i="3"/>
  <c r="K4" i="3" l="1"/>
  <c r="O4" i="3"/>
  <c r="N4" i="3"/>
  <c r="J4" i="3"/>
  <c r="L4" i="3"/>
  <c r="P4" i="3"/>
  <c r="M4" i="3"/>
  <c r="I4" i="3"/>
  <c r="Q3" i="3" l="1"/>
  <c r="X3" i="3"/>
  <c r="S3" i="3"/>
  <c r="U3" i="3"/>
  <c r="W3" i="3"/>
  <c r="V3" i="3"/>
  <c r="T3" i="3"/>
  <c r="R3" i="3"/>
  <c r="K3" i="3" l="1"/>
  <c r="O3" i="3"/>
  <c r="J3" i="3"/>
  <c r="N3" i="3"/>
  <c r="L3" i="3"/>
  <c r="P3" i="3"/>
  <c r="I3" i="3"/>
  <c r="M3" i="3"/>
  <c r="J2" i="2" l="1"/>
  <c r="K2" i="2"/>
  <c r="L2" i="2"/>
  <c r="M2" i="2"/>
  <c r="J3" i="2"/>
  <c r="K3" i="2"/>
  <c r="L3" i="2"/>
  <c r="M3" i="2"/>
  <c r="J4" i="2"/>
  <c r="K4" i="2"/>
  <c r="L4" i="2"/>
  <c r="M4" i="2"/>
  <c r="J5" i="2"/>
  <c r="K5" i="2"/>
  <c r="L5" i="2"/>
  <c r="M5" i="2"/>
</calcChain>
</file>

<file path=xl/sharedStrings.xml><?xml version="1.0" encoding="utf-8"?>
<sst xmlns="http://schemas.openxmlformats.org/spreadsheetml/2006/main" count="57" uniqueCount="16">
  <si>
    <t>Normal</t>
  </si>
  <si>
    <t>Failure</t>
  </si>
  <si>
    <t>Vibrations</t>
  </si>
  <si>
    <t>Noise</t>
  </si>
  <si>
    <t>Smoke</t>
  </si>
  <si>
    <t>Probs</t>
  </si>
  <si>
    <t>Maint cost</t>
  </si>
  <si>
    <t>Repair cost</t>
  </si>
  <si>
    <t>Discount factor</t>
  </si>
  <si>
    <t>Do maintenance</t>
  </si>
  <si>
    <t>Don't do maintenance</t>
  </si>
  <si>
    <t>Optimal policy</t>
  </si>
  <si>
    <t>Optimal cost</t>
  </si>
  <si>
    <t>C(i,t)</t>
  </si>
  <si>
    <t>Optimal decision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</si>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</sst>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7"/>
  <sheetViews>
    <sheetView tabSelected="1" workbookViewId="0">
      <selection activeCell="C17" sqref="C17"/>
    </sheetView>
  </sheetViews>
  <sheetFormatPr defaultColWidth="9.28515625" defaultRowHeight="15" x14ac:dyDescent="0.25"/>
  <cols>
    <col min="1" max="1" width="10.7109375" style="1" bestFit="1" customWidth="1"/>
    <col min="2" max="2" width="9.28515625" style="1"/>
    <col min="3" max="3" width="10.28515625" style="1" bestFit="1" customWidth="1"/>
    <col min="4" max="7" width="9.28515625" style="1"/>
    <col min="8" max="8" width="10.28515625" style="1" bestFit="1" customWidth="1"/>
    <col min="9" max="9" width="9.28515625" style="1"/>
    <col min="10" max="10" width="10.28515625" style="1" bestFit="1" customWidth="1"/>
    <col min="11" max="13" width="9.28515625" style="1"/>
    <col min="14" max="14" width="10.28515625" style="1" bestFit="1" customWidth="1"/>
    <col min="15" max="17" width="9.28515625" style="1"/>
    <col min="18" max="18" width="10.28515625" style="1" bestFit="1" customWidth="1"/>
    <col min="19" max="21" width="9.28515625" style="1"/>
    <col min="22" max="22" width="10.28515625" style="1" bestFit="1" customWidth="1"/>
    <col min="23" max="16384" width="9.28515625" style="1"/>
  </cols>
  <sheetData>
    <row r="1" spans="1:24" x14ac:dyDescent="0.25">
      <c r="A1" s="2" t="s">
        <v>5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1</v>
      </c>
      <c r="I1" s="16" t="s">
        <v>12</v>
      </c>
      <c r="J1" s="16"/>
      <c r="K1" s="16"/>
      <c r="L1" s="16"/>
      <c r="M1" s="17" t="s">
        <v>14</v>
      </c>
      <c r="N1" s="17"/>
      <c r="O1" s="17"/>
      <c r="P1" s="17"/>
      <c r="Q1" s="18" t="s">
        <v>9</v>
      </c>
      <c r="R1" s="18"/>
      <c r="S1" s="18"/>
      <c r="T1" s="18"/>
      <c r="U1" s="19" t="s">
        <v>10</v>
      </c>
      <c r="V1" s="19"/>
      <c r="W1" s="19"/>
      <c r="X1" s="19"/>
    </row>
    <row r="2" spans="1:24" x14ac:dyDescent="0.25">
      <c r="A2" s="1" t="s">
        <v>0</v>
      </c>
      <c r="B2" s="4">
        <v>0.89</v>
      </c>
      <c r="C2" s="5">
        <v>0.09</v>
      </c>
      <c r="D2" s="5">
        <v>0.02</v>
      </c>
      <c r="E2" s="5"/>
      <c r="F2" s="6"/>
      <c r="H2" s="1" t="s">
        <v>13</v>
      </c>
      <c r="I2" s="13" t="s">
        <v>0</v>
      </c>
      <c r="J2" s="13" t="s">
        <v>2</v>
      </c>
      <c r="K2" s="13" t="s">
        <v>3</v>
      </c>
      <c r="L2" s="13" t="s">
        <v>4</v>
      </c>
      <c r="M2" s="14" t="s">
        <v>0</v>
      </c>
      <c r="N2" s="14" t="s">
        <v>2</v>
      </c>
      <c r="O2" s="14" t="s">
        <v>3</v>
      </c>
      <c r="P2" s="14" t="s">
        <v>4</v>
      </c>
      <c r="Q2" s="15" t="s">
        <v>0</v>
      </c>
      <c r="R2" s="15" t="s">
        <v>2</v>
      </c>
      <c r="S2" s="15" t="s">
        <v>3</v>
      </c>
      <c r="T2" s="15" t="s">
        <v>4</v>
      </c>
      <c r="U2" s="12" t="s">
        <v>0</v>
      </c>
      <c r="V2" s="12" t="s">
        <v>2</v>
      </c>
      <c r="W2" s="12" t="s">
        <v>3</v>
      </c>
      <c r="X2" s="12" t="s">
        <v>4</v>
      </c>
    </row>
    <row r="3" spans="1:24" x14ac:dyDescent="0.25">
      <c r="A3" s="1" t="s">
        <v>2</v>
      </c>
      <c r="B3" s="7"/>
      <c r="C3" s="1">
        <v>0.64</v>
      </c>
      <c r="D3" s="1">
        <v>0.28000000000000003</v>
      </c>
      <c r="E3" s="1">
        <v>0.08</v>
      </c>
      <c r="F3" s="8"/>
      <c r="H3" s="1">
        <v>1</v>
      </c>
      <c r="I3" s="1">
        <f t="shared" ref="I3:I26" si="0">MIN(Q3,U3)</f>
        <v>5056.8131685948647</v>
      </c>
      <c r="J3" s="1">
        <f t="shared" ref="J3:J26" si="1">MIN(R3,V3)</f>
        <v>7140.1462150455654</v>
      </c>
      <c r="K3" s="1">
        <f t="shared" ref="K3:K26" si="2">MIN(S3,W3)</f>
        <v>7814.1661603976827</v>
      </c>
      <c r="L3" s="1">
        <f t="shared" ref="L3:L26" si="3">MIN(T3,X3)</f>
        <v>7814.1661603976827</v>
      </c>
      <c r="M3" s="1">
        <f t="shared" ref="M3:M26" si="4">IF(Q3&lt;U3,1,0)</f>
        <v>0</v>
      </c>
      <c r="N3" s="1">
        <f t="shared" ref="N3:N26" si="5">IF(R3&lt;V3,1,0)</f>
        <v>0</v>
      </c>
      <c r="O3" s="1">
        <f t="shared" ref="O3:O26" si="6">IF(S3&lt;W3,1,0)</f>
        <v>1</v>
      </c>
      <c r="P3" s="1">
        <f t="shared" ref="P3:P26" si="7">IF(T3&lt;X3,1,0)</f>
        <v>1</v>
      </c>
      <c r="Q3" s="1">
        <f t="shared" ref="Q3:Q25" si="8">$B$8+$I4</f>
        <v>7814.1661603976827</v>
      </c>
      <c r="R3" s="1">
        <f t="shared" ref="R3:R25" si="9">$B$8+$I4</f>
        <v>7814.1661603976827</v>
      </c>
      <c r="S3" s="1">
        <f t="shared" ref="S3:S25" si="10">$B$8+$I4</f>
        <v>7814.1661603976827</v>
      </c>
      <c r="T3" s="1">
        <f t="shared" ref="T3:T25" si="11">$B$8+$I4</f>
        <v>7814.1661603976827</v>
      </c>
      <c r="U3" s="1">
        <f t="shared" ref="U3:U25" si="12">SUMPRODUCT($B$2:$E$2,$I4:$L4)+$F$2*($B$9+$I5)</f>
        <v>5056.8131685948647</v>
      </c>
      <c r="V3" s="1">
        <f t="shared" ref="V3:V25" si="13">SUMPRODUCT($B$3:$E$3,$I4:$L4)+$F$3*($B$9+$I5)</f>
        <v>7140.1462150455654</v>
      </c>
      <c r="W3" s="1">
        <f t="shared" ref="W3:W25" si="14">SUMPRODUCT($B$4:$E$4,$I4:$L4)+$F$4*($B$9+$I5)</f>
        <v>8231.5192048932295</v>
      </c>
      <c r="X3" s="1">
        <f t="shared" ref="X3:X25" si="15">SUMPRODUCT($B$5:$E$5,$I4:$L4)+$F$5*($B$9+$I5)</f>
        <v>12301.519204893229</v>
      </c>
    </row>
    <row r="4" spans="1:24" x14ac:dyDescent="0.25">
      <c r="A4" s="1" t="s">
        <v>3</v>
      </c>
      <c r="B4" s="7"/>
      <c r="D4" s="1">
        <v>0.56000000000000005</v>
      </c>
      <c r="E4" s="1">
        <v>0.32</v>
      </c>
      <c r="F4" s="8">
        <v>0.12</v>
      </c>
      <c r="H4" s="1">
        <v>2</v>
      </c>
      <c r="I4" s="1">
        <f t="shared" si="0"/>
        <v>4814.1661603976827</v>
      </c>
      <c r="J4" s="1">
        <f t="shared" si="1"/>
        <v>6897.4989082562543</v>
      </c>
      <c r="K4" s="1">
        <f t="shared" si="2"/>
        <v>7571.5192048932286</v>
      </c>
      <c r="L4" s="1">
        <f t="shared" si="3"/>
        <v>7571.5192048932286</v>
      </c>
      <c r="M4" s="1">
        <f t="shared" si="4"/>
        <v>0</v>
      </c>
      <c r="N4" s="1">
        <f t="shared" si="5"/>
        <v>0</v>
      </c>
      <c r="O4" s="1">
        <f t="shared" si="6"/>
        <v>1</v>
      </c>
      <c r="P4" s="1">
        <f t="shared" si="7"/>
        <v>1</v>
      </c>
      <c r="Q4" s="1">
        <f t="shared" si="8"/>
        <v>7571.5192048932286</v>
      </c>
      <c r="R4" s="1">
        <f t="shared" si="9"/>
        <v>7571.5192048932286</v>
      </c>
      <c r="S4" s="1">
        <f t="shared" si="10"/>
        <v>7571.5192048932286</v>
      </c>
      <c r="T4" s="1">
        <f t="shared" si="11"/>
        <v>7571.5192048932286</v>
      </c>
      <c r="U4" s="1">
        <f t="shared" si="12"/>
        <v>4814.1661603976827</v>
      </c>
      <c r="V4" s="1">
        <f t="shared" si="13"/>
        <v>6897.4989082562543</v>
      </c>
      <c r="W4" s="1">
        <f t="shared" si="14"/>
        <v>7988.872356924956</v>
      </c>
      <c r="X4" s="1">
        <f t="shared" si="15"/>
        <v>12058.872356924956</v>
      </c>
    </row>
    <row r="5" spans="1:24" x14ac:dyDescent="0.25">
      <c r="A5" s="1" t="s">
        <v>4</v>
      </c>
      <c r="B5" s="7"/>
      <c r="E5" s="1">
        <v>0.14000000000000001</v>
      </c>
      <c r="F5" s="8">
        <v>0.86</v>
      </c>
      <c r="H5" s="1">
        <v>3</v>
      </c>
      <c r="I5" s="1">
        <f t="shared" si="0"/>
        <v>4571.5192048932286</v>
      </c>
      <c r="J5" s="1">
        <f t="shared" si="1"/>
        <v>6654.851343380109</v>
      </c>
      <c r="K5" s="1">
        <f t="shared" si="2"/>
        <v>7328.872356924956</v>
      </c>
      <c r="L5" s="1">
        <f t="shared" si="3"/>
        <v>7328.872356924956</v>
      </c>
      <c r="M5" s="1">
        <f t="shared" si="4"/>
        <v>0</v>
      </c>
      <c r="N5" s="1">
        <f t="shared" si="5"/>
        <v>0</v>
      </c>
      <c r="O5" s="1">
        <f t="shared" si="6"/>
        <v>1</v>
      </c>
      <c r="P5" s="1">
        <f t="shared" si="7"/>
        <v>1</v>
      </c>
      <c r="Q5" s="1">
        <f t="shared" si="8"/>
        <v>7328.872356924956</v>
      </c>
      <c r="R5" s="1">
        <f t="shared" si="9"/>
        <v>7328.872356924956</v>
      </c>
      <c r="S5" s="1">
        <f t="shared" si="10"/>
        <v>7328.872356924956</v>
      </c>
      <c r="T5" s="1">
        <f t="shared" si="11"/>
        <v>7328.872356924956</v>
      </c>
      <c r="U5" s="1">
        <f t="shared" si="12"/>
        <v>4571.5192048932286</v>
      </c>
      <c r="V5" s="1">
        <f t="shared" si="13"/>
        <v>6654.851343380109</v>
      </c>
      <c r="W5" s="1">
        <f t="shared" si="14"/>
        <v>7746.2257284182779</v>
      </c>
      <c r="X5" s="1">
        <f t="shared" si="15"/>
        <v>11816.225728418278</v>
      </c>
    </row>
    <row r="6" spans="1:24" x14ac:dyDescent="0.25">
      <c r="A6" s="1" t="s">
        <v>1</v>
      </c>
      <c r="B6" s="9">
        <v>1</v>
      </c>
      <c r="C6" s="10"/>
      <c r="D6" s="10"/>
      <c r="E6" s="10"/>
      <c r="F6" s="11"/>
      <c r="H6" s="1">
        <v>4</v>
      </c>
      <c r="I6" s="1">
        <f t="shared" si="0"/>
        <v>4328.872356924956</v>
      </c>
      <c r="J6" s="1">
        <f t="shared" si="1"/>
        <v>6412.2032517961388</v>
      </c>
      <c r="K6" s="1">
        <f t="shared" si="2"/>
        <v>7086.225728418277</v>
      </c>
      <c r="L6" s="1">
        <f t="shared" si="3"/>
        <v>7086.225728418277</v>
      </c>
      <c r="M6" s="1">
        <f t="shared" si="4"/>
        <v>0</v>
      </c>
      <c r="N6" s="1">
        <f t="shared" si="5"/>
        <v>0</v>
      </c>
      <c r="O6" s="1">
        <f t="shared" si="6"/>
        <v>1</v>
      </c>
      <c r="P6" s="1">
        <f t="shared" si="7"/>
        <v>1</v>
      </c>
      <c r="Q6" s="1">
        <f t="shared" si="8"/>
        <v>7086.225728418277</v>
      </c>
      <c r="R6" s="1">
        <f t="shared" si="9"/>
        <v>7086.225728418277</v>
      </c>
      <c r="S6" s="1">
        <f t="shared" si="10"/>
        <v>7086.225728418277</v>
      </c>
      <c r="T6" s="1">
        <f t="shared" si="11"/>
        <v>7086.225728418277</v>
      </c>
      <c r="U6" s="1">
        <f t="shared" si="12"/>
        <v>4328.872356924956</v>
      </c>
      <c r="V6" s="1">
        <f t="shared" si="13"/>
        <v>6412.2032517961388</v>
      </c>
      <c r="W6" s="1">
        <f t="shared" si="14"/>
        <v>7503.5795477924021</v>
      </c>
      <c r="X6" s="1">
        <f t="shared" si="15"/>
        <v>11573.5795477924</v>
      </c>
    </row>
    <row r="7" spans="1:24" x14ac:dyDescent="0.25">
      <c r="H7" s="1">
        <v>5</v>
      </c>
      <c r="I7" s="1">
        <f t="shared" si="0"/>
        <v>4086.225728418277</v>
      </c>
      <c r="J7" s="1">
        <f t="shared" si="1"/>
        <v>6169.5540852982404</v>
      </c>
      <c r="K7" s="1">
        <f t="shared" si="2"/>
        <v>6843.5795477924012</v>
      </c>
      <c r="L7" s="1">
        <f t="shared" si="3"/>
        <v>6843.5795477924012</v>
      </c>
      <c r="M7" s="1">
        <f t="shared" si="4"/>
        <v>0</v>
      </c>
      <c r="N7" s="1">
        <f t="shared" si="5"/>
        <v>0</v>
      </c>
      <c r="O7" s="1">
        <f t="shared" si="6"/>
        <v>1</v>
      </c>
      <c r="P7" s="1">
        <f t="shared" si="7"/>
        <v>1</v>
      </c>
      <c r="Q7" s="1">
        <f t="shared" si="8"/>
        <v>6843.5795477924012</v>
      </c>
      <c r="R7" s="1">
        <f t="shared" si="9"/>
        <v>6843.5795477924012</v>
      </c>
      <c r="S7" s="1">
        <f t="shared" si="10"/>
        <v>6843.5795477924012</v>
      </c>
      <c r="T7" s="1">
        <f t="shared" si="11"/>
        <v>6843.5795477924012</v>
      </c>
      <c r="U7" s="1">
        <f t="shared" si="12"/>
        <v>4086.225728418277</v>
      </c>
      <c r="V7" s="1">
        <f t="shared" si="13"/>
        <v>6169.5540852982404</v>
      </c>
      <c r="W7" s="1">
        <f t="shared" si="14"/>
        <v>7260.9342812089817</v>
      </c>
      <c r="X7" s="1">
        <f t="shared" si="15"/>
        <v>11330.934281208982</v>
      </c>
    </row>
    <row r="8" spans="1:24" x14ac:dyDescent="0.25">
      <c r="A8" s="3" t="s">
        <v>6</v>
      </c>
      <c r="B8" s="1">
        <v>3000</v>
      </c>
      <c r="H8" s="1">
        <v>6</v>
      </c>
      <c r="I8" s="1">
        <f t="shared" si="0"/>
        <v>3843.5795477924012</v>
      </c>
      <c r="J8" s="1">
        <f t="shared" si="1"/>
        <v>5926.9027250984482</v>
      </c>
      <c r="K8" s="1">
        <f t="shared" si="2"/>
        <v>6600.9342812089817</v>
      </c>
      <c r="L8" s="1">
        <f t="shared" si="3"/>
        <v>6600.9342812089817</v>
      </c>
      <c r="M8" s="1">
        <f t="shared" si="4"/>
        <v>0</v>
      </c>
      <c r="N8" s="1">
        <f t="shared" si="5"/>
        <v>0</v>
      </c>
      <c r="O8" s="1">
        <f t="shared" si="6"/>
        <v>1</v>
      </c>
      <c r="P8" s="1">
        <f t="shared" si="7"/>
        <v>1</v>
      </c>
      <c r="Q8" s="1">
        <f t="shared" si="8"/>
        <v>6600.9342812089817</v>
      </c>
      <c r="R8" s="1">
        <f t="shared" si="9"/>
        <v>6600.9342812089817</v>
      </c>
      <c r="S8" s="1">
        <f t="shared" si="10"/>
        <v>6600.9342812089817</v>
      </c>
      <c r="T8" s="1">
        <f t="shared" si="11"/>
        <v>6600.9342812089817</v>
      </c>
      <c r="U8" s="1">
        <f t="shared" si="12"/>
        <v>3843.5795477924012</v>
      </c>
      <c r="V8" s="1">
        <f t="shared" si="13"/>
        <v>5926.9027250984482</v>
      </c>
      <c r="W8" s="1">
        <f t="shared" si="14"/>
        <v>7018.2908800183295</v>
      </c>
      <c r="X8" s="1">
        <f t="shared" si="15"/>
        <v>11088.290880018329</v>
      </c>
    </row>
    <row r="9" spans="1:24" x14ac:dyDescent="0.25">
      <c r="A9" s="3" t="s">
        <v>7</v>
      </c>
      <c r="B9" s="1">
        <v>8500</v>
      </c>
      <c r="H9" s="1">
        <v>7</v>
      </c>
      <c r="I9" s="1">
        <f t="shared" si="0"/>
        <v>3600.9342812089812</v>
      </c>
      <c r="J9" s="1">
        <f t="shared" si="1"/>
        <v>5684.2468879560147</v>
      </c>
      <c r="K9" s="1">
        <f t="shared" si="2"/>
        <v>6358.2908800183286</v>
      </c>
      <c r="L9" s="1">
        <f t="shared" si="3"/>
        <v>6358.2908800183286</v>
      </c>
      <c r="M9" s="1">
        <f t="shared" si="4"/>
        <v>0</v>
      </c>
      <c r="N9" s="1">
        <f t="shared" si="5"/>
        <v>0</v>
      </c>
      <c r="O9" s="1">
        <f t="shared" si="6"/>
        <v>1</v>
      </c>
      <c r="P9" s="1">
        <f t="shared" si="7"/>
        <v>1</v>
      </c>
      <c r="Q9" s="1">
        <f t="shared" si="8"/>
        <v>6358.2908800183286</v>
      </c>
      <c r="R9" s="1">
        <f t="shared" si="9"/>
        <v>6358.2908800183286</v>
      </c>
      <c r="S9" s="1">
        <f t="shared" si="10"/>
        <v>6358.2908800183286</v>
      </c>
      <c r="T9" s="1">
        <f t="shared" si="11"/>
        <v>6358.2908800183286</v>
      </c>
      <c r="U9" s="1">
        <f t="shared" si="12"/>
        <v>3600.9342812089812</v>
      </c>
      <c r="V9" s="1">
        <f t="shared" si="13"/>
        <v>5684.2468879560147</v>
      </c>
      <c r="W9" s="1">
        <f t="shared" si="14"/>
        <v>6775.65128575169</v>
      </c>
      <c r="X9" s="1">
        <f t="shared" si="15"/>
        <v>10845.65128575169</v>
      </c>
    </row>
    <row r="10" spans="1:24" x14ac:dyDescent="0.25">
      <c r="H10" s="1">
        <v>8</v>
      </c>
      <c r="I10" s="1">
        <f t="shared" si="0"/>
        <v>3358.2908800183282</v>
      </c>
      <c r="J10" s="1">
        <f t="shared" si="1"/>
        <v>5441.5819141959473</v>
      </c>
      <c r="K10" s="1">
        <f t="shared" si="2"/>
        <v>6115.65128575169</v>
      </c>
      <c r="L10" s="1">
        <f t="shared" si="3"/>
        <v>6115.65128575169</v>
      </c>
      <c r="M10" s="1">
        <f t="shared" si="4"/>
        <v>0</v>
      </c>
      <c r="N10" s="1">
        <f t="shared" si="5"/>
        <v>0</v>
      </c>
      <c r="O10" s="1">
        <f t="shared" si="6"/>
        <v>1</v>
      </c>
      <c r="P10" s="1">
        <f t="shared" si="7"/>
        <v>1</v>
      </c>
      <c r="Q10" s="1">
        <f t="shared" si="8"/>
        <v>6115.65128575169</v>
      </c>
      <c r="R10" s="1">
        <f t="shared" si="9"/>
        <v>6115.65128575169</v>
      </c>
      <c r="S10" s="1">
        <f t="shared" si="10"/>
        <v>6115.65128575169</v>
      </c>
      <c r="T10" s="1">
        <f t="shared" si="11"/>
        <v>6115.65128575169</v>
      </c>
      <c r="U10" s="1">
        <f t="shared" si="12"/>
        <v>3358.2908800183282</v>
      </c>
      <c r="V10" s="1">
        <f t="shared" si="13"/>
        <v>5441.5819141959473</v>
      </c>
      <c r="W10" s="1">
        <f t="shared" si="14"/>
        <v>6533.0194607177327</v>
      </c>
      <c r="X10" s="1">
        <f t="shared" si="15"/>
        <v>10603.019460717733</v>
      </c>
    </row>
    <row r="11" spans="1:24" x14ac:dyDescent="0.25">
      <c r="H11" s="1">
        <v>9</v>
      </c>
      <c r="I11" s="1">
        <f t="shared" si="0"/>
        <v>3115.6512857516896</v>
      </c>
      <c r="J11" s="1">
        <f t="shared" si="1"/>
        <v>5198.8982942774437</v>
      </c>
      <c r="K11" s="1">
        <f t="shared" si="2"/>
        <v>5873.0194607177327</v>
      </c>
      <c r="L11" s="1">
        <f t="shared" si="3"/>
        <v>5873.0194607177327</v>
      </c>
      <c r="M11" s="1">
        <f t="shared" si="4"/>
        <v>0</v>
      </c>
      <c r="N11" s="1">
        <f t="shared" si="5"/>
        <v>0</v>
      </c>
      <c r="O11" s="1">
        <f t="shared" si="6"/>
        <v>1</v>
      </c>
      <c r="P11" s="1">
        <f t="shared" si="7"/>
        <v>1</v>
      </c>
      <c r="Q11" s="1">
        <f t="shared" si="8"/>
        <v>5873.0194607177327</v>
      </c>
      <c r="R11" s="1">
        <f t="shared" si="9"/>
        <v>5873.0194607177327</v>
      </c>
      <c r="S11" s="1">
        <f t="shared" si="10"/>
        <v>5873.0194607177327</v>
      </c>
      <c r="T11" s="1">
        <f t="shared" si="11"/>
        <v>5873.0194607177327</v>
      </c>
      <c r="U11" s="1">
        <f t="shared" si="12"/>
        <v>3115.6512857516896</v>
      </c>
      <c r="V11" s="1">
        <f t="shared" si="13"/>
        <v>5198.8982942774437</v>
      </c>
      <c r="W11" s="1">
        <f t="shared" si="14"/>
        <v>6290.4034912606785</v>
      </c>
      <c r="X11" s="1">
        <f t="shared" si="15"/>
        <v>10360.403491260678</v>
      </c>
    </row>
    <row r="12" spans="1:24" x14ac:dyDescent="0.25">
      <c r="H12" s="1">
        <v>10</v>
      </c>
      <c r="I12" s="1">
        <f t="shared" si="0"/>
        <v>2873.0194607177332</v>
      </c>
      <c r="J12" s="1">
        <f t="shared" si="1"/>
        <v>4956.1766209743746</v>
      </c>
      <c r="K12" s="1">
        <f t="shared" si="2"/>
        <v>5630.4034912606785</v>
      </c>
      <c r="L12" s="1">
        <f t="shared" si="3"/>
        <v>5630.4034912606785</v>
      </c>
      <c r="M12" s="1">
        <f t="shared" si="4"/>
        <v>0</v>
      </c>
      <c r="N12" s="1">
        <f t="shared" si="5"/>
        <v>0</v>
      </c>
      <c r="O12" s="1">
        <f t="shared" si="6"/>
        <v>1</v>
      </c>
      <c r="P12" s="1">
        <f t="shared" si="7"/>
        <v>1</v>
      </c>
      <c r="Q12" s="1">
        <f t="shared" si="8"/>
        <v>5630.4034912606785</v>
      </c>
      <c r="R12" s="1">
        <f t="shared" si="9"/>
        <v>5630.4034912606785</v>
      </c>
      <c r="S12" s="1">
        <f t="shared" si="10"/>
        <v>5630.4034912606785</v>
      </c>
      <c r="T12" s="1">
        <f t="shared" si="11"/>
        <v>5630.4034912606785</v>
      </c>
      <c r="U12" s="1">
        <f t="shared" si="12"/>
        <v>2873.0194607177332</v>
      </c>
      <c r="V12" s="1">
        <f t="shared" si="13"/>
        <v>4956.1766209743746</v>
      </c>
      <c r="W12" s="1">
        <f t="shared" si="14"/>
        <v>6047.8198801238323</v>
      </c>
      <c r="X12" s="1">
        <f t="shared" si="15"/>
        <v>10117.819880123832</v>
      </c>
    </row>
    <row r="13" spans="1:24" x14ac:dyDescent="0.25">
      <c r="H13" s="1">
        <v>11</v>
      </c>
      <c r="I13" s="1">
        <f t="shared" si="0"/>
        <v>2630.4034912606785</v>
      </c>
      <c r="J13" s="1">
        <f t="shared" si="1"/>
        <v>4713.3772877028041</v>
      </c>
      <c r="K13" s="1">
        <f t="shared" si="2"/>
        <v>5387.8198801238323</v>
      </c>
      <c r="L13" s="1">
        <f t="shared" si="3"/>
        <v>5387.8198801238323</v>
      </c>
      <c r="M13" s="1">
        <f t="shared" si="4"/>
        <v>0</v>
      </c>
      <c r="N13" s="1">
        <f t="shared" si="5"/>
        <v>0</v>
      </c>
      <c r="O13" s="1">
        <f t="shared" si="6"/>
        <v>1</v>
      </c>
      <c r="P13" s="1">
        <f t="shared" si="7"/>
        <v>1</v>
      </c>
      <c r="Q13" s="1">
        <f t="shared" si="8"/>
        <v>5387.8198801238323</v>
      </c>
      <c r="R13" s="1">
        <f t="shared" si="9"/>
        <v>5387.8198801238323</v>
      </c>
      <c r="S13" s="1">
        <f t="shared" si="10"/>
        <v>5387.8198801238323</v>
      </c>
      <c r="T13" s="1">
        <f t="shared" si="11"/>
        <v>5387.8198801238323</v>
      </c>
      <c r="U13" s="1">
        <f t="shared" si="12"/>
        <v>2630.4034912606785</v>
      </c>
      <c r="V13" s="1">
        <f t="shared" si="13"/>
        <v>4713.3772877028041</v>
      </c>
      <c r="W13" s="1">
        <f t="shared" si="14"/>
        <v>5805.302306375168</v>
      </c>
      <c r="X13" s="1">
        <f t="shared" si="15"/>
        <v>9875.302306375168</v>
      </c>
    </row>
    <row r="14" spans="1:24" x14ac:dyDescent="0.25">
      <c r="H14" s="1">
        <v>12</v>
      </c>
      <c r="I14" s="1">
        <f t="shared" si="0"/>
        <v>2387.8198801238323</v>
      </c>
      <c r="J14" s="1">
        <f t="shared" si="1"/>
        <v>4470.4194646995993</v>
      </c>
      <c r="K14" s="1">
        <f t="shared" si="2"/>
        <v>5145.302306375168</v>
      </c>
      <c r="L14" s="1">
        <f t="shared" si="3"/>
        <v>5145.302306375168</v>
      </c>
      <c r="M14" s="1">
        <f t="shared" si="4"/>
        <v>0</v>
      </c>
      <c r="N14" s="1">
        <f t="shared" si="5"/>
        <v>0</v>
      </c>
      <c r="O14" s="1">
        <f t="shared" si="6"/>
        <v>1</v>
      </c>
      <c r="P14" s="1">
        <f t="shared" si="7"/>
        <v>1</v>
      </c>
      <c r="Q14" s="1">
        <f t="shared" si="8"/>
        <v>5145.302306375168</v>
      </c>
      <c r="R14" s="1">
        <f t="shared" si="9"/>
        <v>5145.302306375168</v>
      </c>
      <c r="S14" s="1">
        <f t="shared" si="10"/>
        <v>5145.302306375168</v>
      </c>
      <c r="T14" s="1">
        <f t="shared" si="11"/>
        <v>5145.302306375168</v>
      </c>
      <c r="U14" s="1">
        <f t="shared" si="12"/>
        <v>2387.8198801238323</v>
      </c>
      <c r="V14" s="1">
        <f t="shared" si="13"/>
        <v>4470.4194646995993</v>
      </c>
      <c r="W14" s="1">
        <f t="shared" si="14"/>
        <v>5562.9195028064605</v>
      </c>
      <c r="X14" s="1">
        <f t="shared" si="15"/>
        <v>9632.9195028064605</v>
      </c>
    </row>
    <row r="15" spans="1:24" x14ac:dyDescent="0.25">
      <c r="H15" s="1">
        <v>13</v>
      </c>
      <c r="I15" s="1">
        <f t="shared" si="0"/>
        <v>2145.3023063751675</v>
      </c>
      <c r="J15" s="1">
        <f t="shared" si="1"/>
        <v>4227.138193264489</v>
      </c>
      <c r="K15" s="1">
        <f t="shared" si="2"/>
        <v>4902.9195028064605</v>
      </c>
      <c r="L15" s="1">
        <f t="shared" si="3"/>
        <v>4902.9195028064605</v>
      </c>
      <c r="M15" s="1">
        <f t="shared" si="4"/>
        <v>0</v>
      </c>
      <c r="N15" s="1">
        <f t="shared" si="5"/>
        <v>0</v>
      </c>
      <c r="O15" s="1">
        <f t="shared" si="6"/>
        <v>1</v>
      </c>
      <c r="P15" s="1">
        <f t="shared" si="7"/>
        <v>1</v>
      </c>
      <c r="Q15" s="1">
        <f t="shared" si="8"/>
        <v>4902.9195028064605</v>
      </c>
      <c r="R15" s="1">
        <f t="shared" si="9"/>
        <v>4902.9195028064605</v>
      </c>
      <c r="S15" s="1">
        <f t="shared" si="10"/>
        <v>4902.9195028064605</v>
      </c>
      <c r="T15" s="1">
        <f t="shared" si="11"/>
        <v>4902.9195028064605</v>
      </c>
      <c r="U15" s="1">
        <f t="shared" si="12"/>
        <v>2145.3023063751675</v>
      </c>
      <c r="V15" s="1">
        <f t="shared" si="13"/>
        <v>4227.138193264489</v>
      </c>
      <c r="W15" s="1">
        <f t="shared" si="14"/>
        <v>5320.8117404212489</v>
      </c>
      <c r="X15" s="1">
        <f t="shared" si="15"/>
        <v>9390.811740421248</v>
      </c>
    </row>
    <row r="16" spans="1:24" x14ac:dyDescent="0.25">
      <c r="H16" s="1">
        <v>14</v>
      </c>
      <c r="I16" s="1">
        <f t="shared" si="0"/>
        <v>1902.9195028064601</v>
      </c>
      <c r="J16" s="1">
        <f t="shared" si="1"/>
        <v>3983.1968229888116</v>
      </c>
      <c r="K16" s="1">
        <f t="shared" si="2"/>
        <v>4660.811740421248</v>
      </c>
      <c r="L16" s="1">
        <f t="shared" si="3"/>
        <v>4660.811740421248</v>
      </c>
      <c r="M16" s="1">
        <f t="shared" si="4"/>
        <v>0</v>
      </c>
      <c r="N16" s="1">
        <f t="shared" si="5"/>
        <v>0</v>
      </c>
      <c r="O16" s="1">
        <f t="shared" si="6"/>
        <v>1</v>
      </c>
      <c r="P16" s="1">
        <f t="shared" si="7"/>
        <v>1</v>
      </c>
      <c r="Q16" s="1">
        <f t="shared" si="8"/>
        <v>4660.811740421248</v>
      </c>
      <c r="R16" s="1">
        <f t="shared" si="9"/>
        <v>4660.811740421248</v>
      </c>
      <c r="S16" s="1">
        <f t="shared" si="10"/>
        <v>4660.811740421248</v>
      </c>
      <c r="T16" s="1">
        <f t="shared" si="11"/>
        <v>4660.811740421248</v>
      </c>
      <c r="U16" s="1">
        <f t="shared" si="12"/>
        <v>1902.9195028064601</v>
      </c>
      <c r="V16" s="1">
        <f t="shared" si="13"/>
        <v>3983.1968229888116</v>
      </c>
      <c r="W16" s="1">
        <f t="shared" si="14"/>
        <v>5079.2652865715136</v>
      </c>
      <c r="X16" s="1">
        <f t="shared" si="15"/>
        <v>9149.2652865715136</v>
      </c>
    </row>
    <row r="17" spans="7:24" x14ac:dyDescent="0.25">
      <c r="H17" s="1">
        <v>15</v>
      </c>
      <c r="I17" s="1">
        <f t="shared" si="0"/>
        <v>1660.8117404212485</v>
      </c>
      <c r="J17" s="1">
        <f t="shared" si="1"/>
        <v>3737.9083122235411</v>
      </c>
      <c r="K17" s="1">
        <f t="shared" si="2"/>
        <v>4419.2652865715136</v>
      </c>
      <c r="L17" s="1">
        <f t="shared" si="3"/>
        <v>4419.2652865715136</v>
      </c>
      <c r="M17" s="1">
        <f t="shared" si="4"/>
        <v>0</v>
      </c>
      <c r="N17" s="1">
        <f t="shared" si="5"/>
        <v>0</v>
      </c>
      <c r="O17" s="1">
        <f t="shared" si="6"/>
        <v>1</v>
      </c>
      <c r="P17" s="1">
        <f t="shared" si="7"/>
        <v>1</v>
      </c>
      <c r="Q17" s="1">
        <f t="shared" si="8"/>
        <v>4419.2652865715136</v>
      </c>
      <c r="R17" s="1">
        <f t="shared" si="9"/>
        <v>4419.2652865715136</v>
      </c>
      <c r="S17" s="1">
        <f t="shared" si="10"/>
        <v>4419.2652865715136</v>
      </c>
      <c r="T17" s="1">
        <f t="shared" si="11"/>
        <v>4419.2652865715136</v>
      </c>
      <c r="U17" s="1">
        <f t="shared" si="12"/>
        <v>1660.8117404212485</v>
      </c>
      <c r="V17" s="1">
        <f t="shared" si="13"/>
        <v>3737.9083122235411</v>
      </c>
      <c r="W17" s="1">
        <f t="shared" si="14"/>
        <v>4838.8643602884513</v>
      </c>
      <c r="X17" s="1">
        <f t="shared" si="15"/>
        <v>8908.8643602884513</v>
      </c>
    </row>
    <row r="18" spans="7:24" x14ac:dyDescent="0.25">
      <c r="H18" s="1">
        <v>16</v>
      </c>
      <c r="I18" s="1">
        <f t="shared" si="0"/>
        <v>1419.2652865715136</v>
      </c>
      <c r="J18" s="1">
        <f t="shared" si="1"/>
        <v>3489.8705351870285</v>
      </c>
      <c r="K18" s="1">
        <f t="shared" si="2"/>
        <v>4178.8643602884513</v>
      </c>
      <c r="L18" s="1">
        <f t="shared" si="3"/>
        <v>4178.8643602884513</v>
      </c>
      <c r="M18" s="1">
        <f t="shared" si="4"/>
        <v>0</v>
      </c>
      <c r="N18" s="1">
        <f t="shared" si="5"/>
        <v>0</v>
      </c>
      <c r="O18" s="1">
        <f t="shared" si="6"/>
        <v>1</v>
      </c>
      <c r="P18" s="1">
        <f t="shared" si="7"/>
        <v>1</v>
      </c>
      <c r="Q18" s="1">
        <f t="shared" si="8"/>
        <v>4178.8643602884513</v>
      </c>
      <c r="R18" s="1">
        <f t="shared" si="9"/>
        <v>4178.8643602884513</v>
      </c>
      <c r="S18" s="1">
        <f t="shared" si="10"/>
        <v>4178.8643602884513</v>
      </c>
      <c r="T18" s="1">
        <f t="shared" si="11"/>
        <v>4178.8643602884513</v>
      </c>
      <c r="U18" s="1">
        <f t="shared" si="12"/>
        <v>1419.2652865715136</v>
      </c>
      <c r="V18" s="1">
        <f t="shared" si="13"/>
        <v>3489.8705351870285</v>
      </c>
      <c r="W18" s="1">
        <f t="shared" si="14"/>
        <v>4600.8012439472404</v>
      </c>
      <c r="X18" s="1">
        <f t="shared" si="15"/>
        <v>8670.8012439472404</v>
      </c>
    </row>
    <row r="19" spans="7:24" x14ac:dyDescent="0.25">
      <c r="H19" s="1">
        <v>17</v>
      </c>
      <c r="I19" s="1">
        <f t="shared" si="0"/>
        <v>1178.8643602884517</v>
      </c>
      <c r="J19" s="1">
        <f t="shared" si="1"/>
        <v>3236.2220115094087</v>
      </c>
      <c r="K19" s="1">
        <f t="shared" si="2"/>
        <v>3940.80124394724</v>
      </c>
      <c r="L19" s="1">
        <f t="shared" si="3"/>
        <v>3940.80124394724</v>
      </c>
      <c r="M19" s="1">
        <f t="shared" si="4"/>
        <v>0</v>
      </c>
      <c r="N19" s="1">
        <f t="shared" si="5"/>
        <v>0</v>
      </c>
      <c r="O19" s="1">
        <f t="shared" si="6"/>
        <v>1</v>
      </c>
      <c r="P19" s="1">
        <f t="shared" si="7"/>
        <v>1</v>
      </c>
      <c r="Q19" s="1">
        <f t="shared" si="8"/>
        <v>3940.80124394724</v>
      </c>
      <c r="R19" s="1">
        <f t="shared" si="9"/>
        <v>3940.80124394724</v>
      </c>
      <c r="S19" s="1">
        <f t="shared" si="10"/>
        <v>3940.80124394724</v>
      </c>
      <c r="T19" s="1">
        <f t="shared" si="11"/>
        <v>3940.80124394724</v>
      </c>
      <c r="U19" s="1">
        <f t="shared" si="12"/>
        <v>1178.8643602884517</v>
      </c>
      <c r="V19" s="1">
        <f t="shared" si="13"/>
        <v>3236.2220115094087</v>
      </c>
      <c r="W19" s="1">
        <f t="shared" si="14"/>
        <v>4367.5091328360004</v>
      </c>
      <c r="X19" s="1">
        <f t="shared" si="15"/>
        <v>8437.5091328359995</v>
      </c>
    </row>
    <row r="20" spans="7:24" x14ac:dyDescent="0.25">
      <c r="H20" s="1">
        <v>18</v>
      </c>
      <c r="I20" s="1">
        <f t="shared" si="0"/>
        <v>940.8012439472401</v>
      </c>
      <c r="J20" s="1">
        <f t="shared" si="1"/>
        <v>2971.1230057632001</v>
      </c>
      <c r="K20" s="1">
        <f t="shared" si="2"/>
        <v>3707.5091328359999</v>
      </c>
      <c r="L20" s="1">
        <f t="shared" si="3"/>
        <v>3707.5091328359999</v>
      </c>
      <c r="M20" s="1">
        <f t="shared" si="4"/>
        <v>0</v>
      </c>
      <c r="N20" s="1">
        <f t="shared" si="5"/>
        <v>0</v>
      </c>
      <c r="O20" s="1">
        <f t="shared" si="6"/>
        <v>1</v>
      </c>
      <c r="P20" s="1">
        <f t="shared" si="7"/>
        <v>1</v>
      </c>
      <c r="Q20" s="1">
        <f t="shared" si="8"/>
        <v>3707.5091328359999</v>
      </c>
      <c r="R20" s="1">
        <f t="shared" si="9"/>
        <v>3707.5091328359999</v>
      </c>
      <c r="S20" s="1">
        <f t="shared" si="10"/>
        <v>3707.5091328359999</v>
      </c>
      <c r="T20" s="1">
        <f t="shared" si="11"/>
        <v>3707.5091328359999</v>
      </c>
      <c r="U20" s="1">
        <f t="shared" si="12"/>
        <v>940.8012439472401</v>
      </c>
      <c r="V20" s="1">
        <f t="shared" si="13"/>
        <v>2971.1230057632001</v>
      </c>
      <c r="W20" s="1">
        <f t="shared" si="14"/>
        <v>4143.9528804000001</v>
      </c>
      <c r="X20" s="1">
        <f t="shared" si="15"/>
        <v>8213.9528804000001</v>
      </c>
    </row>
    <row r="21" spans="7:24" x14ac:dyDescent="0.25">
      <c r="H21" s="1">
        <v>19</v>
      </c>
      <c r="I21" s="1">
        <f t="shared" si="0"/>
        <v>707.50913283600005</v>
      </c>
      <c r="J21" s="1">
        <f t="shared" si="1"/>
        <v>2682.6562012800005</v>
      </c>
      <c r="K21" s="1">
        <f t="shared" si="2"/>
        <v>3483.9528804000001</v>
      </c>
      <c r="L21" s="1">
        <f t="shared" si="3"/>
        <v>3483.9528804000001</v>
      </c>
      <c r="M21" s="1">
        <f t="shared" si="4"/>
        <v>0</v>
      </c>
      <c r="N21" s="1">
        <f t="shared" si="5"/>
        <v>0</v>
      </c>
      <c r="O21" s="1">
        <f t="shared" si="6"/>
        <v>1</v>
      </c>
      <c r="P21" s="1">
        <f t="shared" si="7"/>
        <v>1</v>
      </c>
      <c r="Q21" s="1">
        <f t="shared" si="8"/>
        <v>3483.9528804000001</v>
      </c>
      <c r="R21" s="1">
        <f t="shared" si="9"/>
        <v>3483.9528804000001</v>
      </c>
      <c r="S21" s="1">
        <f t="shared" si="10"/>
        <v>3483.9528804000001</v>
      </c>
      <c r="T21" s="1">
        <f t="shared" si="11"/>
        <v>3483.9528804000001</v>
      </c>
      <c r="U21" s="1">
        <f t="shared" si="12"/>
        <v>707.50913283600005</v>
      </c>
      <c r="V21" s="1">
        <f t="shared" si="13"/>
        <v>2682.6562012800005</v>
      </c>
      <c r="W21" s="1">
        <f t="shared" si="14"/>
        <v>3940.2435600000003</v>
      </c>
      <c r="X21" s="1">
        <f t="shared" si="15"/>
        <v>8010.2435600000008</v>
      </c>
    </row>
    <row r="22" spans="7:24" x14ac:dyDescent="0.25">
      <c r="H22" s="1">
        <v>20</v>
      </c>
      <c r="I22" s="1">
        <f t="shared" si="0"/>
        <v>483.95288039999997</v>
      </c>
      <c r="J22" s="1">
        <f t="shared" si="1"/>
        <v>2346.5133120000005</v>
      </c>
      <c r="K22" s="1">
        <f t="shared" si="2"/>
        <v>3280.2435599999999</v>
      </c>
      <c r="L22" s="1">
        <f t="shared" si="3"/>
        <v>3280.2435599999999</v>
      </c>
      <c r="M22" s="1">
        <f t="shared" si="4"/>
        <v>0</v>
      </c>
      <c r="N22" s="1">
        <f t="shared" si="5"/>
        <v>0</v>
      </c>
      <c r="O22" s="1">
        <f t="shared" si="6"/>
        <v>1</v>
      </c>
      <c r="P22" s="1">
        <f t="shared" si="7"/>
        <v>1</v>
      </c>
      <c r="Q22" s="1">
        <f t="shared" si="8"/>
        <v>3280.2435599999999</v>
      </c>
      <c r="R22" s="1">
        <f t="shared" si="9"/>
        <v>3280.2435599999999</v>
      </c>
      <c r="S22" s="1">
        <f t="shared" si="10"/>
        <v>3280.2435599999999</v>
      </c>
      <c r="T22" s="1">
        <f t="shared" si="11"/>
        <v>3280.2435599999999</v>
      </c>
      <c r="U22" s="1">
        <f t="shared" si="12"/>
        <v>483.95288039999997</v>
      </c>
      <c r="V22" s="1">
        <f t="shared" si="13"/>
        <v>2346.5133120000005</v>
      </c>
      <c r="W22" s="1">
        <f t="shared" si="14"/>
        <v>3776.4840000000004</v>
      </c>
      <c r="X22" s="1">
        <f t="shared" si="15"/>
        <v>7846.4839999999995</v>
      </c>
    </row>
    <row r="23" spans="7:24" x14ac:dyDescent="0.25">
      <c r="H23" s="1">
        <v>21</v>
      </c>
      <c r="I23" s="1">
        <f t="shared" si="0"/>
        <v>280.24356</v>
      </c>
      <c r="J23" s="1">
        <f t="shared" si="1"/>
        <v>1913.4048000000003</v>
      </c>
      <c r="K23" s="1">
        <f t="shared" si="2"/>
        <v>3116.4839999999999</v>
      </c>
      <c r="L23" s="1">
        <f t="shared" si="3"/>
        <v>3116.4839999999999</v>
      </c>
      <c r="M23" s="1">
        <f t="shared" si="4"/>
        <v>0</v>
      </c>
      <c r="N23" s="1">
        <f t="shared" si="5"/>
        <v>0</v>
      </c>
      <c r="O23" s="1">
        <f t="shared" si="6"/>
        <v>1</v>
      </c>
      <c r="P23" s="1">
        <f t="shared" si="7"/>
        <v>1</v>
      </c>
      <c r="Q23" s="1">
        <f t="shared" si="8"/>
        <v>3116.4839999999999</v>
      </c>
      <c r="R23" s="1">
        <f t="shared" si="9"/>
        <v>3116.4839999999999</v>
      </c>
      <c r="S23" s="1">
        <f t="shared" si="10"/>
        <v>3116.4839999999999</v>
      </c>
      <c r="T23" s="1">
        <f t="shared" si="11"/>
        <v>3116.4839999999999</v>
      </c>
      <c r="U23" s="1">
        <f t="shared" si="12"/>
        <v>280.24356</v>
      </c>
      <c r="V23" s="1">
        <f t="shared" si="13"/>
        <v>1913.4048000000003</v>
      </c>
      <c r="W23" s="1">
        <f t="shared" si="14"/>
        <v>3680.4</v>
      </c>
      <c r="X23" s="1">
        <f t="shared" si="15"/>
        <v>7750.4</v>
      </c>
    </row>
    <row r="24" spans="7:24" x14ac:dyDescent="0.25">
      <c r="H24" s="1">
        <v>22</v>
      </c>
      <c r="I24" s="1">
        <f t="shared" si="0"/>
        <v>116.48400000000001</v>
      </c>
      <c r="J24" s="1">
        <f t="shared" si="1"/>
        <v>1290.72</v>
      </c>
      <c r="K24" s="1">
        <f t="shared" si="2"/>
        <v>3020.4</v>
      </c>
      <c r="L24" s="1">
        <f t="shared" si="3"/>
        <v>3020.4</v>
      </c>
      <c r="M24" s="1">
        <f t="shared" si="4"/>
        <v>0</v>
      </c>
      <c r="N24" s="1">
        <f t="shared" si="5"/>
        <v>0</v>
      </c>
      <c r="O24" s="1">
        <f t="shared" si="6"/>
        <v>1</v>
      </c>
      <c r="P24" s="1">
        <f t="shared" si="7"/>
        <v>1</v>
      </c>
      <c r="Q24" s="1">
        <f t="shared" si="8"/>
        <v>3020.4</v>
      </c>
      <c r="R24" s="1">
        <f t="shared" si="9"/>
        <v>3020.4</v>
      </c>
      <c r="S24" s="1">
        <f t="shared" si="10"/>
        <v>3020.4</v>
      </c>
      <c r="T24" s="1">
        <f t="shared" si="11"/>
        <v>3020.4</v>
      </c>
      <c r="U24" s="1">
        <f t="shared" si="12"/>
        <v>116.48400000000001</v>
      </c>
      <c r="V24" s="1">
        <f t="shared" si="13"/>
        <v>1290.72</v>
      </c>
      <c r="W24" s="1">
        <f t="shared" si="14"/>
        <v>3408.672</v>
      </c>
      <c r="X24" s="1">
        <f t="shared" si="15"/>
        <v>7730</v>
      </c>
    </row>
    <row r="25" spans="7:24" x14ac:dyDescent="0.25">
      <c r="H25" s="1">
        <v>23</v>
      </c>
      <c r="I25" s="1">
        <f t="shared" si="0"/>
        <v>20.400000000000002</v>
      </c>
      <c r="J25" s="1">
        <f t="shared" si="1"/>
        <v>525.6</v>
      </c>
      <c r="K25" s="1">
        <f t="shared" si="2"/>
        <v>2551.1999999999998</v>
      </c>
      <c r="L25" s="1">
        <f t="shared" si="3"/>
        <v>3000</v>
      </c>
      <c r="M25" s="1">
        <f t="shared" si="4"/>
        <v>0</v>
      </c>
      <c r="N25" s="1">
        <f t="shared" si="5"/>
        <v>0</v>
      </c>
      <c r="O25" s="1">
        <f t="shared" si="6"/>
        <v>0</v>
      </c>
      <c r="P25" s="1">
        <f t="shared" si="7"/>
        <v>1</v>
      </c>
      <c r="Q25" s="1">
        <f t="shared" si="8"/>
        <v>3000</v>
      </c>
      <c r="R25" s="1">
        <f t="shared" si="9"/>
        <v>3000</v>
      </c>
      <c r="S25" s="1">
        <f t="shared" si="10"/>
        <v>3000</v>
      </c>
      <c r="T25" s="1">
        <f t="shared" si="11"/>
        <v>3000</v>
      </c>
      <c r="U25" s="1">
        <f t="shared" si="12"/>
        <v>20.400000000000002</v>
      </c>
      <c r="V25" s="1">
        <f t="shared" si="13"/>
        <v>525.6</v>
      </c>
      <c r="W25" s="1">
        <f t="shared" si="14"/>
        <v>2551.1999999999998</v>
      </c>
      <c r="X25" s="1">
        <f t="shared" si="15"/>
        <v>7730</v>
      </c>
    </row>
    <row r="26" spans="7:24" x14ac:dyDescent="0.25">
      <c r="H26" s="1">
        <v>24</v>
      </c>
      <c r="I26" s="1">
        <f t="shared" si="0"/>
        <v>0</v>
      </c>
      <c r="J26" s="1">
        <f t="shared" si="1"/>
        <v>0</v>
      </c>
      <c r="K26" s="1">
        <f t="shared" si="2"/>
        <v>1020</v>
      </c>
      <c r="L26" s="1">
        <f t="shared" si="3"/>
        <v>3000</v>
      </c>
      <c r="M26" s="1">
        <f t="shared" si="4"/>
        <v>0</v>
      </c>
      <c r="N26" s="1">
        <f t="shared" si="5"/>
        <v>0</v>
      </c>
      <c r="O26" s="1">
        <f t="shared" si="6"/>
        <v>0</v>
      </c>
      <c r="P26" s="1">
        <f t="shared" si="7"/>
        <v>1</v>
      </c>
      <c r="Q26" s="1">
        <f>$B$8+$I27</f>
        <v>3000</v>
      </c>
      <c r="R26" s="1">
        <f t="shared" ref="R26" si="16">$B$8+$I27</f>
        <v>3000</v>
      </c>
      <c r="S26" s="1">
        <f t="shared" ref="S26" si="17">$B$8+$I27</f>
        <v>3000</v>
      </c>
      <c r="T26" s="1">
        <f t="shared" ref="T26" si="18">$B$8+$I27</f>
        <v>3000</v>
      </c>
      <c r="U26" s="1">
        <f>SUMPRODUCT($B$2:$E$2,$I27:$L27)+$F$2*($B$9+$I28)</f>
        <v>0</v>
      </c>
      <c r="V26" s="1">
        <f>SUMPRODUCT($B$3:$E$3,$I27:$L27)+$F$3*($B$9+$I28)</f>
        <v>0</v>
      </c>
      <c r="W26" s="1">
        <f>SUMPRODUCT($B$4:$E$4,$I27:$L27)+$F$4*($B$9+$I28)</f>
        <v>1020</v>
      </c>
      <c r="X26" s="1">
        <f>SUMPRODUCT($B$5:$E$5,$I27:$L27)+$F$5*($B$9+$I28)</f>
        <v>7310</v>
      </c>
    </row>
    <row r="27" spans="7:24" x14ac:dyDescent="0.25">
      <c r="G27" s="1" t="s">
        <v>15</v>
      </c>
      <c r="H27" s="1">
        <v>25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</row>
  </sheetData>
  <mergeCells count="4">
    <mergeCell ref="I1:L1"/>
    <mergeCell ref="M1:P1"/>
    <mergeCell ref="Q1:T1"/>
    <mergeCell ref="U1:X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1"/>
  <sheetViews>
    <sheetView workbookViewId="0">
      <selection activeCell="H7" sqref="H7"/>
    </sheetView>
  </sheetViews>
  <sheetFormatPr defaultColWidth="9.28515625" defaultRowHeight="15" x14ac:dyDescent="0.25"/>
  <cols>
    <col min="1" max="1" width="14.42578125" style="1" bestFit="1" customWidth="1"/>
    <col min="2" max="2" width="9.28515625" style="1"/>
    <col min="3" max="3" width="10.28515625" style="1" bestFit="1" customWidth="1"/>
    <col min="4" max="10" width="9.28515625" style="1"/>
    <col min="11" max="11" width="10.28515625" style="1" bestFit="1" customWidth="1"/>
    <col min="12" max="16384" width="9.28515625" style="1"/>
  </cols>
  <sheetData>
    <row r="1" spans="1:13" x14ac:dyDescent="0.25">
      <c r="A1" s="2" t="s">
        <v>5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1</v>
      </c>
      <c r="J1" s="1" t="s">
        <v>0</v>
      </c>
      <c r="K1" s="1" t="s">
        <v>2</v>
      </c>
      <c r="L1" s="1" t="s">
        <v>3</v>
      </c>
      <c r="M1" s="1" t="s">
        <v>4</v>
      </c>
    </row>
    <row r="2" spans="1:13" x14ac:dyDescent="0.25">
      <c r="A2" s="1" t="s">
        <v>0</v>
      </c>
      <c r="B2" s="4">
        <v>0.89</v>
      </c>
      <c r="C2" s="5">
        <v>0.09</v>
      </c>
      <c r="D2" s="5">
        <v>0.02</v>
      </c>
      <c r="E2" s="5"/>
      <c r="F2" s="6"/>
      <c r="I2" s="3" t="s">
        <v>12</v>
      </c>
      <c r="J2" s="1">
        <f ca="1">MIN(J4,J3)</f>
        <v>23665.81884147217</v>
      </c>
      <c r="K2" s="1">
        <f t="shared" ref="K2:M2" ca="1" si="0">MIN(K4,K3)</f>
        <v>25707.840401563702</v>
      </c>
      <c r="L2" s="1">
        <f t="shared" ca="1" si="0"/>
        <v>26429.160554549089</v>
      </c>
      <c r="M2" s="1">
        <f t="shared" ca="1" si="0"/>
        <v>26429.160554549089</v>
      </c>
    </row>
    <row r="3" spans="1:13" x14ac:dyDescent="0.25">
      <c r="A3" s="1" t="s">
        <v>2</v>
      </c>
      <c r="B3" s="7"/>
      <c r="C3" s="1">
        <v>0.64</v>
      </c>
      <c r="D3" s="1">
        <v>0.28000000000000003</v>
      </c>
      <c r="E3" s="1">
        <v>0.08</v>
      </c>
      <c r="F3" s="8"/>
      <c r="I3" s="3" t="s">
        <v>9</v>
      </c>
      <c r="J3" s="1">
        <f ca="1">$B$8+$B$11*$J$2</f>
        <v>26429.160653057446</v>
      </c>
      <c r="K3" s="1">
        <f ca="1">$B$8+$B$11*$J$2</f>
        <v>26429.160653057446</v>
      </c>
      <c r="L3" s="1">
        <f ca="1">$B$8+$B$11*$J$2</f>
        <v>26429.160653057446</v>
      </c>
      <c r="M3" s="1">
        <f ca="1">$B$8+$B$11*$J$2</f>
        <v>26429.160653057446</v>
      </c>
    </row>
    <row r="4" spans="1:13" x14ac:dyDescent="0.25">
      <c r="A4" s="1" t="s">
        <v>3</v>
      </c>
      <c r="B4" s="7"/>
      <c r="D4" s="1">
        <v>0.56000000000000005</v>
      </c>
      <c r="E4" s="1">
        <v>0.32</v>
      </c>
      <c r="F4" s="8">
        <v>0.12</v>
      </c>
      <c r="I4" s="3" t="s">
        <v>10</v>
      </c>
      <c r="J4" s="1">
        <f ca="1">$B$11*(SUMPRODUCT($B$2:$E$2,$J$2:$M$2)+$F$2*($B$9+$B$11*$J$2))</f>
        <v>23665.818939980531</v>
      </c>
      <c r="K4" s="1">
        <f ca="1">$B$11*(SUMPRODUCT($B$3:$E$3,$J$2:$M$2)+$F$3*($B$9+$B$11*$J$2))</f>
        <v>25707.840500072056</v>
      </c>
      <c r="L4" s="1">
        <f ca="1">$B$11*(SUMPRODUCT($B$4:$E$4,$J$2:$M$2)+$F$4*($B$9+$B$11*$J$2))</f>
        <v>26818.268960706388</v>
      </c>
      <c r="M4" s="1">
        <f ca="1">$B$11*(SUMPRODUCT($B$5:$E$5,$J$2:$M$2)+$F$5*($B$9+$B$11*$J$2))</f>
        <v>30847.569032873613</v>
      </c>
    </row>
    <row r="5" spans="1:13" x14ac:dyDescent="0.25">
      <c r="A5" s="1" t="s">
        <v>4</v>
      </c>
      <c r="B5" s="7"/>
      <c r="E5" s="1">
        <v>0.14000000000000001</v>
      </c>
      <c r="F5" s="8">
        <v>0.86</v>
      </c>
      <c r="I5" s="3" t="s">
        <v>11</v>
      </c>
      <c r="J5" s="1">
        <f ca="1">IF(J3&lt;J4,1,0)</f>
        <v>0</v>
      </c>
      <c r="K5" s="1">
        <f t="shared" ref="K5:M5" ca="1" si="1">IF(K3&lt;K4,1,0)</f>
        <v>0</v>
      </c>
      <c r="L5" s="1">
        <f t="shared" ca="1" si="1"/>
        <v>1</v>
      </c>
      <c r="M5" s="1">
        <f t="shared" ca="1" si="1"/>
        <v>1</v>
      </c>
    </row>
    <row r="6" spans="1:13" x14ac:dyDescent="0.25">
      <c r="A6" s="1" t="s">
        <v>1</v>
      </c>
      <c r="B6" s="9">
        <v>1</v>
      </c>
      <c r="C6" s="10"/>
      <c r="D6" s="10"/>
      <c r="E6" s="10"/>
      <c r="F6" s="11"/>
    </row>
    <row r="8" spans="1:13" x14ac:dyDescent="0.25">
      <c r="A8" s="1" t="s">
        <v>6</v>
      </c>
      <c r="B8" s="1">
        <v>3000</v>
      </c>
    </row>
    <row r="9" spans="1:13" x14ac:dyDescent="0.25">
      <c r="A9" s="1" t="s">
        <v>7</v>
      </c>
      <c r="B9" s="1">
        <v>8500</v>
      </c>
    </row>
    <row r="11" spans="1:13" x14ac:dyDescent="0.25">
      <c r="A11" s="1" t="s">
        <v>8</v>
      </c>
      <c r="B11" s="1">
        <v>0.99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Finite horizon</vt:lpstr>
      <vt:lpstr>Infinite horizon</vt:lpstr>
    </vt:vector>
  </TitlesOfParts>
  <Company>DTU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Philip Kidd</dc:creator>
  <cp:lastModifiedBy>Rowan Hoogervorst</cp:lastModifiedBy>
  <dcterms:created xsi:type="dcterms:W3CDTF">2021-09-10T07:23:27Z</dcterms:created>
  <dcterms:modified xsi:type="dcterms:W3CDTF">2023-10-13T14:48:29Z</dcterms:modified>
</cp:coreProperties>
</file>