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900" documentId="11_F25DC773A252ABDACC10481FA1DB55A45ADE58E5" xr6:coauthVersionLast="47" xr6:coauthVersionMax="47" xr10:uidLastSave="{87C44A9C-0F11-4F40-930C-F22E3B37C652}"/>
  <bookViews>
    <workbookView xWindow="-96" yWindow="0" windowWidth="930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6" i="1"/>
  <c r="E51" i="1"/>
  <c r="E53" i="1"/>
  <c r="J144" i="1"/>
  <c r="E144" i="1"/>
  <c r="G143" i="1"/>
  <c r="F132" i="1"/>
  <c r="E131" i="1"/>
  <c r="E120" i="1"/>
  <c r="E112" i="1"/>
  <c r="E113" i="1" s="1"/>
  <c r="G131" i="1" s="1"/>
  <c r="E96" i="1"/>
  <c r="I98" i="1"/>
  <c r="G98" i="1"/>
  <c r="E98" i="1"/>
  <c r="I96" i="1"/>
  <c r="G96" i="1"/>
  <c r="I83" i="1"/>
  <c r="I81" i="1"/>
  <c r="E81" i="1"/>
  <c r="M83" i="1"/>
  <c r="L83" i="1"/>
  <c r="G83" i="1"/>
  <c r="E83" i="1"/>
  <c r="M81" i="1"/>
  <c r="L81" i="1"/>
  <c r="G81" i="1"/>
  <c r="F68" i="1"/>
  <c r="G68" i="1"/>
  <c r="H68" i="1"/>
  <c r="I68" i="1"/>
  <c r="L68" i="1"/>
  <c r="M68" i="1"/>
  <c r="E68" i="1"/>
  <c r="F66" i="1"/>
  <c r="G66" i="1"/>
  <c r="H66" i="1"/>
  <c r="I66" i="1"/>
  <c r="L66" i="1"/>
  <c r="M66" i="1"/>
  <c r="M53" i="1"/>
  <c r="L53" i="1"/>
  <c r="I53" i="1"/>
  <c r="J53" i="1"/>
  <c r="K53" i="1"/>
  <c r="H53" i="1"/>
  <c r="F53" i="1"/>
  <c r="G53" i="1"/>
  <c r="M51" i="1"/>
  <c r="L51" i="1"/>
  <c r="I51" i="1"/>
  <c r="J51" i="1"/>
  <c r="K51" i="1"/>
  <c r="H51" i="1"/>
  <c r="F51" i="1"/>
  <c r="G51" i="1"/>
  <c r="E45" i="1"/>
  <c r="E82" i="1" s="1"/>
  <c r="E13" i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35" i="1"/>
  <c r="E35" i="1" s="1"/>
  <c r="F35" i="1" s="1"/>
  <c r="E14" i="1"/>
  <c r="J13" i="1"/>
  <c r="J21" i="1"/>
  <c r="K21" i="1" s="1"/>
  <c r="E8" i="1"/>
  <c r="E9" i="1"/>
  <c r="E7" i="1"/>
  <c r="C4" i="1"/>
  <c r="K143" i="1" l="1"/>
  <c r="H120" i="1"/>
  <c r="F131" i="1"/>
  <c r="F144" i="1"/>
  <c r="I54" i="1"/>
  <c r="F120" i="1"/>
  <c r="I131" i="1"/>
  <c r="G144" i="1"/>
  <c r="H119" i="1"/>
  <c r="E143" i="1"/>
  <c r="H144" i="1"/>
  <c r="E54" i="1"/>
  <c r="E132" i="1"/>
  <c r="F143" i="1"/>
  <c r="I144" i="1"/>
  <c r="I132" i="1"/>
  <c r="H143" i="1"/>
  <c r="J143" i="1"/>
  <c r="E67" i="1"/>
  <c r="E119" i="1"/>
  <c r="G132" i="1"/>
  <c r="I143" i="1"/>
  <c r="K144" i="1"/>
  <c r="E52" i="1"/>
  <c r="G120" i="1"/>
  <c r="H132" i="1"/>
  <c r="G119" i="1"/>
  <c r="H131" i="1"/>
  <c r="F119" i="1"/>
  <c r="M69" i="1"/>
  <c r="M67" i="1"/>
  <c r="M84" i="1"/>
  <c r="F67" i="1"/>
  <c r="G84" i="1"/>
  <c r="I97" i="1"/>
  <c r="E97" i="1"/>
  <c r="I84" i="1"/>
  <c r="E99" i="1"/>
  <c r="G67" i="1"/>
  <c r="F69" i="1"/>
  <c r="G82" i="1"/>
  <c r="L84" i="1"/>
  <c r="G97" i="1"/>
  <c r="L67" i="1"/>
  <c r="L69" i="1"/>
  <c r="G99" i="1"/>
  <c r="I67" i="1"/>
  <c r="I69" i="1"/>
  <c r="L82" i="1"/>
  <c r="I82" i="1"/>
  <c r="I99" i="1"/>
  <c r="H67" i="1"/>
  <c r="H69" i="1"/>
  <c r="M82" i="1"/>
  <c r="G69" i="1"/>
  <c r="E84" i="1"/>
  <c r="G54" i="1"/>
  <c r="F54" i="1"/>
  <c r="L52" i="1"/>
  <c r="M52" i="1"/>
  <c r="I52" i="1"/>
  <c r="F52" i="1"/>
  <c r="K54" i="1"/>
  <c r="K52" i="1"/>
  <c r="M54" i="1"/>
  <c r="J52" i="1"/>
  <c r="L54" i="1"/>
  <c r="H52" i="1"/>
  <c r="G52" i="1"/>
  <c r="H54" i="1"/>
  <c r="C16" i="1"/>
  <c r="C17" i="1" s="1"/>
  <c r="K28" i="1"/>
  <c r="K13" i="1"/>
  <c r="E10" i="1"/>
</calcChain>
</file>

<file path=xl/sharedStrings.xml><?xml version="1.0" encoding="utf-8"?>
<sst xmlns="http://schemas.openxmlformats.org/spreadsheetml/2006/main" count="192" uniqueCount="80">
  <si>
    <t>Exercise 1</t>
  </si>
  <si>
    <t>(b)</t>
  </si>
  <si>
    <t>Margins</t>
  </si>
  <si>
    <t>x</t>
  </si>
  <si>
    <t>Obj Fx</t>
  </si>
  <si>
    <t>x1</t>
  </si>
  <si>
    <t>x2</t>
  </si>
  <si>
    <t>x3</t>
  </si>
  <si>
    <t>Exercise 2</t>
  </si>
  <si>
    <t>Exercise 3</t>
  </si>
  <si>
    <t>(a)</t>
  </si>
  <si>
    <t>Case Mix</t>
  </si>
  <si>
    <t>Leg</t>
  </si>
  <si>
    <t>Arm</t>
  </si>
  <si>
    <t>Case Mix Index</t>
  </si>
  <si>
    <t>L</t>
  </si>
  <si>
    <t>A</t>
  </si>
  <si>
    <t>LOS</t>
  </si>
  <si>
    <t>Avg</t>
  </si>
  <si>
    <t>Treatment</t>
  </si>
  <si>
    <t>Total LOS</t>
  </si>
  <si>
    <t>CW_i</t>
  </si>
  <si>
    <t>n_patients</t>
  </si>
  <si>
    <t>weights</t>
  </si>
  <si>
    <t>Exercise 5</t>
  </si>
  <si>
    <t>Exercise 4</t>
  </si>
  <si>
    <t>Patient i</t>
  </si>
  <si>
    <t>mu_i</t>
  </si>
  <si>
    <t>slack</t>
  </si>
  <si>
    <t>beta</t>
  </si>
  <si>
    <t>sigma</t>
  </si>
  <si>
    <t>c</t>
  </si>
  <si>
    <t>usage</t>
  </si>
  <si>
    <t>accept?</t>
  </si>
  <si>
    <t>Iteration 1</t>
  </si>
  <si>
    <t>OR 1</t>
  </si>
  <si>
    <t>OR 2</t>
  </si>
  <si>
    <t>OR 3</t>
  </si>
  <si>
    <t>Patient</t>
  </si>
  <si>
    <t>Duration</t>
  </si>
  <si>
    <t>Forward del</t>
  </si>
  <si>
    <t>Backward del</t>
  </si>
  <si>
    <t>latest start time, S</t>
  </si>
  <si>
    <t>earliest end time, E</t>
  </si>
  <si>
    <t>lambda</t>
  </si>
  <si>
    <t>OR1</t>
  </si>
  <si>
    <t>OR3</t>
  </si>
  <si>
    <t>OR2</t>
  </si>
  <si>
    <t>Iteration 2</t>
  </si>
  <si>
    <t>Iteration 4</t>
  </si>
  <si>
    <t>Iteration 5</t>
  </si>
  <si>
    <t>Latest forward completion time</t>
  </si>
  <si>
    <t>Earliest backward starting time</t>
  </si>
  <si>
    <t>C_i</t>
  </si>
  <si>
    <t>Start</t>
  </si>
  <si>
    <t>End</t>
  </si>
  <si>
    <t>ST_i</t>
  </si>
  <si>
    <t>X</t>
  </si>
  <si>
    <t>Iteration 3</t>
  </si>
  <si>
    <t>OR available start time</t>
  </si>
  <si>
    <t>OR available end time</t>
  </si>
  <si>
    <t>Add patient 3 as forward schedule</t>
  </si>
  <si>
    <t>C1 heuristic</t>
  </si>
  <si>
    <t>C2 heuristic</t>
  </si>
  <si>
    <t>0.5 lambda</t>
  </si>
  <si>
    <t>Arrange OR2 according shortest possible time rule</t>
  </si>
  <si>
    <t>Sort OR1 according to SPT rule</t>
  </si>
  <si>
    <t>p_i</t>
  </si>
  <si>
    <t>Lower invalid interval</t>
  </si>
  <si>
    <t>Upper invalid interval</t>
  </si>
  <si>
    <t>Overlap invalid interval?</t>
  </si>
  <si>
    <t>No</t>
  </si>
  <si>
    <t>Yes</t>
  </si>
  <si>
    <t>Schedule patient 2 in OR1</t>
  </si>
  <si>
    <t>Iteration 0</t>
  </si>
  <si>
    <t>Schedule patient 3 in OR1</t>
  </si>
  <si>
    <t>Sort OR3 according to SPT rule</t>
  </si>
  <si>
    <t>Schedule patient 9 in OR3</t>
  </si>
  <si>
    <t>Add last remaining patient 1 in OR1</t>
  </si>
  <si>
    <t>Add last remaining patient 8 in 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</si>
</sst>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8"/>
  <sheetViews>
    <sheetView tabSelected="1" topLeftCell="A35" zoomScale="70" zoomScaleNormal="70" workbookViewId="0">
      <selection activeCell="I50" sqref="I50"/>
    </sheetView>
  </sheetViews>
  <sheetFormatPr defaultRowHeight="14.4" x14ac:dyDescent="0.3"/>
  <cols>
    <col min="7" max="11" width="10.44140625" customWidth="1"/>
    <col min="15" max="15" width="5" customWidth="1"/>
    <col min="16" max="41" width="2.33203125" customWidth="1"/>
  </cols>
  <sheetData>
    <row r="1" spans="1:11" x14ac:dyDescent="0.3">
      <c r="A1" s="3" t="s">
        <v>0</v>
      </c>
    </row>
    <row r="2" spans="1:11" x14ac:dyDescent="0.3">
      <c r="A2" t="s">
        <v>1</v>
      </c>
      <c r="B2" t="s">
        <v>2</v>
      </c>
      <c r="C2">
        <v>2000</v>
      </c>
      <c r="D2">
        <v>1500</v>
      </c>
      <c r="E2">
        <v>500</v>
      </c>
      <c r="F2">
        <v>300</v>
      </c>
    </row>
    <row r="3" spans="1:11" x14ac:dyDescent="0.3">
      <c r="B3" t="s">
        <v>3</v>
      </c>
      <c r="C3">
        <v>10</v>
      </c>
      <c r="D3">
        <v>28.33</v>
      </c>
      <c r="E3">
        <v>40</v>
      </c>
      <c r="F3">
        <v>216.67</v>
      </c>
    </row>
    <row r="4" spans="1:11" x14ac:dyDescent="0.3">
      <c r="B4" t="s">
        <v>4</v>
      </c>
      <c r="C4" s="4">
        <f>SUMPRODUCT(C2:F2,C3:F3)</f>
        <v>147496</v>
      </c>
    </row>
    <row r="6" spans="1:11" x14ac:dyDescent="0.3">
      <c r="A6" s="3" t="s">
        <v>8</v>
      </c>
    </row>
    <row r="7" spans="1:11" x14ac:dyDescent="0.3">
      <c r="A7" t="s">
        <v>1</v>
      </c>
      <c r="B7" t="s">
        <v>5</v>
      </c>
      <c r="C7">
        <v>8885</v>
      </c>
      <c r="D7">
        <v>0</v>
      </c>
      <c r="E7">
        <f>C7*D7</f>
        <v>0</v>
      </c>
    </row>
    <row r="8" spans="1:11" x14ac:dyDescent="0.3">
      <c r="B8" t="s">
        <v>6</v>
      </c>
      <c r="C8">
        <v>10143</v>
      </c>
      <c r="D8">
        <v>3000</v>
      </c>
      <c r="E8" s="4">
        <f t="shared" ref="E8:E9" si="0">C8*D8</f>
        <v>30429000</v>
      </c>
    </row>
    <row r="9" spans="1:11" x14ac:dyDescent="0.3">
      <c r="B9" t="s">
        <v>7</v>
      </c>
      <c r="C9">
        <v>12711</v>
      </c>
      <c r="D9">
        <v>260</v>
      </c>
      <c r="E9" s="4">
        <f t="shared" si="0"/>
        <v>3304860</v>
      </c>
    </row>
    <row r="10" spans="1:11" x14ac:dyDescent="0.3">
      <c r="E10" s="4">
        <f>SUM(E7:E9)</f>
        <v>33733860</v>
      </c>
    </row>
    <row r="12" spans="1:11" x14ac:dyDescent="0.3">
      <c r="A12" s="3" t="s">
        <v>9</v>
      </c>
      <c r="C12" t="s">
        <v>23</v>
      </c>
      <c r="D12" t="s">
        <v>22</v>
      </c>
      <c r="E12" t="s">
        <v>21</v>
      </c>
      <c r="G12" s="5" t="s">
        <v>19</v>
      </c>
      <c r="H12" s="5" t="s">
        <v>17</v>
      </c>
      <c r="I12" s="5" t="s">
        <v>22</v>
      </c>
      <c r="J12" s="5" t="s">
        <v>20</v>
      </c>
      <c r="K12" s="5" t="s">
        <v>18</v>
      </c>
    </row>
    <row r="13" spans="1:11" x14ac:dyDescent="0.3">
      <c r="A13" t="s">
        <v>10</v>
      </c>
      <c r="B13" t="s">
        <v>12</v>
      </c>
      <c r="C13">
        <v>1.1000000000000001</v>
      </c>
      <c r="D13">
        <v>150</v>
      </c>
      <c r="E13">
        <f>C13*D13</f>
        <v>165</v>
      </c>
      <c r="G13" s="7" t="s">
        <v>16</v>
      </c>
      <c r="H13" s="8">
        <v>1</v>
      </c>
      <c r="I13" s="8">
        <v>1</v>
      </c>
      <c r="J13" s="8">
        <f>SUMPRODUCT(H13:H20,I13:I20)</f>
        <v>427</v>
      </c>
      <c r="K13" s="9">
        <f>J13/SUM(I13:I20)</f>
        <v>8.5399999999999991</v>
      </c>
    </row>
    <row r="14" spans="1:11" x14ac:dyDescent="0.3">
      <c r="B14" t="s">
        <v>13</v>
      </c>
      <c r="C14">
        <v>0.7</v>
      </c>
      <c r="D14">
        <v>50</v>
      </c>
      <c r="E14">
        <f>C14*D14</f>
        <v>35</v>
      </c>
      <c r="G14" s="10" t="s">
        <v>16</v>
      </c>
      <c r="H14" s="5">
        <v>5</v>
      </c>
      <c r="I14" s="5">
        <v>2</v>
      </c>
      <c r="J14" s="5"/>
      <c r="K14" s="11"/>
    </row>
    <row r="15" spans="1:11" x14ac:dyDescent="0.3">
      <c r="G15" s="10" t="s">
        <v>16</v>
      </c>
      <c r="H15" s="5">
        <v>9</v>
      </c>
      <c r="I15" s="5">
        <v>4</v>
      </c>
      <c r="J15" s="5"/>
      <c r="K15" s="11"/>
    </row>
    <row r="16" spans="1:11" x14ac:dyDescent="0.3">
      <c r="B16" s="1" t="s">
        <v>11</v>
      </c>
      <c r="C16" s="4">
        <f>SUM(E13:E14)</f>
        <v>200</v>
      </c>
      <c r="G16" s="10" t="s">
        <v>16</v>
      </c>
      <c r="H16" s="5">
        <v>4</v>
      </c>
      <c r="I16" s="5">
        <v>5</v>
      </c>
      <c r="J16" s="5"/>
      <c r="K16" s="11"/>
    </row>
    <row r="17" spans="1:11" x14ac:dyDescent="0.3">
      <c r="B17" s="1" t="s">
        <v>14</v>
      </c>
      <c r="C17" s="4">
        <f>C16/SUM(D13:D14)</f>
        <v>1</v>
      </c>
      <c r="E17" s="2"/>
      <c r="G17" s="10" t="s">
        <v>16</v>
      </c>
      <c r="H17" s="5">
        <v>21</v>
      </c>
      <c r="I17" s="5">
        <v>6</v>
      </c>
      <c r="J17" s="5"/>
      <c r="K17" s="11"/>
    </row>
    <row r="18" spans="1:11" x14ac:dyDescent="0.3">
      <c r="G18" s="10" t="s">
        <v>16</v>
      </c>
      <c r="H18" s="5">
        <v>8</v>
      </c>
      <c r="I18" s="5">
        <v>7</v>
      </c>
      <c r="J18" s="5"/>
      <c r="K18" s="11"/>
    </row>
    <row r="19" spans="1:11" x14ac:dyDescent="0.3">
      <c r="G19" s="10" t="s">
        <v>16</v>
      </c>
      <c r="H19" s="5">
        <v>10</v>
      </c>
      <c r="I19" s="5">
        <v>7</v>
      </c>
      <c r="J19" s="5"/>
      <c r="K19" s="11"/>
    </row>
    <row r="20" spans="1:11" x14ac:dyDescent="0.3">
      <c r="G20" s="12" t="s">
        <v>16</v>
      </c>
      <c r="H20" s="13">
        <v>6</v>
      </c>
      <c r="I20" s="13">
        <v>18</v>
      </c>
      <c r="J20" s="13"/>
      <c r="K20" s="14"/>
    </row>
    <row r="21" spans="1:11" x14ac:dyDescent="0.3">
      <c r="G21" s="7" t="s">
        <v>15</v>
      </c>
      <c r="H21" s="8">
        <v>2</v>
      </c>
      <c r="I21" s="8">
        <v>5</v>
      </c>
      <c r="J21" s="8">
        <f>SUMPRODUCT(H21:H27,I21:I27)</f>
        <v>1196</v>
      </c>
      <c r="K21" s="9">
        <f>J21/SUM(I21:I27)</f>
        <v>7.9733333333333336</v>
      </c>
    </row>
    <row r="22" spans="1:11" x14ac:dyDescent="0.3">
      <c r="G22" s="10" t="s">
        <v>15</v>
      </c>
      <c r="H22" s="5">
        <v>16</v>
      </c>
      <c r="I22" s="5">
        <v>6</v>
      </c>
      <c r="J22" s="5"/>
      <c r="K22" s="11"/>
    </row>
    <row r="23" spans="1:11" x14ac:dyDescent="0.3">
      <c r="G23" s="10" t="s">
        <v>15</v>
      </c>
      <c r="H23" s="5">
        <v>10</v>
      </c>
      <c r="I23" s="5">
        <v>7</v>
      </c>
      <c r="J23" s="5"/>
      <c r="K23" s="11"/>
    </row>
    <row r="24" spans="1:11" x14ac:dyDescent="0.3">
      <c r="G24" s="10" t="s">
        <v>15</v>
      </c>
      <c r="H24" s="5">
        <v>8</v>
      </c>
      <c r="I24" s="5">
        <v>19</v>
      </c>
      <c r="J24" s="5"/>
      <c r="K24" s="11"/>
    </row>
    <row r="25" spans="1:11" x14ac:dyDescent="0.3">
      <c r="G25" s="10" t="s">
        <v>15</v>
      </c>
      <c r="H25" s="5">
        <v>4</v>
      </c>
      <c r="I25" s="5">
        <v>25</v>
      </c>
      <c r="J25" s="5"/>
      <c r="K25" s="11"/>
    </row>
    <row r="26" spans="1:11" x14ac:dyDescent="0.3">
      <c r="G26" s="10" t="s">
        <v>15</v>
      </c>
      <c r="H26" s="5">
        <v>11</v>
      </c>
      <c r="I26" s="5">
        <v>38</v>
      </c>
      <c r="J26" s="5"/>
      <c r="K26" s="11"/>
    </row>
    <row r="27" spans="1:11" x14ac:dyDescent="0.3">
      <c r="G27" s="12" t="s">
        <v>15</v>
      </c>
      <c r="H27" s="13">
        <v>7</v>
      </c>
      <c r="I27" s="13">
        <v>50</v>
      </c>
      <c r="J27" s="13"/>
      <c r="K27" s="14"/>
    </row>
    <row r="28" spans="1:11" x14ac:dyDescent="0.3">
      <c r="G28" s="5"/>
      <c r="H28" s="5"/>
      <c r="I28" s="5"/>
      <c r="J28" s="5"/>
      <c r="K28" s="6">
        <f>(J13+J21)/SUM(I13:I27)</f>
        <v>8.1150000000000002</v>
      </c>
    </row>
    <row r="29" spans="1:11" x14ac:dyDescent="0.3">
      <c r="A29" s="3" t="s">
        <v>25</v>
      </c>
      <c r="G29" s="5"/>
      <c r="H29" s="5"/>
      <c r="I29" s="5"/>
      <c r="J29" s="5"/>
      <c r="K29" s="5"/>
    </row>
    <row r="30" spans="1:11" x14ac:dyDescent="0.3">
      <c r="B30" t="s">
        <v>30</v>
      </c>
      <c r="C30">
        <v>10</v>
      </c>
    </row>
    <row r="31" spans="1:11" x14ac:dyDescent="0.3">
      <c r="B31" t="s">
        <v>31</v>
      </c>
      <c r="C31">
        <v>300</v>
      </c>
    </row>
    <row r="32" spans="1:11" x14ac:dyDescent="0.3">
      <c r="B32" t="s">
        <v>29</v>
      </c>
      <c r="C32">
        <v>0.3</v>
      </c>
    </row>
    <row r="34" spans="1:12" x14ac:dyDescent="0.3">
      <c r="B34" t="s">
        <v>26</v>
      </c>
      <c r="C34" t="s">
        <v>27</v>
      </c>
      <c r="D34" t="s">
        <v>28</v>
      </c>
      <c r="E34" t="s">
        <v>32</v>
      </c>
      <c r="F34" t="s">
        <v>33</v>
      </c>
    </row>
    <row r="35" spans="1:12" x14ac:dyDescent="0.3">
      <c r="B35">
        <v>1</v>
      </c>
      <c r="C35">
        <v>70</v>
      </c>
      <c r="D35">
        <f>C$32*SQRT(B35)*C$30</f>
        <v>3</v>
      </c>
      <c r="E35">
        <f>SUM(C$35:C35)+D35</f>
        <v>73</v>
      </c>
      <c r="F35" s="4" t="str">
        <f>IF(E35&lt;=C$31,"yes","no")</f>
        <v>yes</v>
      </c>
    </row>
    <row r="36" spans="1:12" x14ac:dyDescent="0.3">
      <c r="B36">
        <v>2</v>
      </c>
      <c r="C36">
        <v>90</v>
      </c>
      <c r="D36">
        <f t="shared" ref="D36:D40" si="1">C$32*SQRT(B36)*C$30</f>
        <v>4.2426406871192848</v>
      </c>
      <c r="E36">
        <f>SUM(C$35:C36)+D36</f>
        <v>164.24264068711929</v>
      </c>
      <c r="F36" s="4" t="str">
        <f t="shared" ref="F36:F40" si="2">IF(E36&lt;=C$31,"yes","no")</f>
        <v>yes</v>
      </c>
    </row>
    <row r="37" spans="1:12" x14ac:dyDescent="0.3">
      <c r="B37">
        <v>3</v>
      </c>
      <c r="C37">
        <v>135</v>
      </c>
      <c r="D37">
        <f t="shared" si="1"/>
        <v>5.1961524227066311</v>
      </c>
      <c r="E37">
        <f>SUM(C$35:C37)+D37</f>
        <v>300.19615242270663</v>
      </c>
      <c r="F37" s="4" t="str">
        <f t="shared" si="2"/>
        <v>no</v>
      </c>
    </row>
    <row r="38" spans="1:12" x14ac:dyDescent="0.3">
      <c r="B38">
        <v>4</v>
      </c>
      <c r="C38">
        <v>120</v>
      </c>
      <c r="D38">
        <f t="shared" si="1"/>
        <v>6</v>
      </c>
      <c r="E38">
        <f>SUM(C$35:C38)+D38</f>
        <v>421</v>
      </c>
      <c r="F38" s="4" t="str">
        <f t="shared" si="2"/>
        <v>no</v>
      </c>
    </row>
    <row r="39" spans="1:12" x14ac:dyDescent="0.3">
      <c r="B39">
        <v>5</v>
      </c>
      <c r="C39">
        <v>30</v>
      </c>
      <c r="D39">
        <f t="shared" si="1"/>
        <v>6.7082039324993694</v>
      </c>
      <c r="E39">
        <f>SUM(C$35:C39)+D39</f>
        <v>451.70820393249937</v>
      </c>
      <c r="F39" s="4" t="str">
        <f t="shared" si="2"/>
        <v>no</v>
      </c>
    </row>
    <row r="40" spans="1:12" x14ac:dyDescent="0.3">
      <c r="B40">
        <v>6</v>
      </c>
      <c r="C40">
        <v>80</v>
      </c>
      <c r="D40">
        <f t="shared" si="1"/>
        <v>7.3484692283495336</v>
      </c>
      <c r="E40">
        <f>SUM(C$35:C40)+D40</f>
        <v>532.34846922834959</v>
      </c>
      <c r="F40" s="4" t="str">
        <f t="shared" si="2"/>
        <v>no</v>
      </c>
    </row>
    <row r="42" spans="1:12" x14ac:dyDescent="0.3">
      <c r="A42" s="3" t="s">
        <v>24</v>
      </c>
      <c r="B42" s="3" t="s">
        <v>62</v>
      </c>
      <c r="H42" t="s">
        <v>54</v>
      </c>
      <c r="I42" t="s">
        <v>55</v>
      </c>
    </row>
    <row r="43" spans="1:12" x14ac:dyDescent="0.3">
      <c r="D43" s="1" t="s">
        <v>43</v>
      </c>
      <c r="E43">
        <v>14</v>
      </c>
      <c r="G43" t="s">
        <v>45</v>
      </c>
      <c r="H43">
        <v>6</v>
      </c>
      <c r="I43">
        <v>14</v>
      </c>
    </row>
    <row r="44" spans="1:12" x14ac:dyDescent="0.3">
      <c r="D44" s="1" t="s">
        <v>42</v>
      </c>
      <c r="E44">
        <v>10</v>
      </c>
      <c r="G44" t="s">
        <v>47</v>
      </c>
      <c r="H44">
        <v>8</v>
      </c>
      <c r="I44">
        <v>18</v>
      </c>
    </row>
    <row r="45" spans="1:12" x14ac:dyDescent="0.3">
      <c r="D45" s="1" t="s">
        <v>44</v>
      </c>
      <c r="E45">
        <f>(E43-E44)/(1+2+3+1)</f>
        <v>0.5714285714285714</v>
      </c>
      <c r="G45" t="s">
        <v>46</v>
      </c>
      <c r="H45">
        <v>10</v>
      </c>
      <c r="I45">
        <v>15</v>
      </c>
    </row>
    <row r="47" spans="1:12" x14ac:dyDescent="0.3">
      <c r="C47" s="2" t="s">
        <v>34</v>
      </c>
    </row>
    <row r="48" spans="1:12" x14ac:dyDescent="0.3">
      <c r="E48" t="s">
        <v>35</v>
      </c>
      <c r="H48" t="s">
        <v>36</v>
      </c>
      <c r="L48" t="s">
        <v>37</v>
      </c>
    </row>
    <row r="49" spans="3:41" x14ac:dyDescent="0.3">
      <c r="D49" s="1" t="s">
        <v>38</v>
      </c>
      <c r="E49">
        <v>1</v>
      </c>
      <c r="F49">
        <v>2</v>
      </c>
      <c r="G49">
        <v>3</v>
      </c>
      <c r="H49">
        <v>4</v>
      </c>
      <c r="I49">
        <v>5</v>
      </c>
      <c r="J49">
        <v>6</v>
      </c>
      <c r="K49">
        <v>7</v>
      </c>
      <c r="L49">
        <v>8</v>
      </c>
      <c r="M49">
        <v>9</v>
      </c>
      <c r="P49" s="23">
        <v>6</v>
      </c>
      <c r="Q49" s="24"/>
      <c r="R49" s="23">
        <v>7</v>
      </c>
      <c r="S49" s="24"/>
      <c r="T49" s="23">
        <v>8</v>
      </c>
      <c r="U49" s="24"/>
      <c r="V49" s="23">
        <v>9</v>
      </c>
      <c r="W49" s="24"/>
      <c r="X49" s="23">
        <v>10</v>
      </c>
      <c r="Y49" s="24"/>
      <c r="Z49" s="23">
        <v>11</v>
      </c>
      <c r="AA49" s="24"/>
      <c r="AB49" s="23">
        <v>12</v>
      </c>
      <c r="AC49" s="24"/>
      <c r="AD49" s="23">
        <v>13</v>
      </c>
      <c r="AE49" s="24"/>
      <c r="AF49" s="23">
        <v>14</v>
      </c>
      <c r="AG49" s="24"/>
      <c r="AH49" s="23">
        <v>15</v>
      </c>
      <c r="AI49" s="24"/>
      <c r="AJ49" s="23">
        <v>16</v>
      </c>
      <c r="AK49" s="24"/>
      <c r="AL49" s="23">
        <v>17</v>
      </c>
      <c r="AM49" s="24"/>
      <c r="AN49" s="23">
        <v>18</v>
      </c>
      <c r="AO49" s="24"/>
    </row>
    <row r="50" spans="3:41" x14ac:dyDescent="0.3">
      <c r="D50" s="1" t="s">
        <v>39</v>
      </c>
      <c r="E50">
        <v>3</v>
      </c>
      <c r="F50">
        <v>1</v>
      </c>
      <c r="G50">
        <v>3.5</v>
      </c>
      <c r="H50">
        <v>0.5</v>
      </c>
      <c r="I50">
        <v>1.5</v>
      </c>
      <c r="J50">
        <v>2.5</v>
      </c>
      <c r="K50">
        <v>4.5</v>
      </c>
      <c r="L50">
        <v>2.5</v>
      </c>
      <c r="M50">
        <v>1</v>
      </c>
      <c r="O50" t="s">
        <v>45</v>
      </c>
      <c r="AF50" s="17"/>
      <c r="AG50" s="17"/>
      <c r="AH50" s="17"/>
      <c r="AI50" s="17"/>
      <c r="AJ50" s="17"/>
      <c r="AK50" s="17"/>
      <c r="AL50" s="17"/>
      <c r="AM50" s="17"/>
      <c r="AN50" s="5"/>
    </row>
    <row r="51" spans="3:41" x14ac:dyDescent="0.3">
      <c r="D51" s="1" t="s">
        <v>53</v>
      </c>
      <c r="E51">
        <f>$H43+E50</f>
        <v>9</v>
      </c>
      <c r="F51">
        <f t="shared" ref="F51:G51" si="3">$H43+F50</f>
        <v>7</v>
      </c>
      <c r="G51">
        <f t="shared" si="3"/>
        <v>9.5</v>
      </c>
      <c r="H51">
        <f>$H44+H50</f>
        <v>8.5</v>
      </c>
      <c r="I51">
        <f t="shared" ref="I51:K51" si="4">$H44+I50</f>
        <v>9.5</v>
      </c>
      <c r="J51">
        <f t="shared" si="4"/>
        <v>10.5</v>
      </c>
      <c r="K51">
        <f t="shared" si="4"/>
        <v>12.5</v>
      </c>
      <c r="L51">
        <f>$H45+L50</f>
        <v>12.5</v>
      </c>
      <c r="M51">
        <f>$H45+M50</f>
        <v>11</v>
      </c>
      <c r="O51" t="s">
        <v>47</v>
      </c>
      <c r="P51" s="17"/>
      <c r="Q51" s="17"/>
      <c r="R51" s="17"/>
      <c r="S51" s="17"/>
      <c r="T51" s="25">
        <v>6</v>
      </c>
      <c r="U51" s="26"/>
      <c r="V51" s="26"/>
      <c r="W51" s="26"/>
      <c r="X51" s="27"/>
      <c r="AE51" s="25">
        <v>7</v>
      </c>
      <c r="AF51" s="26"/>
      <c r="AG51" s="26"/>
      <c r="AH51" s="26"/>
      <c r="AI51" s="26"/>
      <c r="AJ51" s="26"/>
      <c r="AK51" s="26"/>
      <c r="AL51" s="26"/>
      <c r="AM51" s="27"/>
      <c r="AN51" s="5"/>
    </row>
    <row r="52" spans="3:41" x14ac:dyDescent="0.3">
      <c r="D52" s="1" t="s">
        <v>40</v>
      </c>
      <c r="E52">
        <f>ABS($E44+$E45-E51)</f>
        <v>1.5714285714285712</v>
      </c>
      <c r="F52">
        <f>ABS($E44+$E45-F51)</f>
        <v>3.5714285714285712</v>
      </c>
      <c r="G52">
        <f t="shared" ref="G52:M52" si="5">ABS($E44+$E45-G51)</f>
        <v>1.0714285714285712</v>
      </c>
      <c r="H52">
        <f t="shared" si="5"/>
        <v>2.0714285714285712</v>
      </c>
      <c r="I52">
        <f t="shared" si="5"/>
        <v>1.0714285714285712</v>
      </c>
      <c r="J52" s="4">
        <f t="shared" si="5"/>
        <v>7.1428571428571175E-2</v>
      </c>
      <c r="K52">
        <f t="shared" si="5"/>
        <v>1.9285714285714288</v>
      </c>
      <c r="L52">
        <f t="shared" si="5"/>
        <v>1.9285714285714288</v>
      </c>
      <c r="M52">
        <f t="shared" si="5"/>
        <v>0.42857142857142883</v>
      </c>
      <c r="O52" t="s">
        <v>46</v>
      </c>
      <c r="P52" s="17"/>
      <c r="Q52" s="17"/>
      <c r="R52" s="17"/>
      <c r="S52" s="17"/>
      <c r="T52" s="17"/>
      <c r="U52" s="17"/>
      <c r="V52" s="17"/>
      <c r="W52" s="17"/>
      <c r="AH52" s="17"/>
      <c r="AI52" s="17"/>
      <c r="AJ52" s="17"/>
      <c r="AK52" s="17"/>
      <c r="AL52" s="17"/>
      <c r="AM52" s="17"/>
      <c r="AN52" s="5"/>
    </row>
    <row r="53" spans="3:41" x14ac:dyDescent="0.3">
      <c r="D53" s="1" t="s">
        <v>56</v>
      </c>
      <c r="E53">
        <f>$I43-E50</f>
        <v>11</v>
      </c>
      <c r="F53">
        <f t="shared" ref="F53:G53" si="6">$I43-F50</f>
        <v>13</v>
      </c>
      <c r="G53">
        <f t="shared" si="6"/>
        <v>10.5</v>
      </c>
      <c r="H53">
        <f>$I44-H50</f>
        <v>17.5</v>
      </c>
      <c r="I53">
        <f t="shared" ref="I53:K53" si="7">$I44-I50</f>
        <v>16.5</v>
      </c>
      <c r="J53">
        <f t="shared" si="7"/>
        <v>15.5</v>
      </c>
      <c r="K53">
        <f t="shared" si="7"/>
        <v>13.5</v>
      </c>
      <c r="L53">
        <f>$I45-L50</f>
        <v>12.5</v>
      </c>
      <c r="M53">
        <f>$I45-M50</f>
        <v>14</v>
      </c>
    </row>
    <row r="54" spans="3:41" x14ac:dyDescent="0.3">
      <c r="D54" s="1" t="s">
        <v>41</v>
      </c>
      <c r="E54">
        <f>ABS($E43-$E45-E53)</f>
        <v>2.4285714285714288</v>
      </c>
      <c r="F54">
        <f t="shared" ref="F54:M54" si="8">ABS($E43-$E45-F53)</f>
        <v>0.42857142857142883</v>
      </c>
      <c r="G54">
        <f t="shared" si="8"/>
        <v>2.9285714285714288</v>
      </c>
      <c r="H54">
        <f t="shared" si="8"/>
        <v>4.0714285714285712</v>
      </c>
      <c r="I54">
        <f>ABS($E43-$E45-I53)</f>
        <v>3.0714285714285712</v>
      </c>
      <c r="J54" t="s">
        <v>57</v>
      </c>
      <c r="K54" s="4">
        <f t="shared" si="8"/>
        <v>7.1428571428571175E-2</v>
      </c>
      <c r="L54">
        <f t="shared" si="8"/>
        <v>0.92857142857142883</v>
      </c>
      <c r="M54">
        <f t="shared" si="8"/>
        <v>0.57142857142857117</v>
      </c>
    </row>
    <row r="55" spans="3:41" x14ac:dyDescent="0.3">
      <c r="D55" s="1"/>
    </row>
    <row r="56" spans="3:41" x14ac:dyDescent="0.3">
      <c r="D56" s="1"/>
    </row>
    <row r="57" spans="3:41" x14ac:dyDescent="0.3">
      <c r="C57" s="2" t="s">
        <v>48</v>
      </c>
    </row>
    <row r="58" spans="3:41" x14ac:dyDescent="0.3">
      <c r="C58" s="2"/>
      <c r="D58" s="1" t="s">
        <v>51</v>
      </c>
      <c r="E58">
        <v>10.5</v>
      </c>
    </row>
    <row r="59" spans="3:41" x14ac:dyDescent="0.3">
      <c r="C59" s="2"/>
      <c r="D59" s="1" t="s">
        <v>52</v>
      </c>
      <c r="E59">
        <v>13.5</v>
      </c>
    </row>
    <row r="60" spans="3:41" x14ac:dyDescent="0.3">
      <c r="E60" t="s">
        <v>35</v>
      </c>
      <c r="H60" t="s">
        <v>36</v>
      </c>
      <c r="L60" t="s">
        <v>37</v>
      </c>
    </row>
    <row r="61" spans="3:41" x14ac:dyDescent="0.3">
      <c r="D61" s="1" t="s">
        <v>38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</row>
    <row r="62" spans="3:41" x14ac:dyDescent="0.3">
      <c r="D62" s="1" t="s">
        <v>39</v>
      </c>
      <c r="E62">
        <v>3</v>
      </c>
      <c r="F62">
        <v>1</v>
      </c>
      <c r="G62">
        <v>3.5</v>
      </c>
      <c r="H62">
        <v>0.5</v>
      </c>
      <c r="I62">
        <v>1.5</v>
      </c>
      <c r="J62">
        <v>2.5</v>
      </c>
      <c r="K62">
        <v>4.5</v>
      </c>
      <c r="L62">
        <v>2.5</v>
      </c>
      <c r="M62">
        <v>1</v>
      </c>
    </row>
    <row r="63" spans="3:41" x14ac:dyDescent="0.3">
      <c r="D63" s="1" t="s">
        <v>59</v>
      </c>
      <c r="E63">
        <v>6</v>
      </c>
      <c r="F63">
        <v>6</v>
      </c>
      <c r="G63">
        <v>6</v>
      </c>
      <c r="H63">
        <v>10.5</v>
      </c>
      <c r="I63">
        <v>10.5</v>
      </c>
      <c r="L63">
        <v>10</v>
      </c>
      <c r="M63">
        <v>10</v>
      </c>
    </row>
    <row r="64" spans="3:41" x14ac:dyDescent="0.3">
      <c r="D64" s="1" t="s">
        <v>60</v>
      </c>
      <c r="E64">
        <v>14</v>
      </c>
      <c r="F64">
        <v>14</v>
      </c>
      <c r="G64">
        <v>14</v>
      </c>
      <c r="H64">
        <v>13.5</v>
      </c>
      <c r="I64">
        <v>13.5</v>
      </c>
      <c r="L64">
        <v>15</v>
      </c>
      <c r="M64">
        <v>15</v>
      </c>
      <c r="P64" s="23">
        <v>6</v>
      </c>
      <c r="Q64" s="24"/>
      <c r="R64" s="23">
        <v>7</v>
      </c>
      <c r="S64" s="24"/>
      <c r="T64" s="23">
        <v>8</v>
      </c>
      <c r="U64" s="24"/>
      <c r="V64" s="23">
        <v>9</v>
      </c>
      <c r="W64" s="24"/>
      <c r="X64" s="23">
        <v>10</v>
      </c>
      <c r="Y64" s="24"/>
      <c r="Z64" s="23">
        <v>11</v>
      </c>
      <c r="AA64" s="24"/>
      <c r="AB64" s="23">
        <v>12</v>
      </c>
      <c r="AC64" s="24"/>
      <c r="AD64" s="23">
        <v>13</v>
      </c>
      <c r="AE64" s="24"/>
      <c r="AF64" s="23">
        <v>14</v>
      </c>
      <c r="AG64" s="24"/>
      <c r="AH64" s="23">
        <v>15</v>
      </c>
      <c r="AI64" s="24"/>
      <c r="AJ64" s="23">
        <v>16</v>
      </c>
      <c r="AK64" s="24"/>
      <c r="AL64" s="23">
        <v>17</v>
      </c>
      <c r="AM64" s="24"/>
      <c r="AN64" s="23">
        <v>18</v>
      </c>
      <c r="AO64" s="24"/>
    </row>
    <row r="65" spans="3:41" x14ac:dyDescent="0.3">
      <c r="O65" t="s">
        <v>45</v>
      </c>
      <c r="AD65" s="22">
        <v>2</v>
      </c>
      <c r="AE65" s="22"/>
      <c r="AF65" s="17"/>
      <c r="AG65" s="17"/>
      <c r="AH65" s="17"/>
      <c r="AI65" s="17"/>
      <c r="AJ65" s="17"/>
      <c r="AK65" s="17"/>
      <c r="AL65" s="17"/>
      <c r="AM65" s="17"/>
      <c r="AN65" s="5"/>
    </row>
    <row r="66" spans="3:41" x14ac:dyDescent="0.3">
      <c r="D66" s="1" t="s">
        <v>53</v>
      </c>
      <c r="E66">
        <f>E63+E62</f>
        <v>9</v>
      </c>
      <c r="F66">
        <f>F63+F62</f>
        <v>7</v>
      </c>
      <c r="G66">
        <f>G63+G62</f>
        <v>9.5</v>
      </c>
      <c r="H66">
        <f>H63+H62</f>
        <v>11</v>
      </c>
      <c r="I66">
        <f>I63+I62</f>
        <v>12</v>
      </c>
      <c r="L66">
        <f>L63+L62</f>
        <v>12.5</v>
      </c>
      <c r="M66">
        <f>M63+M62</f>
        <v>11</v>
      </c>
      <c r="O66" t="s">
        <v>47</v>
      </c>
      <c r="P66" s="17"/>
      <c r="Q66" s="17"/>
      <c r="R66" s="17"/>
      <c r="S66" s="17"/>
      <c r="T66" s="25">
        <v>6</v>
      </c>
      <c r="U66" s="26"/>
      <c r="V66" s="26"/>
      <c r="W66" s="26"/>
      <c r="X66" s="27"/>
      <c r="Y66" s="19">
        <v>4</v>
      </c>
      <c r="AC66" s="5"/>
      <c r="AD66" s="5"/>
      <c r="AE66" s="25">
        <v>7</v>
      </c>
      <c r="AF66" s="26"/>
      <c r="AG66" s="26"/>
      <c r="AH66" s="26"/>
      <c r="AI66" s="26"/>
      <c r="AJ66" s="26"/>
      <c r="AK66" s="26"/>
      <c r="AL66" s="26"/>
      <c r="AM66" s="27"/>
      <c r="AN66" s="5"/>
    </row>
    <row r="67" spans="3:41" x14ac:dyDescent="0.3">
      <c r="D67" s="1" t="s">
        <v>40</v>
      </c>
      <c r="E67">
        <f>ABS($E58+$E$45-E66)</f>
        <v>2.0714285714285712</v>
      </c>
      <c r="F67">
        <f>ABS($E58+$E$45-F66)</f>
        <v>4.0714285714285712</v>
      </c>
      <c r="G67">
        <f>ABS($E58+$E$45-G66)</f>
        <v>1.5714285714285712</v>
      </c>
      <c r="H67" s="4">
        <f>ABS($E58+$E$45-H66)</f>
        <v>7.1428571428571175E-2</v>
      </c>
      <c r="I67">
        <f>ABS($E58+$E$45-I66)</f>
        <v>0.92857142857142883</v>
      </c>
      <c r="J67" s="15"/>
      <c r="K67" s="15"/>
      <c r="L67">
        <f>ABS($E58+$E$45-L66)</f>
        <v>1.4285714285714288</v>
      </c>
      <c r="M67">
        <f>ABS($E58+$E$45-M66)</f>
        <v>7.1428571428571175E-2</v>
      </c>
      <c r="O67" t="s">
        <v>46</v>
      </c>
      <c r="P67" s="17"/>
      <c r="Q67" s="17"/>
      <c r="R67" s="17"/>
      <c r="S67" s="17"/>
      <c r="T67" s="17"/>
      <c r="U67" s="17"/>
      <c r="V67" s="17"/>
      <c r="W67" s="17"/>
      <c r="Z67" s="5"/>
      <c r="AA67" s="5"/>
      <c r="AB67" s="5"/>
      <c r="AH67" s="17"/>
      <c r="AI67" s="17"/>
      <c r="AJ67" s="17"/>
      <c r="AK67" s="17"/>
      <c r="AL67" s="17"/>
      <c r="AM67" s="17"/>
      <c r="AN67" s="5"/>
    </row>
    <row r="68" spans="3:41" x14ac:dyDescent="0.3">
      <c r="D68" s="1" t="s">
        <v>56</v>
      </c>
      <c r="E68">
        <f>E64-E62</f>
        <v>11</v>
      </c>
      <c r="F68">
        <f>F64-F62</f>
        <v>13</v>
      </c>
      <c r="G68">
        <f>G64-G62</f>
        <v>10.5</v>
      </c>
      <c r="H68">
        <f>H64-H62</f>
        <v>13</v>
      </c>
      <c r="I68">
        <f>I64-I62</f>
        <v>12</v>
      </c>
      <c r="L68">
        <f>L64-L62</f>
        <v>12.5</v>
      </c>
      <c r="M68">
        <f>M64-M62</f>
        <v>14</v>
      </c>
    </row>
    <row r="69" spans="3:41" x14ac:dyDescent="0.3">
      <c r="D69" s="1" t="s">
        <v>41</v>
      </c>
      <c r="E69">
        <f>ABS($E59-$E$45-E68)</f>
        <v>1.9285714285714288</v>
      </c>
      <c r="F69" s="4">
        <f>ABS($E59-$E$45-F68)</f>
        <v>7.1428571428571175E-2</v>
      </c>
      <c r="G69">
        <f>ABS($E59-$E$45-G68)</f>
        <v>2.4285714285714288</v>
      </c>
      <c r="H69">
        <f>ABS($E59-$E$45-H68)</f>
        <v>7.1428571428571175E-2</v>
      </c>
      <c r="I69">
        <f>ABS($E59-$E$45-I68)</f>
        <v>0.92857142857142883</v>
      </c>
      <c r="L69">
        <f>ABS($E59-$E$45-L68)</f>
        <v>0.42857142857142883</v>
      </c>
      <c r="M69">
        <f>ABS($E59-$E$45-M68)</f>
        <v>1.0714285714285712</v>
      </c>
    </row>
    <row r="70" spans="3:41" x14ac:dyDescent="0.3">
      <c r="D70" s="1"/>
    </row>
    <row r="72" spans="3:41" x14ac:dyDescent="0.3">
      <c r="C72" s="2" t="s">
        <v>58</v>
      </c>
    </row>
    <row r="73" spans="3:41" x14ac:dyDescent="0.3">
      <c r="C73" s="2"/>
      <c r="D73" s="1" t="s">
        <v>51</v>
      </c>
      <c r="E73">
        <v>11</v>
      </c>
    </row>
    <row r="74" spans="3:41" x14ac:dyDescent="0.3">
      <c r="C74" s="2"/>
      <c r="D74" s="1" t="s">
        <v>52</v>
      </c>
      <c r="E74">
        <v>13</v>
      </c>
    </row>
    <row r="75" spans="3:41" x14ac:dyDescent="0.3">
      <c r="E75" t="s">
        <v>35</v>
      </c>
      <c r="H75" t="s">
        <v>36</v>
      </c>
      <c r="L75" t="s">
        <v>37</v>
      </c>
    </row>
    <row r="76" spans="3:41" x14ac:dyDescent="0.3">
      <c r="D76" s="1" t="s">
        <v>38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</row>
    <row r="77" spans="3:41" x14ac:dyDescent="0.3">
      <c r="D77" s="1" t="s">
        <v>39</v>
      </c>
      <c r="E77">
        <v>3</v>
      </c>
      <c r="F77">
        <v>1</v>
      </c>
      <c r="G77">
        <v>3.5</v>
      </c>
      <c r="H77">
        <v>0.5</v>
      </c>
      <c r="I77">
        <v>1.5</v>
      </c>
      <c r="J77">
        <v>2.5</v>
      </c>
      <c r="K77">
        <v>4.5</v>
      </c>
      <c r="L77">
        <v>2.5</v>
      </c>
      <c r="M77">
        <v>1</v>
      </c>
    </row>
    <row r="78" spans="3:41" x14ac:dyDescent="0.3">
      <c r="D78" s="1" t="s">
        <v>59</v>
      </c>
      <c r="E78">
        <v>6</v>
      </c>
      <c r="G78">
        <v>6</v>
      </c>
      <c r="I78">
        <v>11</v>
      </c>
      <c r="L78">
        <v>10</v>
      </c>
      <c r="M78">
        <v>10</v>
      </c>
    </row>
    <row r="79" spans="3:41" x14ac:dyDescent="0.3">
      <c r="D79" s="1" t="s">
        <v>60</v>
      </c>
      <c r="E79">
        <v>13</v>
      </c>
      <c r="G79">
        <v>13</v>
      </c>
      <c r="I79">
        <v>13.5</v>
      </c>
      <c r="L79">
        <v>15</v>
      </c>
      <c r="M79">
        <v>15</v>
      </c>
      <c r="P79" s="23">
        <v>6</v>
      </c>
      <c r="Q79" s="24"/>
      <c r="R79" s="23">
        <v>7</v>
      </c>
      <c r="S79" s="24"/>
      <c r="T79" s="23">
        <v>8</v>
      </c>
      <c r="U79" s="24"/>
      <c r="V79" s="23">
        <v>9</v>
      </c>
      <c r="W79" s="24"/>
      <c r="X79" s="23">
        <v>10</v>
      </c>
      <c r="Y79" s="24"/>
      <c r="Z79" s="23">
        <v>11</v>
      </c>
      <c r="AA79" s="24"/>
      <c r="AB79" s="23">
        <v>12</v>
      </c>
      <c r="AC79" s="24"/>
      <c r="AD79" s="23">
        <v>13</v>
      </c>
      <c r="AE79" s="24"/>
      <c r="AF79" s="23">
        <v>14</v>
      </c>
      <c r="AG79" s="24"/>
      <c r="AH79" s="23">
        <v>15</v>
      </c>
      <c r="AI79" s="24"/>
      <c r="AJ79" s="23">
        <v>16</v>
      </c>
      <c r="AK79" s="24"/>
      <c r="AL79" s="23">
        <v>17</v>
      </c>
      <c r="AM79" s="24"/>
      <c r="AN79" s="23">
        <v>18</v>
      </c>
      <c r="AO79" s="24"/>
    </row>
    <row r="80" spans="3:41" x14ac:dyDescent="0.3">
      <c r="O80" t="s">
        <v>45</v>
      </c>
      <c r="AD80" s="22">
        <v>2</v>
      </c>
      <c r="AE80" s="22"/>
      <c r="AF80" s="17"/>
      <c r="AG80" s="17"/>
      <c r="AH80" s="17"/>
      <c r="AI80" s="17"/>
      <c r="AJ80" s="17"/>
      <c r="AK80" s="17"/>
      <c r="AL80" s="17"/>
      <c r="AM80" s="17"/>
      <c r="AN80" s="5"/>
    </row>
    <row r="81" spans="3:41" x14ac:dyDescent="0.3">
      <c r="D81" s="1" t="s">
        <v>53</v>
      </c>
      <c r="E81">
        <f>E78+E77</f>
        <v>9</v>
      </c>
      <c r="G81">
        <f>G78+G77</f>
        <v>9.5</v>
      </c>
      <c r="I81">
        <f>I78+I77</f>
        <v>12.5</v>
      </c>
      <c r="L81">
        <f>L78+L77</f>
        <v>12.5</v>
      </c>
      <c r="M81">
        <f>M78+M77</f>
        <v>11</v>
      </c>
      <c r="O81" t="s">
        <v>47</v>
      </c>
      <c r="P81" s="17"/>
      <c r="Q81" s="17"/>
      <c r="R81" s="17"/>
      <c r="S81" s="17"/>
      <c r="T81" s="25">
        <v>6</v>
      </c>
      <c r="U81" s="26"/>
      <c r="V81" s="26"/>
      <c r="W81" s="26"/>
      <c r="X81" s="27"/>
      <c r="Y81" s="19">
        <v>4</v>
      </c>
      <c r="AC81" s="5"/>
      <c r="AD81" s="5"/>
      <c r="AE81" s="25">
        <v>7</v>
      </c>
      <c r="AF81" s="26"/>
      <c r="AG81" s="26"/>
      <c r="AH81" s="26"/>
      <c r="AI81" s="26"/>
      <c r="AJ81" s="26"/>
      <c r="AK81" s="26"/>
      <c r="AL81" s="26"/>
      <c r="AM81" s="27"/>
      <c r="AN81" s="5"/>
    </row>
    <row r="82" spans="3:41" x14ac:dyDescent="0.3">
      <c r="D82" s="1" t="s">
        <v>40</v>
      </c>
      <c r="E82">
        <f>ABS($E73+$E$45-E81)</f>
        <v>2.5714285714285712</v>
      </c>
      <c r="G82">
        <f t="shared" ref="G82" si="9">ABS($E73+$E$45-G81)</f>
        <v>2.0714285714285712</v>
      </c>
      <c r="I82">
        <f t="shared" ref="I82" si="10">ABS($E73+$E$45-I81)</f>
        <v>0.92857142857142883</v>
      </c>
      <c r="J82" s="15"/>
      <c r="K82" s="15"/>
      <c r="L82">
        <f t="shared" ref="L82" si="11">ABS($E73+$E$45-L81)</f>
        <v>0.92857142857142883</v>
      </c>
      <c r="M82" s="4">
        <f t="shared" ref="M82" si="12">ABS($E73+$E$45-M81)</f>
        <v>0.57142857142857117</v>
      </c>
      <c r="O82" t="s">
        <v>46</v>
      </c>
      <c r="P82" s="17"/>
      <c r="Q82" s="17"/>
      <c r="R82" s="17"/>
      <c r="S82" s="17"/>
      <c r="T82" s="17"/>
      <c r="U82" s="17"/>
      <c r="V82" s="17"/>
      <c r="W82" s="17"/>
      <c r="X82" s="22">
        <v>9</v>
      </c>
      <c r="Y82" s="22"/>
      <c r="Z82" s="5"/>
      <c r="AA82" s="5"/>
      <c r="AB82" s="5"/>
      <c r="AC82" s="22">
        <v>8</v>
      </c>
      <c r="AD82" s="22"/>
      <c r="AE82" s="22"/>
      <c r="AF82" s="22"/>
      <c r="AG82" s="22"/>
      <c r="AH82" s="17"/>
      <c r="AI82" s="17"/>
      <c r="AJ82" s="17"/>
      <c r="AK82" s="17"/>
      <c r="AL82" s="17"/>
      <c r="AM82" s="17"/>
      <c r="AN82" s="5"/>
    </row>
    <row r="83" spans="3:41" x14ac:dyDescent="0.3">
      <c r="D83" s="1" t="s">
        <v>56</v>
      </c>
      <c r="E83">
        <f>E79-E77</f>
        <v>10</v>
      </c>
      <c r="G83">
        <f>G79-G77</f>
        <v>9.5</v>
      </c>
      <c r="I83">
        <f>I79-I77</f>
        <v>12</v>
      </c>
      <c r="L83">
        <f>L79-L77</f>
        <v>12.5</v>
      </c>
      <c r="M83">
        <f>M79-M77</f>
        <v>14</v>
      </c>
    </row>
    <row r="84" spans="3:41" x14ac:dyDescent="0.3">
      <c r="D84" s="1" t="s">
        <v>41</v>
      </c>
      <c r="E84">
        <f>ABS($E74-$E$45-E83)</f>
        <v>2.4285714285714288</v>
      </c>
      <c r="G84">
        <f t="shared" ref="G84" si="13">ABS($E74-$E$45-G83)</f>
        <v>2.9285714285714288</v>
      </c>
      <c r="I84">
        <f t="shared" ref="I84" si="14">ABS($E74-$E$45-I83)</f>
        <v>0.42857142857142883</v>
      </c>
      <c r="L84" s="4">
        <f t="shared" ref="L84" si="15">ABS($E74-$E$45-L83)</f>
        <v>7.1428571428571175E-2</v>
      </c>
      <c r="M84">
        <f t="shared" ref="M84" si="16">ABS($E74-$E$45-M83)</f>
        <v>1.5714285714285712</v>
      </c>
    </row>
    <row r="85" spans="3:41" x14ac:dyDescent="0.3">
      <c r="D85" s="1"/>
    </row>
    <row r="87" spans="3:41" x14ac:dyDescent="0.3">
      <c r="C87" s="2" t="s">
        <v>49</v>
      </c>
    </row>
    <row r="88" spans="3:41" x14ac:dyDescent="0.3">
      <c r="C88" s="2"/>
      <c r="D88" s="1" t="s">
        <v>51</v>
      </c>
      <c r="E88">
        <v>11</v>
      </c>
    </row>
    <row r="89" spans="3:41" x14ac:dyDescent="0.3">
      <c r="C89" s="2"/>
      <c r="D89" s="1" t="s">
        <v>52</v>
      </c>
      <c r="E89">
        <v>12.5</v>
      </c>
    </row>
    <row r="90" spans="3:41" x14ac:dyDescent="0.3">
      <c r="E90" t="s">
        <v>35</v>
      </c>
      <c r="H90" t="s">
        <v>36</v>
      </c>
      <c r="L90" t="s">
        <v>46</v>
      </c>
    </row>
    <row r="91" spans="3:41" x14ac:dyDescent="0.3">
      <c r="D91" s="1" t="s">
        <v>38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</row>
    <row r="92" spans="3:41" x14ac:dyDescent="0.3">
      <c r="D92" s="1" t="s">
        <v>39</v>
      </c>
      <c r="E92">
        <v>3</v>
      </c>
      <c r="F92">
        <v>1</v>
      </c>
      <c r="G92">
        <v>3.5</v>
      </c>
      <c r="H92">
        <v>0.5</v>
      </c>
      <c r="I92">
        <v>1.5</v>
      </c>
      <c r="J92">
        <v>2.5</v>
      </c>
      <c r="K92">
        <v>4.5</v>
      </c>
      <c r="L92">
        <v>2.5</v>
      </c>
      <c r="M92">
        <v>1</v>
      </c>
    </row>
    <row r="93" spans="3:41" x14ac:dyDescent="0.3">
      <c r="D93" s="1" t="s">
        <v>59</v>
      </c>
      <c r="E93">
        <v>6</v>
      </c>
      <c r="G93">
        <v>6</v>
      </c>
      <c r="I93">
        <v>11</v>
      </c>
    </row>
    <row r="94" spans="3:41" x14ac:dyDescent="0.3">
      <c r="D94" s="1" t="s">
        <v>60</v>
      </c>
      <c r="E94">
        <v>13</v>
      </c>
      <c r="G94">
        <v>13</v>
      </c>
      <c r="I94">
        <v>13.5</v>
      </c>
      <c r="P94" s="23">
        <v>6</v>
      </c>
      <c r="Q94" s="24"/>
      <c r="R94" s="23">
        <v>7</v>
      </c>
      <c r="S94" s="24"/>
      <c r="T94" s="23">
        <v>8</v>
      </c>
      <c r="U94" s="24"/>
      <c r="V94" s="23">
        <v>9</v>
      </c>
      <c r="W94" s="24"/>
      <c r="X94" s="23">
        <v>10</v>
      </c>
      <c r="Y94" s="24"/>
      <c r="Z94" s="23">
        <v>11</v>
      </c>
      <c r="AA94" s="24"/>
      <c r="AB94" s="23">
        <v>12</v>
      </c>
      <c r="AC94" s="24"/>
      <c r="AD94" s="23">
        <v>13</v>
      </c>
      <c r="AE94" s="24"/>
      <c r="AF94" s="23">
        <v>14</v>
      </c>
      <c r="AG94" s="24"/>
      <c r="AH94" s="23">
        <v>15</v>
      </c>
      <c r="AI94" s="24"/>
      <c r="AJ94" s="23">
        <v>16</v>
      </c>
      <c r="AK94" s="24"/>
      <c r="AL94" s="23">
        <v>17</v>
      </c>
      <c r="AM94" s="24"/>
      <c r="AN94" s="23">
        <v>18</v>
      </c>
      <c r="AO94" s="24"/>
    </row>
    <row r="95" spans="3:41" x14ac:dyDescent="0.3">
      <c r="O95" t="s">
        <v>45</v>
      </c>
      <c r="X95" s="22">
        <v>1</v>
      </c>
      <c r="Y95" s="22"/>
      <c r="Z95" s="22"/>
      <c r="AA95" s="22"/>
      <c r="AB95" s="22"/>
      <c r="AC95" s="22"/>
      <c r="AD95" s="22">
        <v>2</v>
      </c>
      <c r="AE95" s="22"/>
      <c r="AF95" s="17"/>
      <c r="AG95" s="17"/>
      <c r="AH95" s="17"/>
      <c r="AI95" s="17"/>
      <c r="AJ95" s="17"/>
      <c r="AK95" s="17"/>
      <c r="AL95" s="17"/>
      <c r="AM95" s="17"/>
      <c r="AN95" s="5"/>
    </row>
    <row r="96" spans="3:41" x14ac:dyDescent="0.3">
      <c r="D96" s="1" t="s">
        <v>53</v>
      </c>
      <c r="E96">
        <f>E93+E92</f>
        <v>9</v>
      </c>
      <c r="G96">
        <f>G93+G92</f>
        <v>9.5</v>
      </c>
      <c r="I96">
        <f>I93+I92</f>
        <v>12.5</v>
      </c>
      <c r="O96" t="s">
        <v>47</v>
      </c>
      <c r="P96" s="17"/>
      <c r="Q96" s="17"/>
      <c r="R96" s="17"/>
      <c r="S96" s="17"/>
      <c r="T96" s="25">
        <v>6</v>
      </c>
      <c r="U96" s="26"/>
      <c r="V96" s="26"/>
      <c r="W96" s="26"/>
      <c r="X96" s="27"/>
      <c r="Y96" s="19">
        <v>4</v>
      </c>
      <c r="Z96" s="22">
        <v>5</v>
      </c>
      <c r="AA96" s="22"/>
      <c r="AB96" s="22"/>
      <c r="AC96" s="5"/>
      <c r="AD96" s="5"/>
      <c r="AE96" s="25">
        <v>7</v>
      </c>
      <c r="AF96" s="26"/>
      <c r="AG96" s="26"/>
      <c r="AH96" s="26"/>
      <c r="AI96" s="26"/>
      <c r="AJ96" s="26"/>
      <c r="AK96" s="26"/>
      <c r="AL96" s="26"/>
      <c r="AM96" s="27"/>
      <c r="AN96" s="5"/>
    </row>
    <row r="97" spans="1:41" x14ac:dyDescent="0.3">
      <c r="D97" s="1" t="s">
        <v>40</v>
      </c>
      <c r="E97">
        <f>ABS($E88+$E$45-E96)</f>
        <v>2.5714285714285712</v>
      </c>
      <c r="G97">
        <f t="shared" ref="G97" si="17">ABS($E88+$E$45-G96)</f>
        <v>2.0714285714285712</v>
      </c>
      <c r="I97" s="4">
        <f t="shared" ref="I97" si="18">ABS($E88+$E$45-I96)</f>
        <v>0.92857142857142883</v>
      </c>
      <c r="J97" s="15"/>
      <c r="K97" s="15"/>
      <c r="O97" t="s">
        <v>46</v>
      </c>
      <c r="P97" s="17"/>
      <c r="Q97" s="17"/>
      <c r="R97" s="17"/>
      <c r="S97" s="17"/>
      <c r="T97" s="17"/>
      <c r="U97" s="17"/>
      <c r="V97" s="17"/>
      <c r="W97" s="17"/>
      <c r="X97" s="22">
        <v>9</v>
      </c>
      <c r="Y97" s="22"/>
      <c r="Z97" s="5"/>
      <c r="AA97" s="5"/>
      <c r="AB97" s="5"/>
      <c r="AC97" s="22">
        <v>8</v>
      </c>
      <c r="AD97" s="22"/>
      <c r="AE97" s="22"/>
      <c r="AF97" s="22"/>
      <c r="AG97" s="22"/>
      <c r="AH97" s="17"/>
      <c r="AI97" s="17"/>
      <c r="AJ97" s="17"/>
      <c r="AK97" s="17"/>
      <c r="AL97" s="17"/>
      <c r="AM97" s="17"/>
      <c r="AN97" s="5"/>
    </row>
    <row r="98" spans="1:41" x14ac:dyDescent="0.3">
      <c r="D98" s="1" t="s">
        <v>56</v>
      </c>
      <c r="E98">
        <f>E94-E92</f>
        <v>10</v>
      </c>
      <c r="G98">
        <f>G94-G92</f>
        <v>9.5</v>
      </c>
      <c r="I98">
        <f>I94-I92</f>
        <v>12</v>
      </c>
    </row>
    <row r="99" spans="1:41" x14ac:dyDescent="0.3">
      <c r="D99" s="1" t="s">
        <v>41</v>
      </c>
      <c r="E99" s="4">
        <f>ABS($E89-$E$45-E98)</f>
        <v>1.9285714285714288</v>
      </c>
      <c r="G99">
        <f t="shared" ref="G99" si="19">ABS($E89-$E$45-G98)</f>
        <v>2.4285714285714288</v>
      </c>
      <c r="I99">
        <f t="shared" ref="I99" si="20">ABS($E89-$E$45-I98)</f>
        <v>7.1428571428571175E-2</v>
      </c>
    </row>
    <row r="100" spans="1:41" x14ac:dyDescent="0.3">
      <c r="D100" s="1"/>
    </row>
    <row r="102" spans="1:41" x14ac:dyDescent="0.3">
      <c r="C102" s="2" t="s">
        <v>50</v>
      </c>
    </row>
    <row r="103" spans="1:41" x14ac:dyDescent="0.3">
      <c r="C103" s="21" t="s">
        <v>61</v>
      </c>
      <c r="P103" s="23">
        <v>6</v>
      </c>
      <c r="Q103" s="24"/>
      <c r="R103" s="23">
        <v>7</v>
      </c>
      <c r="S103" s="24"/>
      <c r="T103" s="23">
        <v>8</v>
      </c>
      <c r="U103" s="24"/>
      <c r="V103" s="23">
        <v>9</v>
      </c>
      <c r="W103" s="24"/>
      <c r="X103" s="23">
        <v>10</v>
      </c>
      <c r="Y103" s="24"/>
      <c r="Z103" s="23">
        <v>11</v>
      </c>
      <c r="AA103" s="24"/>
      <c r="AB103" s="23">
        <v>12</v>
      </c>
      <c r="AC103" s="24"/>
      <c r="AD103" s="23">
        <v>13</v>
      </c>
      <c r="AE103" s="24"/>
      <c r="AF103" s="23">
        <v>14</v>
      </c>
      <c r="AG103" s="24"/>
      <c r="AH103" s="23">
        <v>15</v>
      </c>
      <c r="AI103" s="24"/>
      <c r="AJ103" s="23">
        <v>16</v>
      </c>
      <c r="AK103" s="24"/>
      <c r="AL103" s="23">
        <v>17</v>
      </c>
      <c r="AM103" s="24"/>
      <c r="AN103" s="23">
        <v>18</v>
      </c>
      <c r="AO103" s="24"/>
    </row>
    <row r="104" spans="1:41" x14ac:dyDescent="0.3">
      <c r="O104" t="s">
        <v>45</v>
      </c>
      <c r="P104" s="25">
        <v>3</v>
      </c>
      <c r="Q104" s="26"/>
      <c r="R104" s="26"/>
      <c r="S104" s="26"/>
      <c r="T104" s="26"/>
      <c r="U104" s="26"/>
      <c r="V104" s="27"/>
      <c r="X104" s="22">
        <v>1</v>
      </c>
      <c r="Y104" s="22"/>
      <c r="Z104" s="22"/>
      <c r="AA104" s="22"/>
      <c r="AB104" s="22"/>
      <c r="AC104" s="22"/>
      <c r="AD104" s="22">
        <v>2</v>
      </c>
      <c r="AE104" s="22"/>
      <c r="AF104" s="17"/>
      <c r="AG104" s="17"/>
      <c r="AH104" s="17"/>
      <c r="AI104" s="17"/>
      <c r="AJ104" s="17"/>
      <c r="AK104" s="17"/>
      <c r="AL104" s="17"/>
      <c r="AM104" s="17"/>
      <c r="AN104" s="5"/>
    </row>
    <row r="105" spans="1:41" x14ac:dyDescent="0.3">
      <c r="O105" t="s">
        <v>47</v>
      </c>
      <c r="P105" s="17"/>
      <c r="Q105" s="17"/>
      <c r="R105" s="17"/>
      <c r="S105" s="17"/>
      <c r="T105" s="25">
        <v>6</v>
      </c>
      <c r="U105" s="26"/>
      <c r="V105" s="26"/>
      <c r="W105" s="26"/>
      <c r="X105" s="27"/>
      <c r="Y105" s="19">
        <v>4</v>
      </c>
      <c r="Z105" s="22">
        <v>5</v>
      </c>
      <c r="AA105" s="22"/>
      <c r="AB105" s="22"/>
      <c r="AC105" s="5"/>
      <c r="AD105" s="5"/>
      <c r="AE105" s="25">
        <v>7</v>
      </c>
      <c r="AF105" s="26"/>
      <c r="AG105" s="26"/>
      <c r="AH105" s="26"/>
      <c r="AI105" s="26"/>
      <c r="AJ105" s="26"/>
      <c r="AK105" s="26"/>
      <c r="AL105" s="26"/>
      <c r="AM105" s="27"/>
      <c r="AN105" s="5"/>
    </row>
    <row r="106" spans="1:41" x14ac:dyDescent="0.3">
      <c r="O106" t="s">
        <v>46</v>
      </c>
      <c r="P106" s="17"/>
      <c r="Q106" s="17"/>
      <c r="R106" s="17"/>
      <c r="S106" s="17"/>
      <c r="T106" s="17"/>
      <c r="U106" s="17"/>
      <c r="V106" s="17"/>
      <c r="W106" s="17"/>
      <c r="X106" s="22">
        <v>9</v>
      </c>
      <c r="Y106" s="22"/>
      <c r="Z106" s="5"/>
      <c r="AA106" s="5"/>
      <c r="AB106" s="5"/>
      <c r="AC106" s="22">
        <v>8</v>
      </c>
      <c r="AD106" s="22"/>
      <c r="AE106" s="22"/>
      <c r="AF106" s="22"/>
      <c r="AG106" s="22"/>
      <c r="AH106" s="17"/>
      <c r="AI106" s="17"/>
      <c r="AJ106" s="17"/>
      <c r="AK106" s="17"/>
      <c r="AL106" s="17"/>
      <c r="AM106" s="17"/>
      <c r="AN106" s="5"/>
    </row>
    <row r="109" spans="1:41" x14ac:dyDescent="0.3">
      <c r="A109" s="3" t="s">
        <v>24</v>
      </c>
      <c r="B109" s="3" t="s">
        <v>63</v>
      </c>
      <c r="H109" t="s">
        <v>54</v>
      </c>
      <c r="I109" t="s">
        <v>55</v>
      </c>
    </row>
    <row r="110" spans="1:41" x14ac:dyDescent="0.3">
      <c r="D110" s="1" t="s">
        <v>43</v>
      </c>
      <c r="E110">
        <v>14</v>
      </c>
      <c r="G110" t="s">
        <v>45</v>
      </c>
      <c r="H110">
        <v>6</v>
      </c>
      <c r="I110">
        <v>14</v>
      </c>
    </row>
    <row r="111" spans="1:41" x14ac:dyDescent="0.3">
      <c r="D111" s="1" t="s">
        <v>42</v>
      </c>
      <c r="E111">
        <v>10</v>
      </c>
      <c r="G111" t="s">
        <v>47</v>
      </c>
      <c r="H111">
        <v>8</v>
      </c>
      <c r="I111">
        <v>18</v>
      </c>
    </row>
    <row r="112" spans="1:41" x14ac:dyDescent="0.3">
      <c r="D112" s="1" t="s">
        <v>44</v>
      </c>
      <c r="E112">
        <f>(E110-E111)/(1+2+3+1)</f>
        <v>0.5714285714285714</v>
      </c>
      <c r="G112" t="s">
        <v>46</v>
      </c>
      <c r="H112">
        <v>10</v>
      </c>
      <c r="I112">
        <v>15</v>
      </c>
    </row>
    <row r="113" spans="3:41" x14ac:dyDescent="0.3">
      <c r="D113" s="1" t="s">
        <v>64</v>
      </c>
      <c r="E113">
        <f>E112/2</f>
        <v>0.2857142857142857</v>
      </c>
    </row>
    <row r="116" spans="3:41" x14ac:dyDescent="0.3">
      <c r="C116" s="20" t="s">
        <v>74</v>
      </c>
      <c r="D116" s="16" t="s">
        <v>65</v>
      </c>
      <c r="P116" s="23">
        <v>6</v>
      </c>
      <c r="Q116" s="24"/>
      <c r="R116" s="23">
        <v>7</v>
      </c>
      <c r="S116" s="24"/>
      <c r="T116" s="23">
        <v>8</v>
      </c>
      <c r="U116" s="24"/>
      <c r="V116" s="23">
        <v>9</v>
      </c>
      <c r="W116" s="24"/>
      <c r="X116" s="23">
        <v>10</v>
      </c>
      <c r="Y116" s="24"/>
      <c r="Z116" s="23">
        <v>11</v>
      </c>
      <c r="AA116" s="24"/>
      <c r="AB116" s="23">
        <v>12</v>
      </c>
      <c r="AC116" s="24"/>
      <c r="AD116" s="23">
        <v>13</v>
      </c>
      <c r="AE116" s="24"/>
      <c r="AF116" s="23">
        <v>14</v>
      </c>
      <c r="AG116" s="24"/>
      <c r="AH116" s="23">
        <v>15</v>
      </c>
      <c r="AI116" s="24"/>
      <c r="AJ116" s="23">
        <v>16</v>
      </c>
      <c r="AK116" s="24"/>
      <c r="AL116" s="23">
        <v>17</v>
      </c>
      <c r="AM116" s="24"/>
      <c r="AN116" s="23">
        <v>18</v>
      </c>
      <c r="AO116" s="24"/>
    </row>
    <row r="117" spans="3:41" x14ac:dyDescent="0.3">
      <c r="D117" t="s">
        <v>67</v>
      </c>
      <c r="E117">
        <v>4</v>
      </c>
      <c r="F117">
        <v>5</v>
      </c>
      <c r="G117">
        <v>6</v>
      </c>
      <c r="H117">
        <v>7</v>
      </c>
      <c r="O117" t="s">
        <v>45</v>
      </c>
      <c r="P117" s="22">
        <v>2</v>
      </c>
      <c r="Q117" s="22"/>
      <c r="R117" s="22">
        <v>1</v>
      </c>
      <c r="S117" s="22"/>
      <c r="T117" s="22"/>
      <c r="U117" s="22"/>
      <c r="V117" s="22"/>
      <c r="W117" s="22"/>
      <c r="X117" s="25">
        <v>3</v>
      </c>
      <c r="Y117" s="26"/>
      <c r="Z117" s="26"/>
      <c r="AA117" s="26"/>
      <c r="AB117" s="26"/>
      <c r="AC117" s="26"/>
      <c r="AD117" s="27"/>
      <c r="AF117" s="17"/>
      <c r="AG117" s="17"/>
      <c r="AH117" s="17"/>
      <c r="AI117" s="17"/>
      <c r="AJ117" s="17"/>
      <c r="AK117" s="17"/>
      <c r="AL117" s="17"/>
      <c r="AM117" s="17"/>
      <c r="AN117" s="5"/>
    </row>
    <row r="118" spans="3:41" x14ac:dyDescent="0.3">
      <c r="D118" t="s">
        <v>53</v>
      </c>
      <c r="E118">
        <v>8.5</v>
      </c>
      <c r="F118">
        <v>10</v>
      </c>
      <c r="G118">
        <v>12.5</v>
      </c>
      <c r="H118">
        <v>17</v>
      </c>
      <c r="O118" t="s">
        <v>47</v>
      </c>
      <c r="P118" s="17"/>
      <c r="Q118" s="17"/>
      <c r="R118" s="17"/>
      <c r="S118" s="17"/>
      <c r="T118" s="18">
        <v>4</v>
      </c>
      <c r="U118" s="22">
        <v>5</v>
      </c>
      <c r="V118" s="22"/>
      <c r="W118" s="22"/>
      <c r="X118" s="25">
        <v>6</v>
      </c>
      <c r="Y118" s="26"/>
      <c r="Z118" s="26"/>
      <c r="AA118" s="26"/>
      <c r="AB118" s="27"/>
      <c r="AC118" s="25">
        <v>7</v>
      </c>
      <c r="AD118" s="26"/>
      <c r="AE118" s="26"/>
      <c r="AF118" s="26"/>
      <c r="AG118" s="26"/>
      <c r="AH118" s="26"/>
      <c r="AI118" s="26"/>
      <c r="AJ118" s="26"/>
      <c r="AK118" s="27"/>
      <c r="AN118" s="5"/>
    </row>
    <row r="119" spans="3:41" x14ac:dyDescent="0.3">
      <c r="D119" s="1" t="s">
        <v>68</v>
      </c>
      <c r="E119">
        <f>E118-$E$113</f>
        <v>8.2142857142857135</v>
      </c>
      <c r="F119">
        <f t="shared" ref="F119:H119" si="21">F118-$E$113</f>
        <v>9.7142857142857135</v>
      </c>
      <c r="G119">
        <f t="shared" si="21"/>
        <v>12.214285714285714</v>
      </c>
      <c r="H119">
        <f t="shared" si="21"/>
        <v>16.714285714285715</v>
      </c>
      <c r="O119" t="s">
        <v>46</v>
      </c>
      <c r="P119" s="17"/>
      <c r="Q119" s="17"/>
      <c r="R119" s="17"/>
      <c r="S119" s="17"/>
      <c r="T119" s="17"/>
      <c r="U119" s="17"/>
      <c r="V119" s="17"/>
      <c r="W119" s="17"/>
      <c r="AH119" s="17"/>
      <c r="AI119" s="17"/>
      <c r="AJ119" s="17"/>
      <c r="AK119" s="17"/>
      <c r="AL119" s="17"/>
      <c r="AM119" s="17"/>
      <c r="AN119" s="5"/>
    </row>
    <row r="120" spans="3:41" x14ac:dyDescent="0.3">
      <c r="D120" s="1" t="s">
        <v>69</v>
      </c>
      <c r="E120">
        <f>E118+$E$113</f>
        <v>8.7857142857142865</v>
      </c>
      <c r="F120">
        <f t="shared" ref="F120:H120" si="22">F118+$E$113</f>
        <v>10.285714285714286</v>
      </c>
      <c r="G120">
        <f t="shared" si="22"/>
        <v>12.785714285714286</v>
      </c>
      <c r="H120">
        <f t="shared" si="22"/>
        <v>17.285714285714285</v>
      </c>
    </row>
    <row r="122" spans="3:41" x14ac:dyDescent="0.3">
      <c r="C122" s="20" t="s">
        <v>34</v>
      </c>
      <c r="D122" t="s">
        <v>66</v>
      </c>
      <c r="P122" s="23">
        <v>6</v>
      </c>
      <c r="Q122" s="24"/>
      <c r="R122" s="23">
        <v>7</v>
      </c>
      <c r="S122" s="24"/>
      <c r="T122" s="23">
        <v>8</v>
      </c>
      <c r="U122" s="24"/>
      <c r="V122" s="23">
        <v>9</v>
      </c>
      <c r="W122" s="24"/>
      <c r="X122" s="23">
        <v>10</v>
      </c>
      <c r="Y122" s="24"/>
      <c r="Z122" s="23">
        <v>11</v>
      </c>
      <c r="AA122" s="24"/>
      <c r="AB122" s="23">
        <v>12</v>
      </c>
      <c r="AC122" s="24"/>
      <c r="AD122" s="23">
        <v>13</v>
      </c>
      <c r="AE122" s="24"/>
      <c r="AF122" s="23">
        <v>14</v>
      </c>
      <c r="AG122" s="24"/>
      <c r="AH122" s="23">
        <v>15</v>
      </c>
      <c r="AI122" s="24"/>
      <c r="AJ122" s="23">
        <v>16</v>
      </c>
      <c r="AK122" s="24"/>
      <c r="AL122" s="23">
        <v>17</v>
      </c>
      <c r="AM122" s="24"/>
      <c r="AN122" s="23">
        <v>18</v>
      </c>
      <c r="AO122" s="24"/>
    </row>
    <row r="123" spans="3:41" x14ac:dyDescent="0.3">
      <c r="D123" t="s">
        <v>67</v>
      </c>
      <c r="E123">
        <v>2</v>
      </c>
      <c r="F123">
        <v>1</v>
      </c>
      <c r="G123">
        <v>3</v>
      </c>
      <c r="O123" t="s">
        <v>45</v>
      </c>
      <c r="P123" s="22">
        <v>2</v>
      </c>
      <c r="Q123" s="22"/>
      <c r="AF123" s="17"/>
      <c r="AG123" s="17"/>
      <c r="AH123" s="17"/>
      <c r="AI123" s="17"/>
      <c r="AJ123" s="17"/>
      <c r="AK123" s="17"/>
      <c r="AL123" s="17"/>
      <c r="AM123" s="17"/>
      <c r="AN123" s="5"/>
    </row>
    <row r="124" spans="3:41" x14ac:dyDescent="0.3">
      <c r="D124" t="s">
        <v>53</v>
      </c>
      <c r="E124">
        <v>7</v>
      </c>
      <c r="F124">
        <v>10</v>
      </c>
      <c r="G124">
        <v>13.5</v>
      </c>
      <c r="O124" t="s">
        <v>47</v>
      </c>
      <c r="P124" s="17"/>
      <c r="Q124" s="17"/>
      <c r="R124" s="17"/>
      <c r="S124" s="17"/>
      <c r="T124" s="18">
        <v>4</v>
      </c>
      <c r="U124" s="22">
        <v>5</v>
      </c>
      <c r="V124" s="22"/>
      <c r="W124" s="22"/>
      <c r="X124" s="25">
        <v>6</v>
      </c>
      <c r="Y124" s="26"/>
      <c r="Z124" s="26"/>
      <c r="AA124" s="26"/>
      <c r="AB124" s="27"/>
      <c r="AC124" s="25">
        <v>7</v>
      </c>
      <c r="AD124" s="26"/>
      <c r="AE124" s="26"/>
      <c r="AF124" s="26"/>
      <c r="AG124" s="26"/>
      <c r="AH124" s="26"/>
      <c r="AI124" s="26"/>
      <c r="AJ124" s="26"/>
      <c r="AK124" s="27"/>
      <c r="AN124" s="5"/>
    </row>
    <row r="125" spans="3:41" x14ac:dyDescent="0.3">
      <c r="D125" s="1" t="s">
        <v>70</v>
      </c>
      <c r="E125" t="s">
        <v>71</v>
      </c>
      <c r="F125" t="s">
        <v>72</v>
      </c>
      <c r="G125" t="s">
        <v>71</v>
      </c>
      <c r="O125" t="s">
        <v>46</v>
      </c>
      <c r="P125" s="17"/>
      <c r="Q125" s="17"/>
      <c r="R125" s="17"/>
      <c r="S125" s="17"/>
      <c r="T125" s="17"/>
      <c r="U125" s="17"/>
      <c r="V125" s="17"/>
      <c r="W125" s="17"/>
      <c r="AH125" s="17"/>
      <c r="AI125" s="17"/>
      <c r="AJ125" s="17"/>
      <c r="AK125" s="17"/>
      <c r="AL125" s="17"/>
      <c r="AM125" s="17"/>
      <c r="AN125" s="5"/>
    </row>
    <row r="127" spans="3:41" x14ac:dyDescent="0.3">
      <c r="D127" s="4" t="s">
        <v>73</v>
      </c>
    </row>
    <row r="128" spans="3:41" x14ac:dyDescent="0.3">
      <c r="D128" s="4"/>
    </row>
    <row r="129" spans="3:41" x14ac:dyDescent="0.3">
      <c r="D129" t="s">
        <v>67</v>
      </c>
      <c r="E129">
        <v>4</v>
      </c>
      <c r="F129">
        <v>5</v>
      </c>
      <c r="G129">
        <v>6</v>
      </c>
      <c r="H129">
        <v>7</v>
      </c>
      <c r="I129">
        <v>2</v>
      </c>
    </row>
    <row r="130" spans="3:41" x14ac:dyDescent="0.3">
      <c r="D130" t="s">
        <v>53</v>
      </c>
      <c r="E130">
        <v>8.5</v>
      </c>
      <c r="F130">
        <v>10</v>
      </c>
      <c r="G130">
        <v>12.5</v>
      </c>
      <c r="H130">
        <v>17</v>
      </c>
      <c r="I130">
        <v>7</v>
      </c>
    </row>
    <row r="131" spans="3:41" x14ac:dyDescent="0.3">
      <c r="D131" s="1" t="s">
        <v>68</v>
      </c>
      <c r="E131">
        <f>E130-$E$113</f>
        <v>8.2142857142857135</v>
      </c>
      <c r="F131">
        <f t="shared" ref="F131:H131" si="23">F130-$E$113</f>
        <v>9.7142857142857135</v>
      </c>
      <c r="G131">
        <f t="shared" si="23"/>
        <v>12.214285714285714</v>
      </c>
      <c r="H131">
        <f t="shared" si="23"/>
        <v>16.714285714285715</v>
      </c>
      <c r="I131">
        <f>I130-$E$113</f>
        <v>6.7142857142857144</v>
      </c>
    </row>
    <row r="132" spans="3:41" x14ac:dyDescent="0.3">
      <c r="D132" s="1" t="s">
        <v>69</v>
      </c>
      <c r="E132">
        <f>E130+$E$113</f>
        <v>8.7857142857142865</v>
      </c>
      <c r="F132">
        <f t="shared" ref="F132:I132" si="24">F130+$E$113</f>
        <v>10.285714285714286</v>
      </c>
      <c r="G132">
        <f t="shared" si="24"/>
        <v>12.785714285714286</v>
      </c>
      <c r="H132">
        <f t="shared" si="24"/>
        <v>17.285714285714285</v>
      </c>
      <c r="I132">
        <f t="shared" si="24"/>
        <v>7.2857142857142856</v>
      </c>
    </row>
    <row r="133" spans="3:41" x14ac:dyDescent="0.3">
      <c r="D133" s="1"/>
    </row>
    <row r="134" spans="3:41" x14ac:dyDescent="0.3">
      <c r="C134" s="20" t="s">
        <v>48</v>
      </c>
      <c r="D134" t="s">
        <v>66</v>
      </c>
    </row>
    <row r="135" spans="3:41" x14ac:dyDescent="0.3">
      <c r="D135" t="s">
        <v>67</v>
      </c>
      <c r="E135">
        <v>1</v>
      </c>
      <c r="F135">
        <v>3</v>
      </c>
    </row>
    <row r="136" spans="3:41" x14ac:dyDescent="0.3">
      <c r="D136" t="s">
        <v>53</v>
      </c>
      <c r="E136">
        <v>10</v>
      </c>
      <c r="F136">
        <v>13.5</v>
      </c>
    </row>
    <row r="137" spans="3:41" x14ac:dyDescent="0.3">
      <c r="D137" s="1" t="s">
        <v>70</v>
      </c>
      <c r="E137" t="s">
        <v>72</v>
      </c>
      <c r="F137" t="s">
        <v>71</v>
      </c>
    </row>
    <row r="139" spans="3:41" x14ac:dyDescent="0.3">
      <c r="D139" s="4" t="s">
        <v>75</v>
      </c>
      <c r="P139" s="23">
        <v>6</v>
      </c>
      <c r="Q139" s="24"/>
      <c r="R139" s="23">
        <v>7</v>
      </c>
      <c r="S139" s="24"/>
      <c r="T139" s="23">
        <v>8</v>
      </c>
      <c r="U139" s="24"/>
      <c r="V139" s="23">
        <v>9</v>
      </c>
      <c r="W139" s="24"/>
      <c r="X139" s="23">
        <v>10</v>
      </c>
      <c r="Y139" s="24"/>
      <c r="Z139" s="23">
        <v>11</v>
      </c>
      <c r="AA139" s="24"/>
      <c r="AB139" s="23">
        <v>12</v>
      </c>
      <c r="AC139" s="24"/>
      <c r="AD139" s="23">
        <v>13</v>
      </c>
      <c r="AE139" s="24"/>
      <c r="AF139" s="23">
        <v>14</v>
      </c>
      <c r="AG139" s="24"/>
      <c r="AH139" s="23">
        <v>15</v>
      </c>
      <c r="AI139" s="24"/>
      <c r="AJ139" s="23">
        <v>16</v>
      </c>
      <c r="AK139" s="24"/>
      <c r="AL139" s="23">
        <v>17</v>
      </c>
      <c r="AM139" s="24"/>
      <c r="AN139" s="23">
        <v>18</v>
      </c>
      <c r="AO139" s="24"/>
    </row>
    <row r="140" spans="3:41" x14ac:dyDescent="0.3">
      <c r="D140" s="4" t="s">
        <v>78</v>
      </c>
      <c r="O140" t="s">
        <v>45</v>
      </c>
      <c r="P140" s="22">
        <v>2</v>
      </c>
      <c r="Q140" s="22"/>
      <c r="R140" s="25">
        <v>3</v>
      </c>
      <c r="S140" s="26"/>
      <c r="T140" s="26"/>
      <c r="U140" s="26"/>
      <c r="V140" s="26"/>
      <c r="W140" s="26"/>
      <c r="X140" s="27"/>
      <c r="Y140" s="22">
        <v>1</v>
      </c>
      <c r="Z140" s="22"/>
      <c r="AA140" s="22"/>
      <c r="AB140" s="22"/>
      <c r="AC140" s="22"/>
      <c r="AD140" s="22"/>
      <c r="AF140" s="17"/>
      <c r="AG140" s="17"/>
      <c r="AH140" s="17"/>
      <c r="AI140" s="17"/>
      <c r="AJ140" s="17"/>
      <c r="AK140" s="17"/>
      <c r="AL140" s="17"/>
      <c r="AM140" s="17"/>
      <c r="AN140" s="5"/>
    </row>
    <row r="141" spans="3:41" x14ac:dyDescent="0.3">
      <c r="D141" t="s">
        <v>67</v>
      </c>
      <c r="E141">
        <v>4</v>
      </c>
      <c r="F141">
        <v>5</v>
      </c>
      <c r="G141">
        <v>6</v>
      </c>
      <c r="H141">
        <v>7</v>
      </c>
      <c r="I141">
        <v>2</v>
      </c>
      <c r="J141">
        <v>3</v>
      </c>
      <c r="K141">
        <v>1</v>
      </c>
      <c r="O141" t="s">
        <v>47</v>
      </c>
      <c r="P141" s="17"/>
      <c r="Q141" s="17"/>
      <c r="R141" s="17"/>
      <c r="S141" s="17"/>
      <c r="T141" s="18">
        <v>4</v>
      </c>
      <c r="U141" s="22">
        <v>5</v>
      </c>
      <c r="V141" s="22"/>
      <c r="W141" s="22"/>
      <c r="X141" s="25">
        <v>6</v>
      </c>
      <c r="Y141" s="26"/>
      <c r="Z141" s="26"/>
      <c r="AA141" s="26"/>
      <c r="AB141" s="27"/>
      <c r="AC141" s="25">
        <v>7</v>
      </c>
      <c r="AD141" s="26"/>
      <c r="AE141" s="26"/>
      <c r="AF141" s="26"/>
      <c r="AG141" s="26"/>
      <c r="AH141" s="26"/>
      <c r="AI141" s="26"/>
      <c r="AJ141" s="26"/>
      <c r="AK141" s="27"/>
      <c r="AN141" s="5"/>
    </row>
    <row r="142" spans="3:41" x14ac:dyDescent="0.3">
      <c r="D142" t="s">
        <v>53</v>
      </c>
      <c r="E142">
        <v>8.5</v>
      </c>
      <c r="F142">
        <v>10</v>
      </c>
      <c r="G142">
        <v>12.5</v>
      </c>
      <c r="H142">
        <v>17</v>
      </c>
      <c r="I142">
        <v>7</v>
      </c>
      <c r="J142">
        <v>10.5</v>
      </c>
      <c r="K142">
        <v>13.5</v>
      </c>
      <c r="O142" t="s">
        <v>46</v>
      </c>
      <c r="P142" s="17"/>
      <c r="Q142" s="17"/>
      <c r="R142" s="17"/>
      <c r="S142" s="17"/>
      <c r="T142" s="17"/>
      <c r="U142" s="17"/>
      <c r="V142" s="17"/>
      <c r="W142" s="17"/>
      <c r="AH142" s="17"/>
      <c r="AI142" s="17"/>
      <c r="AJ142" s="17"/>
      <c r="AK142" s="17"/>
      <c r="AL142" s="17"/>
      <c r="AM142" s="17"/>
      <c r="AN142" s="5"/>
    </row>
    <row r="143" spans="3:41" x14ac:dyDescent="0.3">
      <c r="D143" s="1" t="s">
        <v>68</v>
      </c>
      <c r="E143">
        <f>E142-$E$113</f>
        <v>8.2142857142857135</v>
      </c>
      <c r="F143">
        <f t="shared" ref="F143" si="25">F142-$E$113</f>
        <v>9.7142857142857135</v>
      </c>
      <c r="G143">
        <f t="shared" ref="G143" si="26">G142-$E$113</f>
        <v>12.214285714285714</v>
      </c>
      <c r="H143">
        <f t="shared" ref="H143" si="27">H142-$E$113</f>
        <v>16.714285714285715</v>
      </c>
      <c r="I143">
        <f>I142-$E$113</f>
        <v>6.7142857142857144</v>
      </c>
      <c r="J143">
        <f>J142-$E$113</f>
        <v>10.214285714285714</v>
      </c>
      <c r="K143">
        <f>K142-$E$113</f>
        <v>13.214285714285714</v>
      </c>
    </row>
    <row r="144" spans="3:41" x14ac:dyDescent="0.3">
      <c r="D144" s="1" t="s">
        <v>69</v>
      </c>
      <c r="E144">
        <f>E142+$E$113</f>
        <v>8.7857142857142865</v>
      </c>
      <c r="F144">
        <f t="shared" ref="F144:I144" si="28">F142+$E$113</f>
        <v>10.285714285714286</v>
      </c>
      <c r="G144">
        <f t="shared" si="28"/>
        <v>12.785714285714286</v>
      </c>
      <c r="H144">
        <f t="shared" si="28"/>
        <v>17.285714285714285</v>
      </c>
      <c r="I144">
        <f t="shared" si="28"/>
        <v>7.2857142857142856</v>
      </c>
      <c r="J144">
        <f t="shared" ref="J144:K144" si="29">J142+$E$113</f>
        <v>10.785714285714286</v>
      </c>
      <c r="K144">
        <f t="shared" si="29"/>
        <v>13.785714285714286</v>
      </c>
    </row>
    <row r="146" spans="3:41" x14ac:dyDescent="0.3">
      <c r="C146" s="20" t="s">
        <v>58</v>
      </c>
      <c r="D146" t="s">
        <v>76</v>
      </c>
    </row>
    <row r="147" spans="3:41" x14ac:dyDescent="0.3">
      <c r="D147" t="s">
        <v>67</v>
      </c>
      <c r="E147">
        <v>9</v>
      </c>
      <c r="F147">
        <v>8</v>
      </c>
    </row>
    <row r="148" spans="3:41" x14ac:dyDescent="0.3">
      <c r="D148" t="s">
        <v>53</v>
      </c>
      <c r="E148">
        <v>11</v>
      </c>
      <c r="F148">
        <v>13.5</v>
      </c>
    </row>
    <row r="149" spans="3:41" x14ac:dyDescent="0.3">
      <c r="D149" s="1" t="s">
        <v>70</v>
      </c>
      <c r="E149" t="s">
        <v>71</v>
      </c>
      <c r="F149" t="s">
        <v>72</v>
      </c>
    </row>
    <row r="151" spans="3:41" x14ac:dyDescent="0.3">
      <c r="D151" s="4" t="s">
        <v>77</v>
      </c>
      <c r="P151" s="23">
        <v>6</v>
      </c>
      <c r="Q151" s="24"/>
      <c r="R151" s="23">
        <v>7</v>
      </c>
      <c r="S151" s="24"/>
      <c r="T151" s="23">
        <v>8</v>
      </c>
      <c r="U151" s="24"/>
      <c r="V151" s="23">
        <v>9</v>
      </c>
      <c r="W151" s="24"/>
      <c r="X151" s="23">
        <v>10</v>
      </c>
      <c r="Y151" s="24"/>
      <c r="Z151" s="23">
        <v>11</v>
      </c>
      <c r="AA151" s="24"/>
      <c r="AB151" s="23">
        <v>12</v>
      </c>
      <c r="AC151" s="24"/>
      <c r="AD151" s="23">
        <v>13</v>
      </c>
      <c r="AE151" s="24"/>
      <c r="AF151" s="23">
        <v>14</v>
      </c>
      <c r="AG151" s="24"/>
      <c r="AH151" s="23">
        <v>15</v>
      </c>
      <c r="AI151" s="24"/>
      <c r="AJ151" s="23">
        <v>16</v>
      </c>
      <c r="AK151" s="24"/>
      <c r="AL151" s="23">
        <v>17</v>
      </c>
      <c r="AM151" s="24"/>
      <c r="AN151" s="23">
        <v>18</v>
      </c>
      <c r="AO151" s="24"/>
    </row>
    <row r="152" spans="3:41" x14ac:dyDescent="0.3">
      <c r="D152" s="4" t="s">
        <v>79</v>
      </c>
      <c r="O152" t="s">
        <v>45</v>
      </c>
      <c r="P152" s="22">
        <v>2</v>
      </c>
      <c r="Q152" s="22"/>
      <c r="R152" s="25">
        <v>3</v>
      </c>
      <c r="S152" s="26"/>
      <c r="T152" s="26"/>
      <c r="U152" s="26"/>
      <c r="V152" s="26"/>
      <c r="W152" s="26"/>
      <c r="X152" s="27"/>
      <c r="Y152" s="22">
        <v>1</v>
      </c>
      <c r="Z152" s="22"/>
      <c r="AA152" s="22"/>
      <c r="AB152" s="22"/>
      <c r="AC152" s="22"/>
      <c r="AD152" s="22"/>
      <c r="AF152" s="17"/>
      <c r="AG152" s="17"/>
      <c r="AH152" s="17"/>
      <c r="AI152" s="17"/>
      <c r="AJ152" s="17"/>
      <c r="AK152" s="17"/>
      <c r="AL152" s="17"/>
      <c r="AM152" s="17"/>
      <c r="AN152" s="5"/>
    </row>
    <row r="153" spans="3:41" x14ac:dyDescent="0.3">
      <c r="O153" t="s">
        <v>47</v>
      </c>
      <c r="P153" s="17"/>
      <c r="Q153" s="17"/>
      <c r="R153" s="17"/>
      <c r="S153" s="17"/>
      <c r="T153" s="18">
        <v>4</v>
      </c>
      <c r="U153" s="22">
        <v>5</v>
      </c>
      <c r="V153" s="22"/>
      <c r="W153" s="22"/>
      <c r="X153" s="25">
        <v>6</v>
      </c>
      <c r="Y153" s="26"/>
      <c r="Z153" s="26"/>
      <c r="AA153" s="26"/>
      <c r="AB153" s="27"/>
      <c r="AC153" s="25">
        <v>7</v>
      </c>
      <c r="AD153" s="26"/>
      <c r="AE153" s="26"/>
      <c r="AF153" s="26"/>
      <c r="AG153" s="26"/>
      <c r="AH153" s="26"/>
      <c r="AI153" s="26"/>
      <c r="AJ153" s="26"/>
      <c r="AK153" s="27"/>
      <c r="AN153" s="5"/>
    </row>
    <row r="154" spans="3:41" x14ac:dyDescent="0.3">
      <c r="O154" t="s">
        <v>46</v>
      </c>
      <c r="P154" s="17"/>
      <c r="Q154" s="17"/>
      <c r="R154" s="17"/>
      <c r="S154" s="17"/>
      <c r="T154" s="17"/>
      <c r="U154" s="17"/>
      <c r="V154" s="17"/>
      <c r="W154" s="17"/>
      <c r="X154" s="22">
        <v>9</v>
      </c>
      <c r="Y154" s="22"/>
      <c r="Z154" s="22">
        <v>8</v>
      </c>
      <c r="AA154" s="22"/>
      <c r="AB154" s="22"/>
      <c r="AC154" s="22"/>
      <c r="AD154" s="22"/>
      <c r="AH154" s="17"/>
      <c r="AI154" s="17"/>
      <c r="AJ154" s="17"/>
      <c r="AK154" s="17"/>
      <c r="AL154" s="17"/>
      <c r="AM154" s="17"/>
      <c r="AN154" s="5"/>
    </row>
    <row r="155" spans="3:41" x14ac:dyDescent="0.3">
      <c r="D155" s="1"/>
    </row>
    <row r="156" spans="3:41" x14ac:dyDescent="0.3">
      <c r="D156" s="1"/>
    </row>
    <row r="158" spans="3:41" x14ac:dyDescent="0.3">
      <c r="C158" s="20"/>
    </row>
  </sheetData>
  <sortState xmlns:xlrd2="http://schemas.microsoft.com/office/spreadsheetml/2017/richdata2" ref="G13:I27">
    <sortCondition ref="G13:G27"/>
  </sortState>
  <mergeCells count="166">
    <mergeCell ref="T51:X51"/>
    <mergeCell ref="AE51:AM51"/>
    <mergeCell ref="AD80:AE80"/>
    <mergeCell ref="Z79:AA79"/>
    <mergeCell ref="AB79:AC79"/>
    <mergeCell ref="X106:Y106"/>
    <mergeCell ref="AC106:AG106"/>
    <mergeCell ref="AD65:AE65"/>
    <mergeCell ref="T66:X66"/>
    <mergeCell ref="AE66:AM66"/>
    <mergeCell ref="P104:V104"/>
    <mergeCell ref="AD104:AE104"/>
    <mergeCell ref="X104:AC104"/>
    <mergeCell ref="AE105:AM105"/>
    <mergeCell ref="T105:X105"/>
    <mergeCell ref="Z105:AB105"/>
    <mergeCell ref="AN79:AO79"/>
    <mergeCell ref="T96:X96"/>
    <mergeCell ref="Z96:AB96"/>
    <mergeCell ref="AE96:AM96"/>
    <mergeCell ref="X97:Y97"/>
    <mergeCell ref="AC97:AG97"/>
    <mergeCell ref="P79:Q79"/>
    <mergeCell ref="R79:S79"/>
    <mergeCell ref="T79:U79"/>
    <mergeCell ref="V79:W79"/>
    <mergeCell ref="X79:Y79"/>
    <mergeCell ref="T81:X81"/>
    <mergeCell ref="AE81:AM81"/>
    <mergeCell ref="X82:Y82"/>
    <mergeCell ref="AC82:AG82"/>
    <mergeCell ref="X95:AC95"/>
    <mergeCell ref="AD95:AE95"/>
    <mergeCell ref="AB94:AC94"/>
    <mergeCell ref="AD94:AE94"/>
    <mergeCell ref="AJ64:AK64"/>
    <mergeCell ref="AL64:AM64"/>
    <mergeCell ref="P64:Q64"/>
    <mergeCell ref="R64:S64"/>
    <mergeCell ref="T64:U64"/>
    <mergeCell ref="V64:W64"/>
    <mergeCell ref="X64:Y64"/>
    <mergeCell ref="Z64:AA64"/>
    <mergeCell ref="AD79:AE79"/>
    <mergeCell ref="AF79:AG79"/>
    <mergeCell ref="AH79:AI79"/>
    <mergeCell ref="AJ79:AK79"/>
    <mergeCell ref="AL79:AM79"/>
    <mergeCell ref="AH49:AI49"/>
    <mergeCell ref="AJ49:AK49"/>
    <mergeCell ref="AL49:AM49"/>
    <mergeCell ref="AN49:AO49"/>
    <mergeCell ref="P94:Q94"/>
    <mergeCell ref="R94:S94"/>
    <mergeCell ref="T94:U94"/>
    <mergeCell ref="V94:W94"/>
    <mergeCell ref="X94:Y94"/>
    <mergeCell ref="Z94:AA94"/>
    <mergeCell ref="AN64:AO64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B64:AC64"/>
    <mergeCell ref="AD64:AE64"/>
    <mergeCell ref="AF64:AG64"/>
    <mergeCell ref="AH64:AI64"/>
    <mergeCell ref="AF94:AG94"/>
    <mergeCell ref="AH94:AI94"/>
    <mergeCell ref="AJ94:AK94"/>
    <mergeCell ref="AL94:AM94"/>
    <mergeCell ref="AN94:AO94"/>
    <mergeCell ref="P103:Q103"/>
    <mergeCell ref="R103:S103"/>
    <mergeCell ref="T103:U103"/>
    <mergeCell ref="V103:W103"/>
    <mergeCell ref="X103:Y103"/>
    <mergeCell ref="AF116:AG116"/>
    <mergeCell ref="AH116:AI116"/>
    <mergeCell ref="AJ116:AK116"/>
    <mergeCell ref="AL116:AM116"/>
    <mergeCell ref="AN116:AO116"/>
    <mergeCell ref="AL103:AM103"/>
    <mergeCell ref="AN103:AO103"/>
    <mergeCell ref="P116:Q116"/>
    <mergeCell ref="R116:S116"/>
    <mergeCell ref="T116:U116"/>
    <mergeCell ref="V116:W116"/>
    <mergeCell ref="X116:Y116"/>
    <mergeCell ref="Z116:AA116"/>
    <mergeCell ref="AB116:AC116"/>
    <mergeCell ref="AD116:AE116"/>
    <mergeCell ref="Z103:AA103"/>
    <mergeCell ref="AB103:AC103"/>
    <mergeCell ref="AD103:AE103"/>
    <mergeCell ref="AF103:AG103"/>
    <mergeCell ref="AH103:AI103"/>
    <mergeCell ref="AJ103:AK103"/>
    <mergeCell ref="AN122:AO122"/>
    <mergeCell ref="P117:Q117"/>
    <mergeCell ref="R117:W117"/>
    <mergeCell ref="X117:AD117"/>
    <mergeCell ref="P122:Q122"/>
    <mergeCell ref="R122:S122"/>
    <mergeCell ref="T122:U122"/>
    <mergeCell ref="V122:W122"/>
    <mergeCell ref="X122:Y122"/>
    <mergeCell ref="Z122:AA122"/>
    <mergeCell ref="AB122:AC122"/>
    <mergeCell ref="U118:W118"/>
    <mergeCell ref="X118:AB118"/>
    <mergeCell ref="AC118:AK118"/>
    <mergeCell ref="P123:Q123"/>
    <mergeCell ref="U124:W124"/>
    <mergeCell ref="X124:AB124"/>
    <mergeCell ref="AC124:AK124"/>
    <mergeCell ref="AD122:AE122"/>
    <mergeCell ref="AF122:AG122"/>
    <mergeCell ref="AH122:AI122"/>
    <mergeCell ref="AJ122:AK122"/>
    <mergeCell ref="AL122:AM122"/>
    <mergeCell ref="AN139:AO139"/>
    <mergeCell ref="P140:Q140"/>
    <mergeCell ref="U141:W141"/>
    <mergeCell ref="X141:AB141"/>
    <mergeCell ref="AC141:AK141"/>
    <mergeCell ref="R140:X140"/>
    <mergeCell ref="AB139:AC139"/>
    <mergeCell ref="AD139:AE139"/>
    <mergeCell ref="AF139:AG139"/>
    <mergeCell ref="AH139:AI139"/>
    <mergeCell ref="AJ139:AK139"/>
    <mergeCell ref="AL139:AM139"/>
    <mergeCell ref="P139:Q139"/>
    <mergeCell ref="R139:S139"/>
    <mergeCell ref="T139:U139"/>
    <mergeCell ref="V139:W139"/>
    <mergeCell ref="X139:Y139"/>
    <mergeCell ref="Z139:AA139"/>
    <mergeCell ref="X154:Y154"/>
    <mergeCell ref="Y140:AD140"/>
    <mergeCell ref="Z154:AD154"/>
    <mergeCell ref="Y152:AD152"/>
    <mergeCell ref="AN151:AO151"/>
    <mergeCell ref="P152:Q152"/>
    <mergeCell ref="R152:X152"/>
    <mergeCell ref="U153:W153"/>
    <mergeCell ref="X153:AB153"/>
    <mergeCell ref="AC153:AK153"/>
    <mergeCell ref="AB151:AC151"/>
    <mergeCell ref="AD151:AE151"/>
    <mergeCell ref="AF151:AG151"/>
    <mergeCell ref="AH151:AI151"/>
    <mergeCell ref="AJ151:AK151"/>
    <mergeCell ref="AL151:AM151"/>
    <mergeCell ref="P151:Q151"/>
    <mergeCell ref="R151:S151"/>
    <mergeCell ref="T151:U151"/>
    <mergeCell ref="V151:W151"/>
    <mergeCell ref="X151:Y151"/>
    <mergeCell ref="Z151:AA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Fan</dc:creator>
  <cp:lastModifiedBy>Yu Fan Fong</cp:lastModifiedBy>
  <dcterms:created xsi:type="dcterms:W3CDTF">2015-06-05T18:17:20Z</dcterms:created>
  <dcterms:modified xsi:type="dcterms:W3CDTF">2023-12-09T20:41:02Z</dcterms:modified>
</cp:coreProperties>
</file>