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sdx" ContentType="application/vnd.ms-visio.drawing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3040" windowHeight="9285"/>
  </bookViews>
  <sheets>
    <sheet name="Switch" sheetId="1" r:id="rId1"/>
    <sheet name="Curve" sheetId="2" r:id="rId2"/>
    <sheet name="Wire" sheetId="5" r:id="rId3"/>
    <sheet name="Core_EPCOS" sheetId="8" r:id="rId4"/>
    <sheet name="Capacitor_EACO" sheetId="12" r:id="rId5"/>
    <sheet name="Capacitor" sheetId="4" r:id="rId6"/>
    <sheet name="Core" sheetId="3" r:id="rId7"/>
    <sheet name="Wire_AWG" sheetId="10" r:id="rId8"/>
    <sheet name="Core_backup" sheetId="7" r:id="rId9"/>
    <sheet name="Capacitor_EACO_SHF" sheetId="9" r:id="rId10"/>
  </sheets>
  <definedNames>
    <definedName name="_xlnm._FilterDatabase" localSheetId="5" hidden="1">Capacitor!$A$1:$O$1</definedName>
    <definedName name="_xlnm._FilterDatabase" localSheetId="0" hidden="1">Switch!$A$1:$X$607</definedName>
    <definedName name="_xlnm._FilterDatabase" localSheetId="2" hidden="1">Wire!$A$1:$J$99</definedName>
  </definedNames>
  <calcPr calcId="162913"/>
</workbook>
</file>

<file path=xl/calcChain.xml><?xml version="1.0" encoding="utf-8"?>
<calcChain xmlns="http://schemas.openxmlformats.org/spreadsheetml/2006/main">
  <c r="U598" i="1" l="1"/>
  <c r="U565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9" i="1"/>
  <c r="U600" i="1"/>
  <c r="U601" i="1"/>
  <c r="U604" i="1"/>
  <c r="U605" i="1"/>
  <c r="U606" i="1"/>
  <c r="U607" i="1"/>
  <c r="U602" i="1"/>
  <c r="U603" i="1"/>
  <c r="U546" i="1"/>
  <c r="U547" i="1"/>
  <c r="U548" i="1"/>
  <c r="U549" i="1"/>
  <c r="U550" i="1"/>
  <c r="U551" i="1"/>
  <c r="U545" i="1"/>
  <c r="K42" i="12" l="1"/>
  <c r="K41" i="12"/>
  <c r="K40" i="12"/>
  <c r="K39" i="12"/>
  <c r="K38" i="12"/>
  <c r="K37" i="12"/>
  <c r="K36" i="12"/>
  <c r="K35" i="12"/>
  <c r="K34" i="12"/>
  <c r="K33" i="12"/>
  <c r="K32" i="12"/>
  <c r="K31" i="12"/>
  <c r="K30" i="12"/>
  <c r="K29" i="12"/>
  <c r="K28" i="12"/>
  <c r="K27" i="12"/>
  <c r="K26" i="12"/>
  <c r="K25" i="12"/>
  <c r="K24" i="12"/>
  <c r="K23" i="12"/>
  <c r="K22" i="12"/>
  <c r="K21" i="12"/>
  <c r="K20" i="12"/>
  <c r="K19" i="12"/>
  <c r="K18" i="12"/>
  <c r="K17" i="12"/>
  <c r="K16" i="12"/>
  <c r="K15" i="12"/>
  <c r="K14" i="12"/>
  <c r="K13" i="12"/>
  <c r="K12" i="12"/>
  <c r="K11" i="12"/>
  <c r="K10" i="12"/>
  <c r="K9" i="12"/>
  <c r="K8" i="12"/>
  <c r="K7" i="12"/>
  <c r="K6" i="12"/>
  <c r="K5" i="12"/>
  <c r="K4" i="12"/>
  <c r="K3" i="12"/>
  <c r="K2" i="12"/>
  <c r="D128" i="5" l="1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E128" i="5"/>
  <c r="E127" i="5"/>
  <c r="E126" i="5"/>
  <c r="E125" i="5"/>
  <c r="E124" i="5"/>
  <c r="E123" i="5"/>
  <c r="E122" i="5"/>
  <c r="E121" i="5"/>
  <c r="E120" i="5"/>
  <c r="E119" i="5"/>
  <c r="E118" i="5"/>
  <c r="E117" i="5"/>
  <c r="E116" i="5"/>
  <c r="E115" i="5"/>
  <c r="E114" i="5"/>
  <c r="E113" i="5"/>
  <c r="E112" i="5"/>
  <c r="E111" i="5"/>
  <c r="E110" i="5"/>
  <c r="E109" i="5"/>
  <c r="E108" i="5"/>
  <c r="E107" i="5"/>
  <c r="E106" i="5"/>
  <c r="E105" i="5"/>
  <c r="E104" i="5"/>
  <c r="E103" i="5"/>
  <c r="E102" i="5"/>
  <c r="E101" i="5"/>
  <c r="E100" i="5"/>
  <c r="E99" i="5"/>
  <c r="D101" i="5"/>
  <c r="D100" i="5"/>
  <c r="D99" i="5"/>
  <c r="D81" i="5"/>
  <c r="E81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0" i="5"/>
  <c r="D79" i="5"/>
  <c r="D78" i="5"/>
  <c r="D77" i="5"/>
  <c r="D76" i="5"/>
  <c r="E98" i="5"/>
  <c r="E97" i="5"/>
  <c r="E96" i="5"/>
  <c r="E95" i="5"/>
  <c r="E94" i="5"/>
  <c r="E93" i="5"/>
  <c r="E92" i="5"/>
  <c r="E91" i="5"/>
  <c r="E90" i="5"/>
  <c r="E89" i="5"/>
  <c r="E88" i="5"/>
  <c r="E87" i="5"/>
  <c r="E86" i="5"/>
  <c r="E85" i="5"/>
  <c r="E84" i="5"/>
  <c r="E83" i="5"/>
  <c r="E82" i="5"/>
  <c r="E80" i="5"/>
  <c r="E79" i="5"/>
  <c r="E78" i="5"/>
  <c r="E77" i="5"/>
  <c r="E76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E75" i="5"/>
  <c r="E74" i="5"/>
  <c r="E73" i="5"/>
  <c r="E72" i="5"/>
  <c r="E71" i="5"/>
  <c r="E70" i="5"/>
  <c r="E69" i="5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D54" i="5"/>
  <c r="E54" i="5"/>
  <c r="G40" i="8"/>
  <c r="F40" i="8"/>
  <c r="H40" i="8"/>
  <c r="T40" i="8"/>
  <c r="H41" i="8"/>
  <c r="T41" i="8"/>
  <c r="G41" i="8"/>
  <c r="F41" i="8"/>
  <c r="Y40" i="8"/>
  <c r="Y41" i="8"/>
  <c r="U537" i="1"/>
  <c r="U536" i="1"/>
  <c r="U535" i="1"/>
  <c r="G39" i="8"/>
  <c r="G38" i="8"/>
  <c r="F38" i="8"/>
  <c r="G37" i="8"/>
  <c r="F37" i="8"/>
  <c r="G36" i="8"/>
  <c r="F36" i="8"/>
  <c r="G35" i="8"/>
  <c r="F35" i="8"/>
  <c r="G34" i="8"/>
  <c r="G33" i="8"/>
  <c r="F33" i="8"/>
  <c r="G32" i="8"/>
  <c r="F32" i="8"/>
  <c r="G31" i="8"/>
  <c r="F31" i="8"/>
  <c r="G30" i="8"/>
  <c r="F30" i="8"/>
  <c r="G29" i="8"/>
  <c r="F29" i="8"/>
  <c r="G28" i="8"/>
  <c r="G27" i="8"/>
  <c r="F27" i="8"/>
  <c r="G26" i="8"/>
  <c r="G25" i="8"/>
  <c r="F25" i="8"/>
  <c r="G24" i="8"/>
  <c r="F24" i="8"/>
  <c r="G23" i="8"/>
  <c r="F23" i="8"/>
  <c r="G22" i="8"/>
  <c r="F22" i="8"/>
  <c r="G21" i="8"/>
  <c r="F21" i="8"/>
  <c r="G20" i="8"/>
  <c r="F20" i="8"/>
  <c r="G19" i="8"/>
  <c r="F19" i="8"/>
  <c r="G18" i="8"/>
  <c r="F18" i="8"/>
  <c r="G17" i="8"/>
  <c r="F17" i="8"/>
  <c r="G16" i="8"/>
  <c r="G15" i="8"/>
  <c r="F15" i="8"/>
  <c r="G14" i="8"/>
  <c r="F14" i="8"/>
  <c r="G13" i="8"/>
  <c r="F13" i="8"/>
  <c r="G12" i="8"/>
  <c r="F12" i="8"/>
  <c r="G11" i="8"/>
  <c r="F11" i="8"/>
  <c r="G10" i="8"/>
  <c r="F10" i="8"/>
  <c r="G9" i="8"/>
  <c r="F9" i="8"/>
  <c r="G8" i="8"/>
  <c r="F8" i="8"/>
  <c r="G7" i="8"/>
  <c r="F7" i="8"/>
  <c r="G6" i="8"/>
  <c r="F6" i="8"/>
  <c r="G5" i="8"/>
  <c r="F5" i="8"/>
  <c r="G4" i="8"/>
  <c r="G3" i="8"/>
  <c r="F3" i="8"/>
  <c r="F16" i="8"/>
  <c r="F34" i="8"/>
  <c r="F4" i="8"/>
  <c r="F39" i="8"/>
  <c r="G2" i="8"/>
  <c r="F2" i="8"/>
  <c r="Y3" i="8"/>
  <c r="Y4" i="8"/>
  <c r="Y5" i="8"/>
  <c r="Y6" i="8"/>
  <c r="Y7" i="8"/>
  <c r="Y8" i="8"/>
  <c r="Y9" i="8"/>
  <c r="Y10" i="8"/>
  <c r="Y11" i="8"/>
  <c r="Y12" i="8"/>
  <c r="Y13" i="8"/>
  <c r="Y14" i="8"/>
  <c r="Y15" i="8"/>
  <c r="Y16" i="8"/>
  <c r="Y17" i="8"/>
  <c r="Y18" i="8"/>
  <c r="Y19" i="8"/>
  <c r="Y20" i="8"/>
  <c r="Y21" i="8"/>
  <c r="Y22" i="8"/>
  <c r="Y23" i="8"/>
  <c r="Y24" i="8"/>
  <c r="Y25" i="8"/>
  <c r="Y26" i="8"/>
  <c r="Y27" i="8"/>
  <c r="Y28" i="8"/>
  <c r="Y29" i="8"/>
  <c r="Y30" i="8"/>
  <c r="Y31" i="8"/>
  <c r="Y32" i="8"/>
  <c r="Y33" i="8"/>
  <c r="Y34" i="8"/>
  <c r="Y35" i="8"/>
  <c r="Y36" i="8"/>
  <c r="Y37" i="8"/>
  <c r="Y38" i="8"/>
  <c r="Y39" i="8"/>
  <c r="Y2" i="8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8" i="1"/>
  <c r="U69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67" i="1"/>
  <c r="U362" i="1"/>
  <c r="U70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2" i="1"/>
  <c r="H11" i="8"/>
  <c r="F26" i="8"/>
  <c r="F28" i="8"/>
  <c r="F6" i="5"/>
  <c r="F5" i="5"/>
  <c r="F4" i="5"/>
  <c r="F2" i="5"/>
  <c r="F18" i="5"/>
  <c r="F17" i="5"/>
  <c r="F16" i="5"/>
  <c r="F15" i="5"/>
  <c r="F14" i="5"/>
  <c r="F13" i="5"/>
  <c r="F12" i="5"/>
  <c r="F11" i="5"/>
  <c r="F10" i="5"/>
  <c r="F9" i="5"/>
  <c r="F8" i="5"/>
  <c r="F7" i="5"/>
  <c r="F3" i="5"/>
  <c r="F19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E2" i="5"/>
  <c r="E9" i="5"/>
  <c r="E8" i="5"/>
  <c r="E7" i="5"/>
  <c r="E6" i="5"/>
  <c r="E5" i="5"/>
  <c r="E4" i="5"/>
  <c r="E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53" i="5"/>
  <c r="D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53" i="5"/>
  <c r="I2" i="7"/>
  <c r="J2" i="7"/>
  <c r="K2" i="7"/>
  <c r="L2" i="7"/>
  <c r="M2" i="7"/>
  <c r="N2" i="7"/>
  <c r="O2" i="7"/>
  <c r="I3" i="7"/>
  <c r="J3" i="7"/>
  <c r="K3" i="7"/>
  <c r="L3" i="7"/>
  <c r="M3" i="7"/>
  <c r="N3" i="7"/>
  <c r="O3" i="7"/>
  <c r="I4" i="7"/>
  <c r="J4" i="7"/>
  <c r="K4" i="7"/>
  <c r="L4" i="7"/>
  <c r="M4" i="7"/>
  <c r="N4" i="7"/>
  <c r="O4" i="7"/>
  <c r="I5" i="7"/>
  <c r="J5" i="7"/>
  <c r="K5" i="7"/>
  <c r="L5" i="7"/>
  <c r="M5" i="7"/>
  <c r="N5" i="7"/>
  <c r="O5" i="7"/>
  <c r="I6" i="7"/>
  <c r="J6" i="7"/>
  <c r="K6" i="7"/>
  <c r="L6" i="7"/>
  <c r="M6" i="7"/>
  <c r="N6" i="7"/>
  <c r="O6" i="7"/>
  <c r="I7" i="7"/>
  <c r="J7" i="7"/>
  <c r="K7" i="7"/>
  <c r="L7" i="7"/>
  <c r="M7" i="7"/>
  <c r="N7" i="7"/>
  <c r="O7" i="7"/>
  <c r="I8" i="7"/>
  <c r="J8" i="7"/>
  <c r="K8" i="7"/>
  <c r="L8" i="7"/>
  <c r="M8" i="7"/>
  <c r="N8" i="7"/>
  <c r="O8" i="7"/>
  <c r="I9" i="7"/>
  <c r="J9" i="7"/>
  <c r="K9" i="7"/>
  <c r="L9" i="7"/>
  <c r="M9" i="7"/>
  <c r="N9" i="7"/>
  <c r="O9" i="7"/>
  <c r="I10" i="7"/>
  <c r="J10" i="7"/>
  <c r="K10" i="7"/>
  <c r="L10" i="7"/>
  <c r="M10" i="7"/>
  <c r="N10" i="7"/>
  <c r="O10" i="7"/>
  <c r="I11" i="7"/>
  <c r="J11" i="7"/>
  <c r="K11" i="7"/>
  <c r="L11" i="7"/>
  <c r="M11" i="7"/>
  <c r="N11" i="7"/>
  <c r="O11" i="7"/>
  <c r="I12" i="7"/>
  <c r="J12" i="7"/>
  <c r="K12" i="7"/>
  <c r="L12" i="7"/>
  <c r="M12" i="7"/>
  <c r="N12" i="7"/>
  <c r="O12" i="7"/>
  <c r="I13" i="7"/>
  <c r="J13" i="7"/>
  <c r="K13" i="7"/>
  <c r="L13" i="7"/>
  <c r="M13" i="7"/>
  <c r="N13" i="7"/>
  <c r="O13" i="7"/>
  <c r="I14" i="7"/>
  <c r="J14" i="7"/>
  <c r="K14" i="7"/>
  <c r="L14" i="7"/>
  <c r="M14" i="7"/>
  <c r="N14" i="7"/>
  <c r="O14" i="7"/>
  <c r="I15" i="7"/>
  <c r="J15" i="7"/>
  <c r="K15" i="7"/>
  <c r="L15" i="7"/>
  <c r="M15" i="7"/>
  <c r="N15" i="7"/>
  <c r="O15" i="7"/>
  <c r="I16" i="7"/>
  <c r="J16" i="7"/>
  <c r="K16" i="7"/>
  <c r="L16" i="7"/>
  <c r="M16" i="7"/>
  <c r="N16" i="7"/>
  <c r="O16" i="7"/>
  <c r="I17" i="7"/>
  <c r="J17" i="7"/>
  <c r="K17" i="7"/>
  <c r="L17" i="7"/>
  <c r="M17" i="7"/>
  <c r="N17" i="7"/>
  <c r="O17" i="7"/>
  <c r="I18" i="7"/>
  <c r="J18" i="7"/>
  <c r="K18" i="7"/>
  <c r="L18" i="7"/>
  <c r="M18" i="7"/>
  <c r="N18" i="7"/>
  <c r="O18" i="7"/>
  <c r="I19" i="7"/>
  <c r="J19" i="7"/>
  <c r="K19" i="7"/>
  <c r="L19" i="7"/>
  <c r="M19" i="7"/>
  <c r="N19" i="7"/>
  <c r="O19" i="7"/>
  <c r="H2" i="8"/>
  <c r="T2" i="8"/>
  <c r="H3" i="8"/>
  <c r="T3" i="8"/>
  <c r="H4" i="8"/>
  <c r="T4" i="8"/>
  <c r="H5" i="8"/>
  <c r="T5" i="8"/>
  <c r="H6" i="8"/>
  <c r="T6" i="8"/>
  <c r="H7" i="8"/>
  <c r="T7" i="8"/>
  <c r="H8" i="8"/>
  <c r="T8" i="8"/>
  <c r="H9" i="8"/>
  <c r="T9" i="8"/>
  <c r="H10" i="8"/>
  <c r="T10" i="8"/>
  <c r="T11" i="8"/>
  <c r="H12" i="8"/>
  <c r="T12" i="8"/>
  <c r="H13" i="8"/>
  <c r="T13" i="8"/>
  <c r="H14" i="8"/>
  <c r="T14" i="8"/>
  <c r="H15" i="8"/>
  <c r="T15" i="8"/>
  <c r="H16" i="8"/>
  <c r="T16" i="8"/>
  <c r="H17" i="8"/>
  <c r="T17" i="8"/>
  <c r="H18" i="8"/>
  <c r="T18" i="8"/>
  <c r="H19" i="8"/>
  <c r="T19" i="8"/>
  <c r="H20" i="8"/>
  <c r="T20" i="8"/>
  <c r="H21" i="8"/>
  <c r="T21" i="8"/>
  <c r="H22" i="8"/>
  <c r="T22" i="8"/>
  <c r="H23" i="8"/>
  <c r="T23" i="8"/>
  <c r="H24" i="8"/>
  <c r="T24" i="8"/>
  <c r="H25" i="8"/>
  <c r="T25" i="8"/>
  <c r="H26" i="8"/>
  <c r="T26" i="8"/>
  <c r="H27" i="8"/>
  <c r="T27" i="8"/>
  <c r="H28" i="8"/>
  <c r="T28" i="8"/>
  <c r="H29" i="8"/>
  <c r="T29" i="8"/>
  <c r="H30" i="8"/>
  <c r="T30" i="8"/>
  <c r="H31" i="8"/>
  <c r="T31" i="8"/>
  <c r="H32" i="8"/>
  <c r="T32" i="8"/>
  <c r="H33" i="8"/>
  <c r="T33" i="8"/>
  <c r="H34" i="8"/>
  <c r="T34" i="8"/>
  <c r="H35" i="8"/>
  <c r="T35" i="8"/>
  <c r="H36" i="8"/>
  <c r="T36" i="8"/>
  <c r="H37" i="8"/>
  <c r="T37" i="8"/>
  <c r="H38" i="8"/>
  <c r="T38" i="8"/>
  <c r="H39" i="8"/>
  <c r="T39" i="8"/>
</calcChain>
</file>

<file path=xl/sharedStrings.xml><?xml version="1.0" encoding="utf-8"?>
<sst xmlns="http://schemas.openxmlformats.org/spreadsheetml/2006/main" count="4392" uniqueCount="1237">
  <si>
    <t>a0</t>
    <phoneticPr fontId="1" type="noConversion"/>
  </si>
  <si>
    <t>a1</t>
  </si>
  <si>
    <t>a2</t>
  </si>
  <si>
    <t>a3</t>
  </si>
  <si>
    <t>a4</t>
  </si>
  <si>
    <t>Eon(mJ)</t>
    <phoneticPr fontId="1" type="noConversion"/>
  </si>
  <si>
    <t>Eoff(mJ)</t>
    <phoneticPr fontId="1" type="noConversion"/>
  </si>
  <si>
    <t>Err(mJ)</t>
    <phoneticPr fontId="1" type="noConversion"/>
  </si>
  <si>
    <t>Infineon</t>
    <phoneticPr fontId="1" type="noConversion"/>
  </si>
  <si>
    <t>Infineon</t>
    <phoneticPr fontId="1" type="noConversion"/>
  </si>
  <si>
    <t>Fuji</t>
    <phoneticPr fontId="1" type="noConversion"/>
  </si>
  <si>
    <t>Degree</t>
    <phoneticPr fontId="1" type="noConversion"/>
  </si>
  <si>
    <r>
      <t>T</t>
    </r>
    <r>
      <rPr>
        <b/>
        <sz val="11"/>
        <color indexed="8"/>
        <rFont val="等线"/>
        <family val="3"/>
        <charset val="134"/>
      </rPr>
      <t>(℃)</t>
    </r>
    <phoneticPr fontId="1" type="noConversion"/>
  </si>
  <si>
    <t>Vge(V)</t>
    <phoneticPr fontId="1" type="noConversion"/>
  </si>
  <si>
    <r>
      <t>V</t>
    </r>
    <r>
      <rPr>
        <b/>
        <sz val="11"/>
        <color indexed="8"/>
        <rFont val="等线"/>
        <family val="3"/>
        <charset val="134"/>
      </rPr>
      <t>ce</t>
    </r>
    <r>
      <rPr>
        <b/>
        <sz val="11"/>
        <color indexed="8"/>
        <rFont val="等线"/>
        <family val="3"/>
        <charset val="134"/>
      </rPr>
      <t>(V)</t>
    </r>
    <phoneticPr fontId="1" type="noConversion"/>
  </si>
  <si>
    <t>A(in)</t>
    <phoneticPr fontId="1" type="noConversion"/>
  </si>
  <si>
    <t>B(in)</t>
    <phoneticPr fontId="1" type="noConversion"/>
  </si>
  <si>
    <t>D(in)</t>
    <phoneticPr fontId="1" type="noConversion"/>
  </si>
  <si>
    <t>E(in)</t>
    <phoneticPr fontId="1" type="noConversion"/>
  </si>
  <si>
    <t>F(in)</t>
    <phoneticPr fontId="1" type="noConversion"/>
  </si>
  <si>
    <t>G(in)</t>
    <phoneticPr fontId="1" type="noConversion"/>
  </si>
  <si>
    <t>Ap(in^4)</t>
    <phoneticPr fontId="1" type="noConversion"/>
  </si>
  <si>
    <t>Mass(lbs)</t>
    <phoneticPr fontId="1" type="noConversion"/>
  </si>
  <si>
    <t>Name</t>
    <phoneticPr fontId="1" type="noConversion"/>
  </si>
  <si>
    <t>Un(V)</t>
    <phoneticPr fontId="1" type="noConversion"/>
  </si>
  <si>
    <t>C(μF)</t>
    <phoneticPr fontId="1" type="noConversion"/>
  </si>
  <si>
    <t>Irms(A)@45℃@10kHz</t>
    <phoneticPr fontId="1" type="noConversion"/>
  </si>
  <si>
    <t>ESR(mΩ)@1.0kHz</t>
    <phoneticPr fontId="1" type="noConversion"/>
  </si>
  <si>
    <t>SHF-1100-47-FA</t>
  </si>
  <si>
    <t>SHF-900-68-FA</t>
  </si>
  <si>
    <t>SHF-1200-25-FA</t>
  </si>
  <si>
    <t>SHF-900-200-FB</t>
  </si>
  <si>
    <t>SHF-700-250-FB</t>
  </si>
  <si>
    <t>SHF-500-350-FB</t>
  </si>
  <si>
    <t>SHF-500-500-FB</t>
  </si>
  <si>
    <t>SHF-1500-18-FA</t>
  </si>
  <si>
    <t>SHF-1200-60-FB</t>
  </si>
  <si>
    <t>SHF-1100-125-FB</t>
  </si>
  <si>
    <t>SHF-700-150-FA</t>
  </si>
  <si>
    <t>SHF-900-300-FB</t>
  </si>
  <si>
    <t>SHF-700-350-FB</t>
  </si>
  <si>
    <t>SHF-1800-10-FA</t>
  </si>
  <si>
    <t>SHF-1500-47-FB</t>
  </si>
  <si>
    <t>SHF-1100-68-FA</t>
  </si>
  <si>
    <t>SHF-900-100-FA</t>
  </si>
  <si>
    <t>SHF-1100-180-FB</t>
  </si>
  <si>
    <t>SHF-500-200-FA</t>
  </si>
  <si>
    <t>SHF-700-220-FA</t>
  </si>
  <si>
    <t>SHF-500-275-FA</t>
  </si>
  <si>
    <t>SHF-2200-6.8-FA</t>
  </si>
  <si>
    <t>SHF-1800-25-FB</t>
  </si>
  <si>
    <t>SHF-1500-68-FB</t>
  </si>
  <si>
    <t>SHF-1200-80-FB</t>
  </si>
  <si>
    <t>SHF-900-140-FA</t>
  </si>
  <si>
    <t>SHF-2200-18-FB</t>
  </si>
  <si>
    <t>SHF-1200-35-FA</t>
  </si>
  <si>
    <t>SHF-1100-100-FA</t>
  </si>
  <si>
    <t>SHF-1500-25-FA</t>
  </si>
  <si>
    <t>SHF-1800-35-FB</t>
    <phoneticPr fontId="1" type="noConversion"/>
  </si>
  <si>
    <t>SHF-1800-15-FA</t>
  </si>
  <si>
    <t>SHF-1200-50-FA</t>
  </si>
  <si>
    <t>SHF-2200-25-FB</t>
  </si>
  <si>
    <t>SHF-2200-10-FA</t>
  </si>
  <si>
    <t>SHF-1500-35-FA</t>
  </si>
  <si>
    <t>SHF-1800-22-FA</t>
  </si>
  <si>
    <t>SHF-2200-15-FA</t>
  </si>
  <si>
    <t>1MBI150VA-120L-50</t>
    <phoneticPr fontId="1" type="noConversion"/>
  </si>
  <si>
    <t>FF200R17KE4</t>
    <phoneticPr fontId="1" type="noConversion"/>
  </si>
  <si>
    <t>AWG</t>
    <phoneticPr fontId="4" type="noConversion"/>
  </si>
  <si>
    <t>Area bare(cm^2/10^3)</t>
    <phoneticPr fontId="4" type="noConversion"/>
  </si>
  <si>
    <t>Area(cm^2/10^3)</t>
    <phoneticPr fontId="4" type="noConversion"/>
  </si>
  <si>
    <t>FF100R12RT4</t>
  </si>
  <si>
    <t>Manufacturer</t>
  </si>
  <si>
    <t>EPCOS</t>
  </si>
  <si>
    <t>EE</t>
  </si>
  <si>
    <t>E5</t>
  </si>
  <si>
    <t>E6.3</t>
  </si>
  <si>
    <t>E8.8</t>
  </si>
  <si>
    <t>E13/7/4</t>
  </si>
  <si>
    <t>E14/8/4</t>
  </si>
  <si>
    <t>E16/6/5</t>
  </si>
  <si>
    <t>E16/8/5</t>
  </si>
  <si>
    <t>E19/8/5</t>
  </si>
  <si>
    <t>E20/10/6</t>
  </si>
  <si>
    <t>E21/9/5</t>
  </si>
  <si>
    <t>E25/13/7</t>
  </si>
  <si>
    <t>E25.4/10/7</t>
  </si>
  <si>
    <t>E30/15/7</t>
  </si>
  <si>
    <t>E32/16/9</t>
  </si>
  <si>
    <t>E32/16/11</t>
  </si>
  <si>
    <t>E34/14/9</t>
  </si>
  <si>
    <t>E36/18/11</t>
  </si>
  <si>
    <t>E40/16/12</t>
  </si>
  <si>
    <t>E42/21/15</t>
  </si>
  <si>
    <t>E42/21/20</t>
  </si>
  <si>
    <t>E47/20/16</t>
  </si>
  <si>
    <t>E55/28/21</t>
  </si>
  <si>
    <t>E55/28/25</t>
  </si>
  <si>
    <t>E56/24/19</t>
  </si>
  <si>
    <t>E65/32/27</t>
  </si>
  <si>
    <t>E70/33/32</t>
  </si>
  <si>
    <t>E80/38/20</t>
  </si>
  <si>
    <t>Shape</t>
    <phoneticPr fontId="1" type="noConversion"/>
  </si>
  <si>
    <t>CoreType</t>
    <phoneticPr fontId="1" type="noConversion"/>
  </si>
  <si>
    <t>Manufacturer</t>
    <phoneticPr fontId="1" type="noConversion"/>
  </si>
  <si>
    <t>A(mm)</t>
    <phoneticPr fontId="1" type="noConversion"/>
  </si>
  <si>
    <t>B(mm)</t>
    <phoneticPr fontId="1" type="noConversion"/>
  </si>
  <si>
    <t>C(mm)</t>
    <phoneticPr fontId="1" type="noConversion"/>
  </si>
  <si>
    <t>D(mm)</t>
    <phoneticPr fontId="1" type="noConversion"/>
  </si>
  <si>
    <t>E(mm)</t>
    <phoneticPr fontId="1" type="noConversion"/>
  </si>
  <si>
    <t>F(mm)</t>
    <phoneticPr fontId="1" type="noConversion"/>
  </si>
  <si>
    <r>
      <t>Aw</t>
    </r>
    <r>
      <rPr>
        <b/>
        <sz val="11"/>
        <color indexed="8"/>
        <rFont val="等线"/>
        <family val="3"/>
        <charset val="134"/>
      </rPr>
      <t>(mm^2)</t>
    </r>
    <phoneticPr fontId="1" type="noConversion"/>
  </si>
  <si>
    <r>
      <t>Ve</t>
    </r>
    <r>
      <rPr>
        <b/>
        <sz val="11"/>
        <color indexed="8"/>
        <rFont val="等线"/>
        <family val="3"/>
        <charset val="134"/>
      </rPr>
      <t>(mm^3)</t>
    </r>
    <phoneticPr fontId="1" type="noConversion"/>
  </si>
  <si>
    <t>le(mm)</t>
    <phoneticPr fontId="1" type="noConversion"/>
  </si>
  <si>
    <r>
      <t>Ae</t>
    </r>
    <r>
      <rPr>
        <b/>
        <sz val="11"/>
        <color indexed="8"/>
        <rFont val="等线"/>
        <family val="3"/>
        <charset val="134"/>
      </rPr>
      <t>(mm^2)</t>
    </r>
    <phoneticPr fontId="1" type="noConversion"/>
  </si>
  <si>
    <t>Amin(mm^2)</t>
    <phoneticPr fontId="1" type="noConversion"/>
  </si>
  <si>
    <t>E10/5.5/5</t>
    <phoneticPr fontId="3" type="noConversion"/>
  </si>
  <si>
    <t>Weight(g/set)</t>
    <phoneticPr fontId="3" type="noConversion"/>
  </si>
  <si>
    <t>E100/60/28</t>
    <phoneticPr fontId="3" type="noConversion"/>
  </si>
  <si>
    <t>E12.7/6/6</t>
    <phoneticPr fontId="3" type="noConversion"/>
  </si>
  <si>
    <t>E13/6.5/3.7</t>
    <phoneticPr fontId="3" type="noConversion"/>
  </si>
  <si>
    <t>E13/6/6.15</t>
    <phoneticPr fontId="3" type="noConversion"/>
  </si>
  <si>
    <r>
      <t>E16/</t>
    </r>
    <r>
      <rPr>
        <sz val="11"/>
        <color indexed="8"/>
        <rFont val="等线"/>
        <family val="3"/>
        <charset val="134"/>
      </rPr>
      <t>7</t>
    </r>
    <r>
      <rPr>
        <sz val="11"/>
        <color theme="1"/>
        <rFont val="等线"/>
        <family val="3"/>
        <charset val="134"/>
        <scheme val="minor"/>
      </rPr>
      <t>/5</t>
    </r>
    <phoneticPr fontId="3" type="noConversion"/>
  </si>
  <si>
    <r>
      <t>E16/8/</t>
    </r>
    <r>
      <rPr>
        <sz val="11"/>
        <color indexed="8"/>
        <rFont val="等线"/>
        <family val="3"/>
        <charset val="134"/>
      </rPr>
      <t>8</t>
    </r>
    <phoneticPr fontId="3" type="noConversion"/>
  </si>
  <si>
    <r>
      <t>E20/10/</t>
    </r>
    <r>
      <rPr>
        <sz val="11"/>
        <color indexed="8"/>
        <rFont val="等线"/>
        <family val="3"/>
        <charset val="134"/>
      </rPr>
      <t>11</t>
    </r>
    <phoneticPr fontId="3" type="noConversion"/>
  </si>
  <si>
    <r>
      <t>E20/</t>
    </r>
    <r>
      <rPr>
        <sz val="11"/>
        <color indexed="8"/>
        <rFont val="等线"/>
        <family val="3"/>
        <charset val="134"/>
      </rPr>
      <t>9</t>
    </r>
    <r>
      <rPr>
        <sz val="11"/>
        <color theme="1"/>
        <rFont val="等线"/>
        <family val="3"/>
        <charset val="134"/>
        <scheme val="minor"/>
      </rPr>
      <t>/6</t>
    </r>
    <phoneticPr fontId="3" type="noConversion"/>
  </si>
  <si>
    <r>
      <t>E2</t>
    </r>
    <r>
      <rPr>
        <sz val="11"/>
        <color indexed="8"/>
        <rFont val="等线"/>
        <family val="3"/>
        <charset val="134"/>
      </rPr>
      <t>2</t>
    </r>
    <r>
      <rPr>
        <sz val="11"/>
        <color theme="1"/>
        <rFont val="等线"/>
        <family val="3"/>
        <charset val="134"/>
        <scheme val="minor"/>
      </rPr>
      <t>/</t>
    </r>
    <r>
      <rPr>
        <sz val="11"/>
        <color indexed="8"/>
        <rFont val="等线"/>
        <family val="3"/>
        <charset val="134"/>
      </rPr>
      <t>15</t>
    </r>
    <r>
      <rPr>
        <sz val="11"/>
        <color theme="1"/>
        <rFont val="等线"/>
        <family val="3"/>
        <charset val="134"/>
        <scheme val="minor"/>
      </rPr>
      <t>/</t>
    </r>
    <r>
      <rPr>
        <sz val="11"/>
        <color indexed="8"/>
        <rFont val="等线"/>
        <family val="3"/>
        <charset val="134"/>
      </rPr>
      <t>6</t>
    </r>
    <phoneticPr fontId="3" type="noConversion"/>
  </si>
  <si>
    <r>
      <t>E2</t>
    </r>
    <r>
      <rPr>
        <sz val="11"/>
        <color indexed="8"/>
        <rFont val="等线"/>
        <family val="3"/>
        <charset val="134"/>
      </rPr>
      <t>8</t>
    </r>
    <r>
      <rPr>
        <sz val="11"/>
        <color theme="1"/>
        <rFont val="等线"/>
        <family val="3"/>
        <charset val="134"/>
        <scheme val="minor"/>
      </rPr>
      <t>/1</t>
    </r>
    <r>
      <rPr>
        <sz val="11"/>
        <color indexed="8"/>
        <rFont val="等线"/>
        <family val="3"/>
        <charset val="134"/>
      </rPr>
      <t>0</t>
    </r>
    <r>
      <rPr>
        <sz val="11"/>
        <color theme="1"/>
        <rFont val="等线"/>
        <family val="3"/>
        <charset val="134"/>
        <scheme val="minor"/>
      </rPr>
      <t>/</t>
    </r>
    <r>
      <rPr>
        <sz val="11"/>
        <color indexed="8"/>
        <rFont val="等线"/>
        <family val="3"/>
        <charset val="134"/>
      </rPr>
      <t>11</t>
    </r>
    <phoneticPr fontId="3" type="noConversion"/>
  </si>
  <si>
    <r>
      <t>Ac</t>
    </r>
    <r>
      <rPr>
        <b/>
        <sz val="11"/>
        <color indexed="8"/>
        <rFont val="等线"/>
        <family val="3"/>
        <charset val="134"/>
      </rPr>
      <t>(mm^2)</t>
    </r>
    <phoneticPr fontId="1" type="noConversion"/>
  </si>
  <si>
    <r>
      <t>MLT</t>
    </r>
    <r>
      <rPr>
        <b/>
        <sz val="11"/>
        <color indexed="8"/>
        <rFont val="等线"/>
        <family val="3"/>
        <charset val="134"/>
      </rPr>
      <t>(mm)</t>
    </r>
    <phoneticPr fontId="1" type="noConversion"/>
  </si>
  <si>
    <r>
      <t>AP</t>
    </r>
    <r>
      <rPr>
        <b/>
        <sz val="11"/>
        <color indexed="8"/>
        <rFont val="等线"/>
        <family val="3"/>
        <charset val="134"/>
      </rPr>
      <t>(mm^</t>
    </r>
    <r>
      <rPr>
        <b/>
        <sz val="11"/>
        <color indexed="8"/>
        <rFont val="等线"/>
        <family val="3"/>
        <charset val="134"/>
      </rPr>
      <t>4</t>
    </r>
    <r>
      <rPr>
        <b/>
        <sz val="11"/>
        <color indexed="8"/>
        <rFont val="等线"/>
        <family val="3"/>
        <charset val="134"/>
      </rPr>
      <t>)</t>
    </r>
    <phoneticPr fontId="1" type="noConversion"/>
  </si>
  <si>
    <t>TYPE</t>
    <phoneticPr fontId="1" type="noConversion"/>
  </si>
  <si>
    <r>
      <t>C</t>
    </r>
    <r>
      <rPr>
        <sz val="11"/>
        <color indexed="8"/>
        <rFont val="等线"/>
        <family val="3"/>
        <charset val="134"/>
      </rPr>
      <t>ore</t>
    </r>
    <r>
      <rPr>
        <sz val="11"/>
        <color theme="1"/>
        <rFont val="等线"/>
        <family val="3"/>
        <charset val="134"/>
        <scheme val="minor"/>
      </rPr>
      <t>1</t>
    </r>
    <phoneticPr fontId="3" type="noConversion"/>
  </si>
  <si>
    <t>Core2</t>
    <phoneticPr fontId="3" type="noConversion"/>
  </si>
  <si>
    <t>Core3</t>
    <phoneticPr fontId="3" type="noConversion"/>
  </si>
  <si>
    <t>Core4</t>
    <phoneticPr fontId="3" type="noConversion"/>
  </si>
  <si>
    <t>Core5</t>
    <phoneticPr fontId="3" type="noConversion"/>
  </si>
  <si>
    <t>Core6</t>
    <phoneticPr fontId="3" type="noConversion"/>
  </si>
  <si>
    <t>Core7</t>
    <phoneticPr fontId="3" type="noConversion"/>
  </si>
  <si>
    <t>Core8</t>
    <phoneticPr fontId="3" type="noConversion"/>
  </si>
  <si>
    <t>Core9</t>
    <phoneticPr fontId="3" type="noConversion"/>
  </si>
  <si>
    <r>
      <t>Core</t>
    </r>
    <r>
      <rPr>
        <sz val="11"/>
        <color theme="1"/>
        <rFont val="等线"/>
        <family val="3"/>
        <charset val="134"/>
        <scheme val="minor"/>
      </rPr>
      <t>1</t>
    </r>
    <r>
      <rPr>
        <sz val="11"/>
        <color indexed="8"/>
        <rFont val="等线"/>
        <family val="3"/>
        <charset val="134"/>
      </rPr>
      <t>0</t>
    </r>
    <phoneticPr fontId="3" type="noConversion"/>
  </si>
  <si>
    <r>
      <t>Core</t>
    </r>
    <r>
      <rPr>
        <sz val="11"/>
        <color theme="1"/>
        <rFont val="等线"/>
        <family val="3"/>
        <charset val="134"/>
        <scheme val="minor"/>
      </rPr>
      <t>1</t>
    </r>
    <r>
      <rPr>
        <sz val="11"/>
        <color indexed="8"/>
        <rFont val="等线"/>
        <family val="3"/>
        <charset val="134"/>
      </rPr>
      <t>1</t>
    </r>
    <phoneticPr fontId="3" type="noConversion"/>
  </si>
  <si>
    <r>
      <t>Core</t>
    </r>
    <r>
      <rPr>
        <sz val="11"/>
        <color theme="1"/>
        <rFont val="等线"/>
        <family val="3"/>
        <charset val="134"/>
        <scheme val="minor"/>
      </rPr>
      <t>1</t>
    </r>
    <r>
      <rPr>
        <sz val="11"/>
        <color indexed="8"/>
        <rFont val="等线"/>
        <family val="3"/>
        <charset val="134"/>
      </rPr>
      <t>2</t>
    </r>
    <phoneticPr fontId="3" type="noConversion"/>
  </si>
  <si>
    <r>
      <t>Core</t>
    </r>
    <r>
      <rPr>
        <sz val="11"/>
        <color theme="1"/>
        <rFont val="等线"/>
        <family val="3"/>
        <charset val="134"/>
        <scheme val="minor"/>
      </rPr>
      <t>1</t>
    </r>
    <r>
      <rPr>
        <sz val="11"/>
        <color indexed="8"/>
        <rFont val="等线"/>
        <family val="3"/>
        <charset val="134"/>
      </rPr>
      <t>3</t>
    </r>
    <phoneticPr fontId="3" type="noConversion"/>
  </si>
  <si>
    <r>
      <t>Core</t>
    </r>
    <r>
      <rPr>
        <sz val="11"/>
        <color theme="1"/>
        <rFont val="等线"/>
        <family val="3"/>
        <charset val="134"/>
        <scheme val="minor"/>
      </rPr>
      <t>1</t>
    </r>
    <r>
      <rPr>
        <sz val="11"/>
        <color indexed="8"/>
        <rFont val="等线"/>
        <family val="3"/>
        <charset val="134"/>
      </rPr>
      <t>4</t>
    </r>
    <phoneticPr fontId="3" type="noConversion"/>
  </si>
  <si>
    <r>
      <t>Core</t>
    </r>
    <r>
      <rPr>
        <sz val="11"/>
        <color theme="1"/>
        <rFont val="等线"/>
        <family val="3"/>
        <charset val="134"/>
        <scheme val="minor"/>
      </rPr>
      <t>1</t>
    </r>
    <r>
      <rPr>
        <sz val="11"/>
        <color indexed="8"/>
        <rFont val="等线"/>
        <family val="3"/>
        <charset val="134"/>
      </rPr>
      <t>5</t>
    </r>
    <phoneticPr fontId="3" type="noConversion"/>
  </si>
  <si>
    <r>
      <t>Core</t>
    </r>
    <r>
      <rPr>
        <sz val="11"/>
        <color theme="1"/>
        <rFont val="等线"/>
        <family val="3"/>
        <charset val="134"/>
        <scheme val="minor"/>
      </rPr>
      <t>1</t>
    </r>
    <r>
      <rPr>
        <sz val="11"/>
        <color indexed="8"/>
        <rFont val="等线"/>
        <family val="3"/>
        <charset val="134"/>
      </rPr>
      <t>6</t>
    </r>
    <phoneticPr fontId="3" type="noConversion"/>
  </si>
  <si>
    <r>
      <t>Core</t>
    </r>
    <r>
      <rPr>
        <sz val="11"/>
        <color theme="1"/>
        <rFont val="等线"/>
        <family val="3"/>
        <charset val="134"/>
        <scheme val="minor"/>
      </rPr>
      <t>1</t>
    </r>
    <r>
      <rPr>
        <sz val="11"/>
        <color indexed="8"/>
        <rFont val="等线"/>
        <family val="3"/>
        <charset val="134"/>
      </rPr>
      <t>7</t>
    </r>
    <phoneticPr fontId="3" type="noConversion"/>
  </si>
  <si>
    <r>
      <t>Core</t>
    </r>
    <r>
      <rPr>
        <sz val="11"/>
        <color theme="1"/>
        <rFont val="等线"/>
        <family val="3"/>
        <charset val="134"/>
        <scheme val="minor"/>
      </rPr>
      <t>1</t>
    </r>
    <r>
      <rPr>
        <sz val="11"/>
        <color indexed="8"/>
        <rFont val="等线"/>
        <family val="3"/>
        <charset val="134"/>
      </rPr>
      <t>8</t>
    </r>
    <phoneticPr fontId="3" type="noConversion"/>
  </si>
  <si>
    <t>Infineon</t>
    <phoneticPr fontId="8" type="noConversion"/>
  </si>
  <si>
    <t>FF50R12RT4</t>
  </si>
  <si>
    <t>FF200R06KE3</t>
  </si>
  <si>
    <t>2MSI200VAB-120-53</t>
  </si>
  <si>
    <t>2MSI400VAE-170-53</t>
  </si>
  <si>
    <t>2MSI300HAN-120-53</t>
  </si>
  <si>
    <t>2MSI300VAH-120C-53</t>
  </si>
  <si>
    <t>2MSI300VAN-120-53</t>
  </si>
  <si>
    <t>2MSI450VAN-120-53</t>
  </si>
  <si>
    <t>2MSI600VAN-120-53</t>
  </si>
  <si>
    <t>Type</t>
    <phoneticPr fontId="1" type="noConversion"/>
  </si>
  <si>
    <t>Category</t>
    <phoneticPr fontId="1" type="noConversion"/>
  </si>
  <si>
    <t>IGBT-Module</t>
  </si>
  <si>
    <t>SiC-Module</t>
  </si>
  <si>
    <t>MOQ</t>
  </si>
  <si>
    <t>Distributor</t>
    <phoneticPr fontId="1" type="noConversion"/>
  </si>
  <si>
    <t>Mouser</t>
    <phoneticPr fontId="1" type="noConversion"/>
  </si>
  <si>
    <t>Configuration</t>
    <phoneticPr fontId="1" type="noConversion"/>
  </si>
  <si>
    <t>Dual</t>
  </si>
  <si>
    <t>Chopper</t>
  </si>
  <si>
    <t>SHF-700-100-FA</t>
    <phoneticPr fontId="3" type="noConversion"/>
  </si>
  <si>
    <t>SHF-500-125-FA</t>
    <phoneticPr fontId="3" type="noConversion"/>
  </si>
  <si>
    <t>Price(RMB)</t>
    <phoneticPr fontId="1" type="noConversion"/>
  </si>
  <si>
    <t>EPCOS</t>
    <phoneticPr fontId="3" type="noConversion"/>
  </si>
  <si>
    <t>Film</t>
    <phoneticPr fontId="3" type="noConversion"/>
  </si>
  <si>
    <t>Cr(uF)</t>
    <phoneticPr fontId="3" type="noConversion"/>
  </si>
  <si>
    <r>
      <t>Irms</t>
    </r>
    <r>
      <rPr>
        <b/>
        <sz val="11"/>
        <color indexed="8"/>
        <rFont val="等线"/>
        <family val="3"/>
        <charset val="134"/>
      </rPr>
      <t>,max</t>
    </r>
    <r>
      <rPr>
        <b/>
        <sz val="11"/>
        <color indexed="8"/>
        <rFont val="等线"/>
        <family val="3"/>
        <charset val="134"/>
      </rPr>
      <t>(A)</t>
    </r>
    <r>
      <rPr>
        <b/>
        <sz val="11"/>
        <color indexed="8"/>
        <rFont val="等线"/>
        <family val="3"/>
        <charset val="134"/>
      </rPr>
      <t>@70</t>
    </r>
    <r>
      <rPr>
        <b/>
        <sz val="11"/>
        <color indexed="8"/>
        <rFont val="等线"/>
        <family val="3"/>
        <charset val="134"/>
      </rPr>
      <t>℃</t>
    </r>
    <r>
      <rPr>
        <b/>
        <sz val="11"/>
        <color indexed="8"/>
        <rFont val="等线"/>
        <family val="3"/>
        <charset val="134"/>
      </rPr>
      <t xml:space="preserve">, </t>
    </r>
    <r>
      <rPr>
        <b/>
        <sz val="11"/>
        <color indexed="8"/>
        <rFont val="等线"/>
        <family val="3"/>
        <charset val="134"/>
      </rPr>
      <t>10kHz</t>
    </r>
    <phoneticPr fontId="1" type="noConversion"/>
  </si>
  <si>
    <t>Vr(V)@70℃</t>
    <phoneticPr fontId="3" type="noConversion"/>
  </si>
  <si>
    <r>
      <t>ESR</t>
    </r>
    <r>
      <rPr>
        <b/>
        <sz val="11"/>
        <color indexed="8"/>
        <rFont val="等线"/>
        <family val="3"/>
        <charset val="134"/>
      </rPr>
      <t>(mΩ)@</t>
    </r>
    <r>
      <rPr>
        <b/>
        <sz val="11"/>
        <color indexed="8"/>
        <rFont val="等线"/>
        <family val="3"/>
        <charset val="134"/>
      </rPr>
      <t>70℃, 10</t>
    </r>
    <r>
      <rPr>
        <b/>
        <sz val="11"/>
        <color indexed="8"/>
        <rFont val="等线"/>
        <family val="3"/>
        <charset val="134"/>
      </rPr>
      <t>kHz</t>
    </r>
    <phoneticPr fontId="1" type="noConversion"/>
  </si>
  <si>
    <r>
      <t>ESL</t>
    </r>
    <r>
      <rPr>
        <b/>
        <sz val="11"/>
        <color indexed="8"/>
        <rFont val="等线"/>
        <family val="3"/>
        <charset val="134"/>
      </rPr>
      <t>(</t>
    </r>
    <r>
      <rPr>
        <b/>
        <sz val="11"/>
        <color indexed="8"/>
        <rFont val="等线"/>
        <family val="3"/>
        <charset val="134"/>
      </rPr>
      <t>nH</t>
    </r>
    <r>
      <rPr>
        <b/>
        <sz val="11"/>
        <color indexed="8"/>
        <rFont val="等线"/>
        <family val="3"/>
        <charset val="134"/>
      </rPr>
      <t>)@</t>
    </r>
    <r>
      <rPr>
        <b/>
        <sz val="11"/>
        <color indexed="8"/>
        <rFont val="等线"/>
        <family val="3"/>
        <charset val="134"/>
      </rPr>
      <t>70℃, 10</t>
    </r>
    <r>
      <rPr>
        <b/>
        <sz val="11"/>
        <color indexed="8"/>
        <rFont val="等线"/>
        <family val="3"/>
        <charset val="134"/>
      </rPr>
      <t>kHz</t>
    </r>
    <phoneticPr fontId="1" type="noConversion"/>
  </si>
  <si>
    <t>w(mm)</t>
    <phoneticPr fontId="3" type="noConversion"/>
  </si>
  <si>
    <t>h(mm)</t>
    <phoneticPr fontId="3" type="noConversion"/>
  </si>
  <si>
    <t>l(mm)</t>
    <phoneticPr fontId="3" type="noConversion"/>
  </si>
  <si>
    <r>
      <t>B32774D4106</t>
    </r>
    <r>
      <rPr>
        <sz val="11"/>
        <color indexed="8"/>
        <rFont val="等线"/>
        <family val="3"/>
        <charset val="134"/>
      </rPr>
      <t>K</t>
    </r>
    <r>
      <rPr>
        <sz val="11"/>
        <color theme="1"/>
        <rFont val="等线"/>
        <family val="3"/>
        <charset val="134"/>
        <scheme val="minor"/>
      </rPr>
      <t>000</t>
    </r>
    <phoneticPr fontId="3" type="noConversion"/>
  </si>
  <si>
    <r>
      <t>B32774D4226</t>
    </r>
    <r>
      <rPr>
        <sz val="11"/>
        <color indexed="8"/>
        <rFont val="等线"/>
        <family val="3"/>
        <charset val="134"/>
      </rPr>
      <t>K</t>
    </r>
    <r>
      <rPr>
        <sz val="11"/>
        <color theme="1"/>
        <rFont val="等线"/>
        <family val="3"/>
        <charset val="134"/>
        <scheme val="minor"/>
      </rPr>
      <t>000</t>
    </r>
    <phoneticPr fontId="3" type="noConversion"/>
  </si>
  <si>
    <r>
      <t>B32774D8305</t>
    </r>
    <r>
      <rPr>
        <sz val="11"/>
        <color indexed="8"/>
        <rFont val="等线"/>
        <family val="3"/>
        <charset val="134"/>
      </rPr>
      <t>K</t>
    </r>
    <r>
      <rPr>
        <sz val="11"/>
        <color theme="1"/>
        <rFont val="等线"/>
        <family val="3"/>
        <charset val="134"/>
        <scheme val="minor"/>
      </rPr>
      <t>000</t>
    </r>
    <phoneticPr fontId="3" type="noConversion"/>
  </si>
  <si>
    <r>
      <t>B32774D8505</t>
    </r>
    <r>
      <rPr>
        <sz val="11"/>
        <color indexed="8"/>
        <rFont val="等线"/>
        <family val="3"/>
        <charset val="134"/>
      </rPr>
      <t>K</t>
    </r>
    <r>
      <rPr>
        <sz val="11"/>
        <color theme="1"/>
        <rFont val="等线"/>
        <family val="3"/>
        <charset val="134"/>
        <scheme val="minor"/>
      </rPr>
      <t>000</t>
    </r>
    <phoneticPr fontId="3" type="noConversion"/>
  </si>
  <si>
    <r>
      <t>B32774D8126</t>
    </r>
    <r>
      <rPr>
        <sz val="11"/>
        <color indexed="8"/>
        <rFont val="等线"/>
        <family val="3"/>
        <charset val="134"/>
      </rPr>
      <t>K</t>
    </r>
    <r>
      <rPr>
        <sz val="11"/>
        <color theme="1"/>
        <rFont val="等线"/>
        <family val="3"/>
        <charset val="134"/>
        <scheme val="minor"/>
      </rPr>
      <t>000</t>
    </r>
    <phoneticPr fontId="3" type="noConversion"/>
  </si>
  <si>
    <t>B32774D1155K000</t>
  </si>
  <si>
    <t>B32774D1305K000</t>
  </si>
  <si>
    <t>B32774D1505K000</t>
  </si>
  <si>
    <r>
      <t>B32774D0705</t>
    </r>
    <r>
      <rPr>
        <sz val="11"/>
        <color indexed="8"/>
        <rFont val="等线"/>
        <family val="3"/>
        <charset val="134"/>
      </rPr>
      <t>K000</t>
    </r>
    <phoneticPr fontId="3" type="noConversion"/>
  </si>
  <si>
    <r>
      <t>B32774D0505</t>
    </r>
    <r>
      <rPr>
        <sz val="11"/>
        <color indexed="8"/>
        <rFont val="等线"/>
        <family val="3"/>
        <charset val="134"/>
      </rPr>
      <t>K</t>
    </r>
    <r>
      <rPr>
        <sz val="11"/>
        <color theme="1"/>
        <rFont val="等线"/>
        <family val="3"/>
        <charset val="134"/>
        <scheme val="minor"/>
      </rPr>
      <t>000</t>
    </r>
    <phoneticPr fontId="3" type="noConversion"/>
  </si>
  <si>
    <r>
      <t>B32774D0335</t>
    </r>
    <r>
      <rPr>
        <sz val="11"/>
        <color indexed="8"/>
        <rFont val="等线"/>
        <family val="3"/>
        <charset val="134"/>
      </rPr>
      <t>K</t>
    </r>
    <r>
      <rPr>
        <sz val="11"/>
        <color theme="1"/>
        <rFont val="等线"/>
        <family val="3"/>
        <charset val="134"/>
        <scheme val="minor"/>
      </rPr>
      <t>000</t>
    </r>
    <phoneticPr fontId="3" type="noConversion"/>
  </si>
  <si>
    <r>
      <t>B32774D0205</t>
    </r>
    <r>
      <rPr>
        <sz val="11"/>
        <color indexed="8"/>
        <rFont val="等线"/>
        <family val="3"/>
        <charset val="134"/>
      </rPr>
      <t>K</t>
    </r>
    <r>
      <rPr>
        <sz val="11"/>
        <color theme="1"/>
        <rFont val="等线"/>
        <family val="3"/>
        <charset val="134"/>
        <scheme val="minor"/>
      </rPr>
      <t>000</t>
    </r>
    <phoneticPr fontId="3" type="noConversion"/>
  </si>
  <si>
    <t>B32776T4406K000</t>
  </si>
  <si>
    <t>B32776T5126K000</t>
  </si>
  <si>
    <t>B32776G5256K000</t>
  </si>
  <si>
    <t>B32776E5256K000</t>
  </si>
  <si>
    <t>B32776T5276K000</t>
  </si>
  <si>
    <t>B32776G5306K000</t>
  </si>
  <si>
    <t>B32776E5306K000</t>
  </si>
  <si>
    <t>B32776G5456K000</t>
  </si>
  <si>
    <t>B32776E5456K000</t>
  </si>
  <si>
    <t>B32776G5506K000</t>
  </si>
  <si>
    <t>B32776T4166K000</t>
    <phoneticPr fontId="3" type="noConversion"/>
  </si>
  <si>
    <t>B32776G4306K000</t>
    <phoneticPr fontId="3" type="noConversion"/>
  </si>
  <si>
    <t>B32776E4306K000</t>
    <phoneticPr fontId="3" type="noConversion"/>
  </si>
  <si>
    <r>
      <t>B32776E4356</t>
    </r>
    <r>
      <rPr>
        <sz val="11"/>
        <color indexed="8"/>
        <rFont val="等线"/>
        <family val="3"/>
        <charset val="134"/>
      </rPr>
      <t>K000</t>
    </r>
    <phoneticPr fontId="3" type="noConversion"/>
  </si>
  <si>
    <t>B32776G4356K000</t>
    <phoneticPr fontId="3" type="noConversion"/>
  </si>
  <si>
    <t>B32776E4406K000</t>
    <phoneticPr fontId="3" type="noConversion"/>
  </si>
  <si>
    <r>
      <t>B32776G4406</t>
    </r>
    <r>
      <rPr>
        <sz val="11"/>
        <color indexed="8"/>
        <rFont val="等线"/>
        <family val="3"/>
        <charset val="134"/>
      </rPr>
      <t>K000</t>
    </r>
    <phoneticPr fontId="3" type="noConversion"/>
  </si>
  <si>
    <t>B32776G4506K000</t>
    <phoneticPr fontId="3" type="noConversion"/>
  </si>
  <si>
    <t>B32776E4506K000</t>
    <phoneticPr fontId="3" type="noConversion"/>
  </si>
  <si>
    <r>
      <t>B32776G4606</t>
    </r>
    <r>
      <rPr>
        <sz val="11"/>
        <color indexed="8"/>
        <rFont val="等线"/>
        <family val="3"/>
        <charset val="134"/>
      </rPr>
      <t>K000</t>
    </r>
    <phoneticPr fontId="3" type="noConversion"/>
  </si>
  <si>
    <r>
      <t>B32776E4606</t>
    </r>
    <r>
      <rPr>
        <sz val="11"/>
        <color indexed="8"/>
        <rFont val="等线"/>
        <family val="3"/>
        <charset val="134"/>
      </rPr>
      <t>K000</t>
    </r>
    <phoneticPr fontId="3" type="noConversion"/>
  </si>
  <si>
    <r>
      <t>B32776G4656</t>
    </r>
    <r>
      <rPr>
        <sz val="11"/>
        <color indexed="8"/>
        <rFont val="等线"/>
        <family val="3"/>
        <charset val="134"/>
      </rPr>
      <t>K000</t>
    </r>
    <phoneticPr fontId="3" type="noConversion"/>
  </si>
  <si>
    <r>
      <t>B32776T5855</t>
    </r>
    <r>
      <rPr>
        <sz val="11"/>
        <color indexed="8"/>
        <rFont val="等线"/>
        <family val="3"/>
        <charset val="134"/>
      </rPr>
      <t>K000</t>
    </r>
    <phoneticPr fontId="3" type="noConversion"/>
  </si>
  <si>
    <r>
      <t>B32776G5356</t>
    </r>
    <r>
      <rPr>
        <sz val="11"/>
        <color indexed="8"/>
        <rFont val="等线"/>
        <family val="3"/>
        <charset val="134"/>
      </rPr>
      <t>K000</t>
    </r>
    <phoneticPr fontId="3" type="noConversion"/>
  </si>
  <si>
    <t>B32776E5356K000</t>
    <phoneticPr fontId="3" type="noConversion"/>
  </si>
  <si>
    <t>EPCOS</t>
    <phoneticPr fontId="3" type="noConversion"/>
  </si>
  <si>
    <t>B32776T8206K000</t>
  </si>
  <si>
    <t>B32776T9755K000</t>
  </si>
  <si>
    <t>B32776G9156K000</t>
  </si>
  <si>
    <t>B32776E9156K000</t>
  </si>
  <si>
    <t>B32776T9166K000</t>
    <phoneticPr fontId="3" type="noConversion"/>
  </si>
  <si>
    <t>B32776G9206K000</t>
    <phoneticPr fontId="3" type="noConversion"/>
  </si>
  <si>
    <t>B32776E9206K000</t>
  </si>
  <si>
    <t>B32776G9226K000</t>
  </si>
  <si>
    <t>B32776E9226K000</t>
  </si>
  <si>
    <t>B32776T8685K000</t>
  </si>
  <si>
    <t>B32776T8855K000</t>
  </si>
  <si>
    <t>B32776E8146K000</t>
  </si>
  <si>
    <t>B32776G8156K000</t>
  </si>
  <si>
    <t>B32776E8156K000</t>
  </si>
  <si>
    <t>B32776G8206K000</t>
  </si>
  <si>
    <t>B32776E8206K000</t>
  </si>
  <si>
    <t>B32776G8226K000</t>
  </si>
  <si>
    <t>B32776E8226K000</t>
  </si>
  <si>
    <t>B32776G8256K000</t>
  </si>
  <si>
    <t>B32776E8256K000</t>
  </si>
  <si>
    <t>B32776G8306K000</t>
  </si>
  <si>
    <t>B32776E8306K000</t>
  </si>
  <si>
    <t>B32776G8356K000</t>
  </si>
  <si>
    <t>B32776T9505K000</t>
  </si>
  <si>
    <t>B32776G9256K000</t>
  </si>
  <si>
    <t>B32776E9256K000</t>
  </si>
  <si>
    <t>B32776G9306K000</t>
  </si>
  <si>
    <t>B32776T0136K000</t>
  </si>
  <si>
    <t>B32776T1905K000</t>
  </si>
  <si>
    <t>B32776T0395K000</t>
  </si>
  <si>
    <t>B32776T0505K000</t>
  </si>
  <si>
    <t>B32776G0126K000</t>
  </si>
  <si>
    <t>B32776E0126K000</t>
  </si>
  <si>
    <t>B32776G0146K000</t>
  </si>
  <si>
    <t>B32776E0146K000</t>
  </si>
  <si>
    <t>B32776G0166K000</t>
  </si>
  <si>
    <t>B32776E0166K000</t>
  </si>
  <si>
    <t>B32776E0206K000</t>
  </si>
  <si>
    <t>B32776G0226K000</t>
  </si>
  <si>
    <t>B32776T1275K000</t>
  </si>
  <si>
    <t>B32776T1355K000</t>
  </si>
  <si>
    <t>B32776G1805K000</t>
  </si>
  <si>
    <t>B32776E1805K000</t>
  </si>
  <si>
    <t>B32776G1106K000</t>
  </si>
  <si>
    <t>B32776E1106K000</t>
  </si>
  <si>
    <t>B32776G1126K000</t>
  </si>
  <si>
    <t>B32776E1126K000</t>
  </si>
  <si>
    <t>B32776G1146K000</t>
  </si>
  <si>
    <t>B32776E1146K000</t>
  </si>
  <si>
    <t>B32776G1166K000</t>
  </si>
  <si>
    <t>B32778T4556K000</t>
  </si>
  <si>
    <t>B32778G4117K000</t>
  </si>
  <si>
    <t>B32778J4157K000</t>
  </si>
  <si>
    <t>B32778J4487K000</t>
  </si>
  <si>
    <t>B32778T5406K000</t>
  </si>
  <si>
    <t>B32778J5117K000</t>
  </si>
  <si>
    <t>B32778J5367K000</t>
  </si>
  <si>
    <t>B32778T8306K000</t>
  </si>
  <si>
    <t>B32778J8806K000</t>
  </si>
  <si>
    <t>B32778J8277K000</t>
  </si>
  <si>
    <t>B32778G8906K000</t>
  </si>
  <si>
    <t>B32778G8107K000</t>
  </si>
  <si>
    <t>B32778G8456K000</t>
  </si>
  <si>
    <t>B32778G8506K000</t>
  </si>
  <si>
    <t>B32778G8556K000</t>
  </si>
  <si>
    <t>B32778G8606K000</t>
  </si>
  <si>
    <t>B32778G5127K000</t>
  </si>
  <si>
    <t>B32778G5137K000</t>
  </si>
  <si>
    <t>B32778G5606K000</t>
  </si>
  <si>
    <t>B32778G5806K000</t>
  </si>
  <si>
    <t>B32778G4177K000</t>
  </si>
  <si>
    <t>B32778G4187K000</t>
  </si>
  <si>
    <t>B32778G4756K000</t>
  </si>
  <si>
    <t>B32778G4806K000</t>
  </si>
  <si>
    <t>B32778G4107K000</t>
  </si>
  <si>
    <t>B32778T9256K000</t>
  </si>
  <si>
    <t>B32778G9506K000</t>
  </si>
  <si>
    <t>B32778J9706K000</t>
    <phoneticPr fontId="3" type="noConversion"/>
  </si>
  <si>
    <t>B32778J9217K000</t>
  </si>
  <si>
    <t>B32778T0206K000</t>
  </si>
  <si>
    <t>B32778J0606K000</t>
  </si>
  <si>
    <t>B32778J0207K000</t>
  </si>
  <si>
    <t>B32778T1146K000</t>
  </si>
  <si>
    <t>B32778J1386K000</t>
  </si>
  <si>
    <t>B32778G1406K000</t>
  </si>
  <si>
    <t>B32778G1426K000</t>
  </si>
  <si>
    <t>B32778G1206K000</t>
  </si>
  <si>
    <t>B32778G1256K000</t>
  </si>
  <si>
    <t>B32778G1276K000</t>
  </si>
  <si>
    <t>B32778G0306K000</t>
  </si>
  <si>
    <t>B32778G0406K000</t>
  </si>
  <si>
    <t>B32778G0586K000</t>
  </si>
  <si>
    <t>B32778G0606K000</t>
  </si>
  <si>
    <t>B32778G9756K000</t>
  </si>
  <si>
    <t>B32778G9706K000</t>
  </si>
  <si>
    <t>B32778G9356K000</t>
  </si>
  <si>
    <t>B32774D4505K000</t>
    <phoneticPr fontId="3" type="noConversion"/>
  </si>
  <si>
    <t>B32776T4126K000</t>
    <phoneticPr fontId="3" type="noConversion"/>
  </si>
  <si>
    <t>B32778J1127K000</t>
    <phoneticPr fontId="3" type="noConversion"/>
  </si>
  <si>
    <t>B32776G0206K000</t>
    <phoneticPr fontId="3" type="noConversion"/>
  </si>
  <si>
    <t>Status</t>
    <phoneticPr fontId="3" type="noConversion"/>
  </si>
  <si>
    <t>Y</t>
    <phoneticPr fontId="3" type="noConversion"/>
  </si>
  <si>
    <t>Y</t>
    <phoneticPr fontId="3" type="noConversion"/>
  </si>
  <si>
    <t>Y</t>
    <phoneticPr fontId="3" type="noConversion"/>
  </si>
  <si>
    <t>Y</t>
    <phoneticPr fontId="3" type="noConversion"/>
  </si>
  <si>
    <t>Y</t>
    <phoneticPr fontId="3" type="noConversion"/>
  </si>
  <si>
    <t>Y</t>
    <phoneticPr fontId="3" type="noConversion"/>
  </si>
  <si>
    <t>Y</t>
    <phoneticPr fontId="3" type="noConversion"/>
  </si>
  <si>
    <t>Y</t>
    <phoneticPr fontId="3" type="noConversion"/>
  </si>
  <si>
    <t>Y</t>
    <phoneticPr fontId="3" type="noConversion"/>
  </si>
  <si>
    <t>Material</t>
    <phoneticPr fontId="1" type="noConversion"/>
  </si>
  <si>
    <r>
      <t>N</t>
    </r>
    <r>
      <rPr>
        <sz val="11"/>
        <color indexed="8"/>
        <rFont val="等线"/>
        <family val="3"/>
        <charset val="134"/>
      </rPr>
      <t>87</t>
    </r>
    <phoneticPr fontId="7" type="noConversion"/>
  </si>
  <si>
    <t>Weight(mg/cm)</t>
    <phoneticPr fontId="4" type="noConversion"/>
  </si>
  <si>
    <r>
      <t>Q</t>
    </r>
    <r>
      <rPr>
        <sz val="11"/>
        <color indexed="8"/>
        <rFont val="等线"/>
        <family val="3"/>
        <charset val="134"/>
      </rPr>
      <t>Z-2/0.15</t>
    </r>
    <phoneticPr fontId="4" type="noConversion"/>
  </si>
  <si>
    <t>QZ-2/0.17</t>
    <phoneticPr fontId="4" type="noConversion"/>
  </si>
  <si>
    <t>QZ-2/0.19</t>
    <phoneticPr fontId="4" type="noConversion"/>
  </si>
  <si>
    <t>QZ-2/0.21</t>
    <phoneticPr fontId="4" type="noConversion"/>
  </si>
  <si>
    <t>QZ-2/0.23</t>
    <phoneticPr fontId="4" type="noConversion"/>
  </si>
  <si>
    <t>QZ-2/0.25</t>
    <phoneticPr fontId="4" type="noConversion"/>
  </si>
  <si>
    <t>QZ-2/0.27</t>
    <phoneticPr fontId="4" type="noConversion"/>
  </si>
  <si>
    <t>QZ-2/0.29</t>
    <phoneticPr fontId="4" type="noConversion"/>
  </si>
  <si>
    <t>QZ-2/0.31</t>
    <phoneticPr fontId="4" type="noConversion"/>
  </si>
  <si>
    <t>QZ-2/0.33</t>
    <phoneticPr fontId="4" type="noConversion"/>
  </si>
  <si>
    <t>QZ-2/0.35</t>
    <phoneticPr fontId="4" type="noConversion"/>
  </si>
  <si>
    <t>QZ-2/0.38</t>
    <phoneticPr fontId="4" type="noConversion"/>
  </si>
  <si>
    <t>QZ-2/0.41</t>
    <phoneticPr fontId="4" type="noConversion"/>
  </si>
  <si>
    <t>QZ-2/0.44</t>
    <phoneticPr fontId="4" type="noConversion"/>
  </si>
  <si>
    <t>QZ-2/0.47</t>
    <phoneticPr fontId="4" type="noConversion"/>
  </si>
  <si>
    <t>QZ-2/0.49</t>
    <phoneticPr fontId="4" type="noConversion"/>
  </si>
  <si>
    <t>QZ-2/0.51</t>
    <phoneticPr fontId="4" type="noConversion"/>
  </si>
  <si>
    <t>QZ-2/0.55</t>
    <phoneticPr fontId="4" type="noConversion"/>
  </si>
  <si>
    <t>QZ-2/0.57</t>
    <phoneticPr fontId="4" type="noConversion"/>
  </si>
  <si>
    <t>QZ-2/0.59</t>
    <phoneticPr fontId="4" type="noConversion"/>
  </si>
  <si>
    <t>QZ-2/0.62</t>
    <phoneticPr fontId="4" type="noConversion"/>
  </si>
  <si>
    <t>QZ-2/0.64</t>
    <phoneticPr fontId="4" type="noConversion"/>
  </si>
  <si>
    <t>QZ-2/0.67</t>
    <phoneticPr fontId="4" type="noConversion"/>
  </si>
  <si>
    <t>QZ-2/0.69</t>
    <phoneticPr fontId="4" type="noConversion"/>
  </si>
  <si>
    <t>QZ-2/0.71</t>
    <phoneticPr fontId="4" type="noConversion"/>
  </si>
  <si>
    <t>QZ-2/0.74</t>
    <phoneticPr fontId="4" type="noConversion"/>
  </si>
  <si>
    <t>QZ-2/0.77</t>
    <phoneticPr fontId="4" type="noConversion"/>
  </si>
  <si>
    <t>QZ-2/0.80</t>
    <phoneticPr fontId="4" type="noConversion"/>
  </si>
  <si>
    <t>QZ-2/0.83</t>
    <phoneticPr fontId="4" type="noConversion"/>
  </si>
  <si>
    <t>QZ-2/0.85</t>
    <phoneticPr fontId="4" type="noConversion"/>
  </si>
  <si>
    <t>QZ-2/0.90</t>
    <phoneticPr fontId="4" type="noConversion"/>
  </si>
  <si>
    <t>QZ-2/0.93</t>
    <phoneticPr fontId="4" type="noConversion"/>
  </si>
  <si>
    <t>QZ-2/0.95</t>
    <phoneticPr fontId="4" type="noConversion"/>
  </si>
  <si>
    <t>QZ-2/1.00</t>
    <phoneticPr fontId="4" type="noConversion"/>
  </si>
  <si>
    <t>QZ-2/1.06</t>
    <phoneticPr fontId="4" type="noConversion"/>
  </si>
  <si>
    <t>Area(cm^2/10^3)</t>
    <phoneticPr fontId="4" type="noConversion"/>
  </si>
  <si>
    <t>Φ(mm)</t>
    <phoneticPr fontId="4" type="noConversion"/>
  </si>
  <si>
    <t>Φbare(mm)</t>
    <phoneticPr fontId="4" type="noConversion"/>
  </si>
  <si>
    <t>QZ-2/1.12</t>
    <phoneticPr fontId="4" type="noConversion"/>
  </si>
  <si>
    <t>QZ-2/1.18</t>
    <phoneticPr fontId="4" type="noConversion"/>
  </si>
  <si>
    <t>QZ-2/1.20</t>
    <phoneticPr fontId="4" type="noConversion"/>
  </si>
  <si>
    <t>QZ-2/1.25</t>
    <phoneticPr fontId="4" type="noConversion"/>
  </si>
  <si>
    <t>QZ-2/1.30</t>
    <phoneticPr fontId="4" type="noConversion"/>
  </si>
  <si>
    <t>QZ-2/1.35</t>
    <phoneticPr fontId="4" type="noConversion"/>
  </si>
  <si>
    <t>QZ-2/1.40</t>
    <phoneticPr fontId="4" type="noConversion"/>
  </si>
  <si>
    <t>QZ-2/1.45</t>
    <phoneticPr fontId="4" type="noConversion"/>
  </si>
  <si>
    <t>QZ-2/1.50</t>
    <phoneticPr fontId="4" type="noConversion"/>
  </si>
  <si>
    <t>QZ-2/1.60</t>
    <phoneticPr fontId="4" type="noConversion"/>
  </si>
  <si>
    <t>QZ-2/1.70</t>
    <phoneticPr fontId="4" type="noConversion"/>
  </si>
  <si>
    <t>QZ-2/1.80</t>
    <phoneticPr fontId="4" type="noConversion"/>
  </si>
  <si>
    <t>QZ-2/2.00</t>
    <phoneticPr fontId="4" type="noConversion"/>
  </si>
  <si>
    <t>QZ-2/1.90</t>
    <phoneticPr fontId="4" type="noConversion"/>
  </si>
  <si>
    <t>QZ-2/2.12</t>
    <phoneticPr fontId="4" type="noConversion"/>
  </si>
  <si>
    <t>QZ-2/2.24</t>
    <phoneticPr fontId="4" type="noConversion"/>
  </si>
  <si>
    <t>QZ-2/2.50</t>
    <phoneticPr fontId="4" type="noConversion"/>
  </si>
  <si>
    <r>
      <t>Weight(</t>
    </r>
    <r>
      <rPr>
        <b/>
        <sz val="11"/>
        <color indexed="8"/>
        <rFont val="等线"/>
        <family val="3"/>
        <charset val="134"/>
      </rPr>
      <t>kg</t>
    </r>
    <r>
      <rPr>
        <b/>
        <sz val="11"/>
        <color indexed="8"/>
        <rFont val="等线"/>
        <family val="3"/>
        <charset val="134"/>
      </rPr>
      <t>/m)</t>
    </r>
    <phoneticPr fontId="4" type="noConversion"/>
  </si>
  <si>
    <r>
      <t>L</t>
    </r>
    <r>
      <rPr>
        <b/>
        <sz val="11"/>
        <color indexed="8"/>
        <rFont val="等线"/>
        <family val="3"/>
        <charset val="134"/>
      </rPr>
      <t>ength(m/kg)</t>
    </r>
    <phoneticPr fontId="4" type="noConversion"/>
  </si>
  <si>
    <t>Y</t>
  </si>
  <si>
    <t>SHB-900-55-4G</t>
  </si>
  <si>
    <t>SHB-900-20-2F</t>
    <phoneticPr fontId="11" type="noConversion"/>
  </si>
  <si>
    <t>Taobao</t>
    <phoneticPr fontId="1" type="noConversion"/>
  </si>
  <si>
    <t>SHB-900-20-4F</t>
    <phoneticPr fontId="11" type="noConversion"/>
  </si>
  <si>
    <t>SHB-1100-10-2F</t>
    <phoneticPr fontId="11" type="noConversion"/>
  </si>
  <si>
    <t>SHB-700-45-2G</t>
  </si>
  <si>
    <t>SHB-700-22-2F</t>
  </si>
  <si>
    <t>SHB-900-15-4F</t>
  </si>
  <si>
    <t>SHB-700-30-4F</t>
  </si>
  <si>
    <t>SHB-700-35-4F</t>
  </si>
  <si>
    <t>SHB-900-22-4F</t>
  </si>
  <si>
    <t>SHB-700-22-4F</t>
  </si>
  <si>
    <r>
      <t>Irms(A)@</t>
    </r>
    <r>
      <rPr>
        <b/>
        <sz val="11"/>
        <color indexed="8"/>
        <rFont val="等线"/>
        <family val="3"/>
        <charset val="134"/>
      </rPr>
      <t>60</t>
    </r>
    <r>
      <rPr>
        <b/>
        <sz val="11"/>
        <color indexed="8"/>
        <rFont val="等线"/>
        <family val="3"/>
        <charset val="134"/>
      </rPr>
      <t>℃@10kHz</t>
    </r>
    <phoneticPr fontId="1" type="noConversion"/>
  </si>
  <si>
    <t>Y</t>
    <phoneticPr fontId="11" type="noConversion"/>
  </si>
  <si>
    <t>SHB-800-30-4F</t>
    <phoneticPr fontId="11" type="noConversion"/>
  </si>
  <si>
    <t>Y</t>
    <phoneticPr fontId="7" type="noConversion"/>
  </si>
  <si>
    <t>RthJC(K/W)-IGBT</t>
    <phoneticPr fontId="1" type="noConversion"/>
  </si>
  <si>
    <t>RthCH(K/W)-IGBT</t>
    <phoneticPr fontId="1" type="noConversion"/>
  </si>
  <si>
    <t>RthJC(K/W)-Diode</t>
    <phoneticPr fontId="1" type="noConversion"/>
  </si>
  <si>
    <t>RthCH(K/W)-Diode</t>
    <phoneticPr fontId="1" type="noConversion"/>
  </si>
  <si>
    <t>Infineon</t>
    <phoneticPr fontId="1" type="noConversion"/>
  </si>
  <si>
    <t>FF300R12KT4</t>
    <phoneticPr fontId="1" type="noConversion"/>
  </si>
  <si>
    <t>RthCH(K/W)-Module</t>
    <phoneticPr fontId="1" type="noConversion"/>
  </si>
  <si>
    <t>B66894G0000X187</t>
  </si>
  <si>
    <t>Name</t>
    <phoneticPr fontId="7" type="noConversion"/>
  </si>
  <si>
    <t>B66375G0000X187</t>
  </si>
  <si>
    <t>B66371G0000X187</t>
  </si>
  <si>
    <t>B66387G0000X187</t>
  </si>
  <si>
    <t>B66385G0000X187</t>
  </si>
  <si>
    <t>B66344G0000X187</t>
  </si>
  <si>
    <t>B66335G0000X187</t>
  </si>
  <si>
    <t>B66383G0000X187</t>
  </si>
  <si>
    <t>B66329G0000X187</t>
  </si>
  <si>
    <t>B66325G0000X187</t>
  </si>
  <si>
    <t>B66381G0000X187</t>
  </si>
  <si>
    <t>B66389G0000X187</t>
  </si>
  <si>
    <t>B66370G0000X187</t>
  </si>
  <si>
    <t>B66233G0000X187</t>
  </si>
  <si>
    <t>B66229G0000X187</t>
  </si>
  <si>
    <t>B66319G0000X187</t>
  </si>
  <si>
    <t>B66317G0000X187</t>
  </si>
  <si>
    <t>B66315G0000X187</t>
  </si>
  <si>
    <t>B66314G0000X127</t>
  </si>
  <si>
    <t>N27</t>
    <phoneticPr fontId="7" type="noConversion"/>
  </si>
  <si>
    <t>B66310G0000X127</t>
  </si>
  <si>
    <r>
      <t>N</t>
    </r>
    <r>
      <rPr>
        <sz val="11"/>
        <color indexed="8"/>
        <rFont val="等线"/>
        <family val="3"/>
        <charset val="134"/>
      </rPr>
      <t>27</t>
    </r>
    <phoneticPr fontId="7" type="noConversion"/>
  </si>
  <si>
    <t>B66311G0000X187</t>
  </si>
  <si>
    <t>B66379G0000X187</t>
  </si>
  <si>
    <t>B66307G0000X187</t>
  </si>
  <si>
    <t>B66393G0000X187</t>
  </si>
  <si>
    <t>B66219G0000X141</t>
  </si>
  <si>
    <r>
      <t>N</t>
    </r>
    <r>
      <rPr>
        <sz val="11"/>
        <color indexed="8"/>
        <rFont val="等线"/>
        <family val="3"/>
        <charset val="134"/>
      </rPr>
      <t>41</t>
    </r>
    <phoneticPr fontId="7" type="noConversion"/>
  </si>
  <si>
    <t>B66305G0000X187</t>
  </si>
  <si>
    <t>B66536G0000X187</t>
  </si>
  <si>
    <t>B66322G0000X187</t>
  </si>
  <si>
    <t>B66302G0000X187</t>
  </si>
  <si>
    <t>B66300G0000X187</t>
  </si>
  <si>
    <t>B66303G0000X187</t>
  </si>
  <si>
    <t>Y</t>
    <phoneticPr fontId="1" type="noConversion"/>
  </si>
  <si>
    <t>CAS120M12BM2</t>
  </si>
  <si>
    <t>CAS300M12BM2</t>
  </si>
  <si>
    <t>Cree</t>
    <phoneticPr fontId="1" type="noConversion"/>
  </si>
  <si>
    <t>CAS300M17BM2</t>
  </si>
  <si>
    <t>CAB450M12XM3</t>
  </si>
  <si>
    <t>FZ250R65KE3</t>
  </si>
  <si>
    <t>FZ600R65KE3</t>
  </si>
  <si>
    <t>FZ500R65KE3</t>
  </si>
  <si>
    <t>FZ750R65KE3</t>
  </si>
  <si>
    <t>FZ400R65KE3</t>
  </si>
  <si>
    <t>Single switch</t>
  </si>
  <si>
    <t>FZ1200R45KL3_B5</t>
  </si>
  <si>
    <t>FZ1200R45HL3</t>
  </si>
  <si>
    <t>FZ800R45KL3_B5</t>
  </si>
  <si>
    <t>FF450R33T3E3</t>
  </si>
  <si>
    <t>FF450R33T3E3_B5</t>
  </si>
  <si>
    <t>FZ1500R33HL3</t>
  </si>
  <si>
    <t>FZ1200R33HE3</t>
  </si>
  <si>
    <t>FZ1500R33HE3</t>
  </si>
  <si>
    <t>FZ1000R33HL3</t>
  </si>
  <si>
    <t>FF450R17ME4_B11</t>
  </si>
  <si>
    <t>FF1200R17IP5</t>
  </si>
  <si>
    <t>FF400R17KE4</t>
  </si>
  <si>
    <t>FF400R17KE4_E</t>
  </si>
  <si>
    <t>FZ2400R17HP4</t>
  </si>
  <si>
    <t>FZ1200R17HP4</t>
  </si>
  <si>
    <t>FZ1200R17HE4</t>
  </si>
  <si>
    <t>FZ400R17KE4</t>
  </si>
  <si>
    <t>FZ1600R17HP4_B2</t>
  </si>
  <si>
    <t>FZ3600R17HP4_B2</t>
  </si>
  <si>
    <t>FZ1800R17HP4_B9</t>
  </si>
  <si>
    <t>FZ1600R17HP4_B21</t>
  </si>
  <si>
    <t>FZ2400R17HP4_B28</t>
  </si>
  <si>
    <t>FZ2400R17HP4_B2</t>
  </si>
  <si>
    <t>FZ1800R17HE4_B9</t>
  </si>
  <si>
    <t>FZ2400R17HP4_B29</t>
  </si>
  <si>
    <t>FZ3600R17HE4P</t>
  </si>
  <si>
    <t>FZ2400R17HE4_B9</t>
  </si>
  <si>
    <t>FZ1200R17HP4_B2</t>
  </si>
  <si>
    <t>FZ600R17KE4</t>
  </si>
  <si>
    <t>FZ2400R17HE4P_B9</t>
  </si>
  <si>
    <t>FZ1200R17HE4P</t>
  </si>
  <si>
    <t>FZ1800R17HP4_B29</t>
  </si>
  <si>
    <t>FZ3600R17HP4</t>
  </si>
  <si>
    <t>FZ1600R17HP4</t>
  </si>
  <si>
    <t>FZ3600R17HE4</t>
  </si>
  <si>
    <t>FZ2400R17HP4_B9</t>
  </si>
  <si>
    <t>FF150R17KE4</t>
  </si>
  <si>
    <t>FF225R17ME4_B11</t>
  </si>
  <si>
    <t>FF225R17ME4P_B11</t>
  </si>
  <si>
    <t>FF225R17ME4P</t>
  </si>
  <si>
    <t>FF300R17KE4P</t>
  </si>
  <si>
    <t>FF300R17ME4P_B11</t>
  </si>
  <si>
    <t>FF300R17ME4P</t>
  </si>
  <si>
    <t>FF300R17KE4</t>
  </si>
  <si>
    <t>FF300R17ME4_B11</t>
  </si>
  <si>
    <t>FF450R17IE4</t>
  </si>
  <si>
    <t>FF500R17KE4</t>
  </si>
  <si>
    <t>FF600R17ME4_B11</t>
  </si>
  <si>
    <t>FF600R17ME4P_B11</t>
  </si>
  <si>
    <t>FF650R17IE4</t>
  </si>
  <si>
    <t>FF650R17IE4D_B2</t>
  </si>
  <si>
    <t>FF650R17IE4V</t>
  </si>
  <si>
    <t>FF650R17IE4P</t>
  </si>
  <si>
    <t>FF650R17IE4DP_B2</t>
  </si>
  <si>
    <t>FF1000R17IE4D_B2</t>
  </si>
  <si>
    <t>FF1000R17IE4DP_B2</t>
  </si>
  <si>
    <t>FF1000R17IE4P</t>
  </si>
  <si>
    <t>FF1000R17IE4</t>
  </si>
  <si>
    <t>FF1400R17IP4P</t>
  </si>
  <si>
    <t>FF1400R17IP4</t>
  </si>
  <si>
    <t>FF1500R17IP5P</t>
  </si>
  <si>
    <t>FF1500R17IP5</t>
  </si>
  <si>
    <t>FF1800R17IP5</t>
  </si>
  <si>
    <t>FF1800R17IP5P</t>
  </si>
  <si>
    <t>F4-100R17ME4_B11</t>
  </si>
  <si>
    <t>F4-150R17ME4_B11</t>
  </si>
  <si>
    <t>F4-200R17N3E4</t>
  </si>
  <si>
    <t>Fourpack</t>
  </si>
  <si>
    <t>F3L50R06W1E3_B11</t>
  </si>
  <si>
    <t>FD300R06KE3</t>
  </si>
  <si>
    <t>FD600R06ME3_S2</t>
  </si>
  <si>
    <t>FF300R06KE3</t>
  </si>
  <si>
    <t>FF300R06KE3_B2</t>
  </si>
  <si>
    <t>F4-75R06W1E3</t>
  </si>
  <si>
    <t>FP10R06W1E3</t>
  </si>
  <si>
    <t>FP10R06W1E3_B11</t>
  </si>
  <si>
    <t>FP15R06W1E3</t>
  </si>
  <si>
    <t>FP15R06W1E3_B11</t>
  </si>
  <si>
    <t>FB20R06W1E3</t>
  </si>
  <si>
    <t>FB20R06W1E3_B11</t>
  </si>
  <si>
    <t>FP20R06W1E3</t>
  </si>
  <si>
    <t>FP20R06W1E3_B11</t>
  </si>
  <si>
    <t>FB30R06W1E3</t>
  </si>
  <si>
    <t>FP30R06W1E3</t>
  </si>
  <si>
    <t>FP30R06W1E3_B11</t>
  </si>
  <si>
    <t>FP50R06W2E3</t>
  </si>
  <si>
    <t>FP50R06W2E3_B11</t>
  </si>
  <si>
    <t>FP30R06KE3</t>
  </si>
  <si>
    <t>FP50R06KE3</t>
  </si>
  <si>
    <t>FP75R06KE3</t>
  </si>
  <si>
    <t>FP100R06KE3</t>
  </si>
  <si>
    <t>FS20R06W1E3</t>
  </si>
  <si>
    <t>FS20R06W1E3_B11</t>
  </si>
  <si>
    <t>FS30R06W1E3</t>
  </si>
  <si>
    <t>FS30R06W1E3_B11</t>
  </si>
  <si>
    <t>FS50R06KE3</t>
  </si>
  <si>
    <t>FS50R06W1E3</t>
  </si>
  <si>
    <t>FS50R06W1E3_B11</t>
  </si>
  <si>
    <t>FS75R06KE3</t>
  </si>
  <si>
    <t>FS100R06KE3</t>
  </si>
  <si>
    <t>FS150R06KE3</t>
  </si>
  <si>
    <t>FS200R06KE3</t>
  </si>
  <si>
    <t>FS3L30R07W2H3F_B11</t>
  </si>
  <si>
    <t>F4-3L50R07W2H3F_B11</t>
  </si>
  <si>
    <t>FS3L50R07W2H3_B11</t>
  </si>
  <si>
    <t>FS3L50R07W2H3F_B11</t>
  </si>
  <si>
    <t>F3L75R07W2E3_B11</t>
  </si>
  <si>
    <t>F3L100R07W2E3_B11</t>
  </si>
  <si>
    <t>F3L150R07W2E3_B11</t>
  </si>
  <si>
    <t>F3L200R07PE4</t>
  </si>
  <si>
    <t>F3L225R07W2H3P_B63</t>
  </si>
  <si>
    <t>F3L300R07PE4</t>
  </si>
  <si>
    <t>F3L300R07PE4P</t>
  </si>
  <si>
    <t>F3L400R07ME4_B22</t>
  </si>
  <si>
    <t>F3L400R07ME4_B23</t>
  </si>
  <si>
    <t>DF80R07W1H5FP_B11</t>
  </si>
  <si>
    <t>DF100R07W1H5FP_B53</t>
  </si>
  <si>
    <t>DF100R07W1H5FP_B54</t>
  </si>
  <si>
    <t>DF300R07PE4_B6</t>
  </si>
  <si>
    <t>FD300R07PE4_B6</t>
  </si>
  <si>
    <t>FF300R07KE4</t>
  </si>
  <si>
    <t>FF300R07ME4_B11</t>
  </si>
  <si>
    <t>FF400R07A01E3_S6</t>
  </si>
  <si>
    <t>FF400R07KE4</t>
  </si>
  <si>
    <t>FF450R07ME4_B11</t>
  </si>
  <si>
    <t>FF600R07ME4_B11</t>
  </si>
  <si>
    <t>F4-50R07W1H3_B11A</t>
  </si>
  <si>
    <t>F4-75R07W1H3_B11A</t>
  </si>
  <si>
    <t>FP50R07N2E4</t>
  </si>
  <si>
    <t>FP50R07N2E4_B11</t>
  </si>
  <si>
    <t>FP75R07N2E4</t>
  </si>
  <si>
    <t>FP100R07N3E4</t>
  </si>
  <si>
    <t>FP100R07N3E4_B11</t>
  </si>
  <si>
    <t>FP150R07N3E4</t>
  </si>
  <si>
    <t>FP150R07N3E4_B11</t>
  </si>
  <si>
    <t>FS50R07W1E3_B11A</t>
  </si>
  <si>
    <t>FS75R07N2E4</t>
  </si>
  <si>
    <t>FS75R07N2E4_B11</t>
  </si>
  <si>
    <t>FS75R07W2E3_B11A</t>
  </si>
  <si>
    <t>FS100R07N2E4</t>
  </si>
  <si>
    <t>FS100R07N2E4_B11</t>
  </si>
  <si>
    <t>FS100R07PE4</t>
  </si>
  <si>
    <t>FS150R07N3E4</t>
  </si>
  <si>
    <t>FS150R07PE4</t>
  </si>
  <si>
    <t>FS200R07A02E3_S6</t>
  </si>
  <si>
    <t>FS200R07A1E3</t>
  </si>
  <si>
    <t>FS200R07A5E3_S6</t>
  </si>
  <si>
    <t>FS200R07N3E4R</t>
  </si>
  <si>
    <t>FS200R07N3E4R_B11</t>
  </si>
  <si>
    <t>FS200R07PE4</t>
  </si>
  <si>
    <t>FS400R07A1E3_S7</t>
  </si>
  <si>
    <t>FS400R07A3E3</t>
  </si>
  <si>
    <t>FS400R07A3E3_H6</t>
  </si>
  <si>
    <t>FS660R08A6P2FB</t>
  </si>
  <si>
    <t>FS660R08A6P2FLB</t>
  </si>
  <si>
    <t>FS770R08A6P2B</t>
  </si>
  <si>
    <t>FS770R08A6P2LB</t>
  </si>
  <si>
    <t>FS820R08A6P2</t>
  </si>
  <si>
    <t>FS820R08A6P2B</t>
  </si>
  <si>
    <t>FS820R08A6P2LB</t>
  </si>
  <si>
    <t>FS900R08A2P2_B31</t>
  </si>
  <si>
    <t>F3L15R12W2H3_B27</t>
  </si>
  <si>
    <t>F3L25R12W1T4_B27</t>
  </si>
  <si>
    <t>FS3L25R12W2H3_B11</t>
  </si>
  <si>
    <t>F3L75R12W1H3_B11</t>
  </si>
  <si>
    <t>F3L75R12W1H3_B27</t>
  </si>
  <si>
    <t>F3L100R12W2H3_B11</t>
  </si>
  <si>
    <t>F3L150R12W2H3_B11</t>
  </si>
  <si>
    <t>F3L200R12N2H3_B47</t>
  </si>
  <si>
    <t>F3L200R12W2H3_B11</t>
  </si>
  <si>
    <t>F3L300R12ME4_B22</t>
  </si>
  <si>
    <t>F3L300R12ME4_B23</t>
  </si>
  <si>
    <t>F3L300R12MT4_B22</t>
  </si>
  <si>
    <t>F3L300R12MT4_B23</t>
  </si>
  <si>
    <t>F3L300R12MT4P_B22</t>
  </si>
  <si>
    <t>F3L300R12MT4P_B23</t>
  </si>
  <si>
    <t>F3L300R12PT4_B26</t>
  </si>
  <si>
    <t>F3L400R12PT4_B26</t>
  </si>
  <si>
    <t>F3L400R12PT4P_B26</t>
  </si>
  <si>
    <t>DF80R12W2H3F_B11</t>
  </si>
  <si>
    <t>DF120R12W2H3_B27</t>
  </si>
  <si>
    <t>DF160R12W2H3F_B11</t>
  </si>
  <si>
    <t>DF200R12W1H3_B27</t>
  </si>
  <si>
    <t>DF150R12RT4</t>
  </si>
  <si>
    <t>FD150R12RT4</t>
  </si>
  <si>
    <t>DF200R12KE3</t>
  </si>
  <si>
    <t>DF200R12PT4_B6</t>
  </si>
  <si>
    <t>FD200R12KE3</t>
  </si>
  <si>
    <t>FD200R12KE3P</t>
  </si>
  <si>
    <t>FD200R12PT4_B6</t>
  </si>
  <si>
    <t>DF300R12KE3</t>
  </si>
  <si>
    <t>FD300R12KE3</t>
  </si>
  <si>
    <t>FD300R12KS4</t>
  </si>
  <si>
    <t>DF400R12KE3</t>
  </si>
  <si>
    <t>FD400R12KE3</t>
  </si>
  <si>
    <t>FD450R12KE4P</t>
  </si>
  <si>
    <t>DF600R12IP4D</t>
  </si>
  <si>
    <t>DF900R12IP4D</t>
  </si>
  <si>
    <t>DF900R12IP4DV</t>
  </si>
  <si>
    <t>FD900R12IP4D</t>
  </si>
  <si>
    <t>FD900R12IP4DV</t>
  </si>
  <si>
    <t>DF1400R12IP4D</t>
  </si>
  <si>
    <t>FD1400R12IP4D</t>
  </si>
  <si>
    <t>FF200R12KT3_E</t>
  </si>
  <si>
    <t>FF300R12KE4_E</t>
  </si>
  <si>
    <t>FF300R12KT3_E</t>
  </si>
  <si>
    <t>FF300R12KT3P_E</t>
  </si>
  <si>
    <t>FF400R12KT3_E</t>
  </si>
  <si>
    <t>FF400R12KT3P_E</t>
  </si>
  <si>
    <t>FF450R12KE4_E</t>
  </si>
  <si>
    <t>FF450R12ME4E_B11</t>
  </si>
  <si>
    <t>FF600R12KE4_E</t>
  </si>
  <si>
    <t>FF600R12ME4E_B11</t>
  </si>
  <si>
    <t>DD1200S12H4</t>
  </si>
  <si>
    <t>FF75R12RT4</t>
  </si>
  <si>
    <t>FF100R12KS4</t>
  </si>
  <si>
    <t>FF150R12KE3G</t>
  </si>
  <si>
    <t>FF150R12KS4</t>
  </si>
  <si>
    <t>FF150R12KS4_B2</t>
  </si>
  <si>
    <t>FF150R12KT3G</t>
  </si>
  <si>
    <t>FF150R12MS4G</t>
  </si>
  <si>
    <t>FF150R12RT4</t>
  </si>
  <si>
    <t>FF200R12KE3</t>
  </si>
  <si>
    <t>FF200R12KE4</t>
  </si>
  <si>
    <t>FF200R12KE4P</t>
  </si>
  <si>
    <t>FF200R12KT3</t>
  </si>
  <si>
    <t>FF200R12KT4</t>
  </si>
  <si>
    <t>FF225R12ME4</t>
  </si>
  <si>
    <t>FF225R12ME4_B11</t>
  </si>
  <si>
    <t>FF225R12ME4P</t>
  </si>
  <si>
    <t>FF225R12ME4P_B11</t>
  </si>
  <si>
    <t>FF225R12MS4</t>
  </si>
  <si>
    <t>FF300R12KE3</t>
  </si>
  <si>
    <t>FF300R12KE4</t>
  </si>
  <si>
    <t>FF300R12KE4_B2</t>
  </si>
  <si>
    <t>FF300R12KE4P</t>
  </si>
  <si>
    <t>FF300R12KS4</t>
  </si>
  <si>
    <t>FF300R12KS4P</t>
  </si>
  <si>
    <t>FF300R12KT3</t>
  </si>
  <si>
    <t>FF300R12KT4P</t>
  </si>
  <si>
    <t>FF300R12ME4</t>
  </si>
  <si>
    <t>FF300R12ME4_B11</t>
  </si>
  <si>
    <t>FF300R12ME4P_B11</t>
  </si>
  <si>
    <t>FF300R12MS4</t>
  </si>
  <si>
    <t>IFF300B12ME4P_B11</t>
  </si>
  <si>
    <t>IFF300B12N2E4P_B11</t>
  </si>
  <si>
    <t>FF400R12KE3</t>
  </si>
  <si>
    <t>FF400R12KE3_B2</t>
  </si>
  <si>
    <t>FF400R12KT3</t>
  </si>
  <si>
    <t>FF450R12IE4</t>
  </si>
  <si>
    <t>FF450R12KE4</t>
  </si>
  <si>
    <t>FF450R12KE4P</t>
  </si>
  <si>
    <t>FF450R12KT4</t>
  </si>
  <si>
    <t>FF450R12KT4P</t>
  </si>
  <si>
    <t>FF450R12ME4</t>
  </si>
  <si>
    <t>FF450R12ME4_B11</t>
  </si>
  <si>
    <t>FF450R12ME4P</t>
  </si>
  <si>
    <t>FF450R12ME4P_B11</t>
  </si>
  <si>
    <t>IFF450B12ME4P_B11</t>
  </si>
  <si>
    <t>IFF450B12ME4S8P_B11</t>
  </si>
  <si>
    <t>FF600R12IE4</t>
  </si>
  <si>
    <t>FF600R12IE4V</t>
  </si>
  <si>
    <t>FF600R12IP4</t>
  </si>
  <si>
    <t>FF600R12IP4V</t>
  </si>
  <si>
    <t>FF600R12ME4_B72</t>
  </si>
  <si>
    <t>FF600R12ME4_B73</t>
  </si>
  <si>
    <t>FF600R12ME4A_B11</t>
  </si>
  <si>
    <t>FF600R12ME4P_B72</t>
  </si>
  <si>
    <t>IFF600B12ME4_B11</t>
  </si>
  <si>
    <t>IFF600B12ME4P_B11</t>
  </si>
  <si>
    <t>IFF600B12ME4S8P_B11</t>
  </si>
  <si>
    <t>FF800R12KE3</t>
  </si>
  <si>
    <t>FF900R12IE4</t>
  </si>
  <si>
    <t>FF900R12IE4P</t>
  </si>
  <si>
    <t>FF900R12IE4V</t>
  </si>
  <si>
    <t>FF900R12IE4VP</t>
  </si>
  <si>
    <t>FF900R12IP4</t>
  </si>
  <si>
    <t>FF900R12IP4D</t>
  </si>
  <si>
    <t>FF900R12IP4DV</t>
  </si>
  <si>
    <t>FF900R12IP4P</t>
  </si>
  <si>
    <t>FF900R12IP4V</t>
  </si>
  <si>
    <t>FR900R12IP4D</t>
  </si>
  <si>
    <t>FF1200R12IE5</t>
  </si>
  <si>
    <t>FF1200R12IE5P</t>
  </si>
  <si>
    <t>FF1200R12KE3</t>
  </si>
  <si>
    <t>FF1400R12IP4</t>
  </si>
  <si>
    <t>FF1400R12IP4P</t>
  </si>
  <si>
    <t>FF1500R12IE5</t>
  </si>
  <si>
    <t>FF1500R12IE5P</t>
  </si>
  <si>
    <t>FF1800R12IE5</t>
  </si>
  <si>
    <t>FF1800R12IE5P</t>
  </si>
  <si>
    <t>F4-50R12KS4</t>
  </si>
  <si>
    <t>F4-50R12KS4_B11</t>
  </si>
  <si>
    <t>F4-75R12KS4</t>
  </si>
  <si>
    <t>F4-75R12KS4_B11</t>
  </si>
  <si>
    <t>F4-100R12KS4</t>
  </si>
  <si>
    <t>F4-150R12KS4</t>
  </si>
  <si>
    <t>FP06R12W1T4_B3</t>
  </si>
  <si>
    <t>FP10R12W1T4</t>
  </si>
  <si>
    <t>FP10R12W1T4_B11</t>
  </si>
  <si>
    <t>FP10R12W1T4_B3</t>
  </si>
  <si>
    <t>FP10R12W1T4P</t>
  </si>
  <si>
    <t>FP10R12W1T4P_B11</t>
  </si>
  <si>
    <t>FP10R12W1T7_B11</t>
  </si>
  <si>
    <t>FP15R12W1T4</t>
  </si>
  <si>
    <t>FP15R12W1T4_B11</t>
  </si>
  <si>
    <t>FP15R12W1T4_B3</t>
  </si>
  <si>
    <t>FP15R12W1T4P</t>
  </si>
  <si>
    <t>FP15R12W1T4P_B11</t>
  </si>
  <si>
    <t>FP15R12W2T4</t>
  </si>
  <si>
    <t>FP25R12W1T7_B11</t>
  </si>
  <si>
    <t>FP25R12W2T4</t>
  </si>
  <si>
    <t>FP25R12W2T4_B11</t>
  </si>
  <si>
    <t>FP25R12W2T4P</t>
  </si>
  <si>
    <t>FP25R12W2T4P_B11</t>
  </si>
  <si>
    <t>FP35R12W2T4</t>
  </si>
  <si>
    <t>FP35R12W2T4_B11</t>
  </si>
  <si>
    <t>FP35R12W2T4P</t>
  </si>
  <si>
    <t>FP35R12W2T4P_B11</t>
  </si>
  <si>
    <t>FP15R12KE3G</t>
  </si>
  <si>
    <t>FP15R12KS4C</t>
  </si>
  <si>
    <t>FP15R12KT3</t>
  </si>
  <si>
    <t>FP25R12KE3</t>
  </si>
  <si>
    <t>FP25R12KS4C</t>
  </si>
  <si>
    <t>FP25R12KT3</t>
  </si>
  <si>
    <t>FP25R12KT4</t>
  </si>
  <si>
    <t>FP25R12KT4_B11</t>
  </si>
  <si>
    <t>FP25R12KT4_B15</t>
  </si>
  <si>
    <t>FP35R12KT4</t>
  </si>
  <si>
    <t>FP35R12KT4_B11</t>
  </si>
  <si>
    <t>FP35R12KT4_B15</t>
  </si>
  <si>
    <t>FP35R12KT4P</t>
  </si>
  <si>
    <t>FP40R12KE3</t>
  </si>
  <si>
    <t>FP40R12KE3G</t>
  </si>
  <si>
    <t>FP40R12KT3</t>
  </si>
  <si>
    <t>FP40R12KT3G</t>
  </si>
  <si>
    <t>FP50R12KE3</t>
  </si>
  <si>
    <t>FP50R12KS4C</t>
  </si>
  <si>
    <t>FP50R12KT3</t>
  </si>
  <si>
    <t>FP50R12KT4</t>
  </si>
  <si>
    <t>FP50R12KT4_B11</t>
  </si>
  <si>
    <t>FP50R12KT4G</t>
  </si>
  <si>
    <t>FP50R12KT4P</t>
  </si>
  <si>
    <t>FP75R12KE3</t>
  </si>
  <si>
    <t>FP75R12KT3</t>
  </si>
  <si>
    <t>FP75R12KT4</t>
  </si>
  <si>
    <t>FP75R12KT4_B11</t>
  </si>
  <si>
    <t>FP75R12KT4_B15</t>
  </si>
  <si>
    <t>FP75R12KT4P</t>
  </si>
  <si>
    <t>FP75R12KT4P_B11</t>
  </si>
  <si>
    <t>FP75R12N2T4</t>
  </si>
  <si>
    <t>FP75R12N2T4_B11</t>
  </si>
  <si>
    <t>FP100R12KT4</t>
  </si>
  <si>
    <t>FP100R12KT4_B11</t>
  </si>
  <si>
    <t>FP150R12KT4</t>
  </si>
  <si>
    <t>FP150R12KT4_B11</t>
  </si>
  <si>
    <t>FP150R12KT4P</t>
  </si>
  <si>
    <t>FP150R12KT4P_B11</t>
  </si>
  <si>
    <t>FZ300R12KE3G</t>
  </si>
  <si>
    <t>FD400R12KE3_B5</t>
  </si>
  <si>
    <t>FZ400R12KE3</t>
  </si>
  <si>
    <t>FZ400R12KE3B1</t>
  </si>
  <si>
    <t>FZ400R12KE4</t>
  </si>
  <si>
    <t>FZ400R12KP4</t>
  </si>
  <si>
    <t>FZ400R12KS4</t>
  </si>
  <si>
    <t>FZ400R12KS4P</t>
  </si>
  <si>
    <t>FZ600R12KE3</t>
  </si>
  <si>
    <t>FZ600R12KE4</t>
  </si>
  <si>
    <t>FZ600R12KP4</t>
  </si>
  <si>
    <t>FZ600R12KS4</t>
  </si>
  <si>
    <t>FZ800R12KE3</t>
  </si>
  <si>
    <t>FZ900R12KE4</t>
  </si>
  <si>
    <t>FZ900R12KP4</t>
  </si>
  <si>
    <t>FZ1200R12HE4</t>
  </si>
  <si>
    <t>FZ1200R12HE4P</t>
  </si>
  <si>
    <t>FZ1200R12HP4</t>
  </si>
  <si>
    <t>FZ1600R12HP4</t>
  </si>
  <si>
    <t>FZ1800R12HE4_B9</t>
  </si>
  <si>
    <t>FZ1800R12HP4_B9</t>
  </si>
  <si>
    <t>FZ2400R12HE4_B9</t>
  </si>
  <si>
    <t>FZ2400R12HE4P_B9</t>
  </si>
  <si>
    <t>FZ2400R12HP4</t>
  </si>
  <si>
    <t>FZ2400R12HP4_B9</t>
  </si>
  <si>
    <t>FZ3600R12HP4</t>
  </si>
  <si>
    <t>FS25R12KE3G</t>
  </si>
  <si>
    <t>FS25R12KT3</t>
  </si>
  <si>
    <t>FS25R12W1T4</t>
  </si>
  <si>
    <t>FS25R12W1T4_B11</t>
  </si>
  <si>
    <t>FS35R12KE3G</t>
  </si>
  <si>
    <t>FS35R12KT3</t>
  </si>
  <si>
    <t>FS35R12W1T4</t>
  </si>
  <si>
    <t>FS35R12W1T4_B11</t>
  </si>
  <si>
    <t>FS50R12KE3</t>
  </si>
  <si>
    <t>FS50R12KT3</t>
  </si>
  <si>
    <t>FS50R12KT4_B11</t>
  </si>
  <si>
    <t>FS50R12KT4_B15</t>
  </si>
  <si>
    <t>FS50R12KT4P_B11</t>
  </si>
  <si>
    <t>FS50R12W2T4</t>
  </si>
  <si>
    <t>FS50R12W2T4_B11</t>
  </si>
  <si>
    <t>FS75R12KE3</t>
  </si>
  <si>
    <t>FS75R12KE3_B9</t>
  </si>
  <si>
    <t>FS75R12KE3G</t>
  </si>
  <si>
    <t>FS75R12KT3</t>
  </si>
  <si>
    <t>FS75R12KT3G</t>
  </si>
  <si>
    <t>FS75R12KT4</t>
  </si>
  <si>
    <t>FS75R12KT4_B11</t>
  </si>
  <si>
    <t>FS75R12KT4_B15</t>
  </si>
  <si>
    <t>FS75R12W2T4</t>
  </si>
  <si>
    <t>FS75R12W2T4_B11</t>
  </si>
  <si>
    <t>IFS75B12N3E4_B31</t>
  </si>
  <si>
    <t>FS100R12KE3</t>
  </si>
  <si>
    <t>FS100R12KS4</t>
  </si>
  <si>
    <t>FS100R12KT3</t>
  </si>
  <si>
    <t>FS100R12KT4G</t>
  </si>
  <si>
    <t>FS100R12KT4G_B11</t>
  </si>
  <si>
    <t>FS100R12N2T4</t>
  </si>
  <si>
    <t>FS100R12N2T4P</t>
  </si>
  <si>
    <t>FS100R12PT4</t>
  </si>
  <si>
    <t>FS100R12W2T7_B11</t>
  </si>
  <si>
    <t>IFS100B12N3E4_B31</t>
  </si>
  <si>
    <t>FS150R12KE3</t>
  </si>
  <si>
    <t>FS150R12KT3</t>
  </si>
  <si>
    <t>FS150R12KT4</t>
  </si>
  <si>
    <t>FS150R12KT4_B11</t>
  </si>
  <si>
    <t>FS150R12KT4_B9</t>
  </si>
  <si>
    <t>FS150R12PT4</t>
  </si>
  <si>
    <t>IFS150B12N3E4_B31</t>
  </si>
  <si>
    <t>FS200R12KT4R</t>
  </si>
  <si>
    <t>FS200R12KT4R_B11</t>
  </si>
  <si>
    <t>FS200R12KT4RP_B11</t>
  </si>
  <si>
    <t>FS200R12PT4</t>
  </si>
  <si>
    <t>FS200R12PT4P</t>
  </si>
  <si>
    <t>IFS200B12N3E4_B31</t>
  </si>
  <si>
    <t>FS225R12OE4</t>
  </si>
  <si>
    <t>FS225R12OE4P</t>
  </si>
  <si>
    <t>FS300R12OE4</t>
  </si>
  <si>
    <t>FS300R12OE4P</t>
  </si>
  <si>
    <t>FS450R12OE4</t>
  </si>
  <si>
    <t>FS450R12OE4P</t>
  </si>
  <si>
    <t>F12-25R12KT4G</t>
  </si>
  <si>
    <t>FD300R17KE4P</t>
  </si>
  <si>
    <t>FD600R17KE3_B2</t>
  </si>
  <si>
    <t>DF650R17IE4</t>
  </si>
  <si>
    <t>FD650R17IE4</t>
  </si>
  <si>
    <t>FD800R17HP4-K_B2</t>
  </si>
  <si>
    <t>FD800R17KE3_B2</t>
  </si>
  <si>
    <t>DF1000R17IE4</t>
  </si>
  <si>
    <t>DF1000R17IE4D_B2</t>
  </si>
  <si>
    <t>DF1000R17IE4P</t>
  </si>
  <si>
    <t>FD1000R17IE4</t>
  </si>
  <si>
    <t>FD1200R17HP4-K_B2</t>
  </si>
  <si>
    <t>FD1600/1200R17HP4_B2</t>
  </si>
  <si>
    <t>FD1600/1200R17HP4-K_B2</t>
  </si>
  <si>
    <t>DD800S17H4_B2</t>
  </si>
  <si>
    <t>DZ800S17K3</t>
  </si>
  <si>
    <t>DD1200S17H4_B2</t>
  </si>
  <si>
    <t>FF200R17KE3</t>
  </si>
  <si>
    <t>FF225R17ME4</t>
  </si>
  <si>
    <t>FF300R17KE3</t>
  </si>
  <si>
    <t>FF300R17ME4</t>
  </si>
  <si>
    <t>FF450R17ME4</t>
  </si>
  <si>
    <t>FF450R17ME4P</t>
  </si>
  <si>
    <t>FF600R17KE3_B2</t>
  </si>
  <si>
    <t>FF600R17ME4</t>
  </si>
  <si>
    <t>FF600R17ME4P</t>
  </si>
  <si>
    <t>FF800R17KE3</t>
  </si>
  <si>
    <t>FF800R17KP4_B2</t>
  </si>
  <si>
    <t>FF1200R17KE3</t>
  </si>
  <si>
    <t>FF1200R17KP4_B2</t>
  </si>
  <si>
    <t>FP75R17N3E4</t>
  </si>
  <si>
    <t>FP75R17N3E4_B11</t>
  </si>
  <si>
    <t>FZ400R17KE3</t>
  </si>
  <si>
    <t>FZ600R17KE3</t>
  </si>
  <si>
    <t>FZ600R17KE3_S4</t>
  </si>
  <si>
    <t>FS50R17KE3_B17</t>
  </si>
  <si>
    <t>FS75R17KE3</t>
  </si>
  <si>
    <t>FS100R17KE3</t>
  </si>
  <si>
    <t>FS100R17N3E4</t>
  </si>
  <si>
    <t>FS100R17N3E4_B11</t>
  </si>
  <si>
    <t>FS100R17PE4</t>
  </si>
  <si>
    <t>FS150R17N3E4</t>
  </si>
  <si>
    <t>FS150R17N3E4_B11</t>
  </si>
  <si>
    <t>FS150R17PE4</t>
  </si>
  <si>
    <t>IFS150B17N3E4P_B11</t>
  </si>
  <si>
    <t>FS225R17OE4</t>
  </si>
  <si>
    <t>FS300R17OE4</t>
  </si>
  <si>
    <t>FS450R17OE4</t>
  </si>
  <si>
    <t>FS450R17OE4P</t>
  </si>
  <si>
    <t>FS500R17OE4D</t>
  </si>
  <si>
    <t>FS500R17OE4DP</t>
  </si>
  <si>
    <t>FD1000R33HE3-K</t>
  </si>
  <si>
    <t>FD1000R33HL3-K</t>
  </si>
  <si>
    <t>DD500S33HE3</t>
  </si>
  <si>
    <t>DD1000S33HE3</t>
  </si>
  <si>
    <t>FD800R45KL3-K_B5</t>
  </si>
  <si>
    <t>DD400S45KL3_B5</t>
  </si>
  <si>
    <t>DD800S45KL3_B5</t>
  </si>
  <si>
    <t>DD1200S45KL3_B5</t>
  </si>
  <si>
    <t>FD250R65KE3-K</t>
  </si>
  <si>
    <t>FD500R65KE3-K</t>
  </si>
  <si>
    <t>DD250S65K3</t>
  </si>
  <si>
    <t>DD500S65K3</t>
  </si>
  <si>
    <t>DD600S65K3</t>
  </si>
  <si>
    <t>DD750S65K3</t>
  </si>
  <si>
    <t>3-level</t>
  </si>
  <si>
    <t>PIM</t>
  </si>
  <si>
    <t>PIM Three Phase Input Rectifier</t>
  </si>
  <si>
    <t>Sixpack</t>
  </si>
  <si>
    <t>Booster</t>
  </si>
  <si>
    <t>Common Emitter</t>
  </si>
  <si>
    <t>Diodes</t>
  </si>
  <si>
    <t>Twelvepack</t>
  </si>
  <si>
    <r>
      <t>F</t>
    </r>
    <r>
      <rPr>
        <sz val="11"/>
        <color indexed="8"/>
        <rFont val="等线"/>
        <family val="3"/>
        <charset val="134"/>
      </rPr>
      <t>uji</t>
    </r>
    <phoneticPr fontId="1" type="noConversion"/>
  </si>
  <si>
    <t>Dual</t>
    <phoneticPr fontId="1" type="noConversion"/>
  </si>
  <si>
    <t>FF450R17ME4P_B11</t>
    <phoneticPr fontId="1" type="noConversion"/>
  </si>
  <si>
    <t>Dual</t>
    <phoneticPr fontId="1" type="noConversion"/>
  </si>
  <si>
    <r>
      <t>F</t>
    </r>
    <r>
      <rPr>
        <sz val="11"/>
        <color indexed="8"/>
        <rFont val="等线"/>
        <family val="3"/>
        <charset val="134"/>
      </rPr>
      <t>uji</t>
    </r>
    <phoneticPr fontId="1" type="noConversion"/>
  </si>
  <si>
    <t>FF400R06KE3</t>
    <phoneticPr fontId="1" type="noConversion"/>
  </si>
  <si>
    <t>FD300R12KS4_B5</t>
    <phoneticPr fontId="1" type="noConversion"/>
  </si>
  <si>
    <r>
      <t>C</t>
    </r>
    <r>
      <rPr>
        <sz val="11"/>
        <color indexed="8"/>
        <rFont val="等线"/>
        <family val="3"/>
        <charset val="134"/>
      </rPr>
      <t>hopper</t>
    </r>
    <phoneticPr fontId="1" type="noConversion"/>
  </si>
  <si>
    <t>Chopper</t>
    <phoneticPr fontId="1" type="noConversion"/>
  </si>
  <si>
    <t>S</t>
    <phoneticPr fontId="1" type="noConversion"/>
  </si>
  <si>
    <t>S</t>
    <phoneticPr fontId="1" type="noConversion"/>
  </si>
  <si>
    <t>FF200R12KS4</t>
    <phoneticPr fontId="1" type="noConversion"/>
  </si>
  <si>
    <t>N</t>
    <phoneticPr fontId="1" type="noConversion"/>
  </si>
  <si>
    <t>S</t>
    <phoneticPr fontId="1" type="noConversion"/>
  </si>
  <si>
    <t>S</t>
    <phoneticPr fontId="1" type="noConversion"/>
  </si>
  <si>
    <t>FZ1000R33HE3</t>
    <phoneticPr fontId="1" type="noConversion"/>
  </si>
  <si>
    <t>N</t>
    <phoneticPr fontId="1" type="noConversion"/>
  </si>
  <si>
    <t>Single switch</t>
    <phoneticPr fontId="1" type="noConversion"/>
  </si>
  <si>
    <t>Y</t>
    <phoneticPr fontId="1" type="noConversion"/>
  </si>
  <si>
    <t>Y</t>
    <phoneticPr fontId="1" type="noConversion"/>
  </si>
  <si>
    <t>Length(mm)</t>
    <phoneticPr fontId="1" type="noConversion"/>
  </si>
  <si>
    <t>Width(mm)</t>
    <phoneticPr fontId="1" type="noConversion"/>
  </si>
  <si>
    <t>Height(mm)</t>
    <phoneticPr fontId="1" type="noConversion"/>
  </si>
  <si>
    <t>S</t>
    <phoneticPr fontId="1" type="noConversion"/>
  </si>
  <si>
    <t>S</t>
    <phoneticPr fontId="1" type="noConversion"/>
  </si>
  <si>
    <t>FF400R12KT4P</t>
    <phoneticPr fontId="1" type="noConversion"/>
  </si>
  <si>
    <t>FF600R12KE4</t>
    <phoneticPr fontId="1" type="noConversion"/>
  </si>
  <si>
    <t>S</t>
    <phoneticPr fontId="1" type="noConversion"/>
  </si>
  <si>
    <t>S</t>
    <phoneticPr fontId="1" type="noConversion"/>
  </si>
  <si>
    <r>
      <t>Volum</t>
    </r>
    <r>
      <rPr>
        <b/>
        <sz val="11"/>
        <color indexed="8"/>
        <rFont val="等线"/>
        <family val="3"/>
        <charset val="134"/>
      </rPr>
      <t>e</t>
    </r>
    <r>
      <rPr>
        <b/>
        <sz val="11"/>
        <color indexed="8"/>
        <rFont val="等线"/>
        <family val="3"/>
        <charset val="134"/>
      </rPr>
      <t>(dm^3)</t>
    </r>
    <phoneticPr fontId="1" type="noConversion"/>
  </si>
  <si>
    <t>N</t>
    <phoneticPr fontId="3" type="noConversion"/>
  </si>
  <si>
    <t>N</t>
    <phoneticPr fontId="1" type="noConversion"/>
  </si>
  <si>
    <t>N</t>
    <phoneticPr fontId="1" type="noConversion"/>
  </si>
  <si>
    <r>
      <rPr>
        <b/>
        <sz val="11"/>
        <color indexed="8"/>
        <rFont val="等线"/>
        <family val="3"/>
        <charset val="134"/>
      </rPr>
      <t>Ipeak</t>
    </r>
    <r>
      <rPr>
        <b/>
        <sz val="11"/>
        <color indexed="8"/>
        <rFont val="等线"/>
        <family val="3"/>
        <charset val="134"/>
      </rPr>
      <t>(A)</t>
    </r>
    <phoneticPr fontId="1" type="noConversion"/>
  </si>
  <si>
    <t>STD-2000-0.068-32</t>
    <phoneticPr fontId="11" type="noConversion"/>
  </si>
  <si>
    <t>STD-2000-0.10-32</t>
  </si>
  <si>
    <t>STD-2000-0.022-32FO</t>
  </si>
  <si>
    <t>STD-2000-0.033-32FO</t>
  </si>
  <si>
    <t>STD-2000-0.047-32FO</t>
  </si>
  <si>
    <t>STD-2000-0.047-44</t>
  </si>
  <si>
    <t>STD-2000-0.068-44</t>
  </si>
  <si>
    <t>STD-2000-0.10-44</t>
  </si>
  <si>
    <t>STD-2000-0.15-44</t>
  </si>
  <si>
    <t>STD-2000-0.22-44</t>
  </si>
  <si>
    <t>STD-2000-0.47-44</t>
  </si>
  <si>
    <t>STD-2000-0.56-44</t>
  </si>
  <si>
    <t>STD-2000-0.56-57</t>
  </si>
  <si>
    <t>STD-2000-0.68-57</t>
  </si>
  <si>
    <t>STD-2000-1.0-57</t>
  </si>
  <si>
    <t>STD-2000-1.2-57</t>
  </si>
  <si>
    <t>STD-2000-1.5-57</t>
  </si>
  <si>
    <t>SHB-700-15-2F</t>
    <phoneticPr fontId="11" type="noConversion"/>
  </si>
  <si>
    <t>SHB-800-75-4</t>
    <phoneticPr fontId="11" type="noConversion"/>
  </si>
  <si>
    <t>STD-2000-0.33-44</t>
    <phoneticPr fontId="11" type="noConversion"/>
  </si>
  <si>
    <r>
      <t>SCH</t>
    </r>
    <r>
      <rPr>
        <sz val="11"/>
        <color indexed="8"/>
        <rFont val="等线"/>
        <family val="3"/>
        <charset val="134"/>
      </rPr>
      <t>-</t>
    </r>
    <r>
      <rPr>
        <sz val="11"/>
        <color theme="1"/>
        <rFont val="等线"/>
        <family val="3"/>
        <charset val="134"/>
        <scheme val="minor"/>
      </rPr>
      <t>2000</t>
    </r>
    <r>
      <rPr>
        <sz val="11"/>
        <color indexed="8"/>
        <rFont val="等线"/>
        <family val="3"/>
        <charset val="134"/>
      </rPr>
      <t>-</t>
    </r>
    <r>
      <rPr>
        <sz val="11"/>
        <color theme="1"/>
        <rFont val="等线"/>
        <family val="3"/>
        <charset val="134"/>
        <scheme val="minor"/>
      </rPr>
      <t>1.0</t>
    </r>
    <r>
      <rPr>
        <sz val="11"/>
        <color indexed="8"/>
        <rFont val="等线"/>
        <family val="3"/>
        <charset val="134"/>
      </rPr>
      <t>-</t>
    </r>
    <r>
      <rPr>
        <sz val="11"/>
        <color theme="1"/>
        <rFont val="等线"/>
        <family val="3"/>
        <charset val="134"/>
        <scheme val="minor"/>
      </rPr>
      <t>F</t>
    </r>
    <phoneticPr fontId="11" type="noConversion"/>
  </si>
  <si>
    <r>
      <t>SCH</t>
    </r>
    <r>
      <rPr>
        <sz val="11"/>
        <color indexed="8"/>
        <rFont val="等线"/>
        <family val="3"/>
        <charset val="134"/>
      </rPr>
      <t>-</t>
    </r>
    <r>
      <rPr>
        <sz val="11"/>
        <color theme="1"/>
        <rFont val="等线"/>
        <family val="3"/>
        <charset val="134"/>
        <scheme val="minor"/>
      </rPr>
      <t>2000</t>
    </r>
    <r>
      <rPr>
        <sz val="11"/>
        <color indexed="8"/>
        <rFont val="等线"/>
        <family val="3"/>
        <charset val="134"/>
      </rPr>
      <t>-</t>
    </r>
    <r>
      <rPr>
        <sz val="11"/>
        <color theme="1"/>
        <rFont val="等线"/>
        <family val="3"/>
        <charset val="134"/>
        <scheme val="minor"/>
      </rPr>
      <t>0.33</t>
    </r>
    <r>
      <rPr>
        <sz val="11"/>
        <color indexed="8"/>
        <rFont val="等线"/>
        <family val="3"/>
        <charset val="134"/>
      </rPr>
      <t>-</t>
    </r>
    <r>
      <rPr>
        <sz val="11"/>
        <color theme="1"/>
        <rFont val="等线"/>
        <family val="3"/>
        <charset val="134"/>
        <scheme val="minor"/>
      </rPr>
      <t>F</t>
    </r>
    <phoneticPr fontId="11" type="noConversion"/>
  </si>
  <si>
    <r>
      <t>SCH</t>
    </r>
    <r>
      <rPr>
        <sz val="11"/>
        <color indexed="8"/>
        <rFont val="等线"/>
        <family val="3"/>
        <charset val="134"/>
      </rPr>
      <t>-</t>
    </r>
    <r>
      <rPr>
        <sz val="11"/>
        <color theme="1"/>
        <rFont val="等线"/>
        <family val="3"/>
        <charset val="134"/>
        <scheme val="minor"/>
      </rPr>
      <t>2000</t>
    </r>
    <r>
      <rPr>
        <sz val="11"/>
        <color indexed="8"/>
        <rFont val="等线"/>
        <family val="3"/>
        <charset val="134"/>
      </rPr>
      <t>-</t>
    </r>
    <r>
      <rPr>
        <sz val="11"/>
        <color theme="1"/>
        <rFont val="等线"/>
        <family val="3"/>
        <charset val="134"/>
        <scheme val="minor"/>
      </rPr>
      <t>0.47</t>
    </r>
    <r>
      <rPr>
        <sz val="11"/>
        <color indexed="8"/>
        <rFont val="等线"/>
        <family val="3"/>
        <charset val="134"/>
      </rPr>
      <t>-</t>
    </r>
    <r>
      <rPr>
        <sz val="11"/>
        <color theme="1"/>
        <rFont val="等线"/>
        <family val="3"/>
        <charset val="134"/>
        <scheme val="minor"/>
      </rPr>
      <t>F</t>
    </r>
    <phoneticPr fontId="11" type="noConversion"/>
  </si>
  <si>
    <r>
      <t>SCH</t>
    </r>
    <r>
      <rPr>
        <sz val="11"/>
        <color indexed="8"/>
        <rFont val="等线"/>
        <family val="3"/>
        <charset val="134"/>
      </rPr>
      <t>-</t>
    </r>
    <r>
      <rPr>
        <sz val="11"/>
        <color theme="1"/>
        <rFont val="等线"/>
        <family val="3"/>
        <charset val="134"/>
        <scheme val="minor"/>
      </rPr>
      <t>2000</t>
    </r>
    <r>
      <rPr>
        <sz val="11"/>
        <color indexed="8"/>
        <rFont val="等线"/>
        <family val="3"/>
        <charset val="134"/>
      </rPr>
      <t>-</t>
    </r>
    <r>
      <rPr>
        <sz val="11"/>
        <color theme="1"/>
        <rFont val="等线"/>
        <family val="3"/>
        <charset val="134"/>
        <scheme val="minor"/>
      </rPr>
      <t>0.68</t>
    </r>
    <r>
      <rPr>
        <sz val="11"/>
        <color indexed="8"/>
        <rFont val="等线"/>
        <family val="3"/>
        <charset val="134"/>
      </rPr>
      <t>-</t>
    </r>
    <r>
      <rPr>
        <sz val="11"/>
        <color theme="1"/>
        <rFont val="等线"/>
        <family val="3"/>
        <charset val="134"/>
        <scheme val="minor"/>
      </rPr>
      <t>F</t>
    </r>
    <phoneticPr fontId="11" type="noConversion"/>
  </si>
  <si>
    <t>C2M0080170P</t>
    <phoneticPr fontId="1" type="noConversion"/>
  </si>
  <si>
    <r>
      <t>C</t>
    </r>
    <r>
      <rPr>
        <sz val="11"/>
        <color indexed="8"/>
        <rFont val="等线"/>
        <family val="3"/>
        <charset val="134"/>
      </rPr>
      <t>ree</t>
    </r>
    <phoneticPr fontId="1" type="noConversion"/>
  </si>
  <si>
    <t>C2M0045170P</t>
    <phoneticPr fontId="1" type="noConversion"/>
  </si>
  <si>
    <t>C2M1000170D</t>
    <phoneticPr fontId="1" type="noConversion"/>
  </si>
  <si>
    <t>SiC-MOSFET</t>
    <phoneticPr fontId="1" type="noConversion"/>
  </si>
  <si>
    <r>
      <t>S</t>
    </r>
    <r>
      <rPr>
        <sz val="11"/>
        <color indexed="8"/>
        <rFont val="等线"/>
        <family val="3"/>
        <charset val="134"/>
      </rPr>
      <t>ingle</t>
    </r>
    <phoneticPr fontId="1" type="noConversion"/>
  </si>
  <si>
    <t>Ciss(pF)</t>
    <phoneticPr fontId="1" type="noConversion"/>
  </si>
  <si>
    <t>Coss(pF)</t>
    <phoneticPr fontId="1" type="noConversion"/>
  </si>
  <si>
    <t>Crss(pF)</t>
    <phoneticPr fontId="1" type="noConversion"/>
  </si>
  <si>
    <t>Rg(Ω)</t>
    <phoneticPr fontId="1" type="noConversion"/>
  </si>
  <si>
    <t>Vth(V)-150℃</t>
    <phoneticPr fontId="1" type="noConversion"/>
  </si>
  <si>
    <t>gfs(s)-150℃</t>
    <phoneticPr fontId="1" type="noConversion"/>
  </si>
  <si>
    <t>SiC-MOSFET</t>
    <phoneticPr fontId="1" type="noConversion"/>
  </si>
  <si>
    <t>F4-250R17MP4_B11</t>
    <phoneticPr fontId="1" type="noConversion"/>
  </si>
  <si>
    <t>x0</t>
    <phoneticPr fontId="1" type="noConversion"/>
  </si>
  <si>
    <t>y0</t>
    <phoneticPr fontId="1" type="noConversion"/>
  </si>
  <si>
    <t>F4-250R17MP4_B11</t>
    <phoneticPr fontId="1" type="noConversion"/>
  </si>
  <si>
    <r>
      <t>Vce(V)/</t>
    </r>
    <r>
      <rPr>
        <b/>
        <sz val="11"/>
        <color indexed="8"/>
        <rFont val="等线"/>
        <family val="3"/>
        <charset val="134"/>
      </rPr>
      <t>Vds(V)/</t>
    </r>
    <r>
      <rPr>
        <b/>
        <sz val="11"/>
        <color indexed="8"/>
        <rFont val="等线"/>
        <family val="3"/>
        <charset val="134"/>
      </rPr>
      <t>Rdson(mΩ)-150℃</t>
    </r>
    <phoneticPr fontId="1" type="noConversion"/>
  </si>
  <si>
    <r>
      <t>Vf(V)</t>
    </r>
    <r>
      <rPr>
        <b/>
        <sz val="11"/>
        <color indexed="8"/>
        <rFont val="等线"/>
        <family val="3"/>
        <charset val="134"/>
      </rPr>
      <t>/Vsd(V)</t>
    </r>
    <phoneticPr fontId="1" type="noConversion"/>
  </si>
  <si>
    <t>Type</t>
    <phoneticPr fontId="1" type="noConversion"/>
  </si>
  <si>
    <r>
      <t>C</t>
    </r>
    <r>
      <rPr>
        <b/>
        <sz val="11"/>
        <color indexed="8"/>
        <rFont val="等线"/>
        <family val="3"/>
        <charset val="134"/>
      </rPr>
      <t>urve</t>
    </r>
    <phoneticPr fontId="1" type="noConversion"/>
  </si>
  <si>
    <t>?</t>
    <phoneticPr fontId="1" type="noConversion"/>
  </si>
  <si>
    <t>?</t>
    <phoneticPr fontId="1" type="noConversion"/>
  </si>
  <si>
    <t>?</t>
    <phoneticPr fontId="1" type="noConversion"/>
  </si>
  <si>
    <t>Category</t>
    <phoneticPr fontId="4" type="noConversion"/>
  </si>
  <si>
    <t>Type</t>
    <phoneticPr fontId="4" type="noConversion"/>
  </si>
  <si>
    <t>Magnet</t>
    <phoneticPr fontId="4" type="noConversion"/>
  </si>
  <si>
    <t>B67370A0002X027</t>
  </si>
  <si>
    <r>
      <t>N</t>
    </r>
    <r>
      <rPr>
        <sz val="11"/>
        <color indexed="8"/>
        <rFont val="等线"/>
        <family val="3"/>
        <charset val="134"/>
      </rPr>
      <t>27</t>
    </r>
    <phoneticPr fontId="7" type="noConversion"/>
  </si>
  <si>
    <t>B67374G0000X127</t>
    <phoneticPr fontId="7" type="noConversion"/>
  </si>
  <si>
    <t>U</t>
    <phoneticPr fontId="7" type="noConversion"/>
  </si>
  <si>
    <t>U</t>
    <phoneticPr fontId="7" type="noConversion"/>
  </si>
  <si>
    <t>U141/78/30</t>
    <phoneticPr fontId="7" type="noConversion"/>
  </si>
  <si>
    <t>U101/76/30</t>
    <phoneticPr fontId="7" type="noConversion"/>
  </si>
  <si>
    <r>
      <t>Diode</t>
    </r>
    <r>
      <rPr>
        <sz val="11"/>
        <color indexed="8"/>
        <rFont val="等线"/>
        <family val="3"/>
        <charset val="134"/>
      </rPr>
      <t>-Module</t>
    </r>
    <phoneticPr fontId="1" type="noConversion"/>
  </si>
  <si>
    <t>ND171N18K</t>
    <phoneticPr fontId="1" type="noConversion"/>
  </si>
  <si>
    <t>TZ425N18KOF</t>
    <phoneticPr fontId="1" type="noConversion"/>
  </si>
  <si>
    <t>TZ500N18KOF</t>
    <phoneticPr fontId="1" type="noConversion"/>
  </si>
  <si>
    <t>DZ1070N18K</t>
    <phoneticPr fontId="1" type="noConversion"/>
  </si>
  <si>
    <t>DZ600N18K</t>
    <phoneticPr fontId="1" type="noConversion"/>
  </si>
  <si>
    <t>TZ800N18KOF</t>
    <phoneticPr fontId="1" type="noConversion"/>
  </si>
  <si>
    <t>Vgs,h(V)</t>
    <phoneticPr fontId="12" type="noConversion"/>
  </si>
  <si>
    <t>Vgs,l(V)</t>
    <phoneticPr fontId="12" type="noConversion"/>
  </si>
  <si>
    <t>Rg,drive(Ω)</t>
    <phoneticPr fontId="12" type="noConversion"/>
  </si>
  <si>
    <t>Litz</t>
    <phoneticPr fontId="4" type="noConversion"/>
  </si>
  <si>
    <t>0.1*10</t>
    <phoneticPr fontId="4" type="noConversion"/>
  </si>
  <si>
    <r>
      <t>0</t>
    </r>
    <r>
      <rPr>
        <sz val="11"/>
        <color indexed="8"/>
        <rFont val="等线"/>
        <family val="3"/>
        <charset val="134"/>
      </rPr>
      <t>.1*15</t>
    </r>
    <phoneticPr fontId="4" type="noConversion"/>
  </si>
  <si>
    <r>
      <t>0</t>
    </r>
    <r>
      <rPr>
        <sz val="11"/>
        <color indexed="8"/>
        <rFont val="等线"/>
        <family val="3"/>
        <charset val="134"/>
      </rPr>
      <t>.1*20</t>
    </r>
    <phoneticPr fontId="4" type="noConversion"/>
  </si>
  <si>
    <r>
      <t>0</t>
    </r>
    <r>
      <rPr>
        <sz val="11"/>
        <color indexed="8"/>
        <rFont val="等线"/>
        <family val="3"/>
        <charset val="134"/>
      </rPr>
      <t>.1*25</t>
    </r>
    <phoneticPr fontId="4" type="noConversion"/>
  </si>
  <si>
    <r>
      <t>0</t>
    </r>
    <r>
      <rPr>
        <sz val="11"/>
        <color indexed="8"/>
        <rFont val="等线"/>
        <family val="3"/>
        <charset val="134"/>
      </rPr>
      <t>.1*30</t>
    </r>
    <phoneticPr fontId="4" type="noConversion"/>
  </si>
  <si>
    <r>
      <t>0</t>
    </r>
    <r>
      <rPr>
        <sz val="11"/>
        <color indexed="8"/>
        <rFont val="等线"/>
        <family val="3"/>
        <charset val="134"/>
      </rPr>
      <t>.1*35</t>
    </r>
    <phoneticPr fontId="4" type="noConversion"/>
  </si>
  <si>
    <r>
      <t>0</t>
    </r>
    <r>
      <rPr>
        <sz val="11"/>
        <color indexed="8"/>
        <rFont val="等线"/>
        <family val="3"/>
        <charset val="134"/>
      </rPr>
      <t>.1*40</t>
    </r>
    <phoneticPr fontId="4" type="noConversion"/>
  </si>
  <si>
    <r>
      <t>0</t>
    </r>
    <r>
      <rPr>
        <sz val="11"/>
        <color indexed="8"/>
        <rFont val="等线"/>
        <family val="3"/>
        <charset val="134"/>
      </rPr>
      <t>.1*50</t>
    </r>
    <phoneticPr fontId="4" type="noConversion"/>
  </si>
  <si>
    <r>
      <t>0</t>
    </r>
    <r>
      <rPr>
        <sz val="11"/>
        <color indexed="8"/>
        <rFont val="等线"/>
        <family val="3"/>
        <charset val="134"/>
      </rPr>
      <t>.1*60</t>
    </r>
    <phoneticPr fontId="4" type="noConversion"/>
  </si>
  <si>
    <r>
      <t>0</t>
    </r>
    <r>
      <rPr>
        <sz val="11"/>
        <color indexed="8"/>
        <rFont val="等线"/>
        <family val="3"/>
        <charset val="134"/>
      </rPr>
      <t>.1*70</t>
    </r>
    <phoneticPr fontId="4" type="noConversion"/>
  </si>
  <si>
    <r>
      <t>0</t>
    </r>
    <r>
      <rPr>
        <sz val="11"/>
        <color indexed="8"/>
        <rFont val="等线"/>
        <family val="3"/>
        <charset val="134"/>
      </rPr>
      <t>.1*80</t>
    </r>
    <phoneticPr fontId="4" type="noConversion"/>
  </si>
  <si>
    <r>
      <t>0.1*</t>
    </r>
    <r>
      <rPr>
        <sz val="11"/>
        <color indexed="8"/>
        <rFont val="等线"/>
        <family val="3"/>
        <charset val="134"/>
      </rPr>
      <t>90</t>
    </r>
    <phoneticPr fontId="4" type="noConversion"/>
  </si>
  <si>
    <t>0.1*75</t>
    <phoneticPr fontId="4" type="noConversion"/>
  </si>
  <si>
    <r>
      <t>0</t>
    </r>
    <r>
      <rPr>
        <sz val="11"/>
        <color indexed="8"/>
        <rFont val="等线"/>
        <family val="3"/>
        <charset val="134"/>
      </rPr>
      <t>.1*100</t>
    </r>
    <phoneticPr fontId="4" type="noConversion"/>
  </si>
  <si>
    <r>
      <t>0</t>
    </r>
    <r>
      <rPr>
        <sz val="11"/>
        <color indexed="8"/>
        <rFont val="等线"/>
        <family val="3"/>
        <charset val="134"/>
      </rPr>
      <t>.1*110</t>
    </r>
    <phoneticPr fontId="4" type="noConversion"/>
  </si>
  <si>
    <r>
      <t>0</t>
    </r>
    <r>
      <rPr>
        <sz val="11"/>
        <color indexed="8"/>
        <rFont val="等线"/>
        <family val="3"/>
        <charset val="134"/>
      </rPr>
      <t>.1*120</t>
    </r>
    <phoneticPr fontId="4" type="noConversion"/>
  </si>
  <si>
    <r>
      <t>0</t>
    </r>
    <r>
      <rPr>
        <sz val="11"/>
        <color indexed="8"/>
        <rFont val="等线"/>
        <family val="3"/>
        <charset val="134"/>
      </rPr>
      <t>.1*130</t>
    </r>
    <phoneticPr fontId="4" type="noConversion"/>
  </si>
  <si>
    <r>
      <t>0</t>
    </r>
    <r>
      <rPr>
        <sz val="11"/>
        <color indexed="8"/>
        <rFont val="等线"/>
        <family val="3"/>
        <charset val="134"/>
      </rPr>
      <t>.1*140</t>
    </r>
    <phoneticPr fontId="4" type="noConversion"/>
  </si>
  <si>
    <r>
      <t>0</t>
    </r>
    <r>
      <rPr>
        <sz val="11"/>
        <color indexed="8"/>
        <rFont val="等线"/>
        <family val="3"/>
        <charset val="134"/>
      </rPr>
      <t>.1*150</t>
    </r>
    <phoneticPr fontId="4" type="noConversion"/>
  </si>
  <si>
    <r>
      <t>0</t>
    </r>
    <r>
      <rPr>
        <sz val="11"/>
        <color indexed="8"/>
        <rFont val="等线"/>
        <family val="3"/>
        <charset val="134"/>
      </rPr>
      <t>.1*160</t>
    </r>
    <phoneticPr fontId="4" type="noConversion"/>
  </si>
  <si>
    <r>
      <t>0</t>
    </r>
    <r>
      <rPr>
        <sz val="11"/>
        <color indexed="8"/>
        <rFont val="等线"/>
        <family val="3"/>
        <charset val="134"/>
      </rPr>
      <t>.1*180</t>
    </r>
    <phoneticPr fontId="4" type="noConversion"/>
  </si>
  <si>
    <r>
      <t>0</t>
    </r>
    <r>
      <rPr>
        <sz val="11"/>
        <color indexed="8"/>
        <rFont val="等线"/>
        <family val="3"/>
        <charset val="134"/>
      </rPr>
      <t>.1*200</t>
    </r>
    <phoneticPr fontId="4" type="noConversion"/>
  </si>
  <si>
    <r>
      <t>0</t>
    </r>
    <r>
      <rPr>
        <sz val="11"/>
        <color indexed="8"/>
        <rFont val="等线"/>
        <family val="3"/>
        <charset val="134"/>
      </rPr>
      <t>.1*250</t>
    </r>
    <phoneticPr fontId="4" type="noConversion"/>
  </si>
  <si>
    <r>
      <t>0</t>
    </r>
    <r>
      <rPr>
        <sz val="11"/>
        <color indexed="8"/>
        <rFont val="等线"/>
        <family val="3"/>
        <charset val="134"/>
      </rPr>
      <t>.1*300</t>
    </r>
    <phoneticPr fontId="4" type="noConversion"/>
  </si>
  <si>
    <r>
      <t>0</t>
    </r>
    <r>
      <rPr>
        <sz val="11"/>
        <color indexed="8"/>
        <rFont val="等线"/>
        <family val="3"/>
        <charset val="134"/>
      </rPr>
      <t>.1*350</t>
    </r>
    <phoneticPr fontId="4" type="noConversion"/>
  </si>
  <si>
    <r>
      <t>0</t>
    </r>
    <r>
      <rPr>
        <sz val="11"/>
        <color indexed="8"/>
        <rFont val="等线"/>
        <family val="3"/>
        <charset val="134"/>
      </rPr>
      <t>.1*400</t>
    </r>
    <phoneticPr fontId="4" type="noConversion"/>
  </si>
  <si>
    <r>
      <t>0</t>
    </r>
    <r>
      <rPr>
        <sz val="11"/>
        <color indexed="8"/>
        <rFont val="等线"/>
        <family val="3"/>
        <charset val="134"/>
      </rPr>
      <t>.1*450</t>
    </r>
    <phoneticPr fontId="4" type="noConversion"/>
  </si>
  <si>
    <r>
      <t>0</t>
    </r>
    <r>
      <rPr>
        <sz val="11"/>
        <color indexed="8"/>
        <rFont val="等线"/>
        <family val="3"/>
        <charset val="134"/>
      </rPr>
      <t>.1*500</t>
    </r>
    <phoneticPr fontId="4" type="noConversion"/>
  </si>
  <si>
    <r>
      <t>0</t>
    </r>
    <r>
      <rPr>
        <sz val="11"/>
        <color indexed="8"/>
        <rFont val="等线"/>
        <family val="3"/>
        <charset val="134"/>
      </rPr>
      <t>.1*600</t>
    </r>
    <phoneticPr fontId="4" type="noConversion"/>
  </si>
  <si>
    <r>
      <t>0</t>
    </r>
    <r>
      <rPr>
        <sz val="11"/>
        <color indexed="8"/>
        <rFont val="等线"/>
        <family val="3"/>
        <charset val="134"/>
      </rPr>
      <t>.1*700</t>
    </r>
    <phoneticPr fontId="4" type="noConversion"/>
  </si>
  <si>
    <r>
      <t>0</t>
    </r>
    <r>
      <rPr>
        <sz val="11"/>
        <color indexed="8"/>
        <rFont val="等线"/>
        <family val="3"/>
        <charset val="134"/>
      </rPr>
      <t>.1*800</t>
    </r>
    <phoneticPr fontId="4" type="noConversion"/>
  </si>
  <si>
    <r>
      <t>0</t>
    </r>
    <r>
      <rPr>
        <sz val="11"/>
        <color indexed="8"/>
        <rFont val="等线"/>
        <family val="3"/>
        <charset val="134"/>
      </rPr>
      <t>.1*900</t>
    </r>
    <phoneticPr fontId="4" type="noConversion"/>
  </si>
  <si>
    <t>0.1*1000</t>
    <phoneticPr fontId="4" type="noConversion"/>
  </si>
  <si>
    <r>
      <t>0</t>
    </r>
    <r>
      <rPr>
        <sz val="11"/>
        <color indexed="8"/>
        <rFont val="等线"/>
        <family val="3"/>
        <charset val="134"/>
      </rPr>
      <t>.1*1050</t>
    </r>
    <phoneticPr fontId="4" type="noConversion"/>
  </si>
  <si>
    <r>
      <t>0</t>
    </r>
    <r>
      <rPr>
        <sz val="11"/>
        <color indexed="8"/>
        <rFont val="等线"/>
        <family val="3"/>
        <charset val="134"/>
      </rPr>
      <t>.1*1200</t>
    </r>
    <phoneticPr fontId="4" type="noConversion"/>
  </si>
  <si>
    <r>
      <t>0</t>
    </r>
    <r>
      <rPr>
        <sz val="11"/>
        <color indexed="8"/>
        <rFont val="等线"/>
        <family val="3"/>
        <charset val="134"/>
      </rPr>
      <t>.1*1300</t>
    </r>
    <phoneticPr fontId="4" type="noConversion"/>
  </si>
  <si>
    <r>
      <t>0</t>
    </r>
    <r>
      <rPr>
        <sz val="11"/>
        <color indexed="8"/>
        <rFont val="等线"/>
        <family val="3"/>
        <charset val="134"/>
      </rPr>
      <t>.1*1500</t>
    </r>
    <phoneticPr fontId="4" type="noConversion"/>
  </si>
  <si>
    <r>
      <t>0</t>
    </r>
    <r>
      <rPr>
        <sz val="11"/>
        <color indexed="8"/>
        <rFont val="等线"/>
        <family val="3"/>
        <charset val="134"/>
      </rPr>
      <t>.1*2000</t>
    </r>
    <phoneticPr fontId="4" type="noConversion"/>
  </si>
  <si>
    <r>
      <t>0</t>
    </r>
    <r>
      <rPr>
        <sz val="11"/>
        <color indexed="8"/>
        <rFont val="等线"/>
        <family val="3"/>
        <charset val="134"/>
      </rPr>
      <t>.1*2200</t>
    </r>
    <phoneticPr fontId="4" type="noConversion"/>
  </si>
  <si>
    <r>
      <t>0</t>
    </r>
    <r>
      <rPr>
        <sz val="11"/>
        <color indexed="8"/>
        <rFont val="等线"/>
        <family val="3"/>
        <charset val="134"/>
      </rPr>
      <t>.1*2500</t>
    </r>
    <phoneticPr fontId="4" type="noConversion"/>
  </si>
  <si>
    <r>
      <t>0</t>
    </r>
    <r>
      <rPr>
        <sz val="11"/>
        <color indexed="8"/>
        <rFont val="等线"/>
        <family val="3"/>
        <charset val="134"/>
      </rPr>
      <t>.1*3000</t>
    </r>
    <phoneticPr fontId="4" type="noConversion"/>
  </si>
  <si>
    <r>
      <t>0</t>
    </r>
    <r>
      <rPr>
        <sz val="11"/>
        <color indexed="8"/>
        <rFont val="等线"/>
        <family val="3"/>
        <charset val="134"/>
      </rPr>
      <t>.1*3200</t>
    </r>
    <phoneticPr fontId="4" type="noConversion"/>
  </si>
  <si>
    <r>
      <t>0</t>
    </r>
    <r>
      <rPr>
        <sz val="11"/>
        <color indexed="8"/>
        <rFont val="等线"/>
        <family val="3"/>
        <charset val="134"/>
      </rPr>
      <t>.1*3500</t>
    </r>
    <phoneticPr fontId="4" type="noConversion"/>
  </si>
  <si>
    <r>
      <t>0</t>
    </r>
    <r>
      <rPr>
        <sz val="11"/>
        <color indexed="8"/>
        <rFont val="等线"/>
        <family val="3"/>
        <charset val="134"/>
      </rPr>
      <t>.1*4000</t>
    </r>
    <phoneticPr fontId="4" type="noConversion"/>
  </si>
  <si>
    <r>
      <t>0</t>
    </r>
    <r>
      <rPr>
        <sz val="11"/>
        <color indexed="8"/>
        <rFont val="等线"/>
        <family val="3"/>
        <charset val="134"/>
      </rPr>
      <t>.1*5000</t>
    </r>
    <phoneticPr fontId="4" type="noConversion"/>
  </si>
  <si>
    <r>
      <t>Price(RMB</t>
    </r>
    <r>
      <rPr>
        <b/>
        <sz val="11"/>
        <color indexed="8"/>
        <rFont val="等线"/>
        <family val="3"/>
        <charset val="134"/>
      </rPr>
      <t>/kg</t>
    </r>
    <r>
      <rPr>
        <b/>
        <sz val="11"/>
        <color indexed="8"/>
        <rFont val="等线"/>
        <family val="3"/>
        <charset val="134"/>
      </rPr>
      <t>)</t>
    </r>
    <r>
      <rPr>
        <b/>
        <sz val="11"/>
        <color indexed="8"/>
        <rFont val="等线"/>
        <family val="3"/>
        <charset val="134"/>
      </rPr>
      <t>/(RMB/m)</t>
    </r>
    <phoneticPr fontId="1" type="noConversion"/>
  </si>
  <si>
    <r>
      <t>W</t>
    </r>
    <r>
      <rPr>
        <b/>
        <sz val="11"/>
        <color indexed="8"/>
        <rFont val="等线"/>
        <family val="3"/>
        <charset val="134"/>
      </rPr>
      <t>n</t>
    </r>
    <phoneticPr fontId="4" type="noConversion"/>
  </si>
  <si>
    <r>
      <t>0</t>
    </r>
    <r>
      <rPr>
        <sz val="11"/>
        <color indexed="8"/>
        <rFont val="等线"/>
        <family val="3"/>
        <charset val="134"/>
      </rPr>
      <t>.1*6000</t>
    </r>
    <phoneticPr fontId="4" type="noConversion"/>
  </si>
  <si>
    <r>
      <t>0</t>
    </r>
    <r>
      <rPr>
        <sz val="11"/>
        <color indexed="8"/>
        <rFont val="等线"/>
        <family val="3"/>
        <charset val="134"/>
      </rPr>
      <t>.1*8000</t>
    </r>
    <phoneticPr fontId="4" type="noConversion"/>
  </si>
  <si>
    <r>
      <t>0</t>
    </r>
    <r>
      <rPr>
        <sz val="11"/>
        <color indexed="8"/>
        <rFont val="等线"/>
        <family val="3"/>
        <charset val="134"/>
      </rPr>
      <t>.1*10000</t>
    </r>
    <phoneticPr fontId="4" type="noConversion"/>
  </si>
  <si>
    <r>
      <t>0</t>
    </r>
    <r>
      <rPr>
        <sz val="11"/>
        <color indexed="8"/>
        <rFont val="等线"/>
        <family val="3"/>
        <charset val="134"/>
      </rPr>
      <t>.2*5</t>
    </r>
    <phoneticPr fontId="4" type="noConversion"/>
  </si>
  <si>
    <r>
      <t>0</t>
    </r>
    <r>
      <rPr>
        <sz val="11"/>
        <color indexed="8"/>
        <rFont val="等线"/>
        <family val="3"/>
        <charset val="134"/>
      </rPr>
      <t>.2*6</t>
    </r>
    <phoneticPr fontId="4" type="noConversion"/>
  </si>
  <si>
    <r>
      <t>0</t>
    </r>
    <r>
      <rPr>
        <sz val="11"/>
        <color indexed="8"/>
        <rFont val="等线"/>
        <family val="3"/>
        <charset val="134"/>
      </rPr>
      <t>.2*7</t>
    </r>
    <phoneticPr fontId="4" type="noConversion"/>
  </si>
  <si>
    <r>
      <t>0</t>
    </r>
    <r>
      <rPr>
        <sz val="11"/>
        <color indexed="8"/>
        <rFont val="等线"/>
        <family val="3"/>
        <charset val="134"/>
      </rPr>
      <t>.2*8</t>
    </r>
    <phoneticPr fontId="4" type="noConversion"/>
  </si>
  <si>
    <r>
      <t>0</t>
    </r>
    <r>
      <rPr>
        <sz val="11"/>
        <color indexed="8"/>
        <rFont val="等线"/>
        <family val="3"/>
        <charset val="134"/>
      </rPr>
      <t>.2*10</t>
    </r>
    <phoneticPr fontId="4" type="noConversion"/>
  </si>
  <si>
    <r>
      <t>0</t>
    </r>
    <r>
      <rPr>
        <sz val="11"/>
        <color indexed="8"/>
        <rFont val="等线"/>
        <family val="3"/>
        <charset val="134"/>
      </rPr>
      <t>.2*14</t>
    </r>
    <phoneticPr fontId="4" type="noConversion"/>
  </si>
  <si>
    <r>
      <t>0</t>
    </r>
    <r>
      <rPr>
        <sz val="11"/>
        <color indexed="8"/>
        <rFont val="等线"/>
        <family val="3"/>
        <charset val="134"/>
      </rPr>
      <t>.2*15</t>
    </r>
    <phoneticPr fontId="4" type="noConversion"/>
  </si>
  <si>
    <r>
      <t>0</t>
    </r>
    <r>
      <rPr>
        <sz val="11"/>
        <color indexed="8"/>
        <rFont val="等线"/>
        <family val="3"/>
        <charset val="134"/>
      </rPr>
      <t>.2*16</t>
    </r>
    <phoneticPr fontId="4" type="noConversion"/>
  </si>
  <si>
    <r>
      <t>0</t>
    </r>
    <r>
      <rPr>
        <sz val="11"/>
        <color indexed="8"/>
        <rFont val="等线"/>
        <family val="3"/>
        <charset val="134"/>
      </rPr>
      <t>.2*20</t>
    </r>
    <phoneticPr fontId="4" type="noConversion"/>
  </si>
  <si>
    <r>
      <t>0</t>
    </r>
    <r>
      <rPr>
        <sz val="11"/>
        <color indexed="8"/>
        <rFont val="等线"/>
        <family val="3"/>
        <charset val="134"/>
      </rPr>
      <t>.2*25</t>
    </r>
    <phoneticPr fontId="4" type="noConversion"/>
  </si>
  <si>
    <r>
      <t>0</t>
    </r>
    <r>
      <rPr>
        <sz val="11"/>
        <color indexed="8"/>
        <rFont val="等线"/>
        <family val="3"/>
        <charset val="134"/>
      </rPr>
      <t>.2*30</t>
    </r>
    <phoneticPr fontId="4" type="noConversion"/>
  </si>
  <si>
    <r>
      <t>0</t>
    </r>
    <r>
      <rPr>
        <sz val="11"/>
        <color indexed="8"/>
        <rFont val="等线"/>
        <family val="3"/>
        <charset val="134"/>
      </rPr>
      <t>.2*35</t>
    </r>
    <phoneticPr fontId="4" type="noConversion"/>
  </si>
  <si>
    <r>
      <t>0</t>
    </r>
    <r>
      <rPr>
        <sz val="11"/>
        <color indexed="8"/>
        <rFont val="等线"/>
        <family val="3"/>
        <charset val="134"/>
      </rPr>
      <t>.2*40</t>
    </r>
    <phoneticPr fontId="4" type="noConversion"/>
  </si>
  <si>
    <r>
      <t>0</t>
    </r>
    <r>
      <rPr>
        <sz val="11"/>
        <color indexed="8"/>
        <rFont val="等线"/>
        <family val="3"/>
        <charset val="134"/>
      </rPr>
      <t>.2*45</t>
    </r>
    <phoneticPr fontId="4" type="noConversion"/>
  </si>
  <si>
    <r>
      <t>0</t>
    </r>
    <r>
      <rPr>
        <sz val="11"/>
        <color indexed="8"/>
        <rFont val="等线"/>
        <family val="3"/>
        <charset val="134"/>
      </rPr>
      <t>.2*50</t>
    </r>
    <phoneticPr fontId="4" type="noConversion"/>
  </si>
  <si>
    <r>
      <t>0</t>
    </r>
    <r>
      <rPr>
        <sz val="11"/>
        <color indexed="8"/>
        <rFont val="等线"/>
        <family val="3"/>
        <charset val="134"/>
      </rPr>
      <t>.2*60</t>
    </r>
    <phoneticPr fontId="4" type="noConversion"/>
  </si>
  <si>
    <r>
      <t>0</t>
    </r>
    <r>
      <rPr>
        <sz val="11"/>
        <color indexed="8"/>
        <rFont val="等线"/>
        <family val="3"/>
        <charset val="134"/>
      </rPr>
      <t>.2*70</t>
    </r>
    <phoneticPr fontId="4" type="noConversion"/>
  </si>
  <si>
    <r>
      <t>0</t>
    </r>
    <r>
      <rPr>
        <sz val="11"/>
        <color indexed="8"/>
        <rFont val="等线"/>
        <family val="3"/>
        <charset val="134"/>
      </rPr>
      <t>.2*80</t>
    </r>
    <phoneticPr fontId="4" type="noConversion"/>
  </si>
  <si>
    <r>
      <t>0</t>
    </r>
    <r>
      <rPr>
        <sz val="11"/>
        <color indexed="8"/>
        <rFont val="等线"/>
        <family val="3"/>
        <charset val="134"/>
      </rPr>
      <t>.2*90</t>
    </r>
    <phoneticPr fontId="4" type="noConversion"/>
  </si>
  <si>
    <r>
      <t>0</t>
    </r>
    <r>
      <rPr>
        <sz val="11"/>
        <color indexed="8"/>
        <rFont val="等线"/>
        <family val="3"/>
        <charset val="134"/>
      </rPr>
      <t>.2*100</t>
    </r>
    <phoneticPr fontId="4" type="noConversion"/>
  </si>
  <si>
    <r>
      <t>0</t>
    </r>
    <r>
      <rPr>
        <sz val="11"/>
        <color indexed="8"/>
        <rFont val="等线"/>
        <family val="3"/>
        <charset val="134"/>
      </rPr>
      <t>.2*120</t>
    </r>
    <phoneticPr fontId="4" type="noConversion"/>
  </si>
  <si>
    <r>
      <t>0</t>
    </r>
    <r>
      <rPr>
        <sz val="11"/>
        <color indexed="8"/>
        <rFont val="等线"/>
        <family val="3"/>
        <charset val="134"/>
      </rPr>
      <t>.2*150</t>
    </r>
    <phoneticPr fontId="4" type="noConversion"/>
  </si>
  <si>
    <r>
      <t>0</t>
    </r>
    <r>
      <rPr>
        <sz val="11"/>
        <color indexed="8"/>
        <rFont val="等线"/>
        <family val="3"/>
        <charset val="134"/>
      </rPr>
      <t>.2*200</t>
    </r>
    <phoneticPr fontId="4" type="noConversion"/>
  </si>
  <si>
    <r>
      <t>0</t>
    </r>
    <r>
      <rPr>
        <sz val="11"/>
        <color indexed="8"/>
        <rFont val="等线"/>
        <family val="3"/>
        <charset val="134"/>
      </rPr>
      <t>.2*250</t>
    </r>
    <phoneticPr fontId="4" type="noConversion"/>
  </si>
  <si>
    <r>
      <t>0</t>
    </r>
    <r>
      <rPr>
        <sz val="11"/>
        <color indexed="8"/>
        <rFont val="等线"/>
        <family val="3"/>
        <charset val="134"/>
      </rPr>
      <t>.2*300</t>
    </r>
    <phoneticPr fontId="4" type="noConversion"/>
  </si>
  <si>
    <r>
      <t>0</t>
    </r>
    <r>
      <rPr>
        <sz val="11"/>
        <color indexed="8"/>
        <rFont val="等线"/>
        <family val="3"/>
        <charset val="134"/>
      </rPr>
      <t>.2*320</t>
    </r>
    <phoneticPr fontId="4" type="noConversion"/>
  </si>
  <si>
    <r>
      <t>0</t>
    </r>
    <r>
      <rPr>
        <sz val="11"/>
        <color indexed="8"/>
        <rFont val="等线"/>
        <family val="3"/>
        <charset val="134"/>
      </rPr>
      <t>.2*640</t>
    </r>
    <phoneticPr fontId="4" type="noConversion"/>
  </si>
  <si>
    <t>Vce</t>
  </si>
  <si>
    <t>Vf</t>
  </si>
  <si>
    <t>Eon</t>
  </si>
  <si>
    <t>Eoff</t>
  </si>
  <si>
    <t>Err</t>
  </si>
  <si>
    <t>Vds</t>
  </si>
  <si>
    <t>Vsd</t>
  </si>
  <si>
    <t>Vf</t>
    <phoneticPr fontId="1" type="noConversion"/>
  </si>
  <si>
    <t>IGBT-Module</t>
    <phoneticPr fontId="1" type="noConversion"/>
  </si>
  <si>
    <t>SiC-Module</t>
    <phoneticPr fontId="1" type="noConversion"/>
  </si>
  <si>
    <r>
      <t>V</t>
    </r>
    <r>
      <rPr>
        <b/>
        <sz val="11"/>
        <color indexed="8"/>
        <rFont val="等线"/>
        <family val="3"/>
        <charset val="134"/>
      </rPr>
      <t>max(V)</t>
    </r>
    <phoneticPr fontId="1" type="noConversion"/>
  </si>
  <si>
    <r>
      <t>S</t>
    </r>
    <r>
      <rPr>
        <sz val="11"/>
        <color theme="1"/>
        <rFont val="等线"/>
        <family val="3"/>
        <charset val="134"/>
        <scheme val="minor"/>
      </rPr>
      <t>HB</t>
    </r>
    <phoneticPr fontId="4" type="noConversion"/>
  </si>
  <si>
    <r>
      <t>S</t>
    </r>
    <r>
      <rPr>
        <sz val="11"/>
        <color theme="1"/>
        <rFont val="等线"/>
        <family val="3"/>
        <charset val="134"/>
        <scheme val="minor"/>
      </rPr>
      <t>TD</t>
    </r>
    <phoneticPr fontId="4" type="noConversion"/>
  </si>
  <si>
    <r>
      <t>S</t>
    </r>
    <r>
      <rPr>
        <sz val="11"/>
        <color theme="1"/>
        <rFont val="等线"/>
        <family val="3"/>
        <charset val="134"/>
        <scheme val="minor"/>
      </rPr>
      <t>CH</t>
    </r>
    <phoneticPr fontId="4" type="noConversion"/>
  </si>
  <si>
    <r>
      <t>S</t>
    </r>
    <r>
      <rPr>
        <sz val="11"/>
        <color theme="1"/>
        <rFont val="等线"/>
        <family val="3"/>
        <charset val="134"/>
        <scheme val="minor"/>
      </rPr>
      <t>HF</t>
    </r>
    <phoneticPr fontId="4" type="noConversion"/>
  </si>
  <si>
    <t>IXYS</t>
    <phoneticPr fontId="1" type="noConversion"/>
  </si>
  <si>
    <t>ND104N18K</t>
    <phoneticPr fontId="1" type="noConversion"/>
  </si>
  <si>
    <t>Y</t>
    <phoneticPr fontId="1" type="noConversion"/>
  </si>
  <si>
    <t>MDD44-08N1B</t>
  </si>
  <si>
    <t>MDD142-08N1</t>
  </si>
  <si>
    <t>MDD26-08N1B</t>
  </si>
  <si>
    <t>MDD56-08N1B</t>
  </si>
  <si>
    <t>MDD172-08N1</t>
  </si>
  <si>
    <t>MDD95-08N1B</t>
  </si>
  <si>
    <t>MDD72-08N1B</t>
  </si>
  <si>
    <t>MDD26-12N1B</t>
  </si>
  <si>
    <t>MDD310-12N1</t>
  </si>
  <si>
    <t>MDD312-12N1</t>
  </si>
  <si>
    <t>MDD172-12N1</t>
  </si>
  <si>
    <t>MDD72-12N1B</t>
  </si>
  <si>
    <t>MDD255-12N1</t>
  </si>
  <si>
    <t>MDD142-12N1</t>
  </si>
  <si>
    <t>MDD95-12N1B</t>
  </si>
  <si>
    <t>MDD56-12N1B</t>
  </si>
  <si>
    <t>MDD44-12N1B</t>
  </si>
  <si>
    <t>MDD26-14N1B</t>
  </si>
  <si>
    <t>MDD56-14N1B</t>
  </si>
  <si>
    <t>MDD44-14N1B</t>
  </si>
  <si>
    <t>MDD95-14N1B</t>
  </si>
  <si>
    <t>MDD172-14N1</t>
  </si>
  <si>
    <t>MDD142-14N1</t>
  </si>
  <si>
    <t>MDD200-14N1</t>
  </si>
  <si>
    <t>MDD310-14N1</t>
  </si>
  <si>
    <t>MDD255-14N1</t>
  </si>
  <si>
    <t>MDD312-14N1</t>
  </si>
  <si>
    <t>MDD312-16N1</t>
  </si>
  <si>
    <t>MDD95-16N1B</t>
  </si>
  <si>
    <t>MDD310-16N1</t>
  </si>
  <si>
    <t>MDD26-16N1B</t>
  </si>
  <si>
    <t>MDD255-16N1</t>
  </si>
  <si>
    <t>MDD56-16N1B</t>
  </si>
  <si>
    <t>MDD72-16N1B</t>
  </si>
  <si>
    <t>MDD172-16N1</t>
  </si>
  <si>
    <t>MDD200-16N1</t>
  </si>
  <si>
    <t>MDD44-16N1B</t>
  </si>
  <si>
    <t>MDD142-16N1</t>
  </si>
  <si>
    <t>MDD44-18N1B</t>
  </si>
  <si>
    <t>MDD56-18N1B</t>
  </si>
  <si>
    <t>MDD312-18N1</t>
  </si>
  <si>
    <t>MDD172-18N1</t>
  </si>
  <si>
    <t>MDD95-18N1B</t>
  </si>
  <si>
    <t>MDD26-18N1B</t>
  </si>
  <si>
    <t>MDD200-18N1</t>
  </si>
  <si>
    <t>MDD950-18N1W</t>
  </si>
  <si>
    <t>MDD600-18N1</t>
  </si>
  <si>
    <t>MDD72-18N1B</t>
  </si>
  <si>
    <t>MDD142-18N1</t>
  </si>
  <si>
    <t>MDD310-18N1</t>
  </si>
  <si>
    <t>MDD255-18N1</t>
  </si>
  <si>
    <t>MDD255-20N1</t>
  </si>
  <si>
    <t>MDD310-20N1</t>
  </si>
  <si>
    <t>MDD312-20N1</t>
  </si>
  <si>
    <t>MDD255-22N1</t>
  </si>
  <si>
    <t>MDD200-22N1</t>
  </si>
  <si>
    <t>MDD310-22N1</t>
  </si>
  <si>
    <t>MDD312-22N1</t>
  </si>
  <si>
    <t>MDD600-22N1</t>
  </si>
  <si>
    <t>MDD95-22N1B</t>
  </si>
  <si>
    <r>
      <t>Imax</t>
    </r>
    <r>
      <rPr>
        <b/>
        <sz val="11"/>
        <color indexed="8"/>
        <rFont val="等线"/>
        <family val="3"/>
        <charset val="134"/>
      </rPr>
      <t>(A)-Tc=100℃</t>
    </r>
    <phoneticPr fontId="1" type="noConversion"/>
  </si>
  <si>
    <t>Diode-Module (No Vf curve)</t>
    <phoneticPr fontId="1" type="noConversion"/>
  </si>
  <si>
    <t>MDD72-14N1B</t>
    <phoneticPr fontId="1" type="noConversion"/>
  </si>
  <si>
    <t>MDD950-14N1W</t>
    <phoneticPr fontId="1" type="noConversion"/>
  </si>
  <si>
    <t>MDD95-20N1B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</si>
</sst>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charset val="134"/>
      <scheme val="minor"/>
    </font>
    <font>
      <sz val="9"/>
      <name val="等线"/>
      <family val="3"/>
      <charset val="134"/>
    </font>
    <font>
      <b/>
      <sz val="11"/>
      <color indexed="8"/>
      <name val="等线"/>
      <family val="3"/>
      <charset val="134"/>
    </font>
    <font>
      <sz val="9"/>
      <name val="等线"/>
      <family val="3"/>
      <charset val="134"/>
    </font>
    <font>
      <sz val="9"/>
      <name val="等线"/>
      <family val="3"/>
      <charset val="134"/>
    </font>
    <font>
      <sz val="9"/>
      <name val="等线"/>
      <family val="3"/>
      <charset val="134"/>
    </font>
    <font>
      <sz val="11"/>
      <color indexed="8"/>
      <name val="等线"/>
      <family val="3"/>
      <charset val="134"/>
    </font>
    <font>
      <sz val="9"/>
      <name val="等线"/>
      <family val="3"/>
      <charset val="134"/>
    </font>
    <font>
      <sz val="9"/>
      <name val="等线"/>
      <family val="3"/>
      <charset val="134"/>
    </font>
    <font>
      <sz val="9"/>
      <name val="等线"/>
      <family val="3"/>
      <charset val="134"/>
    </font>
    <font>
      <sz val="9"/>
      <name val="等线"/>
      <family val="3"/>
      <charset val="134"/>
    </font>
    <font>
      <sz val="9"/>
      <name val="等线"/>
      <family val="3"/>
      <charset val="134"/>
    </font>
    <font>
      <sz val="9"/>
      <name val="等线"/>
      <family val="3"/>
      <charset val="134"/>
    </font>
    <font>
      <b/>
      <sz val="11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rgb="FF333333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center"/>
    </xf>
    <xf numFmtId="0" fontId="13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11" fontId="0" fillId="0" borderId="0" xfId="0" applyNumberFormat="1" applyAlignment="1">
      <alignment horizontal="center"/>
    </xf>
    <xf numFmtId="11" fontId="0" fillId="0" borderId="0" xfId="0" applyNumberFormat="1" applyFont="1" applyAlignment="1">
      <alignment horizontal="center"/>
    </xf>
    <xf numFmtId="0" fontId="1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13" fillId="3" borderId="0" xfId="0" applyFont="1" applyFill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Font="1" applyAlignment="1">
      <alignment horizontal="center"/>
    </xf>
    <xf numFmtId="49" fontId="0" fillId="0" borderId="0" xfId="0" applyNumberFormat="1" applyFont="1" applyAlignment="1">
      <alignment horizontal="center" vertical="center"/>
    </xf>
    <xf numFmtId="0" fontId="0" fillId="0" borderId="0" xfId="0" applyNumberFormat="1" applyFont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13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3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NumberFormat="1" applyAlignment="1">
      <alignment horizontal="center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0" fontId="13" fillId="0" borderId="0" xfId="0" applyFont="1" applyAlignment="1">
      <alignment horizontal="center"/>
    </xf>
    <xf numFmtId="0" fontId="0" fillId="0" borderId="0" xfId="0" applyFont="1" applyAlignment="1">
      <alignment horizontal="center" wrapText="1"/>
    </xf>
    <xf numFmtId="0" fontId="15" fillId="4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15" fillId="0" borderId="0" xfId="0" applyFont="1" applyAlignment="1">
      <alignment horizontal="center"/>
    </xf>
    <xf numFmtId="4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 wrapText="1"/>
    </xf>
    <xf numFmtId="0" fontId="0" fillId="0" borderId="0" xfId="0" applyFont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 wrapText="1"/>
    </xf>
    <xf numFmtId="0" fontId="13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center" wrapText="1"/>
    </xf>
    <xf numFmtId="0" fontId="14" fillId="0" borderId="0" xfId="0" applyFont="1" applyAlignment="1">
      <alignment horizontal="center"/>
    </xf>
    <xf numFmtId="11" fontId="14" fillId="0" borderId="0" xfId="0" applyNumberFormat="1" applyFont="1" applyAlignment="1">
      <alignment horizontal="center"/>
    </xf>
    <xf numFmtId="0" fontId="16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4" fontId="0" fillId="0" borderId="0" xfId="0" applyNumberFormat="1" applyAlignment="1">
      <alignment horizontal="center"/>
    </xf>
    <xf numFmtId="0" fontId="0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3" fontId="0" fillId="0" borderId="0" xfId="0" applyNumberFormat="1" applyAlignment="1">
      <alignment horizontal="center"/>
    </xf>
    <xf numFmtId="0" fontId="17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342900</xdr:colOff>
      <xdr:row>9</xdr:row>
      <xdr:rowOff>76200</xdr:rowOff>
    </xdr:from>
    <xdr:to>
      <xdr:col>30</xdr:col>
      <xdr:colOff>190500</xdr:colOff>
      <xdr:row>19</xdr:row>
      <xdr:rowOff>104775</xdr:rowOff>
    </xdr:to>
    <xdr:pic>
      <xdr:nvPicPr>
        <xdr:cNvPr id="22636" name="图片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688300" y="1704975"/>
          <a:ext cx="2552700" cy="1838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26</xdr:col>
      <xdr:colOff>428625</xdr:colOff>
      <xdr:row>25</xdr:row>
      <xdr:rowOff>28575</xdr:rowOff>
    </xdr:from>
    <xdr:to>
      <xdr:col>31</xdr:col>
      <xdr:colOff>171450</xdr:colOff>
      <xdr:row>35</xdr:row>
      <xdr:rowOff>76200</xdr:rowOff>
    </xdr:to>
    <xdr:pic>
      <xdr:nvPicPr>
        <xdr:cNvPr id="22637" name="图片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74025" y="4552950"/>
          <a:ext cx="3124200" cy="185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26</xdr:col>
      <xdr:colOff>628650</xdr:colOff>
      <xdr:row>39</xdr:row>
      <xdr:rowOff>19050</xdr:rowOff>
    </xdr:from>
    <xdr:to>
      <xdr:col>31</xdr:col>
      <xdr:colOff>257175</xdr:colOff>
      <xdr:row>49</xdr:row>
      <xdr:rowOff>0</xdr:rowOff>
    </xdr:to>
    <xdr:pic>
      <xdr:nvPicPr>
        <xdr:cNvPr id="22638" name="图片 4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74050" y="7077075"/>
          <a:ext cx="3009900" cy="1790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647700</xdr:colOff>
          <xdr:row>2</xdr:row>
          <xdr:rowOff>133350</xdr:rowOff>
        </xdr:from>
        <xdr:to>
          <xdr:col>18</xdr:col>
          <xdr:colOff>19050</xdr:colOff>
          <xdr:row>16</xdr:row>
          <xdr:rowOff>114300</xdr:rowOff>
        </xdr:to>
        <xdr:sp macro="" textlink="">
          <xdr:nvSpPr>
            <xdr:cNvPr id="2191" name="Object 143" hidden="1">
              <a:extLst>
                <a:ext uri="{63B3BB69-23CF-44E3-9099-C40C66FF867C}">
                  <a14:compatExt spid="_x0000_s21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Relationship Id="rId5" Type="http://schemas.openxmlformats.org/officeDocument/2006/relationships/image" Target="../media/image4.emf"/><Relationship Id="rId4" Type="http://schemas.openxmlformats.org/officeDocument/2006/relationships/package" Target="../embeddings/Microsoft_Visio___.vsdx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G607"/>
  <sheetViews>
    <sheetView tabSelected="1" topLeftCell="A131" zoomScaleNormal="100" workbookViewId="0">
      <selection activeCell="Q545" sqref="Q545:Q606"/>
    </sheetView>
  </sheetViews>
  <sheetFormatPr defaultRowHeight="14.25" x14ac:dyDescent="0.2"/>
  <cols>
    <col min="1" max="1" width="6.625" style="1" customWidth="1"/>
    <col min="2" max="2" width="21.5" style="1" bestFit="1" customWidth="1"/>
    <col min="3" max="3" width="13.625" style="1" bestFit="1" customWidth="1"/>
    <col min="4" max="4" width="25.625" style="1" bestFit="1" customWidth="1"/>
    <col min="5" max="5" width="13.75" style="1" bestFit="1" customWidth="1"/>
    <col min="6" max="6" width="11.125" style="1" customWidth="1"/>
    <col min="7" max="7" width="10.75" style="1" customWidth="1"/>
    <col min="8" max="9" width="5.875" style="1" customWidth="1"/>
    <col min="10" max="10" width="6" style="1" customWidth="1"/>
    <col min="11" max="11" width="6.125" style="1" customWidth="1"/>
    <col min="12" max="12" width="6.25" style="1" customWidth="1"/>
    <col min="13" max="13" width="8.875" style="1" customWidth="1"/>
    <col min="14" max="14" width="9.75" style="1" customWidth="1"/>
    <col min="15" max="15" width="8.625" style="1" customWidth="1"/>
    <col min="16" max="16" width="7.375" style="1" customWidth="1"/>
    <col min="17" max="17" width="8.125" customWidth="1"/>
    <col min="18" max="18" width="11.125" style="1" customWidth="1"/>
    <col min="19" max="19" width="6" style="1" customWidth="1"/>
    <col min="20" max="20" width="10.875" style="1" customWidth="1"/>
    <col min="21" max="16384" width="9" style="1"/>
  </cols>
  <sheetData>
    <row r="1" spans="1:33" s="2" customFormat="1" x14ac:dyDescent="0.2">
      <c r="A1" s="30" t="s">
        <v>321</v>
      </c>
      <c r="B1" s="30" t="s">
        <v>160</v>
      </c>
      <c r="C1" s="30" t="s">
        <v>72</v>
      </c>
      <c r="D1" s="30" t="s">
        <v>161</v>
      </c>
      <c r="E1" s="30" t="s">
        <v>167</v>
      </c>
      <c r="F1" s="30" t="s">
        <v>1164</v>
      </c>
      <c r="G1" s="50" t="s">
        <v>1232</v>
      </c>
      <c r="H1" s="51" t="s">
        <v>1049</v>
      </c>
      <c r="I1" s="51" t="s">
        <v>1050</v>
      </c>
      <c r="J1" s="30" t="s">
        <v>5</v>
      </c>
      <c r="K1" s="30" t="s">
        <v>6</v>
      </c>
      <c r="L1" s="30" t="s">
        <v>7</v>
      </c>
      <c r="M1" s="30" t="s">
        <v>408</v>
      </c>
      <c r="N1" s="30" t="s">
        <v>409</v>
      </c>
      <c r="O1" s="30" t="s">
        <v>410</v>
      </c>
      <c r="P1" s="30" t="s">
        <v>411</v>
      </c>
      <c r="Q1" s="30" t="s">
        <v>414</v>
      </c>
      <c r="R1" s="30" t="s">
        <v>172</v>
      </c>
      <c r="S1" s="30" t="s">
        <v>164</v>
      </c>
      <c r="T1" s="30" t="s">
        <v>165</v>
      </c>
      <c r="U1" s="43" t="s">
        <v>1003</v>
      </c>
      <c r="V1" s="30" t="s">
        <v>994</v>
      </c>
      <c r="W1" s="30" t="s">
        <v>995</v>
      </c>
      <c r="X1" s="30" t="s">
        <v>996</v>
      </c>
      <c r="Y1" s="50" t="s">
        <v>1042</v>
      </c>
      <c r="Z1" s="50" t="s">
        <v>1043</v>
      </c>
      <c r="AA1" s="50" t="s">
        <v>1038</v>
      </c>
      <c r="AB1" s="50" t="s">
        <v>1039</v>
      </c>
      <c r="AC1" s="50" t="s">
        <v>1040</v>
      </c>
      <c r="AD1" s="50" t="s">
        <v>1041</v>
      </c>
      <c r="AE1" s="43" t="s">
        <v>1073</v>
      </c>
      <c r="AF1" s="56" t="s">
        <v>1074</v>
      </c>
      <c r="AG1" s="43" t="s">
        <v>1075</v>
      </c>
    </row>
    <row r="2" spans="1:33" x14ac:dyDescent="0.2">
      <c r="A2" s="39" t="s">
        <v>992</v>
      </c>
      <c r="B2" s="28" t="s">
        <v>451</v>
      </c>
      <c r="C2" s="28" t="s">
        <v>453</v>
      </c>
      <c r="D2" s="28" t="s">
        <v>163</v>
      </c>
      <c r="E2" s="28" t="s">
        <v>168</v>
      </c>
      <c r="F2" s="28">
        <v>1200</v>
      </c>
      <c r="G2" s="28">
        <v>138</v>
      </c>
      <c r="H2" s="28">
        <v>110</v>
      </c>
      <c r="I2" s="28">
        <v>111</v>
      </c>
      <c r="J2" s="28">
        <v>112</v>
      </c>
      <c r="K2" s="28">
        <v>113</v>
      </c>
      <c r="L2" s="28">
        <v>114</v>
      </c>
      <c r="M2" s="28">
        <v>0.13500000000000001</v>
      </c>
      <c r="N2" s="33"/>
      <c r="O2" s="28">
        <v>0.115</v>
      </c>
      <c r="P2" s="33"/>
      <c r="Q2" s="34">
        <v>0.01</v>
      </c>
      <c r="R2" s="36">
        <v>2535.7199999999998</v>
      </c>
      <c r="S2" s="28">
        <v>1</v>
      </c>
      <c r="T2" s="28" t="s">
        <v>166</v>
      </c>
      <c r="U2" s="39">
        <f t="shared" ref="U2:U65" si="0">V2*W2*X2/1000000</f>
        <v>0.19598879999999999</v>
      </c>
      <c r="V2" s="28">
        <v>106.4</v>
      </c>
      <c r="W2" s="28">
        <v>61.4</v>
      </c>
      <c r="X2" s="1">
        <v>30</v>
      </c>
      <c r="Y2" s="49"/>
    </row>
    <row r="3" spans="1:33" x14ac:dyDescent="0.2">
      <c r="A3" s="39" t="s">
        <v>450</v>
      </c>
      <c r="B3" s="28" t="s">
        <v>452</v>
      </c>
      <c r="C3" s="28" t="s">
        <v>453</v>
      </c>
      <c r="D3" s="28" t="s">
        <v>163</v>
      </c>
      <c r="E3" s="41" t="s">
        <v>168</v>
      </c>
      <c r="F3" s="28">
        <v>1200</v>
      </c>
      <c r="G3" s="28">
        <v>293</v>
      </c>
      <c r="H3" s="28">
        <v>115</v>
      </c>
      <c r="I3" s="28">
        <v>116</v>
      </c>
      <c r="J3" s="28">
        <v>117</v>
      </c>
      <c r="K3" s="28">
        <v>118</v>
      </c>
      <c r="L3" s="28">
        <v>119</v>
      </c>
      <c r="M3" s="28">
        <v>7.4999999999999997E-2</v>
      </c>
      <c r="N3" s="33"/>
      <c r="O3" s="28">
        <v>7.5999999999999998E-2</v>
      </c>
      <c r="P3" s="33"/>
      <c r="Q3" s="34">
        <v>0.01</v>
      </c>
      <c r="R3" s="36">
        <v>4310.7240000000002</v>
      </c>
      <c r="S3" s="28">
        <v>1</v>
      </c>
      <c r="T3" s="28" t="s">
        <v>166</v>
      </c>
      <c r="U3" s="39">
        <f t="shared" si="0"/>
        <v>0.19598879999999999</v>
      </c>
      <c r="V3" s="39">
        <v>106.4</v>
      </c>
      <c r="W3" s="39">
        <v>61.4</v>
      </c>
      <c r="X3" s="1">
        <v>30</v>
      </c>
    </row>
    <row r="4" spans="1:33" x14ac:dyDescent="0.2">
      <c r="A4" s="39" t="s">
        <v>993</v>
      </c>
      <c r="B4" s="28" t="s">
        <v>455</v>
      </c>
      <c r="C4" s="28" t="s">
        <v>453</v>
      </c>
      <c r="D4" s="28" t="s">
        <v>1163</v>
      </c>
      <c r="E4" s="28" t="s">
        <v>168</v>
      </c>
      <c r="F4" s="28">
        <v>1200</v>
      </c>
      <c r="G4" s="28">
        <v>409</v>
      </c>
      <c r="H4" s="28">
        <v>120</v>
      </c>
      <c r="I4" s="28">
        <v>121</v>
      </c>
      <c r="J4" s="28">
        <v>122</v>
      </c>
      <c r="K4" s="28">
        <v>123</v>
      </c>
      <c r="L4" s="28">
        <v>124</v>
      </c>
      <c r="M4" s="28">
        <v>0.13</v>
      </c>
      <c r="N4" s="33"/>
      <c r="O4" s="34">
        <v>0.13</v>
      </c>
      <c r="P4" s="33"/>
      <c r="Q4" s="34">
        <v>0.01</v>
      </c>
      <c r="R4" s="36">
        <v>6074.5861999999997</v>
      </c>
      <c r="S4" s="28">
        <v>1</v>
      </c>
      <c r="T4" s="28" t="s">
        <v>166</v>
      </c>
      <c r="U4" s="39">
        <f t="shared" si="0"/>
        <v>8.0560000000000007E-2</v>
      </c>
      <c r="V4" s="28">
        <v>80</v>
      </c>
      <c r="W4" s="28">
        <v>53</v>
      </c>
      <c r="X4" s="1">
        <v>19</v>
      </c>
    </row>
    <row r="5" spans="1:33" ht="14.25" customHeight="1" x14ac:dyDescent="0.2">
      <c r="A5" s="48" t="s">
        <v>450</v>
      </c>
      <c r="B5" s="28" t="s">
        <v>454</v>
      </c>
      <c r="C5" s="28" t="s">
        <v>453</v>
      </c>
      <c r="D5" s="28" t="s">
        <v>163</v>
      </c>
      <c r="E5" s="28" t="s">
        <v>168</v>
      </c>
      <c r="F5" s="28">
        <v>1700</v>
      </c>
      <c r="G5" s="28">
        <v>225</v>
      </c>
      <c r="H5" s="28">
        <v>125</v>
      </c>
      <c r="I5" s="28">
        <v>126</v>
      </c>
      <c r="J5" s="28">
        <v>127</v>
      </c>
      <c r="K5" s="28">
        <v>128</v>
      </c>
      <c r="L5" s="28">
        <v>129</v>
      </c>
      <c r="M5" s="28">
        <v>7.0999999999999994E-2</v>
      </c>
      <c r="N5" s="33"/>
      <c r="O5" s="28">
        <v>6.5000000000000002E-2</v>
      </c>
      <c r="P5" s="33"/>
      <c r="Q5" s="34">
        <v>0.01</v>
      </c>
      <c r="R5" s="36">
        <v>6592.8720000000003</v>
      </c>
      <c r="S5" s="28">
        <v>1</v>
      </c>
      <c r="T5" s="28" t="s">
        <v>166</v>
      </c>
      <c r="U5" s="39">
        <f t="shared" si="0"/>
        <v>0.19598879999999999</v>
      </c>
      <c r="V5" s="47">
        <v>106.4</v>
      </c>
      <c r="W5" s="47">
        <v>61.4</v>
      </c>
      <c r="X5" s="1">
        <v>30</v>
      </c>
    </row>
    <row r="6" spans="1:33" ht="14.25" customHeight="1" x14ac:dyDescent="0.2">
      <c r="A6" s="37" t="s">
        <v>990</v>
      </c>
      <c r="B6" s="28" t="s">
        <v>66</v>
      </c>
      <c r="C6" s="28" t="s">
        <v>10</v>
      </c>
      <c r="D6" s="28" t="s">
        <v>162</v>
      </c>
      <c r="E6" s="32" t="s">
        <v>169</v>
      </c>
      <c r="F6" s="28">
        <v>1200</v>
      </c>
      <c r="G6" s="28">
        <v>150</v>
      </c>
      <c r="H6" s="28">
        <v>25</v>
      </c>
      <c r="I6" s="28">
        <v>26</v>
      </c>
      <c r="J6" s="28">
        <v>27</v>
      </c>
      <c r="K6" s="28">
        <v>28</v>
      </c>
      <c r="L6" s="28">
        <v>29</v>
      </c>
      <c r="M6" s="28">
        <v>0.19</v>
      </c>
      <c r="N6" s="33"/>
      <c r="O6" s="28">
        <v>0.24</v>
      </c>
      <c r="P6" s="33"/>
      <c r="Q6" s="28">
        <v>0.05</v>
      </c>
      <c r="R6" s="34">
        <v>300</v>
      </c>
      <c r="S6" s="28"/>
      <c r="T6" s="28"/>
      <c r="U6" s="39">
        <f t="shared" si="0"/>
        <v>0</v>
      </c>
      <c r="V6" s="28"/>
      <c r="W6" s="28"/>
    </row>
    <row r="7" spans="1:33" ht="14.25" customHeight="1" x14ac:dyDescent="0.2">
      <c r="A7" s="37" t="s">
        <v>990</v>
      </c>
      <c r="B7" s="28" t="s">
        <v>153</v>
      </c>
      <c r="C7" s="28" t="s">
        <v>978</v>
      </c>
      <c r="D7" s="28" t="s">
        <v>163</v>
      </c>
      <c r="E7" s="28" t="s">
        <v>168</v>
      </c>
      <c r="F7" s="28">
        <v>1200</v>
      </c>
      <c r="G7" s="28">
        <v>200</v>
      </c>
      <c r="H7" s="28">
        <v>50</v>
      </c>
      <c r="I7" s="28">
        <v>51</v>
      </c>
      <c r="J7" s="28">
        <v>52</v>
      </c>
      <c r="K7" s="28">
        <v>53</v>
      </c>
      <c r="L7" s="28">
        <v>54</v>
      </c>
      <c r="M7" s="28"/>
      <c r="N7" s="28"/>
      <c r="O7" s="28"/>
      <c r="P7" s="28"/>
      <c r="Q7" s="28"/>
      <c r="R7" s="34">
        <v>2000</v>
      </c>
      <c r="S7" s="28"/>
      <c r="T7" s="28"/>
      <c r="U7" s="39">
        <f t="shared" si="0"/>
        <v>0</v>
      </c>
      <c r="V7" s="28"/>
      <c r="W7" s="28"/>
    </row>
    <row r="8" spans="1:33" ht="14.25" customHeight="1" x14ac:dyDescent="0.2">
      <c r="A8" s="37" t="s">
        <v>990</v>
      </c>
      <c r="B8" s="28" t="s">
        <v>155</v>
      </c>
      <c r="C8" s="28" t="s">
        <v>974</v>
      </c>
      <c r="D8" s="28" t="s">
        <v>163</v>
      </c>
      <c r="E8" s="28" t="s">
        <v>168</v>
      </c>
      <c r="F8" s="28">
        <v>1200</v>
      </c>
      <c r="G8" s="28">
        <v>300</v>
      </c>
      <c r="H8" s="28">
        <v>55</v>
      </c>
      <c r="I8" s="28">
        <v>56</v>
      </c>
      <c r="J8" s="28">
        <v>57</v>
      </c>
      <c r="K8" s="28">
        <v>58</v>
      </c>
      <c r="L8" s="28">
        <v>59</v>
      </c>
      <c r="M8" s="28"/>
      <c r="N8" s="28"/>
      <c r="O8" s="28"/>
      <c r="P8" s="28"/>
      <c r="Q8" s="28"/>
      <c r="R8" s="34">
        <v>3000</v>
      </c>
      <c r="S8" s="28"/>
      <c r="T8" s="28"/>
      <c r="U8" s="39">
        <f t="shared" si="0"/>
        <v>0</v>
      </c>
      <c r="V8" s="28"/>
      <c r="W8" s="28"/>
    </row>
    <row r="9" spans="1:33" ht="14.25" customHeight="1" x14ac:dyDescent="0.2">
      <c r="A9" s="37" t="s">
        <v>990</v>
      </c>
      <c r="B9" s="28" t="s">
        <v>156</v>
      </c>
      <c r="C9" s="28" t="s">
        <v>974</v>
      </c>
      <c r="D9" s="28" t="s">
        <v>163</v>
      </c>
      <c r="E9" s="28" t="s">
        <v>168</v>
      </c>
      <c r="F9" s="28">
        <v>1200</v>
      </c>
      <c r="G9" s="28">
        <v>300</v>
      </c>
      <c r="H9" s="28">
        <v>60</v>
      </c>
      <c r="I9" s="28">
        <v>61</v>
      </c>
      <c r="J9" s="28">
        <v>62</v>
      </c>
      <c r="K9" s="28">
        <v>63</v>
      </c>
      <c r="L9" s="28">
        <v>64</v>
      </c>
      <c r="M9" s="28"/>
      <c r="N9" s="28"/>
      <c r="O9" s="28"/>
      <c r="P9" s="28"/>
      <c r="Q9" s="28"/>
      <c r="R9" s="34">
        <v>3000</v>
      </c>
      <c r="S9" s="28"/>
      <c r="T9" s="28"/>
      <c r="U9" s="39">
        <f t="shared" si="0"/>
        <v>0</v>
      </c>
      <c r="V9" s="28"/>
      <c r="W9" s="28"/>
    </row>
    <row r="10" spans="1:33" ht="14.25" customHeight="1" x14ac:dyDescent="0.2">
      <c r="A10" s="37" t="s">
        <v>990</v>
      </c>
      <c r="B10" s="28" t="s">
        <v>157</v>
      </c>
      <c r="C10" s="28" t="s">
        <v>978</v>
      </c>
      <c r="D10" s="28" t="s">
        <v>163</v>
      </c>
      <c r="E10" s="28" t="s">
        <v>168</v>
      </c>
      <c r="F10" s="28">
        <v>1200</v>
      </c>
      <c r="G10" s="28">
        <v>300</v>
      </c>
      <c r="H10" s="28">
        <v>65</v>
      </c>
      <c r="I10" s="28">
        <v>66</v>
      </c>
      <c r="J10" s="28">
        <v>67</v>
      </c>
      <c r="K10" s="28">
        <v>68</v>
      </c>
      <c r="L10" s="28">
        <v>69</v>
      </c>
      <c r="M10" s="28"/>
      <c r="N10" s="28"/>
      <c r="O10" s="28"/>
      <c r="P10" s="41"/>
      <c r="Q10" s="28"/>
      <c r="R10" s="34">
        <v>3000</v>
      </c>
      <c r="S10" s="28"/>
      <c r="T10" s="28"/>
      <c r="U10" s="39">
        <f t="shared" si="0"/>
        <v>0</v>
      </c>
      <c r="V10" s="28"/>
      <c r="W10" s="28"/>
    </row>
    <row r="11" spans="1:33" ht="14.25" customHeight="1" x14ac:dyDescent="0.2">
      <c r="A11" s="37" t="s">
        <v>990</v>
      </c>
      <c r="B11" s="28" t="s">
        <v>158</v>
      </c>
      <c r="C11" s="28" t="s">
        <v>974</v>
      </c>
      <c r="D11" s="28" t="s">
        <v>163</v>
      </c>
      <c r="E11" s="41" t="s">
        <v>168</v>
      </c>
      <c r="F11" s="28">
        <v>1200</v>
      </c>
      <c r="G11" s="28">
        <v>450</v>
      </c>
      <c r="H11" s="28">
        <v>70</v>
      </c>
      <c r="I11" s="28">
        <v>71</v>
      </c>
      <c r="J11" s="28">
        <v>72</v>
      </c>
      <c r="K11" s="28">
        <v>73</v>
      </c>
      <c r="L11" s="28">
        <v>74</v>
      </c>
      <c r="M11" s="28"/>
      <c r="N11" s="28"/>
      <c r="O11" s="28"/>
      <c r="P11" s="28"/>
      <c r="Q11" s="28"/>
      <c r="R11" s="34">
        <v>4500</v>
      </c>
      <c r="S11" s="28"/>
      <c r="T11" s="28"/>
      <c r="U11" s="39">
        <f t="shared" si="0"/>
        <v>0</v>
      </c>
      <c r="V11" s="28"/>
      <c r="W11" s="28"/>
    </row>
    <row r="12" spans="1:33" ht="14.25" customHeight="1" x14ac:dyDescent="0.2">
      <c r="A12" s="37" t="s">
        <v>990</v>
      </c>
      <c r="B12" s="28" t="s">
        <v>159</v>
      </c>
      <c r="C12" s="28" t="s">
        <v>974</v>
      </c>
      <c r="D12" s="28" t="s">
        <v>163</v>
      </c>
      <c r="E12" s="41" t="s">
        <v>168</v>
      </c>
      <c r="F12" s="28">
        <v>1200</v>
      </c>
      <c r="G12" s="28">
        <v>600</v>
      </c>
      <c r="H12" s="28">
        <v>75</v>
      </c>
      <c r="I12" s="28">
        <v>76</v>
      </c>
      <c r="J12" s="28">
        <v>77</v>
      </c>
      <c r="K12" s="28">
        <v>78</v>
      </c>
      <c r="L12" s="28">
        <v>79</v>
      </c>
      <c r="M12" s="28"/>
      <c r="N12" s="28"/>
      <c r="O12" s="28"/>
      <c r="P12" s="28"/>
      <c r="Q12" s="28"/>
      <c r="R12" s="34">
        <v>6000</v>
      </c>
      <c r="S12" s="28"/>
      <c r="T12" s="28"/>
      <c r="U12" s="39">
        <f t="shared" si="0"/>
        <v>0</v>
      </c>
      <c r="V12" s="28"/>
      <c r="W12" s="28"/>
    </row>
    <row r="13" spans="1:33" ht="14.25" customHeight="1" x14ac:dyDescent="0.2">
      <c r="A13" s="37" t="s">
        <v>990</v>
      </c>
      <c r="B13" s="41" t="s">
        <v>154</v>
      </c>
      <c r="C13" s="28" t="s">
        <v>974</v>
      </c>
      <c r="D13" s="28" t="s">
        <v>163</v>
      </c>
      <c r="E13" s="28" t="s">
        <v>168</v>
      </c>
      <c r="F13" s="28">
        <v>1700</v>
      </c>
      <c r="G13" s="28">
        <v>400</v>
      </c>
      <c r="H13" s="28">
        <v>80</v>
      </c>
      <c r="I13" s="28">
        <v>81</v>
      </c>
      <c r="J13" s="28">
        <v>82</v>
      </c>
      <c r="K13" s="28">
        <v>83</v>
      </c>
      <c r="L13" s="28">
        <v>84</v>
      </c>
      <c r="M13" s="28"/>
      <c r="N13" s="28"/>
      <c r="O13" s="28"/>
      <c r="P13" s="33"/>
      <c r="Q13" s="28"/>
      <c r="R13" s="34">
        <v>8000</v>
      </c>
      <c r="S13" s="28"/>
      <c r="T13" s="28"/>
      <c r="U13" s="39">
        <f t="shared" si="0"/>
        <v>0</v>
      </c>
      <c r="V13" s="28"/>
      <c r="W13" s="28"/>
    </row>
    <row r="14" spans="1:33" ht="14.25" hidden="1" customHeight="1" x14ac:dyDescent="0.2">
      <c r="A14" s="28"/>
      <c r="B14" s="31" t="s">
        <v>530</v>
      </c>
      <c r="C14" s="28" t="s">
        <v>150</v>
      </c>
      <c r="D14" s="28" t="s">
        <v>162</v>
      </c>
      <c r="E14" s="28" t="s">
        <v>966</v>
      </c>
      <c r="F14" s="28">
        <v>600</v>
      </c>
      <c r="G14" s="28">
        <v>50</v>
      </c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39">
        <f t="shared" si="0"/>
        <v>0</v>
      </c>
      <c r="V14" s="28">
        <v>48</v>
      </c>
      <c r="W14" s="28">
        <v>33.799999999999997</v>
      </c>
    </row>
    <row r="15" spans="1:33" ht="14.25" hidden="1" customHeight="1" x14ac:dyDescent="0.2">
      <c r="A15" s="28"/>
      <c r="B15" s="31" t="s">
        <v>564</v>
      </c>
      <c r="C15" s="28" t="s">
        <v>150</v>
      </c>
      <c r="D15" s="28" t="s">
        <v>162</v>
      </c>
      <c r="E15" s="28" t="s">
        <v>966</v>
      </c>
      <c r="F15" s="28">
        <v>650</v>
      </c>
      <c r="G15" s="28">
        <v>30</v>
      </c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39">
        <f t="shared" si="0"/>
        <v>0</v>
      </c>
      <c r="V15" s="28">
        <v>56.7</v>
      </c>
      <c r="W15" s="28">
        <v>48</v>
      </c>
    </row>
    <row r="16" spans="1:33" ht="14.25" hidden="1" customHeight="1" x14ac:dyDescent="0.2">
      <c r="A16" s="28"/>
      <c r="B16" s="31" t="s">
        <v>565</v>
      </c>
      <c r="C16" s="28" t="s">
        <v>150</v>
      </c>
      <c r="D16" s="28" t="s">
        <v>162</v>
      </c>
      <c r="E16" s="28" t="s">
        <v>966</v>
      </c>
      <c r="F16" s="28">
        <v>650</v>
      </c>
      <c r="G16" s="28">
        <v>50</v>
      </c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39">
        <f t="shared" si="0"/>
        <v>0</v>
      </c>
      <c r="V16" s="28">
        <v>56.7</v>
      </c>
      <c r="W16" s="28">
        <v>48</v>
      </c>
    </row>
    <row r="17" spans="1:23" ht="14.25" hidden="1" customHeight="1" x14ac:dyDescent="0.2">
      <c r="A17" s="28"/>
      <c r="B17" s="31" t="s">
        <v>566</v>
      </c>
      <c r="C17" s="28" t="s">
        <v>150</v>
      </c>
      <c r="D17" s="28" t="s">
        <v>162</v>
      </c>
      <c r="E17" s="28" t="s">
        <v>966</v>
      </c>
      <c r="F17" s="28">
        <v>650</v>
      </c>
      <c r="G17" s="28">
        <v>50</v>
      </c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39">
        <f t="shared" si="0"/>
        <v>0</v>
      </c>
      <c r="V17" s="28">
        <v>56.7</v>
      </c>
      <c r="W17" s="28">
        <v>48</v>
      </c>
    </row>
    <row r="18" spans="1:23" ht="14.25" hidden="1" customHeight="1" x14ac:dyDescent="0.2">
      <c r="A18" s="28"/>
      <c r="B18" s="31" t="s">
        <v>567</v>
      </c>
      <c r="C18" s="28" t="s">
        <v>150</v>
      </c>
      <c r="D18" s="28" t="s">
        <v>162</v>
      </c>
      <c r="E18" s="28" t="s">
        <v>966</v>
      </c>
      <c r="F18" s="28">
        <v>650</v>
      </c>
      <c r="G18" s="28">
        <v>50</v>
      </c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39">
        <f t="shared" si="0"/>
        <v>0</v>
      </c>
      <c r="V18" s="28">
        <v>56.7</v>
      </c>
      <c r="W18" s="28">
        <v>48</v>
      </c>
    </row>
    <row r="19" spans="1:23" ht="14.25" hidden="1" customHeight="1" x14ac:dyDescent="0.2">
      <c r="A19" s="28"/>
      <c r="B19" s="31" t="s">
        <v>568</v>
      </c>
      <c r="C19" s="28" t="s">
        <v>150</v>
      </c>
      <c r="D19" s="28" t="s">
        <v>162</v>
      </c>
      <c r="E19" s="28" t="s">
        <v>966</v>
      </c>
      <c r="F19" s="28">
        <v>650</v>
      </c>
      <c r="G19" s="28">
        <v>75</v>
      </c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39">
        <f t="shared" si="0"/>
        <v>0</v>
      </c>
      <c r="V19" s="28">
        <v>56.7</v>
      </c>
      <c r="W19" s="28">
        <v>48</v>
      </c>
    </row>
    <row r="20" spans="1:23" ht="14.25" hidden="1" customHeight="1" x14ac:dyDescent="0.2">
      <c r="A20" s="28"/>
      <c r="B20" s="31" t="s">
        <v>569</v>
      </c>
      <c r="C20" s="28" t="s">
        <v>150</v>
      </c>
      <c r="D20" s="28" t="s">
        <v>162</v>
      </c>
      <c r="E20" s="28" t="s">
        <v>966</v>
      </c>
      <c r="F20" s="28">
        <v>650</v>
      </c>
      <c r="G20" s="28">
        <v>100</v>
      </c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39">
        <f t="shared" si="0"/>
        <v>0</v>
      </c>
      <c r="V20" s="28">
        <v>56.7</v>
      </c>
      <c r="W20" s="28">
        <v>48</v>
      </c>
    </row>
    <row r="21" spans="1:23" ht="14.25" hidden="1" customHeight="1" x14ac:dyDescent="0.2">
      <c r="A21" s="28"/>
      <c r="B21" s="31" t="s">
        <v>570</v>
      </c>
      <c r="C21" s="28" t="s">
        <v>150</v>
      </c>
      <c r="D21" s="28" t="s">
        <v>162</v>
      </c>
      <c r="E21" s="28" t="s">
        <v>966</v>
      </c>
      <c r="F21" s="28">
        <v>650</v>
      </c>
      <c r="G21" s="28">
        <v>150</v>
      </c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39">
        <f t="shared" si="0"/>
        <v>0</v>
      </c>
      <c r="V21" s="28">
        <v>56.7</v>
      </c>
      <c r="W21" s="28">
        <v>48</v>
      </c>
    </row>
    <row r="22" spans="1:23" ht="14.25" hidden="1" customHeight="1" x14ac:dyDescent="0.2">
      <c r="A22" s="28"/>
      <c r="B22" s="31" t="s">
        <v>571</v>
      </c>
      <c r="C22" s="28" t="s">
        <v>150</v>
      </c>
      <c r="D22" s="28" t="s">
        <v>162</v>
      </c>
      <c r="E22" s="28" t="s">
        <v>966</v>
      </c>
      <c r="F22" s="28">
        <v>650</v>
      </c>
      <c r="G22" s="28">
        <v>200</v>
      </c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39">
        <f t="shared" si="0"/>
        <v>0</v>
      </c>
      <c r="V22" s="28">
        <v>130</v>
      </c>
      <c r="W22" s="28">
        <v>70.599999999999994</v>
      </c>
    </row>
    <row r="23" spans="1:23" ht="14.25" hidden="1" customHeight="1" x14ac:dyDescent="0.2">
      <c r="A23" s="28"/>
      <c r="B23" s="31" t="s">
        <v>572</v>
      </c>
      <c r="C23" s="28" t="s">
        <v>150</v>
      </c>
      <c r="D23" s="28" t="s">
        <v>162</v>
      </c>
      <c r="E23" s="28" t="s">
        <v>966</v>
      </c>
      <c r="F23" s="28">
        <v>650</v>
      </c>
      <c r="G23" s="28">
        <v>225</v>
      </c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39">
        <f t="shared" si="0"/>
        <v>0</v>
      </c>
      <c r="V23" s="28">
        <v>56.7</v>
      </c>
      <c r="W23" s="28">
        <v>48</v>
      </c>
    </row>
    <row r="24" spans="1:23" ht="14.25" hidden="1" customHeight="1" x14ac:dyDescent="0.2">
      <c r="A24" s="28"/>
      <c r="B24" s="31" t="s">
        <v>573</v>
      </c>
      <c r="C24" s="28" t="s">
        <v>150</v>
      </c>
      <c r="D24" s="28" t="s">
        <v>162</v>
      </c>
      <c r="E24" s="28" t="s">
        <v>966</v>
      </c>
      <c r="F24" s="28">
        <v>650</v>
      </c>
      <c r="G24" s="28">
        <v>300</v>
      </c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39">
        <f t="shared" si="0"/>
        <v>0</v>
      </c>
      <c r="V24" s="28">
        <v>130</v>
      </c>
      <c r="W24" s="28">
        <v>70.599999999999994</v>
      </c>
    </row>
    <row r="25" spans="1:23" ht="14.25" hidden="1" customHeight="1" x14ac:dyDescent="0.2">
      <c r="A25" s="28"/>
      <c r="B25" s="31" t="s">
        <v>574</v>
      </c>
      <c r="C25" s="28" t="s">
        <v>150</v>
      </c>
      <c r="D25" s="28" t="s">
        <v>162</v>
      </c>
      <c r="E25" s="28" t="s">
        <v>966</v>
      </c>
      <c r="F25" s="28">
        <v>650</v>
      </c>
      <c r="G25" s="28">
        <v>300</v>
      </c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39">
        <f t="shared" si="0"/>
        <v>0</v>
      </c>
      <c r="V25" s="28">
        <v>130</v>
      </c>
      <c r="W25" s="28">
        <v>70.599999999999994</v>
      </c>
    </row>
    <row r="26" spans="1:23" ht="14.25" hidden="1" customHeight="1" x14ac:dyDescent="0.2">
      <c r="A26" s="28"/>
      <c r="B26" s="31" t="s">
        <v>575</v>
      </c>
      <c r="C26" s="28" t="s">
        <v>150</v>
      </c>
      <c r="D26" s="28" t="s">
        <v>162</v>
      </c>
      <c r="E26" s="28" t="s">
        <v>966</v>
      </c>
      <c r="F26" s="28">
        <v>650</v>
      </c>
      <c r="G26" s="28">
        <v>400</v>
      </c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39">
        <f t="shared" si="0"/>
        <v>0</v>
      </c>
      <c r="V26" s="28">
        <v>152</v>
      </c>
      <c r="W26" s="28">
        <v>62</v>
      </c>
    </row>
    <row r="27" spans="1:23" ht="14.25" hidden="1" customHeight="1" x14ac:dyDescent="0.2">
      <c r="A27" s="28"/>
      <c r="B27" s="31" t="s">
        <v>576</v>
      </c>
      <c r="C27" s="28" t="s">
        <v>150</v>
      </c>
      <c r="D27" s="28" t="s">
        <v>162</v>
      </c>
      <c r="E27" s="28" t="s">
        <v>966</v>
      </c>
      <c r="F27" s="28">
        <v>650</v>
      </c>
      <c r="G27" s="28">
        <v>400</v>
      </c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39">
        <f t="shared" si="0"/>
        <v>0</v>
      </c>
      <c r="V27" s="28">
        <v>152</v>
      </c>
      <c r="W27" s="28">
        <v>62</v>
      </c>
    </row>
    <row r="28" spans="1:23" ht="14.25" hidden="1" customHeight="1" x14ac:dyDescent="0.2">
      <c r="A28" s="28"/>
      <c r="B28" s="31" t="s">
        <v>623</v>
      </c>
      <c r="C28" s="28" t="s">
        <v>150</v>
      </c>
      <c r="D28" s="28" t="s">
        <v>162</v>
      </c>
      <c r="E28" s="28" t="s">
        <v>966</v>
      </c>
      <c r="F28" s="28">
        <v>1200</v>
      </c>
      <c r="G28" s="28">
        <v>15</v>
      </c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39">
        <f t="shared" si="0"/>
        <v>0</v>
      </c>
      <c r="V28" s="28">
        <v>56.7</v>
      </c>
      <c r="W28" s="28">
        <v>48</v>
      </c>
    </row>
    <row r="29" spans="1:23" ht="14.25" hidden="1" customHeight="1" x14ac:dyDescent="0.2">
      <c r="A29" s="28"/>
      <c r="B29" s="31" t="s">
        <v>624</v>
      </c>
      <c r="C29" s="28" t="s">
        <v>150</v>
      </c>
      <c r="D29" s="28" t="s">
        <v>162</v>
      </c>
      <c r="E29" s="28" t="s">
        <v>966</v>
      </c>
      <c r="F29" s="28">
        <v>1200</v>
      </c>
      <c r="G29" s="28">
        <v>25</v>
      </c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39">
        <f t="shared" si="0"/>
        <v>0</v>
      </c>
      <c r="V29" s="28">
        <v>48</v>
      </c>
      <c r="W29" s="28">
        <v>33.799999999999997</v>
      </c>
    </row>
    <row r="30" spans="1:23" ht="14.25" hidden="1" customHeight="1" x14ac:dyDescent="0.2">
      <c r="A30" s="28"/>
      <c r="B30" s="31" t="s">
        <v>625</v>
      </c>
      <c r="C30" s="28" t="s">
        <v>150</v>
      </c>
      <c r="D30" s="28" t="s">
        <v>162</v>
      </c>
      <c r="E30" s="28" t="s">
        <v>966</v>
      </c>
      <c r="F30" s="28">
        <v>1200</v>
      </c>
      <c r="G30" s="28">
        <v>25</v>
      </c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39">
        <f t="shared" si="0"/>
        <v>0</v>
      </c>
      <c r="V30" s="28">
        <v>56.7</v>
      </c>
      <c r="W30" s="28">
        <v>48</v>
      </c>
    </row>
    <row r="31" spans="1:23" ht="14.25" hidden="1" customHeight="1" x14ac:dyDescent="0.2">
      <c r="A31" s="28"/>
      <c r="B31" s="31" t="s">
        <v>626</v>
      </c>
      <c r="C31" s="28" t="s">
        <v>150</v>
      </c>
      <c r="D31" s="28" t="s">
        <v>162</v>
      </c>
      <c r="E31" s="28" t="s">
        <v>966</v>
      </c>
      <c r="F31" s="28">
        <v>1200</v>
      </c>
      <c r="G31" s="28">
        <v>75</v>
      </c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39">
        <f t="shared" si="0"/>
        <v>0</v>
      </c>
      <c r="V31" s="28">
        <v>48</v>
      </c>
      <c r="W31" s="28">
        <v>33.799999999999997</v>
      </c>
    </row>
    <row r="32" spans="1:23" ht="14.25" hidden="1" customHeight="1" x14ac:dyDescent="0.2">
      <c r="A32" s="28"/>
      <c r="B32" s="31" t="s">
        <v>627</v>
      </c>
      <c r="C32" s="28" t="s">
        <v>150</v>
      </c>
      <c r="D32" s="28" t="s">
        <v>162</v>
      </c>
      <c r="E32" s="28" t="s">
        <v>966</v>
      </c>
      <c r="F32" s="28">
        <v>1200</v>
      </c>
      <c r="G32" s="28">
        <v>75</v>
      </c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39">
        <f t="shared" si="0"/>
        <v>0</v>
      </c>
      <c r="V32" s="28">
        <v>48</v>
      </c>
      <c r="W32" s="28">
        <v>33.799999999999997</v>
      </c>
    </row>
    <row r="33" spans="1:23" ht="14.25" hidden="1" customHeight="1" x14ac:dyDescent="0.2">
      <c r="A33" s="28"/>
      <c r="B33" s="31" t="s">
        <v>628</v>
      </c>
      <c r="C33" s="28" t="s">
        <v>150</v>
      </c>
      <c r="D33" s="28" t="s">
        <v>162</v>
      </c>
      <c r="E33" s="28" t="s">
        <v>966</v>
      </c>
      <c r="F33" s="28">
        <v>1200</v>
      </c>
      <c r="G33" s="28">
        <v>100</v>
      </c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39">
        <f t="shared" si="0"/>
        <v>0</v>
      </c>
      <c r="V33" s="28">
        <v>56.7</v>
      </c>
      <c r="W33" s="28">
        <v>48</v>
      </c>
    </row>
    <row r="34" spans="1:23" ht="14.25" hidden="1" customHeight="1" x14ac:dyDescent="0.2">
      <c r="A34" s="28"/>
      <c r="B34" s="31" t="s">
        <v>629</v>
      </c>
      <c r="C34" s="28" t="s">
        <v>150</v>
      </c>
      <c r="D34" s="28" t="s">
        <v>162</v>
      </c>
      <c r="E34" s="28" t="s">
        <v>966</v>
      </c>
      <c r="F34" s="28">
        <v>1200</v>
      </c>
      <c r="G34" s="28">
        <v>150</v>
      </c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39">
        <f t="shared" si="0"/>
        <v>0</v>
      </c>
      <c r="V34" s="28">
        <v>56.7</v>
      </c>
      <c r="W34" s="28">
        <v>48</v>
      </c>
    </row>
    <row r="35" spans="1:23" ht="14.25" hidden="1" customHeight="1" x14ac:dyDescent="0.2">
      <c r="A35" s="28"/>
      <c r="B35" s="31" t="s">
        <v>630</v>
      </c>
      <c r="C35" s="28" t="s">
        <v>150</v>
      </c>
      <c r="D35" s="28" t="s">
        <v>162</v>
      </c>
      <c r="E35" s="28" t="s">
        <v>966</v>
      </c>
      <c r="F35" s="28">
        <v>1200</v>
      </c>
      <c r="G35" s="28">
        <v>200</v>
      </c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39">
        <f t="shared" si="0"/>
        <v>0</v>
      </c>
      <c r="V35" s="28">
        <v>107.5</v>
      </c>
      <c r="W35" s="28">
        <v>45</v>
      </c>
    </row>
    <row r="36" spans="1:23" ht="14.25" hidden="1" customHeight="1" x14ac:dyDescent="0.2">
      <c r="A36" s="28"/>
      <c r="B36" s="31" t="s">
        <v>631</v>
      </c>
      <c r="C36" s="28" t="s">
        <v>150</v>
      </c>
      <c r="D36" s="28" t="s">
        <v>162</v>
      </c>
      <c r="E36" s="28" t="s">
        <v>966</v>
      </c>
      <c r="F36" s="28">
        <v>1200</v>
      </c>
      <c r="G36" s="28">
        <v>200</v>
      </c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39">
        <f t="shared" si="0"/>
        <v>0</v>
      </c>
      <c r="V36" s="28">
        <v>56.7</v>
      </c>
      <c r="W36" s="28">
        <v>48</v>
      </c>
    </row>
    <row r="37" spans="1:23" ht="14.25" hidden="1" customHeight="1" x14ac:dyDescent="0.2">
      <c r="A37" s="28"/>
      <c r="B37" s="31" t="s">
        <v>632</v>
      </c>
      <c r="C37" s="28" t="s">
        <v>150</v>
      </c>
      <c r="D37" s="28" t="s">
        <v>162</v>
      </c>
      <c r="E37" s="28" t="s">
        <v>966</v>
      </c>
      <c r="F37" s="28">
        <v>1200</v>
      </c>
      <c r="G37" s="28">
        <v>300</v>
      </c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39">
        <f t="shared" si="0"/>
        <v>0</v>
      </c>
      <c r="V37" s="28">
        <v>152</v>
      </c>
      <c r="W37" s="28">
        <v>62</v>
      </c>
    </row>
    <row r="38" spans="1:23" ht="14.25" hidden="1" customHeight="1" x14ac:dyDescent="0.2">
      <c r="A38" s="28"/>
      <c r="B38" s="31" t="s">
        <v>633</v>
      </c>
      <c r="C38" s="28" t="s">
        <v>150</v>
      </c>
      <c r="D38" s="28" t="s">
        <v>162</v>
      </c>
      <c r="E38" s="28" t="s">
        <v>966</v>
      </c>
      <c r="F38" s="28">
        <v>1200</v>
      </c>
      <c r="G38" s="28">
        <v>300</v>
      </c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39">
        <f t="shared" si="0"/>
        <v>0</v>
      </c>
      <c r="V38" s="28">
        <v>152</v>
      </c>
      <c r="W38" s="28">
        <v>62</v>
      </c>
    </row>
    <row r="39" spans="1:23" ht="14.25" hidden="1" customHeight="1" x14ac:dyDescent="0.2">
      <c r="A39" s="28"/>
      <c r="B39" s="31" t="s">
        <v>634</v>
      </c>
      <c r="C39" s="28" t="s">
        <v>150</v>
      </c>
      <c r="D39" s="28" t="s">
        <v>162</v>
      </c>
      <c r="E39" s="28" t="s">
        <v>966</v>
      </c>
      <c r="F39" s="28">
        <v>1200</v>
      </c>
      <c r="G39" s="28">
        <v>300</v>
      </c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39">
        <f t="shared" si="0"/>
        <v>0</v>
      </c>
      <c r="V39" s="28">
        <v>152</v>
      </c>
      <c r="W39" s="28">
        <v>62</v>
      </c>
    </row>
    <row r="40" spans="1:23" ht="14.25" hidden="1" customHeight="1" x14ac:dyDescent="0.2">
      <c r="A40" s="28"/>
      <c r="B40" s="31" t="s">
        <v>635</v>
      </c>
      <c r="C40" s="28" t="s">
        <v>150</v>
      </c>
      <c r="D40" s="28" t="s">
        <v>162</v>
      </c>
      <c r="E40" s="28" t="s">
        <v>966</v>
      </c>
      <c r="F40" s="28">
        <v>1200</v>
      </c>
      <c r="G40" s="28">
        <v>300</v>
      </c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39">
        <f t="shared" si="0"/>
        <v>0</v>
      </c>
      <c r="V40" s="28">
        <v>152</v>
      </c>
      <c r="W40" s="28">
        <v>62</v>
      </c>
    </row>
    <row r="41" spans="1:23" ht="14.25" hidden="1" customHeight="1" x14ac:dyDescent="0.2">
      <c r="A41" s="28"/>
      <c r="B41" s="31" t="s">
        <v>636</v>
      </c>
      <c r="C41" s="28" t="s">
        <v>150</v>
      </c>
      <c r="D41" s="28" t="s">
        <v>162</v>
      </c>
      <c r="E41" s="28" t="s">
        <v>966</v>
      </c>
      <c r="F41" s="28">
        <v>1200</v>
      </c>
      <c r="G41" s="28">
        <v>300</v>
      </c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39">
        <f t="shared" si="0"/>
        <v>0</v>
      </c>
      <c r="V41" s="28">
        <v>152</v>
      </c>
      <c r="W41" s="28">
        <v>62</v>
      </c>
    </row>
    <row r="42" spans="1:23" ht="14.25" hidden="1" customHeight="1" x14ac:dyDescent="0.2">
      <c r="A42" s="28"/>
      <c r="B42" s="31" t="s">
        <v>637</v>
      </c>
      <c r="C42" s="28" t="s">
        <v>150</v>
      </c>
      <c r="D42" s="28" t="s">
        <v>162</v>
      </c>
      <c r="E42" s="28" t="s">
        <v>966</v>
      </c>
      <c r="F42" s="28">
        <v>1200</v>
      </c>
      <c r="G42" s="28">
        <v>300</v>
      </c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39">
        <f t="shared" si="0"/>
        <v>0</v>
      </c>
      <c r="V42" s="28">
        <v>152</v>
      </c>
      <c r="W42" s="28">
        <v>62</v>
      </c>
    </row>
    <row r="43" spans="1:23" ht="14.25" hidden="1" customHeight="1" x14ac:dyDescent="0.2">
      <c r="A43" s="28"/>
      <c r="B43" s="31" t="s">
        <v>638</v>
      </c>
      <c r="C43" s="28" t="s">
        <v>150</v>
      </c>
      <c r="D43" s="28" t="s">
        <v>162</v>
      </c>
      <c r="E43" s="28" t="s">
        <v>966</v>
      </c>
      <c r="F43" s="28">
        <v>1200</v>
      </c>
      <c r="G43" s="28">
        <v>300</v>
      </c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39">
        <f t="shared" si="0"/>
        <v>0</v>
      </c>
      <c r="V43" s="28">
        <v>130</v>
      </c>
      <c r="W43" s="28">
        <v>70.599999999999994</v>
      </c>
    </row>
    <row r="44" spans="1:23" ht="14.25" hidden="1" customHeight="1" x14ac:dyDescent="0.2">
      <c r="A44" s="28"/>
      <c r="B44" s="31" t="s">
        <v>639</v>
      </c>
      <c r="C44" s="28" t="s">
        <v>150</v>
      </c>
      <c r="D44" s="28" t="s">
        <v>162</v>
      </c>
      <c r="E44" s="28" t="s">
        <v>966</v>
      </c>
      <c r="F44" s="28">
        <v>1200</v>
      </c>
      <c r="G44" s="28">
        <v>400</v>
      </c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39">
        <f t="shared" si="0"/>
        <v>0</v>
      </c>
      <c r="V44" s="28">
        <v>130</v>
      </c>
      <c r="W44" s="28">
        <v>70.599999999999994</v>
      </c>
    </row>
    <row r="45" spans="1:23" ht="14.25" hidden="1" customHeight="1" x14ac:dyDescent="0.2">
      <c r="A45" s="28"/>
      <c r="B45" s="31" t="s">
        <v>640</v>
      </c>
      <c r="C45" s="28" t="s">
        <v>150</v>
      </c>
      <c r="D45" s="28" t="s">
        <v>162</v>
      </c>
      <c r="E45" s="28" t="s">
        <v>966</v>
      </c>
      <c r="F45" s="28">
        <v>1200</v>
      </c>
      <c r="G45" s="28">
        <v>400</v>
      </c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39">
        <f t="shared" si="0"/>
        <v>0</v>
      </c>
      <c r="V45" s="28">
        <v>130</v>
      </c>
      <c r="W45" s="28">
        <v>70.599999999999994</v>
      </c>
    </row>
    <row r="46" spans="1:23" ht="14.25" hidden="1" customHeight="1" x14ac:dyDescent="0.2">
      <c r="A46" s="28"/>
      <c r="B46" s="31" t="s">
        <v>577</v>
      </c>
      <c r="C46" s="28" t="s">
        <v>150</v>
      </c>
      <c r="D46" s="28" t="s">
        <v>162</v>
      </c>
      <c r="E46" s="28" t="s">
        <v>970</v>
      </c>
      <c r="F46" s="28">
        <v>650</v>
      </c>
      <c r="G46" s="28">
        <v>80</v>
      </c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39">
        <f t="shared" si="0"/>
        <v>0</v>
      </c>
      <c r="V46" s="28">
        <v>48</v>
      </c>
      <c r="W46" s="28">
        <v>33.799999999999997</v>
      </c>
    </row>
    <row r="47" spans="1:23" ht="14.25" hidden="1" customHeight="1" x14ac:dyDescent="0.2">
      <c r="A47" s="28"/>
      <c r="B47" s="31" t="s">
        <v>578</v>
      </c>
      <c r="C47" s="28" t="s">
        <v>150</v>
      </c>
      <c r="D47" s="28" t="s">
        <v>162</v>
      </c>
      <c r="E47" s="28" t="s">
        <v>970</v>
      </c>
      <c r="F47" s="28">
        <v>650</v>
      </c>
      <c r="G47" s="28">
        <v>100</v>
      </c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39">
        <f t="shared" si="0"/>
        <v>0</v>
      </c>
      <c r="V47" s="28">
        <v>48</v>
      </c>
      <c r="W47" s="28">
        <v>33.799999999999997</v>
      </c>
    </row>
    <row r="48" spans="1:23" ht="14.25" hidden="1" customHeight="1" x14ac:dyDescent="0.2">
      <c r="A48" s="28"/>
      <c r="B48" s="31" t="s">
        <v>579</v>
      </c>
      <c r="C48" s="28" t="s">
        <v>150</v>
      </c>
      <c r="D48" s="28" t="s">
        <v>162</v>
      </c>
      <c r="E48" s="28" t="s">
        <v>970</v>
      </c>
      <c r="F48" s="28">
        <v>650</v>
      </c>
      <c r="G48" s="28">
        <v>100</v>
      </c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39">
        <f t="shared" si="0"/>
        <v>0</v>
      </c>
      <c r="V48" s="28">
        <v>48</v>
      </c>
      <c r="W48" s="28">
        <v>33.799999999999997</v>
      </c>
    </row>
    <row r="49" spans="1:24" ht="14.25" hidden="1" customHeight="1" x14ac:dyDescent="0.2">
      <c r="A49" s="28"/>
      <c r="B49" s="31" t="s">
        <v>641</v>
      </c>
      <c r="C49" s="28" t="s">
        <v>150</v>
      </c>
      <c r="D49" s="28" t="s">
        <v>162</v>
      </c>
      <c r="E49" s="28" t="s">
        <v>970</v>
      </c>
      <c r="F49" s="28">
        <v>1200</v>
      </c>
      <c r="G49" s="28">
        <v>80</v>
      </c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39">
        <f t="shared" si="0"/>
        <v>0</v>
      </c>
      <c r="V49" s="28">
        <v>56.7</v>
      </c>
      <c r="W49" s="28">
        <v>48</v>
      </c>
    </row>
    <row r="50" spans="1:24" ht="14.25" hidden="1" customHeight="1" x14ac:dyDescent="0.2">
      <c r="A50" s="28"/>
      <c r="B50" s="31" t="s">
        <v>642</v>
      </c>
      <c r="C50" s="28" t="s">
        <v>150</v>
      </c>
      <c r="D50" s="28" t="s">
        <v>162</v>
      </c>
      <c r="E50" s="28" t="s">
        <v>970</v>
      </c>
      <c r="F50" s="28">
        <v>1200</v>
      </c>
      <c r="G50" s="28">
        <v>120</v>
      </c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39">
        <f t="shared" si="0"/>
        <v>0</v>
      </c>
      <c r="V50" s="28">
        <v>56.7</v>
      </c>
      <c r="W50" s="28">
        <v>48</v>
      </c>
    </row>
    <row r="51" spans="1:24" ht="14.25" hidden="1" customHeight="1" x14ac:dyDescent="0.2">
      <c r="A51" s="28"/>
      <c r="B51" s="31" t="s">
        <v>643</v>
      </c>
      <c r="C51" s="28" t="s">
        <v>150</v>
      </c>
      <c r="D51" s="28" t="s">
        <v>162</v>
      </c>
      <c r="E51" s="28" t="s">
        <v>970</v>
      </c>
      <c r="F51" s="28">
        <v>1200</v>
      </c>
      <c r="G51" s="28">
        <v>160</v>
      </c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39">
        <f t="shared" si="0"/>
        <v>0</v>
      </c>
      <c r="V51" s="28">
        <v>56.7</v>
      </c>
      <c r="W51" s="28">
        <v>48</v>
      </c>
    </row>
    <row r="52" spans="1:24" ht="14.25" hidden="1" customHeight="1" x14ac:dyDescent="0.2">
      <c r="A52" s="28"/>
      <c r="B52" s="31" t="s">
        <v>644</v>
      </c>
      <c r="C52" s="28" t="s">
        <v>150</v>
      </c>
      <c r="D52" s="28" t="s">
        <v>162</v>
      </c>
      <c r="E52" s="28" t="s">
        <v>970</v>
      </c>
      <c r="F52" s="28">
        <v>1200</v>
      </c>
      <c r="G52" s="28">
        <v>200</v>
      </c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39">
        <f t="shared" si="0"/>
        <v>0</v>
      </c>
      <c r="V52" s="28">
        <v>48</v>
      </c>
      <c r="W52" s="28">
        <v>33.799999999999997</v>
      </c>
    </row>
    <row r="53" spans="1:24" ht="14.25" hidden="1" customHeight="1" x14ac:dyDescent="0.2">
      <c r="A53" s="28"/>
      <c r="B53" s="31" t="s">
        <v>531</v>
      </c>
      <c r="C53" s="28" t="s">
        <v>150</v>
      </c>
      <c r="D53" s="28" t="s">
        <v>162</v>
      </c>
      <c r="E53" s="28" t="s">
        <v>169</v>
      </c>
      <c r="F53" s="28">
        <v>600</v>
      </c>
      <c r="G53" s="28">
        <v>300</v>
      </c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39">
        <f t="shared" si="0"/>
        <v>0</v>
      </c>
      <c r="V53" s="28">
        <v>106.4</v>
      </c>
      <c r="W53" s="28">
        <v>61.4</v>
      </c>
    </row>
    <row r="54" spans="1:24" ht="14.25" hidden="1" customHeight="1" x14ac:dyDescent="0.2">
      <c r="A54" s="28"/>
      <c r="B54" s="31" t="s">
        <v>532</v>
      </c>
      <c r="C54" s="28" t="s">
        <v>150</v>
      </c>
      <c r="D54" s="28" t="s">
        <v>162</v>
      </c>
      <c r="E54" s="28" t="s">
        <v>169</v>
      </c>
      <c r="F54" s="28">
        <v>600</v>
      </c>
      <c r="G54" s="28">
        <v>600</v>
      </c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39">
        <f t="shared" si="0"/>
        <v>0</v>
      </c>
      <c r="V54" s="28">
        <v>152</v>
      </c>
      <c r="W54" s="28">
        <v>62</v>
      </c>
    </row>
    <row r="55" spans="1:24" ht="14.25" hidden="1" customHeight="1" x14ac:dyDescent="0.2">
      <c r="A55" s="28"/>
      <c r="B55" s="31" t="s">
        <v>580</v>
      </c>
      <c r="C55" s="28" t="s">
        <v>150</v>
      </c>
      <c r="D55" s="28" t="s">
        <v>162</v>
      </c>
      <c r="E55" s="28" t="s">
        <v>169</v>
      </c>
      <c r="F55" s="28">
        <v>650</v>
      </c>
      <c r="G55" s="28">
        <v>300</v>
      </c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39">
        <f t="shared" si="0"/>
        <v>0</v>
      </c>
      <c r="V55" s="28">
        <v>130</v>
      </c>
      <c r="W55" s="28">
        <v>70.599999999999994</v>
      </c>
    </row>
    <row r="56" spans="1:24" ht="14.25" hidden="1" customHeight="1" x14ac:dyDescent="0.2">
      <c r="A56" s="28"/>
      <c r="B56" s="31" t="s">
        <v>581</v>
      </c>
      <c r="C56" s="28" t="s">
        <v>150</v>
      </c>
      <c r="D56" s="28" t="s">
        <v>162</v>
      </c>
      <c r="E56" s="28" t="s">
        <v>169</v>
      </c>
      <c r="F56" s="28">
        <v>650</v>
      </c>
      <c r="G56" s="28">
        <v>300</v>
      </c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39">
        <f t="shared" si="0"/>
        <v>0</v>
      </c>
      <c r="V56" s="28">
        <v>130</v>
      </c>
      <c r="W56" s="28">
        <v>70.599999999999994</v>
      </c>
    </row>
    <row r="57" spans="1:24" ht="14.25" hidden="1" customHeight="1" x14ac:dyDescent="0.2">
      <c r="A57" s="28"/>
      <c r="B57" s="31" t="s">
        <v>645</v>
      </c>
      <c r="C57" s="28" t="s">
        <v>150</v>
      </c>
      <c r="D57" s="28" t="s">
        <v>162</v>
      </c>
      <c r="E57" s="28" t="s">
        <v>169</v>
      </c>
      <c r="F57" s="28">
        <v>1200</v>
      </c>
      <c r="G57" s="28">
        <v>150</v>
      </c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39">
        <f t="shared" si="0"/>
        <v>0</v>
      </c>
      <c r="V57" s="28">
        <v>94</v>
      </c>
      <c r="W57" s="28">
        <v>34</v>
      </c>
    </row>
    <row r="58" spans="1:24" ht="14.25" customHeight="1" x14ac:dyDescent="0.2">
      <c r="A58" s="28" t="s">
        <v>1004</v>
      </c>
      <c r="B58" s="41" t="s">
        <v>646</v>
      </c>
      <c r="C58" s="28" t="s">
        <v>9</v>
      </c>
      <c r="D58" s="28" t="s">
        <v>162</v>
      </c>
      <c r="E58" s="35" t="s">
        <v>169</v>
      </c>
      <c r="F58" s="28">
        <v>1200</v>
      </c>
      <c r="G58" s="28">
        <v>150</v>
      </c>
      <c r="H58" s="28">
        <v>20</v>
      </c>
      <c r="I58" s="28">
        <v>21</v>
      </c>
      <c r="J58" s="28">
        <v>22</v>
      </c>
      <c r="K58" s="28">
        <v>23</v>
      </c>
      <c r="L58" s="28">
        <v>24</v>
      </c>
      <c r="M58" s="28">
        <v>0.19</v>
      </c>
      <c r="N58" s="28">
        <v>9.1999999999999998E-2</v>
      </c>
      <c r="O58" s="28">
        <v>0.31</v>
      </c>
      <c r="P58" s="28">
        <v>0.15</v>
      </c>
      <c r="Q58" s="28">
        <v>0.05</v>
      </c>
      <c r="R58" s="28">
        <v>352.01</v>
      </c>
      <c r="S58" s="28">
        <v>100</v>
      </c>
      <c r="T58" s="28" t="s">
        <v>166</v>
      </c>
      <c r="U58" s="39">
        <f t="shared" si="0"/>
        <v>9.6519199999999999E-2</v>
      </c>
      <c r="V58" s="28">
        <v>94</v>
      </c>
      <c r="W58" s="28">
        <v>34</v>
      </c>
      <c r="X58" s="1">
        <v>30.2</v>
      </c>
    </row>
    <row r="59" spans="1:24" ht="14.25" hidden="1" customHeight="1" x14ac:dyDescent="0.2">
      <c r="A59" s="28"/>
      <c r="B59" s="31" t="s">
        <v>647</v>
      </c>
      <c r="C59" s="28" t="s">
        <v>150</v>
      </c>
      <c r="D59" s="28" t="s">
        <v>162</v>
      </c>
      <c r="E59" s="28" t="s">
        <v>169</v>
      </c>
      <c r="F59" s="28">
        <v>1200</v>
      </c>
      <c r="G59" s="28">
        <v>200</v>
      </c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39">
        <f t="shared" si="0"/>
        <v>0</v>
      </c>
      <c r="V59" s="28">
        <v>106.4</v>
      </c>
      <c r="W59" s="28">
        <v>61.4</v>
      </c>
    </row>
    <row r="60" spans="1:24" ht="14.25" hidden="1" customHeight="1" x14ac:dyDescent="0.2">
      <c r="A60" s="28"/>
      <c r="B60" s="31" t="s">
        <v>648</v>
      </c>
      <c r="C60" s="28" t="s">
        <v>150</v>
      </c>
      <c r="D60" s="28" t="s">
        <v>162</v>
      </c>
      <c r="E60" s="28" t="s">
        <v>169</v>
      </c>
      <c r="F60" s="28">
        <v>1200</v>
      </c>
      <c r="G60" s="28">
        <v>200</v>
      </c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39">
        <f t="shared" si="0"/>
        <v>0</v>
      </c>
      <c r="V60" s="28">
        <v>130</v>
      </c>
      <c r="W60" s="28">
        <v>70.599999999999994</v>
      </c>
    </row>
    <row r="61" spans="1:24" ht="14.25" customHeight="1" x14ac:dyDescent="0.2">
      <c r="A61" s="41" t="s">
        <v>983</v>
      </c>
      <c r="B61" s="31" t="s">
        <v>649</v>
      </c>
      <c r="C61" s="28" t="s">
        <v>150</v>
      </c>
      <c r="D61" s="28" t="s">
        <v>162</v>
      </c>
      <c r="E61" s="28" t="s">
        <v>169</v>
      </c>
      <c r="F61" s="28">
        <v>1200</v>
      </c>
      <c r="G61" s="28">
        <v>200</v>
      </c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39">
        <f t="shared" si="0"/>
        <v>0</v>
      </c>
      <c r="V61" s="28">
        <v>106.4</v>
      </c>
      <c r="W61" s="28">
        <v>61.4</v>
      </c>
    </row>
    <row r="62" spans="1:24" ht="14.25" hidden="1" customHeight="1" x14ac:dyDescent="0.2">
      <c r="A62" s="28"/>
      <c r="B62" s="31" t="s">
        <v>650</v>
      </c>
      <c r="C62" s="28" t="s">
        <v>150</v>
      </c>
      <c r="D62" s="28" t="s">
        <v>162</v>
      </c>
      <c r="E62" s="28" t="s">
        <v>169</v>
      </c>
      <c r="F62" s="28">
        <v>1200</v>
      </c>
      <c r="G62" s="28">
        <v>200</v>
      </c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39">
        <f t="shared" si="0"/>
        <v>0</v>
      </c>
      <c r="V62" s="28">
        <v>106.4</v>
      </c>
      <c r="W62" s="28">
        <v>61.4</v>
      </c>
    </row>
    <row r="63" spans="1:24" ht="14.25" hidden="1" customHeight="1" x14ac:dyDescent="0.2">
      <c r="A63" s="28"/>
      <c r="B63" s="31" t="s">
        <v>651</v>
      </c>
      <c r="C63" s="28" t="s">
        <v>150</v>
      </c>
      <c r="D63" s="28" t="s">
        <v>162</v>
      </c>
      <c r="E63" s="28" t="s">
        <v>169</v>
      </c>
      <c r="F63" s="28">
        <v>1200</v>
      </c>
      <c r="G63" s="28">
        <v>200</v>
      </c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39">
        <f t="shared" si="0"/>
        <v>0</v>
      </c>
      <c r="V63" s="28">
        <v>130</v>
      </c>
      <c r="W63" s="28">
        <v>70.599999999999994</v>
      </c>
    </row>
    <row r="64" spans="1:24" ht="14.25" hidden="1" customHeight="1" x14ac:dyDescent="0.2">
      <c r="A64" s="28"/>
      <c r="B64" s="31" t="s">
        <v>652</v>
      </c>
      <c r="C64" s="28" t="s">
        <v>150</v>
      </c>
      <c r="D64" s="28" t="s">
        <v>162</v>
      </c>
      <c r="E64" s="28" t="s">
        <v>169</v>
      </c>
      <c r="F64" s="28">
        <v>1200</v>
      </c>
      <c r="G64" s="28">
        <v>300</v>
      </c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39">
        <f t="shared" si="0"/>
        <v>0</v>
      </c>
      <c r="V64" s="28">
        <v>106.4</v>
      </c>
      <c r="W64" s="28">
        <v>61.4</v>
      </c>
    </row>
    <row r="65" spans="1:23" ht="14.25" customHeight="1" x14ac:dyDescent="0.2">
      <c r="A65" s="41" t="s">
        <v>983</v>
      </c>
      <c r="B65" s="31" t="s">
        <v>653</v>
      </c>
      <c r="C65" s="28" t="s">
        <v>150</v>
      </c>
      <c r="D65" s="28" t="s">
        <v>162</v>
      </c>
      <c r="E65" s="28" t="s">
        <v>169</v>
      </c>
      <c r="F65" s="28">
        <v>1200</v>
      </c>
      <c r="G65" s="28">
        <v>300</v>
      </c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39">
        <f t="shared" si="0"/>
        <v>0</v>
      </c>
      <c r="V65" s="28">
        <v>106.4</v>
      </c>
      <c r="W65" s="28">
        <v>61.4</v>
      </c>
    </row>
    <row r="66" spans="1:23" ht="14.25" hidden="1" customHeight="1" x14ac:dyDescent="0.2">
      <c r="A66" s="28"/>
      <c r="B66" s="31" t="s">
        <v>654</v>
      </c>
      <c r="C66" s="28" t="s">
        <v>150</v>
      </c>
      <c r="D66" s="28" t="s">
        <v>162</v>
      </c>
      <c r="E66" s="28" t="s">
        <v>169</v>
      </c>
      <c r="F66" s="28">
        <v>1200</v>
      </c>
      <c r="G66" s="28">
        <v>300</v>
      </c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39">
        <f t="shared" ref="U66:U129" si="1">V66*W66*X66/1000000</f>
        <v>0</v>
      </c>
      <c r="V66" s="28">
        <v>106.4</v>
      </c>
      <c r="W66" s="28">
        <v>61.4</v>
      </c>
    </row>
    <row r="67" spans="1:23" ht="14.25" hidden="1" customHeight="1" x14ac:dyDescent="0.2">
      <c r="A67" s="28"/>
      <c r="B67" s="31" t="s">
        <v>980</v>
      </c>
      <c r="C67" s="28" t="s">
        <v>150</v>
      </c>
      <c r="D67" s="28" t="s">
        <v>162</v>
      </c>
      <c r="E67" s="28" t="s">
        <v>981</v>
      </c>
      <c r="F67" s="28">
        <v>1200</v>
      </c>
      <c r="G67" s="28">
        <v>300</v>
      </c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39">
        <f t="shared" si="1"/>
        <v>0</v>
      </c>
      <c r="V67" s="28">
        <v>106.4</v>
      </c>
      <c r="W67" s="28">
        <v>61.4</v>
      </c>
    </row>
    <row r="68" spans="1:23" ht="14.25" hidden="1" customHeight="1" x14ac:dyDescent="0.2">
      <c r="A68" s="28"/>
      <c r="B68" s="31" t="s">
        <v>655</v>
      </c>
      <c r="C68" s="28" t="s">
        <v>150</v>
      </c>
      <c r="D68" s="28" t="s">
        <v>162</v>
      </c>
      <c r="E68" s="28" t="s">
        <v>169</v>
      </c>
      <c r="F68" s="28">
        <v>1200</v>
      </c>
      <c r="G68" s="28">
        <v>400</v>
      </c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39">
        <f t="shared" si="1"/>
        <v>0</v>
      </c>
      <c r="V68" s="28">
        <v>106.4</v>
      </c>
      <c r="W68" s="28">
        <v>61.4</v>
      </c>
    </row>
    <row r="69" spans="1:23" ht="14.25" customHeight="1" x14ac:dyDescent="0.2">
      <c r="A69" s="41" t="s">
        <v>983</v>
      </c>
      <c r="B69" s="31" t="s">
        <v>656</v>
      </c>
      <c r="C69" s="28" t="s">
        <v>150</v>
      </c>
      <c r="D69" s="28" t="s">
        <v>162</v>
      </c>
      <c r="E69" s="28" t="s">
        <v>169</v>
      </c>
      <c r="F69" s="28">
        <v>1200</v>
      </c>
      <c r="G69" s="28">
        <v>400</v>
      </c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39">
        <f t="shared" si="1"/>
        <v>0</v>
      </c>
      <c r="V69" s="28">
        <v>106.4</v>
      </c>
      <c r="W69" s="28">
        <v>61.4</v>
      </c>
    </row>
    <row r="70" spans="1:23" ht="14.25" hidden="1" customHeight="1" x14ac:dyDescent="0.2">
      <c r="A70" s="28"/>
      <c r="B70" s="31" t="s">
        <v>821</v>
      </c>
      <c r="C70" s="28" t="s">
        <v>150</v>
      </c>
      <c r="D70" s="28" t="s">
        <v>162</v>
      </c>
      <c r="E70" s="28" t="s">
        <v>982</v>
      </c>
      <c r="F70" s="28">
        <v>1200</v>
      </c>
      <c r="G70" s="28">
        <v>400</v>
      </c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39">
        <f t="shared" si="1"/>
        <v>0</v>
      </c>
      <c r="V70" s="28">
        <v>106.4</v>
      </c>
      <c r="W70" s="28">
        <v>61.4</v>
      </c>
    </row>
    <row r="71" spans="1:23" ht="14.25" customHeight="1" x14ac:dyDescent="0.2">
      <c r="A71" s="41" t="s">
        <v>983</v>
      </c>
      <c r="B71" s="31" t="s">
        <v>657</v>
      </c>
      <c r="C71" s="28" t="s">
        <v>150</v>
      </c>
      <c r="D71" s="28" t="s">
        <v>162</v>
      </c>
      <c r="E71" s="28" t="s">
        <v>169</v>
      </c>
      <c r="F71" s="28">
        <v>1200</v>
      </c>
      <c r="G71" s="28">
        <v>450</v>
      </c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39">
        <f t="shared" si="1"/>
        <v>0</v>
      </c>
      <c r="V71" s="28">
        <v>106.4</v>
      </c>
      <c r="W71" s="28">
        <v>61.4</v>
      </c>
    </row>
    <row r="72" spans="1:23" ht="14.25" hidden="1" customHeight="1" x14ac:dyDescent="0.2">
      <c r="A72" s="28"/>
      <c r="B72" s="31" t="s">
        <v>658</v>
      </c>
      <c r="C72" s="28" t="s">
        <v>150</v>
      </c>
      <c r="D72" s="28" t="s">
        <v>162</v>
      </c>
      <c r="E72" s="28" t="s">
        <v>169</v>
      </c>
      <c r="F72" s="28">
        <v>1200</v>
      </c>
      <c r="G72" s="28">
        <v>600</v>
      </c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39">
        <f t="shared" si="1"/>
        <v>0</v>
      </c>
      <c r="V72" s="28">
        <v>172</v>
      </c>
      <c r="W72" s="28">
        <v>89</v>
      </c>
    </row>
    <row r="73" spans="1:23" ht="14.25" hidden="1" customHeight="1" x14ac:dyDescent="0.2">
      <c r="A73" s="28"/>
      <c r="B73" s="31" t="s">
        <v>659</v>
      </c>
      <c r="C73" s="28" t="s">
        <v>150</v>
      </c>
      <c r="D73" s="28" t="s">
        <v>162</v>
      </c>
      <c r="E73" s="28" t="s">
        <v>169</v>
      </c>
      <c r="F73" s="28">
        <v>1200</v>
      </c>
      <c r="G73" s="28">
        <v>900</v>
      </c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39">
        <f t="shared" si="1"/>
        <v>0</v>
      </c>
      <c r="V73" s="28">
        <v>172</v>
      </c>
      <c r="W73" s="28">
        <v>89</v>
      </c>
    </row>
    <row r="74" spans="1:23" ht="14.25" hidden="1" customHeight="1" x14ac:dyDescent="0.2">
      <c r="A74" s="28"/>
      <c r="B74" s="31" t="s">
        <v>660</v>
      </c>
      <c r="C74" s="28" t="s">
        <v>150</v>
      </c>
      <c r="D74" s="28" t="s">
        <v>162</v>
      </c>
      <c r="E74" s="28" t="s">
        <v>169</v>
      </c>
      <c r="F74" s="28">
        <v>1200</v>
      </c>
      <c r="G74" s="28">
        <v>900</v>
      </c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39">
        <f t="shared" si="1"/>
        <v>0</v>
      </c>
      <c r="V74" s="28">
        <v>172</v>
      </c>
      <c r="W74" s="28">
        <v>89</v>
      </c>
    </row>
    <row r="75" spans="1:23" ht="14.25" customHeight="1" x14ac:dyDescent="0.2">
      <c r="A75" s="41" t="s">
        <v>983</v>
      </c>
      <c r="B75" s="31" t="s">
        <v>661</v>
      </c>
      <c r="C75" s="28" t="s">
        <v>150</v>
      </c>
      <c r="D75" s="28" t="s">
        <v>162</v>
      </c>
      <c r="E75" s="28" t="s">
        <v>169</v>
      </c>
      <c r="F75" s="28">
        <v>1200</v>
      </c>
      <c r="G75" s="28">
        <v>900</v>
      </c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39">
        <f t="shared" si="1"/>
        <v>0</v>
      </c>
      <c r="V75" s="28">
        <v>172</v>
      </c>
      <c r="W75" s="28">
        <v>89</v>
      </c>
    </row>
    <row r="76" spans="1:23" ht="14.25" hidden="1" customHeight="1" x14ac:dyDescent="0.2">
      <c r="A76" s="28"/>
      <c r="B76" s="31" t="s">
        <v>662</v>
      </c>
      <c r="C76" s="28" t="s">
        <v>150</v>
      </c>
      <c r="D76" s="28" t="s">
        <v>162</v>
      </c>
      <c r="E76" s="28" t="s">
        <v>169</v>
      </c>
      <c r="F76" s="28">
        <v>1200</v>
      </c>
      <c r="G76" s="28">
        <v>900</v>
      </c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39">
        <f t="shared" si="1"/>
        <v>0</v>
      </c>
      <c r="V76" s="28">
        <v>172</v>
      </c>
      <c r="W76" s="28">
        <v>89</v>
      </c>
    </row>
    <row r="77" spans="1:23" ht="14.25" hidden="1" customHeight="1" x14ac:dyDescent="0.2">
      <c r="A77" s="28"/>
      <c r="B77" s="31" t="s">
        <v>663</v>
      </c>
      <c r="C77" s="28" t="s">
        <v>150</v>
      </c>
      <c r="D77" s="28" t="s">
        <v>162</v>
      </c>
      <c r="E77" s="28" t="s">
        <v>169</v>
      </c>
      <c r="F77" s="28">
        <v>1200</v>
      </c>
      <c r="G77" s="28">
        <v>1400</v>
      </c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39">
        <f t="shared" si="1"/>
        <v>0</v>
      </c>
      <c r="V77" s="28">
        <v>250</v>
      </c>
      <c r="W77" s="28">
        <v>89</v>
      </c>
    </row>
    <row r="78" spans="1:23" ht="14.25" customHeight="1" x14ac:dyDescent="0.2">
      <c r="A78" s="41" t="s">
        <v>983</v>
      </c>
      <c r="B78" s="31" t="s">
        <v>664</v>
      </c>
      <c r="C78" s="28" t="s">
        <v>150</v>
      </c>
      <c r="D78" s="28" t="s">
        <v>162</v>
      </c>
      <c r="E78" s="28" t="s">
        <v>169</v>
      </c>
      <c r="F78" s="28">
        <v>1200</v>
      </c>
      <c r="G78" s="28">
        <v>1400</v>
      </c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39">
        <f t="shared" si="1"/>
        <v>0</v>
      </c>
      <c r="V78" s="28">
        <v>250</v>
      </c>
      <c r="W78" s="28">
        <v>89</v>
      </c>
    </row>
    <row r="79" spans="1:23" ht="14.25" hidden="1" customHeight="1" x14ac:dyDescent="0.2">
      <c r="A79" s="28"/>
      <c r="B79" s="31" t="s">
        <v>902</v>
      </c>
      <c r="C79" s="28" t="s">
        <v>150</v>
      </c>
      <c r="D79" s="28" t="s">
        <v>162</v>
      </c>
      <c r="E79" s="28" t="s">
        <v>169</v>
      </c>
      <c r="F79" s="28">
        <v>1700</v>
      </c>
      <c r="G79" s="28">
        <v>300</v>
      </c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39">
        <f t="shared" si="1"/>
        <v>0</v>
      </c>
      <c r="V79" s="28">
        <v>106.4</v>
      </c>
      <c r="W79" s="28">
        <v>61.4</v>
      </c>
    </row>
    <row r="80" spans="1:23" ht="14.25" hidden="1" customHeight="1" x14ac:dyDescent="0.2">
      <c r="A80" s="28"/>
      <c r="B80" s="31" t="s">
        <v>903</v>
      </c>
      <c r="C80" s="28" t="s">
        <v>150</v>
      </c>
      <c r="D80" s="28" t="s">
        <v>162</v>
      </c>
      <c r="E80" s="28" t="s">
        <v>169</v>
      </c>
      <c r="F80" s="28">
        <v>1700</v>
      </c>
      <c r="G80" s="28">
        <v>600</v>
      </c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39">
        <f t="shared" si="1"/>
        <v>0</v>
      </c>
      <c r="V80" s="28">
        <v>130</v>
      </c>
      <c r="W80" s="28">
        <v>140</v>
      </c>
    </row>
    <row r="81" spans="1:23" ht="14.25" hidden="1" customHeight="1" x14ac:dyDescent="0.2">
      <c r="A81" s="28"/>
      <c r="B81" s="31" t="s">
        <v>904</v>
      </c>
      <c r="C81" s="28" t="s">
        <v>150</v>
      </c>
      <c r="D81" s="28" t="s">
        <v>162</v>
      </c>
      <c r="E81" s="28" t="s">
        <v>169</v>
      </c>
      <c r="F81" s="28">
        <v>1700</v>
      </c>
      <c r="G81" s="28">
        <v>650</v>
      </c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39">
        <f t="shared" si="1"/>
        <v>0</v>
      </c>
      <c r="V81" s="28">
        <v>172</v>
      </c>
      <c r="W81" s="28">
        <v>89</v>
      </c>
    </row>
    <row r="82" spans="1:23" ht="14.25" hidden="1" customHeight="1" x14ac:dyDescent="0.2">
      <c r="A82" s="28"/>
      <c r="B82" s="31" t="s">
        <v>905</v>
      </c>
      <c r="C82" s="28" t="s">
        <v>150</v>
      </c>
      <c r="D82" s="28" t="s">
        <v>162</v>
      </c>
      <c r="E82" s="28" t="s">
        <v>169</v>
      </c>
      <c r="F82" s="28">
        <v>1700</v>
      </c>
      <c r="G82" s="28">
        <v>650</v>
      </c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39">
        <f t="shared" si="1"/>
        <v>0</v>
      </c>
      <c r="V82" s="28">
        <v>172</v>
      </c>
      <c r="W82" s="28">
        <v>89</v>
      </c>
    </row>
    <row r="83" spans="1:23" ht="14.25" hidden="1" customHeight="1" x14ac:dyDescent="0.2">
      <c r="A83" s="28"/>
      <c r="B83" s="31" t="s">
        <v>906</v>
      </c>
      <c r="C83" s="28" t="s">
        <v>150</v>
      </c>
      <c r="D83" s="28" t="s">
        <v>162</v>
      </c>
      <c r="E83" s="28" t="s">
        <v>169</v>
      </c>
      <c r="F83" s="28">
        <v>1700</v>
      </c>
      <c r="G83" s="28">
        <v>800</v>
      </c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39">
        <f t="shared" si="1"/>
        <v>0</v>
      </c>
      <c r="V83" s="28">
        <v>130</v>
      </c>
      <c r="W83" s="28">
        <v>140</v>
      </c>
    </row>
    <row r="84" spans="1:23" ht="14.25" hidden="1" customHeight="1" x14ac:dyDescent="0.2">
      <c r="A84" s="28"/>
      <c r="B84" s="31" t="s">
        <v>907</v>
      </c>
      <c r="C84" s="28" t="s">
        <v>150</v>
      </c>
      <c r="D84" s="28" t="s">
        <v>162</v>
      </c>
      <c r="E84" s="28" t="s">
        <v>169</v>
      </c>
      <c r="F84" s="28">
        <v>1700</v>
      </c>
      <c r="G84" s="28">
        <v>800</v>
      </c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39">
        <f t="shared" si="1"/>
        <v>0</v>
      </c>
      <c r="V84" s="28">
        <v>130</v>
      </c>
      <c r="W84" s="28">
        <v>140</v>
      </c>
    </row>
    <row r="85" spans="1:23" ht="14.25" hidden="1" customHeight="1" x14ac:dyDescent="0.2">
      <c r="A85" s="28"/>
      <c r="B85" s="31" t="s">
        <v>908</v>
      </c>
      <c r="C85" s="28" t="s">
        <v>150</v>
      </c>
      <c r="D85" s="28" t="s">
        <v>162</v>
      </c>
      <c r="E85" s="28" t="s">
        <v>169</v>
      </c>
      <c r="F85" s="28">
        <v>1700</v>
      </c>
      <c r="G85" s="28">
        <v>1000</v>
      </c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39">
        <f t="shared" si="1"/>
        <v>0</v>
      </c>
      <c r="V85" s="28">
        <v>250</v>
      </c>
      <c r="W85" s="28">
        <v>89</v>
      </c>
    </row>
    <row r="86" spans="1:23" ht="14.25" hidden="1" customHeight="1" x14ac:dyDescent="0.2">
      <c r="A86" s="28"/>
      <c r="B86" s="31" t="s">
        <v>909</v>
      </c>
      <c r="C86" s="28" t="s">
        <v>150</v>
      </c>
      <c r="D86" s="28" t="s">
        <v>162</v>
      </c>
      <c r="E86" s="28" t="s">
        <v>169</v>
      </c>
      <c r="F86" s="28">
        <v>1700</v>
      </c>
      <c r="G86" s="28">
        <v>1000</v>
      </c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39">
        <f t="shared" si="1"/>
        <v>0</v>
      </c>
      <c r="V86" s="28">
        <v>250</v>
      </c>
      <c r="W86" s="28">
        <v>89</v>
      </c>
    </row>
    <row r="87" spans="1:23" ht="14.25" hidden="1" customHeight="1" x14ac:dyDescent="0.2">
      <c r="A87" s="28"/>
      <c r="B87" s="31" t="s">
        <v>910</v>
      </c>
      <c r="C87" s="28" t="s">
        <v>150</v>
      </c>
      <c r="D87" s="28" t="s">
        <v>162</v>
      </c>
      <c r="E87" s="28" t="s">
        <v>169</v>
      </c>
      <c r="F87" s="28">
        <v>1700</v>
      </c>
      <c r="G87" s="28">
        <v>1000</v>
      </c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39">
        <f t="shared" si="1"/>
        <v>0</v>
      </c>
      <c r="V87" s="28">
        <v>250</v>
      </c>
      <c r="W87" s="28">
        <v>89</v>
      </c>
    </row>
    <row r="88" spans="1:23" ht="14.25" hidden="1" customHeight="1" x14ac:dyDescent="0.2">
      <c r="A88" s="28"/>
      <c r="B88" s="31" t="s">
        <v>911</v>
      </c>
      <c r="C88" s="28" t="s">
        <v>150</v>
      </c>
      <c r="D88" s="28" t="s">
        <v>162</v>
      </c>
      <c r="E88" s="28" t="s">
        <v>169</v>
      </c>
      <c r="F88" s="28">
        <v>1700</v>
      </c>
      <c r="G88" s="28">
        <v>1000</v>
      </c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39">
        <f t="shared" si="1"/>
        <v>0</v>
      </c>
      <c r="V88" s="28">
        <v>250</v>
      </c>
      <c r="W88" s="28">
        <v>89</v>
      </c>
    </row>
    <row r="89" spans="1:23" ht="14.25" hidden="1" customHeight="1" x14ac:dyDescent="0.2">
      <c r="A89" s="28"/>
      <c r="B89" s="31" t="s">
        <v>912</v>
      </c>
      <c r="C89" s="28" t="s">
        <v>150</v>
      </c>
      <c r="D89" s="28" t="s">
        <v>162</v>
      </c>
      <c r="E89" s="28" t="s">
        <v>169</v>
      </c>
      <c r="F89" s="28">
        <v>1700</v>
      </c>
      <c r="G89" s="28">
        <v>1200</v>
      </c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39">
        <f t="shared" si="1"/>
        <v>0</v>
      </c>
      <c r="V89" s="28">
        <v>130</v>
      </c>
      <c r="W89" s="28">
        <v>140</v>
      </c>
    </row>
    <row r="90" spans="1:23" ht="14.25" hidden="1" customHeight="1" x14ac:dyDescent="0.2">
      <c r="A90" s="28"/>
      <c r="B90" s="31" t="s">
        <v>913</v>
      </c>
      <c r="C90" s="28" t="s">
        <v>150</v>
      </c>
      <c r="D90" s="28" t="s">
        <v>162</v>
      </c>
      <c r="E90" s="28" t="s">
        <v>169</v>
      </c>
      <c r="F90" s="28">
        <v>1700</v>
      </c>
      <c r="G90" s="28">
        <v>1600</v>
      </c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39">
        <f t="shared" si="1"/>
        <v>0</v>
      </c>
      <c r="V90" s="28">
        <v>190</v>
      </c>
      <c r="W90" s="28">
        <v>140</v>
      </c>
    </row>
    <row r="91" spans="1:23" ht="28.5" hidden="1" customHeight="1" x14ac:dyDescent="0.2">
      <c r="A91" s="28"/>
      <c r="B91" s="31" t="s">
        <v>914</v>
      </c>
      <c r="C91" s="28" t="s">
        <v>150</v>
      </c>
      <c r="D91" s="28" t="s">
        <v>162</v>
      </c>
      <c r="E91" s="28" t="s">
        <v>169</v>
      </c>
      <c r="F91" s="28">
        <v>1700</v>
      </c>
      <c r="G91" s="28">
        <v>1600</v>
      </c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39">
        <f t="shared" si="1"/>
        <v>0</v>
      </c>
      <c r="V91" s="28">
        <v>190</v>
      </c>
      <c r="W91" s="28">
        <v>140</v>
      </c>
    </row>
    <row r="92" spans="1:23" ht="14.25" hidden="1" customHeight="1" x14ac:dyDescent="0.2">
      <c r="A92" s="28"/>
      <c r="B92" s="31" t="s">
        <v>952</v>
      </c>
      <c r="C92" s="28" t="s">
        <v>150</v>
      </c>
      <c r="D92" s="28" t="s">
        <v>162</v>
      </c>
      <c r="E92" s="28" t="s">
        <v>169</v>
      </c>
      <c r="F92" s="28">
        <v>3300</v>
      </c>
      <c r="G92" s="28">
        <v>1000</v>
      </c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39">
        <f t="shared" si="1"/>
        <v>0</v>
      </c>
      <c r="V92" s="28">
        <v>190</v>
      </c>
      <c r="W92" s="28">
        <v>140</v>
      </c>
    </row>
    <row r="93" spans="1:23" ht="14.25" hidden="1" customHeight="1" x14ac:dyDescent="0.2">
      <c r="A93" s="28"/>
      <c r="B93" s="31" t="s">
        <v>953</v>
      </c>
      <c r="C93" s="28" t="s">
        <v>150</v>
      </c>
      <c r="D93" s="28" t="s">
        <v>162</v>
      </c>
      <c r="E93" s="28" t="s">
        <v>169</v>
      </c>
      <c r="F93" s="28">
        <v>3300</v>
      </c>
      <c r="G93" s="28">
        <v>1000</v>
      </c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39">
        <f t="shared" si="1"/>
        <v>0</v>
      </c>
      <c r="V93" s="28">
        <v>190</v>
      </c>
      <c r="W93" s="28">
        <v>140</v>
      </c>
    </row>
    <row r="94" spans="1:23" ht="14.25" hidden="1" customHeight="1" x14ac:dyDescent="0.2">
      <c r="A94" s="28"/>
      <c r="B94" s="31" t="s">
        <v>956</v>
      </c>
      <c r="C94" s="28" t="s">
        <v>150</v>
      </c>
      <c r="D94" s="28" t="s">
        <v>162</v>
      </c>
      <c r="E94" s="28" t="s">
        <v>169</v>
      </c>
      <c r="F94" s="28">
        <v>4500</v>
      </c>
      <c r="G94" s="28">
        <v>800</v>
      </c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39">
        <f t="shared" si="1"/>
        <v>0</v>
      </c>
      <c r="V94" s="28">
        <v>190</v>
      </c>
      <c r="W94" s="28">
        <v>140</v>
      </c>
    </row>
    <row r="95" spans="1:23" ht="14.25" hidden="1" customHeight="1" x14ac:dyDescent="0.2">
      <c r="A95" s="28"/>
      <c r="B95" s="31" t="s">
        <v>960</v>
      </c>
      <c r="C95" s="28" t="s">
        <v>150</v>
      </c>
      <c r="D95" s="28" t="s">
        <v>162</v>
      </c>
      <c r="E95" s="28" t="s">
        <v>169</v>
      </c>
      <c r="F95" s="28">
        <v>6500</v>
      </c>
      <c r="G95" s="28">
        <v>250</v>
      </c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39">
        <f t="shared" si="1"/>
        <v>0</v>
      </c>
      <c r="V95" s="28">
        <v>130</v>
      </c>
      <c r="W95" s="28">
        <v>140</v>
      </c>
    </row>
    <row r="96" spans="1:23" ht="14.25" hidden="1" customHeight="1" x14ac:dyDescent="0.2">
      <c r="A96" s="28"/>
      <c r="B96" s="31" t="s">
        <v>961</v>
      </c>
      <c r="C96" s="28" t="s">
        <v>150</v>
      </c>
      <c r="D96" s="28" t="s">
        <v>162</v>
      </c>
      <c r="E96" s="28" t="s">
        <v>169</v>
      </c>
      <c r="F96" s="28">
        <v>6500</v>
      </c>
      <c r="G96" s="28">
        <v>500</v>
      </c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39">
        <f t="shared" si="1"/>
        <v>0</v>
      </c>
      <c r="V96" s="28">
        <v>190</v>
      </c>
      <c r="W96" s="28">
        <v>140</v>
      </c>
    </row>
    <row r="97" spans="1:23" ht="14.25" hidden="1" customHeight="1" x14ac:dyDescent="0.2">
      <c r="A97" s="28"/>
      <c r="B97" s="31" t="s">
        <v>665</v>
      </c>
      <c r="C97" s="28" t="s">
        <v>150</v>
      </c>
      <c r="D97" s="28" t="s">
        <v>162</v>
      </c>
      <c r="E97" s="28" t="s">
        <v>971</v>
      </c>
      <c r="F97" s="28">
        <v>1200</v>
      </c>
      <c r="G97" s="28">
        <v>200</v>
      </c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39">
        <f t="shared" si="1"/>
        <v>0</v>
      </c>
      <c r="V97" s="28">
        <v>106.4</v>
      </c>
      <c r="W97" s="28">
        <v>61.4</v>
      </c>
    </row>
    <row r="98" spans="1:23" ht="14.25" hidden="1" customHeight="1" x14ac:dyDescent="0.2">
      <c r="A98" s="28"/>
      <c r="B98" s="31" t="s">
        <v>666</v>
      </c>
      <c r="C98" s="28" t="s">
        <v>150</v>
      </c>
      <c r="D98" s="28" t="s">
        <v>162</v>
      </c>
      <c r="E98" s="28" t="s">
        <v>971</v>
      </c>
      <c r="F98" s="28">
        <v>1200</v>
      </c>
      <c r="G98" s="28">
        <v>300</v>
      </c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39">
        <f t="shared" si="1"/>
        <v>0</v>
      </c>
      <c r="V98" s="28">
        <v>106.4</v>
      </c>
      <c r="W98" s="28">
        <v>61.4</v>
      </c>
    </row>
    <row r="99" spans="1:23" ht="14.25" hidden="1" customHeight="1" x14ac:dyDescent="0.2">
      <c r="A99" s="28"/>
      <c r="B99" s="31" t="s">
        <v>667</v>
      </c>
      <c r="C99" s="28" t="s">
        <v>150</v>
      </c>
      <c r="D99" s="28" t="s">
        <v>162</v>
      </c>
      <c r="E99" s="28" t="s">
        <v>971</v>
      </c>
      <c r="F99" s="28">
        <v>1200</v>
      </c>
      <c r="G99" s="28">
        <v>300</v>
      </c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39">
        <f t="shared" si="1"/>
        <v>0</v>
      </c>
      <c r="V99" s="28">
        <v>106.4</v>
      </c>
      <c r="W99" s="28">
        <v>61.4</v>
      </c>
    </row>
    <row r="100" spans="1:23" ht="14.25" hidden="1" customHeight="1" x14ac:dyDescent="0.2">
      <c r="A100" s="28"/>
      <c r="B100" s="31" t="s">
        <v>668</v>
      </c>
      <c r="C100" s="28" t="s">
        <v>150</v>
      </c>
      <c r="D100" s="28" t="s">
        <v>162</v>
      </c>
      <c r="E100" s="28" t="s">
        <v>971</v>
      </c>
      <c r="F100" s="28">
        <v>1200</v>
      </c>
      <c r="G100" s="28">
        <v>300</v>
      </c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39">
        <f t="shared" si="1"/>
        <v>0</v>
      </c>
      <c r="V100" s="28">
        <v>106.4</v>
      </c>
      <c r="W100" s="28">
        <v>61.4</v>
      </c>
    </row>
    <row r="101" spans="1:23" ht="14.25" hidden="1" customHeight="1" x14ac:dyDescent="0.2">
      <c r="A101" s="28"/>
      <c r="B101" s="31" t="s">
        <v>669</v>
      </c>
      <c r="C101" s="28" t="s">
        <v>150</v>
      </c>
      <c r="D101" s="28" t="s">
        <v>162</v>
      </c>
      <c r="E101" s="28" t="s">
        <v>971</v>
      </c>
      <c r="F101" s="28">
        <v>1200</v>
      </c>
      <c r="G101" s="28">
        <v>400</v>
      </c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39">
        <f t="shared" si="1"/>
        <v>0</v>
      </c>
      <c r="V101" s="28">
        <v>106.4</v>
      </c>
      <c r="W101" s="28">
        <v>61.4</v>
      </c>
    </row>
    <row r="102" spans="1:23" ht="14.25" hidden="1" customHeight="1" x14ac:dyDescent="0.2">
      <c r="A102" s="28"/>
      <c r="B102" s="31" t="s">
        <v>670</v>
      </c>
      <c r="C102" s="28" t="s">
        <v>150</v>
      </c>
      <c r="D102" s="28" t="s">
        <v>162</v>
      </c>
      <c r="E102" s="28" t="s">
        <v>971</v>
      </c>
      <c r="F102" s="28">
        <v>1200</v>
      </c>
      <c r="G102" s="28">
        <v>400</v>
      </c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39">
        <f t="shared" si="1"/>
        <v>0</v>
      </c>
      <c r="V102" s="28">
        <v>106.4</v>
      </c>
      <c r="W102" s="28">
        <v>61.4</v>
      </c>
    </row>
    <row r="103" spans="1:23" ht="14.25" hidden="1" customHeight="1" x14ac:dyDescent="0.2">
      <c r="A103" s="28"/>
      <c r="B103" s="31" t="s">
        <v>671</v>
      </c>
      <c r="C103" s="28" t="s">
        <v>150</v>
      </c>
      <c r="D103" s="28" t="s">
        <v>162</v>
      </c>
      <c r="E103" s="28" t="s">
        <v>971</v>
      </c>
      <c r="F103" s="28">
        <v>1200</v>
      </c>
      <c r="G103" s="28">
        <v>450</v>
      </c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39">
        <f t="shared" si="1"/>
        <v>0</v>
      </c>
      <c r="V103" s="28">
        <v>106.4</v>
      </c>
      <c r="W103" s="28">
        <v>61.4</v>
      </c>
    </row>
    <row r="104" spans="1:23" ht="14.25" hidden="1" customHeight="1" x14ac:dyDescent="0.2">
      <c r="A104" s="28"/>
      <c r="B104" s="31" t="s">
        <v>672</v>
      </c>
      <c r="C104" s="28" t="s">
        <v>150</v>
      </c>
      <c r="D104" s="28" t="s">
        <v>162</v>
      </c>
      <c r="E104" s="28" t="s">
        <v>971</v>
      </c>
      <c r="F104" s="28">
        <v>1200</v>
      </c>
      <c r="G104" s="28">
        <v>450</v>
      </c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39">
        <f t="shared" si="1"/>
        <v>0</v>
      </c>
      <c r="V104" s="28">
        <v>152</v>
      </c>
      <c r="W104" s="28">
        <v>62</v>
      </c>
    </row>
    <row r="105" spans="1:23" ht="14.25" hidden="1" customHeight="1" x14ac:dyDescent="0.2">
      <c r="A105" s="28"/>
      <c r="B105" s="31" t="s">
        <v>673</v>
      </c>
      <c r="C105" s="28" t="s">
        <v>150</v>
      </c>
      <c r="D105" s="28" t="s">
        <v>162</v>
      </c>
      <c r="E105" s="28" t="s">
        <v>971</v>
      </c>
      <c r="F105" s="28">
        <v>1200</v>
      </c>
      <c r="G105" s="28">
        <v>600</v>
      </c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39">
        <f t="shared" si="1"/>
        <v>0</v>
      </c>
      <c r="V105" s="28">
        <v>106.4</v>
      </c>
      <c r="W105" s="28">
        <v>61.4</v>
      </c>
    </row>
    <row r="106" spans="1:23" ht="14.25" hidden="1" customHeight="1" x14ac:dyDescent="0.2">
      <c r="A106" s="28"/>
      <c r="B106" s="31" t="s">
        <v>674</v>
      </c>
      <c r="C106" s="28" t="s">
        <v>150</v>
      </c>
      <c r="D106" s="28" t="s">
        <v>162</v>
      </c>
      <c r="E106" s="28" t="s">
        <v>971</v>
      </c>
      <c r="F106" s="28">
        <v>1200</v>
      </c>
      <c r="G106" s="28">
        <v>600</v>
      </c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39">
        <f t="shared" si="1"/>
        <v>0</v>
      </c>
      <c r="V106" s="28">
        <v>152</v>
      </c>
      <c r="W106" s="28">
        <v>62</v>
      </c>
    </row>
    <row r="107" spans="1:23" ht="14.25" hidden="1" customHeight="1" x14ac:dyDescent="0.2">
      <c r="A107" s="28"/>
      <c r="B107" s="31" t="s">
        <v>474</v>
      </c>
      <c r="C107" s="28" t="s">
        <v>150</v>
      </c>
      <c r="D107" s="28" t="s">
        <v>162</v>
      </c>
      <c r="E107" s="28" t="s">
        <v>971</v>
      </c>
      <c r="F107" s="28">
        <v>1700</v>
      </c>
      <c r="G107" s="28">
        <v>400</v>
      </c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39">
        <f t="shared" si="1"/>
        <v>0</v>
      </c>
      <c r="V107" s="28">
        <v>106.4</v>
      </c>
      <c r="W107" s="28">
        <v>61.4</v>
      </c>
    </row>
    <row r="108" spans="1:23" ht="14.25" hidden="1" customHeight="1" x14ac:dyDescent="0.2">
      <c r="A108" s="28"/>
      <c r="B108" s="31" t="s">
        <v>675</v>
      </c>
      <c r="C108" s="28" t="s">
        <v>150</v>
      </c>
      <c r="D108" s="28" t="s">
        <v>162</v>
      </c>
      <c r="E108" s="28" t="s">
        <v>972</v>
      </c>
      <c r="F108" s="28">
        <v>1200</v>
      </c>
      <c r="G108" s="28">
        <v>1200</v>
      </c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39">
        <f t="shared" si="1"/>
        <v>0</v>
      </c>
      <c r="V108" s="28">
        <v>130</v>
      </c>
      <c r="W108" s="28">
        <v>140</v>
      </c>
    </row>
    <row r="109" spans="1:23" ht="14.25" hidden="1" customHeight="1" x14ac:dyDescent="0.2">
      <c r="A109" s="28"/>
      <c r="B109" s="31" t="s">
        <v>915</v>
      </c>
      <c r="C109" s="28" t="s">
        <v>150</v>
      </c>
      <c r="D109" s="28" t="s">
        <v>162</v>
      </c>
      <c r="E109" s="28" t="s">
        <v>972</v>
      </c>
      <c r="F109" s="28">
        <v>1700</v>
      </c>
      <c r="G109" s="28">
        <v>800</v>
      </c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39">
        <f t="shared" si="1"/>
        <v>0</v>
      </c>
      <c r="V109" s="28">
        <v>130</v>
      </c>
      <c r="W109" s="28">
        <v>140</v>
      </c>
    </row>
    <row r="110" spans="1:23" ht="14.25" hidden="1" customHeight="1" x14ac:dyDescent="0.2">
      <c r="A110" s="28"/>
      <c r="B110" s="31" t="s">
        <v>916</v>
      </c>
      <c r="C110" s="28" t="s">
        <v>150</v>
      </c>
      <c r="D110" s="28" t="s">
        <v>162</v>
      </c>
      <c r="E110" s="28" t="s">
        <v>972</v>
      </c>
      <c r="F110" s="28">
        <v>1700</v>
      </c>
      <c r="G110" s="28">
        <v>800</v>
      </c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39">
        <f t="shared" si="1"/>
        <v>0</v>
      </c>
      <c r="V110" s="28">
        <v>106.4</v>
      </c>
      <c r="W110" s="28">
        <v>61.4</v>
      </c>
    </row>
    <row r="111" spans="1:23" ht="14.25" hidden="1" customHeight="1" x14ac:dyDescent="0.2">
      <c r="A111" s="28"/>
      <c r="B111" s="31" t="s">
        <v>917</v>
      </c>
      <c r="C111" s="28" t="s">
        <v>150</v>
      </c>
      <c r="D111" s="28" t="s">
        <v>162</v>
      </c>
      <c r="E111" s="28" t="s">
        <v>972</v>
      </c>
      <c r="F111" s="28">
        <v>1700</v>
      </c>
      <c r="G111" s="28">
        <v>1200</v>
      </c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39">
        <f t="shared" si="1"/>
        <v>0</v>
      </c>
      <c r="V111" s="28">
        <v>130</v>
      </c>
      <c r="W111" s="28">
        <v>140</v>
      </c>
    </row>
    <row r="112" spans="1:23" ht="14.25" hidden="1" customHeight="1" x14ac:dyDescent="0.2">
      <c r="A112" s="28"/>
      <c r="B112" s="31" t="s">
        <v>954</v>
      </c>
      <c r="C112" s="28" t="s">
        <v>150</v>
      </c>
      <c r="D112" s="28" t="s">
        <v>162</v>
      </c>
      <c r="E112" s="28" t="s">
        <v>972</v>
      </c>
      <c r="F112" s="28">
        <v>3300</v>
      </c>
      <c r="G112" s="28">
        <v>500</v>
      </c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39">
        <f t="shared" si="1"/>
        <v>0</v>
      </c>
      <c r="V112" s="28">
        <v>130</v>
      </c>
      <c r="W112" s="28">
        <v>140</v>
      </c>
    </row>
    <row r="113" spans="1:23" ht="14.25" hidden="1" customHeight="1" x14ac:dyDescent="0.2">
      <c r="A113" s="28"/>
      <c r="B113" s="31" t="s">
        <v>955</v>
      </c>
      <c r="C113" s="28" t="s">
        <v>150</v>
      </c>
      <c r="D113" s="28" t="s">
        <v>162</v>
      </c>
      <c r="E113" s="28" t="s">
        <v>972</v>
      </c>
      <c r="F113" s="28">
        <v>3300</v>
      </c>
      <c r="G113" s="28">
        <v>1000</v>
      </c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39">
        <f t="shared" si="1"/>
        <v>0</v>
      </c>
      <c r="V113" s="28">
        <v>130</v>
      </c>
      <c r="W113" s="28">
        <v>140</v>
      </c>
    </row>
    <row r="114" spans="1:23" ht="14.25" hidden="1" customHeight="1" x14ac:dyDescent="0.2">
      <c r="A114" s="28"/>
      <c r="B114" s="31" t="s">
        <v>957</v>
      </c>
      <c r="C114" s="28" t="s">
        <v>150</v>
      </c>
      <c r="D114" s="28" t="s">
        <v>162</v>
      </c>
      <c r="E114" s="28" t="s">
        <v>972</v>
      </c>
      <c r="F114" s="28">
        <v>4500</v>
      </c>
      <c r="G114" s="28">
        <v>400</v>
      </c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39">
        <f t="shared" si="1"/>
        <v>0</v>
      </c>
      <c r="V114" s="28">
        <v>130</v>
      </c>
      <c r="W114" s="28">
        <v>140</v>
      </c>
    </row>
    <row r="115" spans="1:23" ht="14.25" hidden="1" customHeight="1" x14ac:dyDescent="0.2">
      <c r="A115" s="28"/>
      <c r="B115" s="31" t="s">
        <v>958</v>
      </c>
      <c r="C115" s="28" t="s">
        <v>150</v>
      </c>
      <c r="D115" s="28" t="s">
        <v>162</v>
      </c>
      <c r="E115" s="28" t="s">
        <v>972</v>
      </c>
      <c r="F115" s="28">
        <v>4500</v>
      </c>
      <c r="G115" s="28">
        <v>800</v>
      </c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39">
        <f t="shared" si="1"/>
        <v>0</v>
      </c>
      <c r="V115" s="28">
        <v>130</v>
      </c>
      <c r="W115" s="28">
        <v>140</v>
      </c>
    </row>
    <row r="116" spans="1:23" ht="14.25" hidden="1" customHeight="1" x14ac:dyDescent="0.2">
      <c r="A116" s="28"/>
      <c r="B116" s="31" t="s">
        <v>959</v>
      </c>
      <c r="C116" s="28" t="s">
        <v>150</v>
      </c>
      <c r="D116" s="28" t="s">
        <v>162</v>
      </c>
      <c r="E116" s="28" t="s">
        <v>972</v>
      </c>
      <c r="F116" s="28">
        <v>4500</v>
      </c>
      <c r="G116" s="28">
        <v>1200</v>
      </c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39">
        <f t="shared" si="1"/>
        <v>0</v>
      </c>
      <c r="V116" s="28">
        <v>130</v>
      </c>
      <c r="W116" s="28">
        <v>140</v>
      </c>
    </row>
    <row r="117" spans="1:23" ht="14.25" hidden="1" customHeight="1" x14ac:dyDescent="0.2">
      <c r="A117" s="28"/>
      <c r="B117" s="31" t="s">
        <v>962</v>
      </c>
      <c r="C117" s="28" t="s">
        <v>150</v>
      </c>
      <c r="D117" s="28" t="s">
        <v>162</v>
      </c>
      <c r="E117" s="28" t="s">
        <v>972</v>
      </c>
      <c r="F117" s="28">
        <v>6500</v>
      </c>
      <c r="G117" s="28">
        <v>250</v>
      </c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39">
        <f t="shared" si="1"/>
        <v>0</v>
      </c>
      <c r="V117" s="28">
        <v>130</v>
      </c>
      <c r="W117" s="28">
        <v>140</v>
      </c>
    </row>
    <row r="118" spans="1:23" ht="14.25" hidden="1" customHeight="1" x14ac:dyDescent="0.2">
      <c r="A118" s="28"/>
      <c r="B118" s="31" t="s">
        <v>963</v>
      </c>
      <c r="C118" s="28" t="s">
        <v>150</v>
      </c>
      <c r="D118" s="28" t="s">
        <v>162</v>
      </c>
      <c r="E118" s="28" t="s">
        <v>972</v>
      </c>
      <c r="F118" s="28">
        <v>6500</v>
      </c>
      <c r="G118" s="28">
        <v>500</v>
      </c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39">
        <f t="shared" si="1"/>
        <v>0</v>
      </c>
      <c r="V118" s="28">
        <v>130</v>
      </c>
      <c r="W118" s="28">
        <v>140</v>
      </c>
    </row>
    <row r="119" spans="1:23" ht="14.25" hidden="1" customHeight="1" x14ac:dyDescent="0.2">
      <c r="A119" s="28"/>
      <c r="B119" s="38" t="s">
        <v>964</v>
      </c>
      <c r="C119" s="28" t="s">
        <v>150</v>
      </c>
      <c r="D119" s="28" t="s">
        <v>162</v>
      </c>
      <c r="E119" s="39" t="s">
        <v>972</v>
      </c>
      <c r="F119" s="28">
        <v>6500</v>
      </c>
      <c r="G119" s="28">
        <v>600</v>
      </c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39">
        <f t="shared" si="1"/>
        <v>0</v>
      </c>
      <c r="V119" s="28">
        <v>130</v>
      </c>
      <c r="W119" s="28">
        <v>140</v>
      </c>
    </row>
    <row r="120" spans="1:23" ht="14.25" hidden="1" customHeight="1" x14ac:dyDescent="0.2">
      <c r="A120" s="28"/>
      <c r="B120" s="31" t="s">
        <v>965</v>
      </c>
      <c r="C120" s="28" t="s">
        <v>150</v>
      </c>
      <c r="D120" s="28" t="s">
        <v>162</v>
      </c>
      <c r="E120" s="28" t="s">
        <v>972</v>
      </c>
      <c r="F120" s="28">
        <v>6500</v>
      </c>
      <c r="G120" s="28">
        <v>750</v>
      </c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39">
        <f t="shared" si="1"/>
        <v>0</v>
      </c>
      <c r="V120" s="28">
        <v>130</v>
      </c>
      <c r="W120" s="28">
        <v>140</v>
      </c>
    </row>
    <row r="121" spans="1:23" ht="14.25" customHeight="1" x14ac:dyDescent="0.2">
      <c r="A121" s="41" t="s">
        <v>986</v>
      </c>
      <c r="B121" s="41" t="s">
        <v>152</v>
      </c>
      <c r="C121" s="28" t="s">
        <v>150</v>
      </c>
      <c r="D121" s="28" t="s">
        <v>162</v>
      </c>
      <c r="E121" s="35" t="s">
        <v>168</v>
      </c>
      <c r="F121" s="28">
        <v>600</v>
      </c>
      <c r="G121" s="28">
        <v>200</v>
      </c>
      <c r="H121" s="28">
        <v>40</v>
      </c>
      <c r="I121" s="28">
        <v>41</v>
      </c>
      <c r="J121" s="28">
        <v>42</v>
      </c>
      <c r="K121" s="28">
        <v>43</v>
      </c>
      <c r="L121" s="28">
        <v>44</v>
      </c>
      <c r="M121" s="28">
        <v>0.22</v>
      </c>
      <c r="N121" s="28">
        <v>0.03</v>
      </c>
      <c r="O121" s="28">
        <v>0.42</v>
      </c>
      <c r="P121" s="28">
        <v>0.06</v>
      </c>
      <c r="Q121" s="28">
        <v>0.01</v>
      </c>
      <c r="R121" s="41">
        <v>588.21</v>
      </c>
      <c r="S121" s="28">
        <v>100</v>
      </c>
      <c r="T121" s="28" t="s">
        <v>166</v>
      </c>
      <c r="U121" s="39">
        <f t="shared" si="1"/>
        <v>0</v>
      </c>
      <c r="V121" s="28">
        <v>106.4</v>
      </c>
      <c r="W121" s="28">
        <v>61.4</v>
      </c>
    </row>
    <row r="122" spans="1:23" ht="14.25" hidden="1" customHeight="1" x14ac:dyDescent="0.2">
      <c r="A122" s="37"/>
      <c r="B122" s="38" t="s">
        <v>533</v>
      </c>
      <c r="C122" s="28" t="s">
        <v>150</v>
      </c>
      <c r="D122" s="28" t="s">
        <v>162</v>
      </c>
      <c r="E122" s="39" t="s">
        <v>168</v>
      </c>
      <c r="F122" s="28">
        <v>600</v>
      </c>
      <c r="G122" s="28">
        <v>300</v>
      </c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39">
        <f t="shared" si="1"/>
        <v>0</v>
      </c>
      <c r="V122" s="28">
        <v>106.4</v>
      </c>
      <c r="W122" s="28">
        <v>61.4</v>
      </c>
    </row>
    <row r="123" spans="1:23" ht="14.25" hidden="1" customHeight="1" x14ac:dyDescent="0.2">
      <c r="A123" s="37"/>
      <c r="B123" s="31" t="s">
        <v>534</v>
      </c>
      <c r="C123" s="28" t="s">
        <v>150</v>
      </c>
      <c r="D123" s="28" t="s">
        <v>162</v>
      </c>
      <c r="E123" s="28" t="s">
        <v>168</v>
      </c>
      <c r="F123" s="28">
        <v>600</v>
      </c>
      <c r="G123" s="28">
        <v>300</v>
      </c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37"/>
      <c r="U123" s="39">
        <f t="shared" si="1"/>
        <v>0</v>
      </c>
      <c r="V123" s="28">
        <v>106.4</v>
      </c>
      <c r="W123" s="28">
        <v>61.4</v>
      </c>
    </row>
    <row r="124" spans="1:23" ht="14.25" customHeight="1" x14ac:dyDescent="0.2">
      <c r="A124" s="28" t="s">
        <v>986</v>
      </c>
      <c r="B124" s="41" t="s">
        <v>979</v>
      </c>
      <c r="C124" s="28" t="s">
        <v>150</v>
      </c>
      <c r="D124" s="28" t="s">
        <v>162</v>
      </c>
      <c r="E124" s="35" t="s">
        <v>168</v>
      </c>
      <c r="F124" s="28">
        <v>600</v>
      </c>
      <c r="G124" s="28">
        <v>400</v>
      </c>
      <c r="H124" s="28">
        <v>45</v>
      </c>
      <c r="I124" s="28">
        <v>46</v>
      </c>
      <c r="J124" s="28">
        <v>47</v>
      </c>
      <c r="K124" s="28">
        <v>48</v>
      </c>
      <c r="L124" s="28">
        <v>49</v>
      </c>
      <c r="M124" s="28">
        <v>0.12</v>
      </c>
      <c r="N124" s="28">
        <v>0.03</v>
      </c>
      <c r="O124" s="28">
        <v>0.22</v>
      </c>
      <c r="P124" s="28">
        <v>0.06</v>
      </c>
      <c r="Q124" s="28">
        <v>0.01</v>
      </c>
      <c r="R124" s="41">
        <v>833.79</v>
      </c>
      <c r="S124" s="28">
        <v>100</v>
      </c>
      <c r="T124" s="28" t="s">
        <v>166</v>
      </c>
      <c r="U124" s="39">
        <f t="shared" si="1"/>
        <v>0</v>
      </c>
      <c r="V124" s="28">
        <v>106.4</v>
      </c>
      <c r="W124" s="28">
        <v>61.4</v>
      </c>
    </row>
    <row r="125" spans="1:23" ht="14.25" hidden="1" customHeight="1" x14ac:dyDescent="0.2">
      <c r="A125" s="28"/>
      <c r="B125" s="31" t="s">
        <v>582</v>
      </c>
      <c r="C125" s="28" t="s">
        <v>150</v>
      </c>
      <c r="D125" s="28" t="s">
        <v>162</v>
      </c>
      <c r="E125" s="28" t="s">
        <v>168</v>
      </c>
      <c r="F125" s="28">
        <v>650</v>
      </c>
      <c r="G125" s="28">
        <v>300</v>
      </c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>
        <v>726.99</v>
      </c>
      <c r="S125" s="28">
        <v>100</v>
      </c>
      <c r="T125" s="28" t="s">
        <v>166</v>
      </c>
      <c r="U125" s="39">
        <f t="shared" si="1"/>
        <v>0</v>
      </c>
      <c r="V125" s="28">
        <v>106.4</v>
      </c>
      <c r="W125" s="28">
        <v>61.4</v>
      </c>
    </row>
    <row r="126" spans="1:23" ht="14.25" hidden="1" customHeight="1" x14ac:dyDescent="0.2">
      <c r="A126" s="28"/>
      <c r="B126" s="31" t="s">
        <v>583</v>
      </c>
      <c r="C126" s="28" t="s">
        <v>150</v>
      </c>
      <c r="D126" s="28" t="s">
        <v>162</v>
      </c>
      <c r="E126" s="28" t="s">
        <v>168</v>
      </c>
      <c r="F126" s="28">
        <v>650</v>
      </c>
      <c r="G126" s="28">
        <v>300</v>
      </c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39">
        <f t="shared" si="1"/>
        <v>0</v>
      </c>
      <c r="V126" s="28">
        <v>152</v>
      </c>
      <c r="W126" s="28">
        <v>62</v>
      </c>
    </row>
    <row r="127" spans="1:23" ht="14.25" hidden="1" customHeight="1" x14ac:dyDescent="0.2">
      <c r="A127" s="28"/>
      <c r="B127" s="31" t="s">
        <v>584</v>
      </c>
      <c r="C127" s="28" t="s">
        <v>150</v>
      </c>
      <c r="D127" s="28" t="s">
        <v>162</v>
      </c>
      <c r="E127" s="28" t="s">
        <v>168</v>
      </c>
      <c r="F127" s="28">
        <v>650</v>
      </c>
      <c r="G127" s="28">
        <v>400</v>
      </c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39">
        <f t="shared" si="1"/>
        <v>0</v>
      </c>
      <c r="V127" s="28">
        <v>42.5</v>
      </c>
      <c r="W127" s="28">
        <v>42</v>
      </c>
    </row>
    <row r="128" spans="1:23" ht="14.25" hidden="1" customHeight="1" x14ac:dyDescent="0.2">
      <c r="A128" s="28"/>
      <c r="B128" s="31" t="s">
        <v>585</v>
      </c>
      <c r="C128" s="28" t="s">
        <v>150</v>
      </c>
      <c r="D128" s="28" t="s">
        <v>162</v>
      </c>
      <c r="E128" s="28" t="s">
        <v>168</v>
      </c>
      <c r="F128" s="28">
        <v>650</v>
      </c>
      <c r="G128" s="28">
        <v>400</v>
      </c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39">
        <f t="shared" si="1"/>
        <v>0</v>
      </c>
      <c r="V128" s="28">
        <v>106.4</v>
      </c>
      <c r="W128" s="28">
        <v>61.4</v>
      </c>
    </row>
    <row r="129" spans="1:24" ht="14.25" hidden="1" customHeight="1" x14ac:dyDescent="0.2">
      <c r="A129" s="28"/>
      <c r="B129" s="38" t="s">
        <v>586</v>
      </c>
      <c r="C129" s="28" t="s">
        <v>150</v>
      </c>
      <c r="D129" s="28" t="s">
        <v>162</v>
      </c>
      <c r="E129" s="39" t="s">
        <v>168</v>
      </c>
      <c r="F129" s="28">
        <v>650</v>
      </c>
      <c r="G129" s="28">
        <v>450</v>
      </c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39">
        <f t="shared" si="1"/>
        <v>0</v>
      </c>
      <c r="V129" s="28">
        <v>152</v>
      </c>
      <c r="W129" s="28">
        <v>62</v>
      </c>
    </row>
    <row r="130" spans="1:24" ht="14.25" hidden="1" customHeight="1" x14ac:dyDescent="0.2">
      <c r="A130" s="28"/>
      <c r="B130" s="31" t="s">
        <v>587</v>
      </c>
      <c r="C130" s="28" t="s">
        <v>150</v>
      </c>
      <c r="D130" s="28" t="s">
        <v>162</v>
      </c>
      <c r="E130" s="28" t="s">
        <v>168</v>
      </c>
      <c r="F130" s="28">
        <v>650</v>
      </c>
      <c r="G130" s="28">
        <v>600</v>
      </c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39">
        <f t="shared" ref="U130:U193" si="2">V130*W130*X130/1000000</f>
        <v>0</v>
      </c>
      <c r="V130" s="28">
        <v>152</v>
      </c>
      <c r="W130" s="28">
        <v>62</v>
      </c>
    </row>
    <row r="131" spans="1:24" x14ac:dyDescent="0.2">
      <c r="A131" s="28" t="s">
        <v>322</v>
      </c>
      <c r="B131" s="41" t="s">
        <v>151</v>
      </c>
      <c r="C131" s="28" t="s">
        <v>150</v>
      </c>
      <c r="D131" s="28" t="s">
        <v>162</v>
      </c>
      <c r="E131" s="35" t="s">
        <v>168</v>
      </c>
      <c r="F131" s="28">
        <v>1200</v>
      </c>
      <c r="G131" s="28">
        <v>50</v>
      </c>
      <c r="H131" s="28">
        <v>35</v>
      </c>
      <c r="I131" s="28">
        <v>36</v>
      </c>
      <c r="J131" s="28">
        <v>37</v>
      </c>
      <c r="K131" s="28">
        <v>38</v>
      </c>
      <c r="L131" s="28">
        <v>39</v>
      </c>
      <c r="M131" s="28">
        <v>0.53</v>
      </c>
      <c r="N131" s="28">
        <v>8.2000000000000003E-2</v>
      </c>
      <c r="O131" s="28">
        <v>0.84</v>
      </c>
      <c r="P131" s="28">
        <v>0.13</v>
      </c>
      <c r="Q131" s="28">
        <v>0.05</v>
      </c>
      <c r="R131" s="41">
        <v>285.69</v>
      </c>
      <c r="S131" s="28">
        <v>100</v>
      </c>
      <c r="T131" s="28" t="s">
        <v>166</v>
      </c>
      <c r="U131" s="39">
        <f t="shared" si="2"/>
        <v>9.6519199999999999E-2</v>
      </c>
      <c r="V131" s="28">
        <v>94</v>
      </c>
      <c r="W131" s="28">
        <v>34</v>
      </c>
      <c r="X131" s="1">
        <v>30.2</v>
      </c>
    </row>
    <row r="132" spans="1:24" ht="14.25" customHeight="1" x14ac:dyDescent="0.2">
      <c r="A132" s="41" t="s">
        <v>983</v>
      </c>
      <c r="B132" s="38" t="s">
        <v>676</v>
      </c>
      <c r="C132" s="28" t="s">
        <v>150</v>
      </c>
      <c r="D132" s="28" t="s">
        <v>162</v>
      </c>
      <c r="E132" s="39" t="s">
        <v>168</v>
      </c>
      <c r="F132" s="28">
        <v>1200</v>
      </c>
      <c r="G132" s="28">
        <v>75</v>
      </c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41">
        <v>335.32</v>
      </c>
      <c r="S132" s="39">
        <v>100</v>
      </c>
      <c r="T132" s="39" t="s">
        <v>166</v>
      </c>
      <c r="U132" s="39">
        <f t="shared" si="2"/>
        <v>0</v>
      </c>
      <c r="V132" s="28">
        <v>94</v>
      </c>
      <c r="W132" s="28">
        <v>34</v>
      </c>
    </row>
    <row r="133" spans="1:24" ht="14.25" hidden="1" customHeight="1" x14ac:dyDescent="0.2">
      <c r="A133" s="28"/>
      <c r="B133" s="31" t="s">
        <v>677</v>
      </c>
      <c r="C133" s="28" t="s">
        <v>150</v>
      </c>
      <c r="D133" s="28" t="s">
        <v>162</v>
      </c>
      <c r="E133" s="28" t="s">
        <v>168</v>
      </c>
      <c r="F133" s="28">
        <v>1200</v>
      </c>
      <c r="G133" s="28">
        <v>100</v>
      </c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39">
        <f t="shared" si="2"/>
        <v>0</v>
      </c>
      <c r="V133" s="28">
        <v>106.4</v>
      </c>
      <c r="W133" s="28">
        <v>61.4</v>
      </c>
    </row>
    <row r="134" spans="1:24" x14ac:dyDescent="0.2">
      <c r="A134" s="28" t="s">
        <v>322</v>
      </c>
      <c r="B134" s="41" t="s">
        <v>71</v>
      </c>
      <c r="C134" s="28" t="s">
        <v>412</v>
      </c>
      <c r="D134" s="28" t="s">
        <v>1162</v>
      </c>
      <c r="E134" s="35" t="s">
        <v>168</v>
      </c>
      <c r="F134" s="28">
        <v>1200</v>
      </c>
      <c r="G134" s="28">
        <v>100</v>
      </c>
      <c r="H134" s="28">
        <v>30</v>
      </c>
      <c r="I134" s="28">
        <v>31</v>
      </c>
      <c r="J134" s="28">
        <v>32</v>
      </c>
      <c r="K134" s="28">
        <v>33</v>
      </c>
      <c r="L134" s="28">
        <v>34</v>
      </c>
      <c r="M134" s="28">
        <v>0.27</v>
      </c>
      <c r="N134" s="28">
        <v>7.8E-2</v>
      </c>
      <c r="O134" s="28">
        <v>0.48</v>
      </c>
      <c r="P134" s="28">
        <v>0.14000000000000001</v>
      </c>
      <c r="Q134" s="28">
        <v>0.05</v>
      </c>
      <c r="R134" s="41">
        <v>354.07</v>
      </c>
      <c r="S134" s="28">
        <v>100</v>
      </c>
      <c r="T134" s="28" t="s">
        <v>166</v>
      </c>
      <c r="U134" s="39">
        <f t="shared" si="2"/>
        <v>9.6519199999999999E-2</v>
      </c>
      <c r="V134" s="28">
        <v>94</v>
      </c>
      <c r="W134" s="28">
        <v>34</v>
      </c>
      <c r="X134" s="1">
        <v>30.2</v>
      </c>
    </row>
    <row r="135" spans="1:24" ht="14.25" hidden="1" customHeight="1" x14ac:dyDescent="0.2">
      <c r="A135" s="28"/>
      <c r="B135" s="31" t="s">
        <v>678</v>
      </c>
      <c r="C135" s="28" t="s">
        <v>150</v>
      </c>
      <c r="D135" s="28" t="s">
        <v>162</v>
      </c>
      <c r="E135" s="28" t="s">
        <v>168</v>
      </c>
      <c r="F135" s="28">
        <v>1200</v>
      </c>
      <c r="G135" s="28">
        <v>150</v>
      </c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39">
        <f t="shared" si="2"/>
        <v>0</v>
      </c>
      <c r="V135" s="28">
        <v>106.4</v>
      </c>
      <c r="W135" s="28">
        <v>61.4</v>
      </c>
    </row>
    <row r="136" spans="1:24" ht="14.25" hidden="1" customHeight="1" x14ac:dyDescent="0.2">
      <c r="A136" s="28"/>
      <c r="B136" s="31" t="s">
        <v>679</v>
      </c>
      <c r="C136" s="28" t="s">
        <v>150</v>
      </c>
      <c r="D136" s="28" t="s">
        <v>162</v>
      </c>
      <c r="E136" s="28" t="s">
        <v>168</v>
      </c>
      <c r="F136" s="28">
        <v>1200</v>
      </c>
      <c r="G136" s="28">
        <v>150</v>
      </c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39">
        <f t="shared" si="2"/>
        <v>0</v>
      </c>
      <c r="V136" s="28">
        <v>106.4</v>
      </c>
      <c r="W136" s="28">
        <v>61.4</v>
      </c>
    </row>
    <row r="137" spans="1:24" ht="14.25" hidden="1" customHeight="1" x14ac:dyDescent="0.2">
      <c r="A137" s="28"/>
      <c r="B137" s="31" t="s">
        <v>680</v>
      </c>
      <c r="C137" s="28" t="s">
        <v>150</v>
      </c>
      <c r="D137" s="28" t="s">
        <v>162</v>
      </c>
      <c r="E137" s="28" t="s">
        <v>168</v>
      </c>
      <c r="F137" s="28">
        <v>1200</v>
      </c>
      <c r="G137" s="28">
        <v>150</v>
      </c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39">
        <f t="shared" si="2"/>
        <v>0</v>
      </c>
      <c r="V137" s="28">
        <v>106.4</v>
      </c>
      <c r="W137" s="28">
        <v>61.4</v>
      </c>
    </row>
    <row r="138" spans="1:24" ht="14.25" hidden="1" customHeight="1" x14ac:dyDescent="0.2">
      <c r="A138" s="28"/>
      <c r="B138" s="31" t="s">
        <v>681</v>
      </c>
      <c r="C138" s="28" t="s">
        <v>150</v>
      </c>
      <c r="D138" s="28" t="s">
        <v>162</v>
      </c>
      <c r="E138" s="28" t="s">
        <v>168</v>
      </c>
      <c r="F138" s="28">
        <v>1200</v>
      </c>
      <c r="G138" s="28">
        <v>150</v>
      </c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39">
        <f t="shared" si="2"/>
        <v>0</v>
      </c>
      <c r="V138" s="28">
        <v>106.4</v>
      </c>
      <c r="W138" s="28">
        <v>61.4</v>
      </c>
    </row>
    <row r="139" spans="1:24" ht="14.25" hidden="1" customHeight="1" x14ac:dyDescent="0.2">
      <c r="A139" s="28"/>
      <c r="B139" s="31" t="s">
        <v>682</v>
      </c>
      <c r="C139" s="28" t="s">
        <v>150</v>
      </c>
      <c r="D139" s="28" t="s">
        <v>162</v>
      </c>
      <c r="E139" s="28" t="s">
        <v>168</v>
      </c>
      <c r="F139" s="28">
        <v>1200</v>
      </c>
      <c r="G139" s="28">
        <v>150</v>
      </c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39"/>
      <c r="S139" s="39"/>
      <c r="T139" s="39"/>
      <c r="U139" s="39">
        <f t="shared" si="2"/>
        <v>0</v>
      </c>
      <c r="V139" s="28">
        <v>152</v>
      </c>
      <c r="W139" s="28">
        <v>62</v>
      </c>
    </row>
    <row r="140" spans="1:24" ht="14.25" customHeight="1" x14ac:dyDescent="0.2">
      <c r="A140" s="41" t="s">
        <v>997</v>
      </c>
      <c r="B140" s="31" t="s">
        <v>683</v>
      </c>
      <c r="C140" s="28" t="s">
        <v>150</v>
      </c>
      <c r="D140" s="28" t="s">
        <v>162</v>
      </c>
      <c r="E140" s="28" t="s">
        <v>168</v>
      </c>
      <c r="F140" s="28">
        <v>1200</v>
      </c>
      <c r="G140" s="28">
        <v>150</v>
      </c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41">
        <v>418.41</v>
      </c>
      <c r="S140" s="39">
        <v>100</v>
      </c>
      <c r="T140" s="39" t="s">
        <v>166</v>
      </c>
      <c r="U140" s="39">
        <f t="shared" si="2"/>
        <v>0</v>
      </c>
      <c r="V140" s="28">
        <v>94</v>
      </c>
      <c r="W140" s="28">
        <v>34</v>
      </c>
    </row>
    <row r="141" spans="1:24" ht="14.25" hidden="1" customHeight="1" x14ac:dyDescent="0.2">
      <c r="A141" s="28"/>
      <c r="B141" s="31" t="s">
        <v>684</v>
      </c>
      <c r="C141" s="28" t="s">
        <v>150</v>
      </c>
      <c r="D141" s="28" t="s">
        <v>162</v>
      </c>
      <c r="E141" s="28" t="s">
        <v>168</v>
      </c>
      <c r="F141" s="28">
        <v>1200</v>
      </c>
      <c r="G141" s="28">
        <v>200</v>
      </c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U141" s="39">
        <f t="shared" si="2"/>
        <v>0</v>
      </c>
      <c r="V141" s="28">
        <v>106.4</v>
      </c>
      <c r="W141" s="28">
        <v>61.4</v>
      </c>
    </row>
    <row r="142" spans="1:24" ht="14.25" hidden="1" customHeight="1" x14ac:dyDescent="0.2">
      <c r="A142" s="37"/>
      <c r="B142" s="38" t="s">
        <v>685</v>
      </c>
      <c r="C142" s="28" t="s">
        <v>150</v>
      </c>
      <c r="D142" s="28" t="s">
        <v>162</v>
      </c>
      <c r="E142" s="28" t="s">
        <v>168</v>
      </c>
      <c r="F142" s="28">
        <v>1200</v>
      </c>
      <c r="G142" s="28">
        <v>200</v>
      </c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>
        <v>674.73</v>
      </c>
      <c r="S142" s="28">
        <v>100</v>
      </c>
      <c r="T142" s="28" t="s">
        <v>166</v>
      </c>
      <c r="U142" s="39">
        <f t="shared" si="2"/>
        <v>0</v>
      </c>
      <c r="V142" s="28">
        <v>106.4</v>
      </c>
      <c r="W142" s="28">
        <v>61.4</v>
      </c>
    </row>
    <row r="143" spans="1:24" ht="14.25" hidden="1" customHeight="1" x14ac:dyDescent="0.2">
      <c r="A143" s="28"/>
      <c r="B143" s="31" t="s">
        <v>686</v>
      </c>
      <c r="C143" s="28" t="s">
        <v>150</v>
      </c>
      <c r="D143" s="28" t="s">
        <v>162</v>
      </c>
      <c r="E143" s="28" t="s">
        <v>168</v>
      </c>
      <c r="F143" s="28">
        <v>1200</v>
      </c>
      <c r="G143" s="28">
        <v>200</v>
      </c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39">
        <f t="shared" si="2"/>
        <v>0</v>
      </c>
      <c r="V143" s="28">
        <v>106.4</v>
      </c>
      <c r="W143" s="28">
        <v>61.4</v>
      </c>
    </row>
    <row r="144" spans="1:24" ht="14.25" hidden="1" customHeight="1" x14ac:dyDescent="0.2">
      <c r="A144" s="37"/>
      <c r="B144" s="31" t="s">
        <v>985</v>
      </c>
      <c r="C144" s="28" t="s">
        <v>150</v>
      </c>
      <c r="D144" s="28" t="s">
        <v>162</v>
      </c>
      <c r="E144" s="28" t="s">
        <v>168</v>
      </c>
      <c r="F144" s="28">
        <v>1200</v>
      </c>
      <c r="G144" s="28">
        <v>200</v>
      </c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>
        <v>801.98</v>
      </c>
      <c r="S144" s="28">
        <v>100</v>
      </c>
      <c r="T144" s="28" t="s">
        <v>166</v>
      </c>
      <c r="U144" s="39">
        <f t="shared" si="2"/>
        <v>0</v>
      </c>
      <c r="V144" s="28">
        <v>106.4</v>
      </c>
      <c r="W144" s="28">
        <v>61.4</v>
      </c>
    </row>
    <row r="145" spans="1:24" ht="14.25" hidden="1" customHeight="1" x14ac:dyDescent="0.2">
      <c r="A145" s="28"/>
      <c r="B145" s="31" t="s">
        <v>687</v>
      </c>
      <c r="C145" s="28" t="s">
        <v>150</v>
      </c>
      <c r="D145" s="28" t="s">
        <v>162</v>
      </c>
      <c r="E145" s="28" t="s">
        <v>168</v>
      </c>
      <c r="F145" s="28">
        <v>1200</v>
      </c>
      <c r="G145" s="28">
        <v>200</v>
      </c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39">
        <f t="shared" si="2"/>
        <v>0</v>
      </c>
      <c r="V145" s="28">
        <v>106.4</v>
      </c>
      <c r="W145" s="28">
        <v>61.4</v>
      </c>
    </row>
    <row r="146" spans="1:24" x14ac:dyDescent="0.2">
      <c r="A146" s="28" t="s">
        <v>450</v>
      </c>
      <c r="B146" s="31" t="s">
        <v>688</v>
      </c>
      <c r="C146" s="28" t="s">
        <v>150</v>
      </c>
      <c r="D146" s="28" t="s">
        <v>162</v>
      </c>
      <c r="E146" s="28" t="s">
        <v>168</v>
      </c>
      <c r="F146" s="28">
        <v>1200</v>
      </c>
      <c r="G146" s="28">
        <v>200</v>
      </c>
      <c r="H146" s="28">
        <v>95</v>
      </c>
      <c r="I146" s="28">
        <v>96</v>
      </c>
      <c r="J146" s="28">
        <v>97</v>
      </c>
      <c r="K146" s="28">
        <v>98</v>
      </c>
      <c r="L146" s="28">
        <v>99</v>
      </c>
      <c r="M146" s="28">
        <v>0.13500000000000001</v>
      </c>
      <c r="N146" s="28">
        <v>3.4000000000000002E-2</v>
      </c>
      <c r="O146" s="28">
        <v>0.2</v>
      </c>
      <c r="P146" s="28">
        <v>0.05</v>
      </c>
      <c r="Q146" s="28">
        <v>0.01</v>
      </c>
      <c r="R146" s="41">
        <v>674.66</v>
      </c>
      <c r="S146" s="28">
        <v>100</v>
      </c>
      <c r="T146" s="28" t="s">
        <v>166</v>
      </c>
      <c r="U146" s="39">
        <f t="shared" si="2"/>
        <v>0.20186846399999997</v>
      </c>
      <c r="V146" s="28">
        <v>106.4</v>
      </c>
      <c r="W146" s="28">
        <v>61.4</v>
      </c>
      <c r="X146" s="1">
        <v>30.9</v>
      </c>
    </row>
    <row r="147" spans="1:24" ht="14.25" hidden="1" customHeight="1" x14ac:dyDescent="0.2">
      <c r="A147" s="41"/>
      <c r="B147" s="31" t="s">
        <v>689</v>
      </c>
      <c r="C147" s="28" t="s">
        <v>150</v>
      </c>
      <c r="D147" s="28" t="s">
        <v>162</v>
      </c>
      <c r="E147" s="28" t="s">
        <v>168</v>
      </c>
      <c r="F147" s="28">
        <v>1200</v>
      </c>
      <c r="G147" s="28">
        <v>225</v>
      </c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39">
        <f t="shared" si="2"/>
        <v>0</v>
      </c>
      <c r="V147" s="28">
        <v>152</v>
      </c>
      <c r="W147" s="28">
        <v>62</v>
      </c>
    </row>
    <row r="148" spans="1:24" ht="14.25" hidden="1" customHeight="1" x14ac:dyDescent="0.2">
      <c r="A148" s="28"/>
      <c r="B148" s="31" t="s">
        <v>690</v>
      </c>
      <c r="C148" s="28" t="s">
        <v>150</v>
      </c>
      <c r="D148" s="28" t="s">
        <v>162</v>
      </c>
      <c r="E148" s="28" t="s">
        <v>168</v>
      </c>
      <c r="F148" s="28">
        <v>1200</v>
      </c>
      <c r="G148" s="28">
        <v>225</v>
      </c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39">
        <f t="shared" si="2"/>
        <v>0</v>
      </c>
      <c r="V148" s="28">
        <v>152</v>
      </c>
      <c r="W148" s="28">
        <v>62</v>
      </c>
    </row>
    <row r="149" spans="1:24" ht="14.25" hidden="1" customHeight="1" x14ac:dyDescent="0.2">
      <c r="A149" s="28"/>
      <c r="B149" s="31" t="s">
        <v>691</v>
      </c>
      <c r="C149" s="28" t="s">
        <v>150</v>
      </c>
      <c r="D149" s="28" t="s">
        <v>162</v>
      </c>
      <c r="E149" s="28" t="s">
        <v>168</v>
      </c>
      <c r="F149" s="28">
        <v>1200</v>
      </c>
      <c r="G149" s="28">
        <v>225</v>
      </c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39">
        <f t="shared" si="2"/>
        <v>0</v>
      </c>
      <c r="V149" s="28">
        <v>152</v>
      </c>
      <c r="W149" s="28">
        <v>62</v>
      </c>
    </row>
    <row r="150" spans="1:24" ht="14.25" hidden="1" customHeight="1" x14ac:dyDescent="0.2">
      <c r="A150" s="28"/>
      <c r="B150" s="31" t="s">
        <v>692</v>
      </c>
      <c r="C150" s="28" t="s">
        <v>150</v>
      </c>
      <c r="D150" s="28" t="s">
        <v>162</v>
      </c>
      <c r="E150" s="28" t="s">
        <v>168</v>
      </c>
      <c r="F150" s="28">
        <v>1200</v>
      </c>
      <c r="G150" s="28">
        <v>225</v>
      </c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39">
        <f t="shared" si="2"/>
        <v>0</v>
      </c>
      <c r="V150" s="28">
        <v>152</v>
      </c>
      <c r="W150" s="28">
        <v>62</v>
      </c>
    </row>
    <row r="151" spans="1:24" ht="14.25" hidden="1" customHeight="1" x14ac:dyDescent="0.2">
      <c r="A151" s="28"/>
      <c r="B151" s="31" t="s">
        <v>693</v>
      </c>
      <c r="C151" s="28" t="s">
        <v>150</v>
      </c>
      <c r="D151" s="28" t="s">
        <v>162</v>
      </c>
      <c r="E151" s="28" t="s">
        <v>168</v>
      </c>
      <c r="F151" s="28">
        <v>1200</v>
      </c>
      <c r="G151" s="28">
        <v>225</v>
      </c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39">
        <f t="shared" si="2"/>
        <v>0</v>
      </c>
      <c r="V151" s="28">
        <v>152</v>
      </c>
      <c r="W151" s="28">
        <v>62</v>
      </c>
    </row>
    <row r="152" spans="1:24" ht="14.25" hidden="1" customHeight="1" x14ac:dyDescent="0.2">
      <c r="A152" s="28"/>
      <c r="B152" s="31" t="s">
        <v>694</v>
      </c>
      <c r="C152" s="28" t="s">
        <v>150</v>
      </c>
      <c r="D152" s="28" t="s">
        <v>162</v>
      </c>
      <c r="E152" s="28" t="s">
        <v>168</v>
      </c>
      <c r="F152" s="28">
        <v>1200</v>
      </c>
      <c r="G152" s="28">
        <v>300</v>
      </c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39">
        <f t="shared" si="2"/>
        <v>0</v>
      </c>
      <c r="V152" s="28">
        <v>106.4</v>
      </c>
      <c r="W152" s="28">
        <v>61.4</v>
      </c>
    </row>
    <row r="153" spans="1:24" ht="14.25" hidden="1" customHeight="1" x14ac:dyDescent="0.2">
      <c r="A153" s="28"/>
      <c r="B153" s="31" t="s">
        <v>695</v>
      </c>
      <c r="C153" s="28" t="s">
        <v>150</v>
      </c>
      <c r="D153" s="28" t="s">
        <v>162</v>
      </c>
      <c r="E153" s="28" t="s">
        <v>168</v>
      </c>
      <c r="F153" s="28">
        <v>1200</v>
      </c>
      <c r="G153" s="28">
        <v>300</v>
      </c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39">
        <f t="shared" si="2"/>
        <v>0</v>
      </c>
      <c r="V153" s="28">
        <v>106.4</v>
      </c>
      <c r="W153" s="28">
        <v>61.4</v>
      </c>
    </row>
    <row r="154" spans="1:24" ht="14.25" hidden="1" customHeight="1" x14ac:dyDescent="0.2">
      <c r="A154" s="28"/>
      <c r="B154" s="31" t="s">
        <v>696</v>
      </c>
      <c r="C154" s="28" t="s">
        <v>150</v>
      </c>
      <c r="D154" s="28" t="s">
        <v>162</v>
      </c>
      <c r="E154" s="28" t="s">
        <v>168</v>
      </c>
      <c r="F154" s="28">
        <v>1200</v>
      </c>
      <c r="G154" s="28">
        <v>300</v>
      </c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39">
        <f t="shared" si="2"/>
        <v>0</v>
      </c>
      <c r="V154" s="28">
        <v>106.4</v>
      </c>
      <c r="W154" s="28">
        <v>61.4</v>
      </c>
    </row>
    <row r="155" spans="1:24" ht="14.25" hidden="1" customHeight="1" x14ac:dyDescent="0.2">
      <c r="A155" s="28"/>
      <c r="B155" s="31" t="s">
        <v>697</v>
      </c>
      <c r="C155" s="28" t="s">
        <v>150</v>
      </c>
      <c r="D155" s="28" t="s">
        <v>162</v>
      </c>
      <c r="E155" s="28" t="s">
        <v>168</v>
      </c>
      <c r="F155" s="28">
        <v>1200</v>
      </c>
      <c r="G155" s="28">
        <v>300</v>
      </c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39">
        <f t="shared" si="2"/>
        <v>0</v>
      </c>
      <c r="V155" s="28">
        <v>106.4</v>
      </c>
      <c r="W155" s="28">
        <v>61.4</v>
      </c>
    </row>
    <row r="156" spans="1:24" ht="14.25" hidden="1" customHeight="1" x14ac:dyDescent="0.2">
      <c r="A156" s="28"/>
      <c r="B156" s="31" t="s">
        <v>698</v>
      </c>
      <c r="C156" s="28" t="s">
        <v>150</v>
      </c>
      <c r="D156" s="28" t="s">
        <v>162</v>
      </c>
      <c r="E156" s="28" t="s">
        <v>168</v>
      </c>
      <c r="F156" s="28">
        <v>1200</v>
      </c>
      <c r="G156" s="28">
        <v>300</v>
      </c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39">
        <f t="shared" si="2"/>
        <v>0</v>
      </c>
      <c r="V156" s="28">
        <v>106.4</v>
      </c>
      <c r="W156" s="28">
        <v>61.4</v>
      </c>
    </row>
    <row r="157" spans="1:24" ht="14.25" hidden="1" customHeight="1" x14ac:dyDescent="0.2">
      <c r="A157" s="28"/>
      <c r="B157" s="38" t="s">
        <v>699</v>
      </c>
      <c r="C157" s="28" t="s">
        <v>150</v>
      </c>
      <c r="D157" s="28" t="s">
        <v>162</v>
      </c>
      <c r="E157" s="39" t="s">
        <v>168</v>
      </c>
      <c r="F157" s="28">
        <v>1200</v>
      </c>
      <c r="G157" s="28">
        <v>300</v>
      </c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39"/>
      <c r="S157" s="28"/>
      <c r="T157" s="28"/>
      <c r="U157" s="39">
        <f t="shared" si="2"/>
        <v>0</v>
      </c>
      <c r="V157" s="28">
        <v>106.4</v>
      </c>
      <c r="W157" s="28">
        <v>61.4</v>
      </c>
    </row>
    <row r="158" spans="1:24" ht="14.25" hidden="1" customHeight="1" x14ac:dyDescent="0.2">
      <c r="A158" s="39"/>
      <c r="B158" s="31" t="s">
        <v>700</v>
      </c>
      <c r="C158" s="28" t="s">
        <v>150</v>
      </c>
      <c r="D158" s="28" t="s">
        <v>162</v>
      </c>
      <c r="E158" s="28" t="s">
        <v>168</v>
      </c>
      <c r="F158" s="28">
        <v>1200</v>
      </c>
      <c r="G158" s="28">
        <v>300</v>
      </c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39">
        <f t="shared" si="2"/>
        <v>0</v>
      </c>
      <c r="V158" s="28">
        <v>106.4</v>
      </c>
      <c r="W158" s="28">
        <v>61.4</v>
      </c>
    </row>
    <row r="159" spans="1:24" x14ac:dyDescent="0.2">
      <c r="A159" s="28" t="s">
        <v>322</v>
      </c>
      <c r="B159" s="41" t="s">
        <v>413</v>
      </c>
      <c r="C159" s="28" t="s">
        <v>8</v>
      </c>
      <c r="D159" s="28" t="s">
        <v>162</v>
      </c>
      <c r="E159" s="35" t="s">
        <v>168</v>
      </c>
      <c r="F159" s="28">
        <v>1200</v>
      </c>
      <c r="G159" s="28">
        <v>300</v>
      </c>
      <c r="H159" s="28">
        <v>0</v>
      </c>
      <c r="I159" s="28">
        <v>1</v>
      </c>
      <c r="J159" s="28">
        <v>2</v>
      </c>
      <c r="K159" s="28">
        <v>3</v>
      </c>
      <c r="L159" s="28">
        <v>4</v>
      </c>
      <c r="M159" s="28">
        <v>9.2999999999999999E-2</v>
      </c>
      <c r="N159" s="28">
        <v>3.2000000000000001E-2</v>
      </c>
      <c r="O159" s="28">
        <v>0.15</v>
      </c>
      <c r="P159" s="28">
        <v>5.1999999999999998E-2</v>
      </c>
      <c r="Q159" s="28">
        <v>0.01</v>
      </c>
      <c r="R159" s="1">
        <v>845.4</v>
      </c>
      <c r="S159" s="28">
        <v>100</v>
      </c>
      <c r="T159" s="28" t="s">
        <v>166</v>
      </c>
      <c r="U159" s="39">
        <f t="shared" si="2"/>
        <v>0.20186846399999997</v>
      </c>
      <c r="V159" s="28">
        <v>106.4</v>
      </c>
      <c r="W159" s="28">
        <v>61.4</v>
      </c>
      <c r="X159" s="1">
        <v>30.9</v>
      </c>
    </row>
    <row r="160" spans="1:24" ht="14.25" hidden="1" customHeight="1" x14ac:dyDescent="0.2">
      <c r="B160" s="31" t="s">
        <v>701</v>
      </c>
      <c r="C160" s="28" t="s">
        <v>150</v>
      </c>
      <c r="D160" s="28" t="s">
        <v>162</v>
      </c>
      <c r="E160" s="28" t="s">
        <v>168</v>
      </c>
      <c r="F160" s="28">
        <v>1200</v>
      </c>
      <c r="G160" s="28">
        <v>300</v>
      </c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39">
        <f t="shared" si="2"/>
        <v>0</v>
      </c>
      <c r="V160" s="28">
        <v>106.4</v>
      </c>
      <c r="W160" s="28">
        <v>61.4</v>
      </c>
    </row>
    <row r="161" spans="1:23" ht="14.25" hidden="1" customHeight="1" x14ac:dyDescent="0.2">
      <c r="A161" s="28"/>
      <c r="B161" s="31" t="s">
        <v>702</v>
      </c>
      <c r="C161" s="28" t="s">
        <v>150</v>
      </c>
      <c r="D161" s="28" t="s">
        <v>162</v>
      </c>
      <c r="E161" s="28" t="s">
        <v>168</v>
      </c>
      <c r="F161" s="28">
        <v>1200</v>
      </c>
      <c r="G161" s="28">
        <v>300</v>
      </c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39">
        <f t="shared" si="2"/>
        <v>0</v>
      </c>
      <c r="V161" s="28">
        <v>152</v>
      </c>
      <c r="W161" s="28">
        <v>62</v>
      </c>
    </row>
    <row r="162" spans="1:23" ht="14.25" hidden="1" customHeight="1" x14ac:dyDescent="0.2">
      <c r="A162" s="28"/>
      <c r="B162" s="31" t="s">
        <v>703</v>
      </c>
      <c r="C162" s="28" t="s">
        <v>150</v>
      </c>
      <c r="D162" s="28" t="s">
        <v>162</v>
      </c>
      <c r="E162" s="28" t="s">
        <v>168</v>
      </c>
      <c r="F162" s="28">
        <v>1200</v>
      </c>
      <c r="G162" s="28">
        <v>300</v>
      </c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39">
        <f t="shared" si="2"/>
        <v>0</v>
      </c>
      <c r="V162" s="28">
        <v>152</v>
      </c>
      <c r="W162" s="28">
        <v>62</v>
      </c>
    </row>
    <row r="163" spans="1:23" ht="14.25" hidden="1" customHeight="1" x14ac:dyDescent="0.2">
      <c r="A163" s="28"/>
      <c r="B163" s="31" t="s">
        <v>704</v>
      </c>
      <c r="C163" s="28" t="s">
        <v>150</v>
      </c>
      <c r="D163" s="28" t="s">
        <v>162</v>
      </c>
      <c r="E163" s="28" t="s">
        <v>168</v>
      </c>
      <c r="F163" s="28">
        <v>1200</v>
      </c>
      <c r="G163" s="28">
        <v>300</v>
      </c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39">
        <f t="shared" si="2"/>
        <v>0</v>
      </c>
      <c r="V163" s="28">
        <v>152</v>
      </c>
      <c r="W163" s="28">
        <v>62</v>
      </c>
    </row>
    <row r="164" spans="1:23" ht="14.25" hidden="1" customHeight="1" x14ac:dyDescent="0.2">
      <c r="A164" s="28"/>
      <c r="B164" s="31" t="s">
        <v>705</v>
      </c>
      <c r="C164" s="28" t="s">
        <v>150</v>
      </c>
      <c r="D164" s="28" t="s">
        <v>162</v>
      </c>
      <c r="E164" s="28" t="s">
        <v>168</v>
      </c>
      <c r="F164" s="28">
        <v>1200</v>
      </c>
      <c r="G164" s="28">
        <v>300</v>
      </c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39">
        <f t="shared" si="2"/>
        <v>0</v>
      </c>
      <c r="V164" s="28">
        <v>152</v>
      </c>
      <c r="W164" s="28">
        <v>62</v>
      </c>
    </row>
    <row r="165" spans="1:23" ht="14.25" hidden="1" customHeight="1" x14ac:dyDescent="0.2">
      <c r="A165" s="28"/>
      <c r="B165" s="31" t="s">
        <v>706</v>
      </c>
      <c r="C165" s="28" t="s">
        <v>150</v>
      </c>
      <c r="D165" s="28" t="s">
        <v>162</v>
      </c>
      <c r="E165" s="28" t="s">
        <v>168</v>
      </c>
      <c r="F165" s="28">
        <v>1200</v>
      </c>
      <c r="G165" s="28">
        <v>300</v>
      </c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39">
        <f t="shared" si="2"/>
        <v>0</v>
      </c>
      <c r="V165" s="28">
        <v>152</v>
      </c>
      <c r="W165" s="28">
        <v>62</v>
      </c>
    </row>
    <row r="166" spans="1:23" ht="14.25" hidden="1" customHeight="1" x14ac:dyDescent="0.2">
      <c r="A166" s="28"/>
      <c r="B166" s="31" t="s">
        <v>707</v>
      </c>
      <c r="C166" s="28" t="s">
        <v>150</v>
      </c>
      <c r="D166" s="28" t="s">
        <v>162</v>
      </c>
      <c r="E166" s="28" t="s">
        <v>168</v>
      </c>
      <c r="F166" s="28">
        <v>1200</v>
      </c>
      <c r="G166" s="28">
        <v>300</v>
      </c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39">
        <f t="shared" si="2"/>
        <v>0</v>
      </c>
      <c r="V166" s="28">
        <v>122</v>
      </c>
      <c r="W166" s="28">
        <v>62</v>
      </c>
    </row>
    <row r="167" spans="1:23" ht="14.25" hidden="1" customHeight="1" x14ac:dyDescent="0.2">
      <c r="A167" s="28"/>
      <c r="B167" s="31" t="s">
        <v>708</v>
      </c>
      <c r="C167" s="28" t="s">
        <v>150</v>
      </c>
      <c r="D167" s="28" t="s">
        <v>162</v>
      </c>
      <c r="E167" s="28" t="s">
        <v>168</v>
      </c>
      <c r="F167" s="28">
        <v>1200</v>
      </c>
      <c r="G167" s="28">
        <v>400</v>
      </c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39">
        <f t="shared" si="2"/>
        <v>0</v>
      </c>
      <c r="V167" s="28">
        <v>106.4</v>
      </c>
      <c r="W167" s="28">
        <v>61.4</v>
      </c>
    </row>
    <row r="168" spans="1:23" ht="14.25" hidden="1" customHeight="1" x14ac:dyDescent="0.2">
      <c r="A168" s="28"/>
      <c r="B168" s="31" t="s">
        <v>709</v>
      </c>
      <c r="C168" s="28" t="s">
        <v>150</v>
      </c>
      <c r="D168" s="28" t="s">
        <v>162</v>
      </c>
      <c r="E168" s="28" t="s">
        <v>168</v>
      </c>
      <c r="F168" s="28">
        <v>1200</v>
      </c>
      <c r="G168" s="28">
        <v>400</v>
      </c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39">
        <f t="shared" si="2"/>
        <v>0</v>
      </c>
      <c r="V168" s="28">
        <v>106.4</v>
      </c>
      <c r="W168" s="28">
        <v>61.4</v>
      </c>
    </row>
    <row r="169" spans="1:23" ht="14.25" hidden="1" customHeight="1" x14ac:dyDescent="0.2">
      <c r="A169" s="41"/>
      <c r="B169" s="31" t="s">
        <v>710</v>
      </c>
      <c r="C169" s="28" t="s">
        <v>150</v>
      </c>
      <c r="D169" s="28" t="s">
        <v>162</v>
      </c>
      <c r="E169" s="28" t="s">
        <v>168</v>
      </c>
      <c r="F169" s="28">
        <v>1200</v>
      </c>
      <c r="G169" s="28">
        <v>400</v>
      </c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36"/>
      <c r="S169" s="28"/>
      <c r="T169" s="28"/>
      <c r="U169" s="39">
        <f t="shared" si="2"/>
        <v>0</v>
      </c>
      <c r="V169" s="28">
        <v>106.4</v>
      </c>
      <c r="W169" s="28">
        <v>61.4</v>
      </c>
    </row>
    <row r="170" spans="1:23" ht="14.25" hidden="1" customHeight="1" x14ac:dyDescent="0.2">
      <c r="B170" s="42" t="s">
        <v>999</v>
      </c>
      <c r="C170" s="28" t="s">
        <v>150</v>
      </c>
      <c r="D170" s="28" t="s">
        <v>162</v>
      </c>
      <c r="E170" s="28" t="s">
        <v>168</v>
      </c>
      <c r="F170" s="28">
        <v>1200</v>
      </c>
      <c r="G170" s="28">
        <v>400</v>
      </c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39">
        <f t="shared" si="2"/>
        <v>0</v>
      </c>
      <c r="V170" s="28">
        <v>106.4</v>
      </c>
      <c r="W170" s="28">
        <v>61.4</v>
      </c>
    </row>
    <row r="171" spans="1:23" ht="14.25" hidden="1" customHeight="1" x14ac:dyDescent="0.2">
      <c r="A171" s="28"/>
      <c r="B171" s="31" t="s">
        <v>711</v>
      </c>
      <c r="C171" s="28" t="s">
        <v>150</v>
      </c>
      <c r="D171" s="28" t="s">
        <v>162</v>
      </c>
      <c r="E171" s="28" t="s">
        <v>168</v>
      </c>
      <c r="F171" s="28">
        <v>1200</v>
      </c>
      <c r="G171" s="28">
        <v>450</v>
      </c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39">
        <f t="shared" si="2"/>
        <v>0</v>
      </c>
      <c r="V171" s="28">
        <v>172</v>
      </c>
      <c r="W171" s="28">
        <v>89</v>
      </c>
    </row>
    <row r="172" spans="1:23" ht="14.25" hidden="1" customHeight="1" x14ac:dyDescent="0.2">
      <c r="A172" s="28"/>
      <c r="B172" s="31" t="s">
        <v>712</v>
      </c>
      <c r="C172" s="28" t="s">
        <v>150</v>
      </c>
      <c r="D172" s="28" t="s">
        <v>162</v>
      </c>
      <c r="E172" s="28" t="s">
        <v>168</v>
      </c>
      <c r="F172" s="28">
        <v>1200</v>
      </c>
      <c r="G172" s="28">
        <v>450</v>
      </c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39">
        <f t="shared" si="2"/>
        <v>0</v>
      </c>
      <c r="V172" s="28">
        <v>106.4</v>
      </c>
      <c r="W172" s="28">
        <v>61.4</v>
      </c>
    </row>
    <row r="173" spans="1:23" ht="14.25" hidden="1" customHeight="1" x14ac:dyDescent="0.2">
      <c r="A173" s="28"/>
      <c r="B173" s="31" t="s">
        <v>713</v>
      </c>
      <c r="C173" s="28" t="s">
        <v>150</v>
      </c>
      <c r="D173" s="28" t="s">
        <v>162</v>
      </c>
      <c r="E173" s="28" t="s">
        <v>168</v>
      </c>
      <c r="F173" s="28">
        <v>1200</v>
      </c>
      <c r="G173" s="28">
        <v>450</v>
      </c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39">
        <f t="shared" si="2"/>
        <v>0</v>
      </c>
      <c r="V173" s="28">
        <v>106.4</v>
      </c>
      <c r="W173" s="28">
        <v>61.4</v>
      </c>
    </row>
    <row r="174" spans="1:23" ht="14.25" customHeight="1" x14ac:dyDescent="0.2">
      <c r="A174" s="41" t="s">
        <v>983</v>
      </c>
      <c r="B174" s="31" t="s">
        <v>714</v>
      </c>
      <c r="C174" s="28" t="s">
        <v>150</v>
      </c>
      <c r="D174" s="28" t="s">
        <v>162</v>
      </c>
      <c r="E174" s="28" t="s">
        <v>168</v>
      </c>
      <c r="F174" s="28">
        <v>1200</v>
      </c>
      <c r="G174" s="28">
        <v>450</v>
      </c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36">
        <v>1197.8599999999999</v>
      </c>
      <c r="S174" s="28">
        <v>10</v>
      </c>
      <c r="T174" s="39" t="s">
        <v>166</v>
      </c>
      <c r="U174" s="39">
        <f t="shared" si="2"/>
        <v>0</v>
      </c>
      <c r="V174" s="28">
        <v>106.4</v>
      </c>
      <c r="W174" s="28">
        <v>61.4</v>
      </c>
    </row>
    <row r="175" spans="1:23" ht="14.25" hidden="1" customHeight="1" x14ac:dyDescent="0.2">
      <c r="A175" s="28"/>
      <c r="B175" s="31" t="s">
        <v>715</v>
      </c>
      <c r="C175" s="28" t="s">
        <v>150</v>
      </c>
      <c r="D175" s="28" t="s">
        <v>162</v>
      </c>
      <c r="E175" s="28" t="s">
        <v>168</v>
      </c>
      <c r="F175" s="28">
        <v>1200</v>
      </c>
      <c r="G175" s="28">
        <v>450</v>
      </c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39">
        <f t="shared" si="2"/>
        <v>0</v>
      </c>
      <c r="V175" s="28">
        <v>106.4</v>
      </c>
      <c r="W175" s="28">
        <v>61.4</v>
      </c>
    </row>
    <row r="176" spans="1:23" ht="14.25" hidden="1" customHeight="1" x14ac:dyDescent="0.2">
      <c r="A176" s="28"/>
      <c r="B176" s="31" t="s">
        <v>716</v>
      </c>
      <c r="C176" s="28" t="s">
        <v>150</v>
      </c>
      <c r="D176" s="28" t="s">
        <v>162</v>
      </c>
      <c r="E176" s="28" t="s">
        <v>168</v>
      </c>
      <c r="F176" s="28">
        <v>1200</v>
      </c>
      <c r="G176" s="28">
        <v>450</v>
      </c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39">
        <f t="shared" si="2"/>
        <v>0</v>
      </c>
      <c r="V176" s="28">
        <v>152</v>
      </c>
      <c r="W176" s="28">
        <v>62</v>
      </c>
    </row>
    <row r="177" spans="1:23" ht="14.25" hidden="1" customHeight="1" x14ac:dyDescent="0.2">
      <c r="A177" s="28"/>
      <c r="B177" s="31" t="s">
        <v>717</v>
      </c>
      <c r="C177" s="28" t="s">
        <v>150</v>
      </c>
      <c r="D177" s="28" t="s">
        <v>162</v>
      </c>
      <c r="E177" s="28" t="s">
        <v>168</v>
      </c>
      <c r="F177" s="28">
        <v>1200</v>
      </c>
      <c r="G177" s="28">
        <v>450</v>
      </c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39">
        <f t="shared" si="2"/>
        <v>0</v>
      </c>
      <c r="V177" s="28">
        <v>152</v>
      </c>
      <c r="W177" s="28">
        <v>62</v>
      </c>
    </row>
    <row r="178" spans="1:23" ht="14.25" hidden="1" customHeight="1" x14ac:dyDescent="0.2">
      <c r="A178" s="28"/>
      <c r="B178" s="31" t="s">
        <v>718</v>
      </c>
      <c r="C178" s="28" t="s">
        <v>150</v>
      </c>
      <c r="D178" s="28" t="s">
        <v>162</v>
      </c>
      <c r="E178" s="28" t="s">
        <v>168</v>
      </c>
      <c r="F178" s="28">
        <v>1200</v>
      </c>
      <c r="G178" s="28">
        <v>450</v>
      </c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39">
        <f t="shared" si="2"/>
        <v>0</v>
      </c>
      <c r="V178" s="28">
        <v>152</v>
      </c>
      <c r="W178" s="28">
        <v>62</v>
      </c>
    </row>
    <row r="179" spans="1:23" ht="14.25" hidden="1" customHeight="1" x14ac:dyDescent="0.2">
      <c r="A179" s="28"/>
      <c r="B179" s="31" t="s">
        <v>719</v>
      </c>
      <c r="C179" s="28" t="s">
        <v>150</v>
      </c>
      <c r="D179" s="28" t="s">
        <v>162</v>
      </c>
      <c r="E179" s="28" t="s">
        <v>168</v>
      </c>
      <c r="F179" s="28">
        <v>1200</v>
      </c>
      <c r="G179" s="28">
        <v>450</v>
      </c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39">
        <f t="shared" si="2"/>
        <v>0</v>
      </c>
      <c r="V179" s="28">
        <v>152</v>
      </c>
      <c r="W179" s="28">
        <v>62</v>
      </c>
    </row>
    <row r="180" spans="1:23" ht="14.25" hidden="1" customHeight="1" x14ac:dyDescent="0.2">
      <c r="A180" s="28"/>
      <c r="B180" s="31" t="s">
        <v>720</v>
      </c>
      <c r="C180" s="28" t="s">
        <v>150</v>
      </c>
      <c r="D180" s="28" t="s">
        <v>162</v>
      </c>
      <c r="E180" s="28" t="s">
        <v>168</v>
      </c>
      <c r="F180" s="28">
        <v>1200</v>
      </c>
      <c r="G180" s="28">
        <v>450</v>
      </c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39">
        <f t="shared" si="2"/>
        <v>0</v>
      </c>
      <c r="V180" s="28">
        <v>152</v>
      </c>
      <c r="W180" s="28">
        <v>62</v>
      </c>
    </row>
    <row r="181" spans="1:23" ht="14.25" hidden="1" customHeight="1" x14ac:dyDescent="0.2">
      <c r="A181" s="28"/>
      <c r="B181" s="31" t="s">
        <v>721</v>
      </c>
      <c r="C181" s="28" t="s">
        <v>150</v>
      </c>
      <c r="D181" s="28" t="s">
        <v>162</v>
      </c>
      <c r="E181" s="28" t="s">
        <v>168</v>
      </c>
      <c r="F181" s="28">
        <v>1200</v>
      </c>
      <c r="G181" s="28">
        <v>450</v>
      </c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39">
        <f t="shared" si="2"/>
        <v>0</v>
      </c>
      <c r="V181" s="28">
        <v>152</v>
      </c>
      <c r="W181" s="28">
        <v>62</v>
      </c>
    </row>
    <row r="182" spans="1:23" ht="14.25" hidden="1" customHeight="1" x14ac:dyDescent="0.2">
      <c r="A182" s="28"/>
      <c r="B182" s="31" t="s">
        <v>722</v>
      </c>
      <c r="C182" s="28" t="s">
        <v>150</v>
      </c>
      <c r="D182" s="28" t="s">
        <v>162</v>
      </c>
      <c r="E182" s="28" t="s">
        <v>168</v>
      </c>
      <c r="F182" s="28">
        <v>1200</v>
      </c>
      <c r="G182" s="28">
        <v>600</v>
      </c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39">
        <f t="shared" si="2"/>
        <v>0</v>
      </c>
      <c r="V182" s="28">
        <v>172</v>
      </c>
      <c r="W182" s="28">
        <v>89</v>
      </c>
    </row>
    <row r="183" spans="1:23" ht="14.25" hidden="1" customHeight="1" x14ac:dyDescent="0.2">
      <c r="A183" s="28"/>
      <c r="B183" s="31" t="s">
        <v>723</v>
      </c>
      <c r="C183" s="28" t="s">
        <v>150</v>
      </c>
      <c r="D183" s="28" t="s">
        <v>162</v>
      </c>
      <c r="E183" s="28" t="s">
        <v>168</v>
      </c>
      <c r="F183" s="28">
        <v>1200</v>
      </c>
      <c r="G183" s="28">
        <v>600</v>
      </c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39">
        <f t="shared" si="2"/>
        <v>0</v>
      </c>
      <c r="V183" s="28">
        <v>172</v>
      </c>
      <c r="W183" s="28">
        <v>89</v>
      </c>
    </row>
    <row r="184" spans="1:23" ht="14.25" hidden="1" customHeight="1" x14ac:dyDescent="0.2">
      <c r="A184" s="28"/>
      <c r="B184" s="31" t="s">
        <v>724</v>
      </c>
      <c r="C184" s="28" t="s">
        <v>150</v>
      </c>
      <c r="D184" s="28" t="s">
        <v>162</v>
      </c>
      <c r="E184" s="28" t="s">
        <v>168</v>
      </c>
      <c r="F184" s="28">
        <v>1200</v>
      </c>
      <c r="G184" s="28">
        <v>600</v>
      </c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39">
        <f t="shared" si="2"/>
        <v>0</v>
      </c>
      <c r="V184" s="28">
        <v>172</v>
      </c>
      <c r="W184" s="28">
        <v>89</v>
      </c>
    </row>
    <row r="185" spans="1:23" ht="14.25" hidden="1" customHeight="1" x14ac:dyDescent="0.2">
      <c r="A185" s="28"/>
      <c r="B185" s="31" t="s">
        <v>725</v>
      </c>
      <c r="C185" s="28" t="s">
        <v>150</v>
      </c>
      <c r="D185" s="28" t="s">
        <v>162</v>
      </c>
      <c r="E185" s="28" t="s">
        <v>168</v>
      </c>
      <c r="F185" s="28">
        <v>1200</v>
      </c>
      <c r="G185" s="28">
        <v>600</v>
      </c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39">
        <f t="shared" si="2"/>
        <v>0</v>
      </c>
      <c r="V185" s="28">
        <v>172</v>
      </c>
      <c r="W185" s="28">
        <v>89</v>
      </c>
    </row>
    <row r="186" spans="1:23" ht="14.25" customHeight="1" x14ac:dyDescent="0.2">
      <c r="A186" s="41" t="s">
        <v>983</v>
      </c>
      <c r="B186" s="42" t="s">
        <v>1000</v>
      </c>
      <c r="C186" s="28" t="s">
        <v>150</v>
      </c>
      <c r="D186" s="28" t="s">
        <v>162</v>
      </c>
      <c r="E186" s="28" t="s">
        <v>168</v>
      </c>
      <c r="F186" s="28">
        <v>1200</v>
      </c>
      <c r="G186" s="28">
        <v>600</v>
      </c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36">
        <v>1417.59</v>
      </c>
      <c r="S186" s="39">
        <v>10</v>
      </c>
      <c r="T186" s="39" t="s">
        <v>166</v>
      </c>
      <c r="U186" s="39">
        <f t="shared" si="2"/>
        <v>0</v>
      </c>
      <c r="V186" s="28">
        <v>106.4</v>
      </c>
      <c r="W186" s="28">
        <v>61.4</v>
      </c>
    </row>
    <row r="187" spans="1:23" ht="14.25" hidden="1" customHeight="1" x14ac:dyDescent="0.2">
      <c r="A187" s="28"/>
      <c r="B187" s="31" t="s">
        <v>726</v>
      </c>
      <c r="C187" s="28" t="s">
        <v>150</v>
      </c>
      <c r="D187" s="28" t="s">
        <v>162</v>
      </c>
      <c r="E187" s="28" t="s">
        <v>168</v>
      </c>
      <c r="F187" s="28">
        <v>1200</v>
      </c>
      <c r="G187" s="28">
        <v>600</v>
      </c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39">
        <f t="shared" si="2"/>
        <v>0</v>
      </c>
      <c r="V187" s="28">
        <v>152</v>
      </c>
      <c r="W187" s="28">
        <v>62</v>
      </c>
    </row>
    <row r="188" spans="1:23" ht="14.25" hidden="1" customHeight="1" x14ac:dyDescent="0.2">
      <c r="A188" s="28"/>
      <c r="B188" s="31" t="s">
        <v>727</v>
      </c>
      <c r="C188" s="28" t="s">
        <v>150</v>
      </c>
      <c r="D188" s="28" t="s">
        <v>162</v>
      </c>
      <c r="E188" s="28" t="s">
        <v>168</v>
      </c>
      <c r="F188" s="28">
        <v>1200</v>
      </c>
      <c r="G188" s="28">
        <v>600</v>
      </c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39">
        <f t="shared" si="2"/>
        <v>0</v>
      </c>
      <c r="V188" s="28">
        <v>152</v>
      </c>
      <c r="W188" s="28">
        <v>62</v>
      </c>
    </row>
    <row r="189" spans="1:23" ht="14.25" hidden="1" customHeight="1" x14ac:dyDescent="0.2">
      <c r="A189" s="28"/>
      <c r="B189" s="31" t="s">
        <v>728</v>
      </c>
      <c r="C189" s="28" t="s">
        <v>150</v>
      </c>
      <c r="D189" s="28" t="s">
        <v>162</v>
      </c>
      <c r="E189" s="28" t="s">
        <v>168</v>
      </c>
      <c r="F189" s="28">
        <v>1200</v>
      </c>
      <c r="G189" s="28">
        <v>600</v>
      </c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39">
        <f t="shared" si="2"/>
        <v>0</v>
      </c>
      <c r="V189" s="28">
        <v>152</v>
      </c>
      <c r="W189" s="28">
        <v>62</v>
      </c>
    </row>
    <row r="190" spans="1:23" ht="14.25" hidden="1" customHeight="1" x14ac:dyDescent="0.2">
      <c r="A190" s="28"/>
      <c r="B190" s="31" t="s">
        <v>729</v>
      </c>
      <c r="C190" s="28" t="s">
        <v>150</v>
      </c>
      <c r="D190" s="28" t="s">
        <v>162</v>
      </c>
      <c r="E190" s="28" t="s">
        <v>168</v>
      </c>
      <c r="F190" s="28">
        <v>1200</v>
      </c>
      <c r="G190" s="28">
        <v>600</v>
      </c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39">
        <f t="shared" si="2"/>
        <v>0</v>
      </c>
      <c r="V190" s="28">
        <v>152</v>
      </c>
      <c r="W190" s="28">
        <v>62</v>
      </c>
    </row>
    <row r="191" spans="1:23" ht="14.25" hidden="1" customHeight="1" x14ac:dyDescent="0.2">
      <c r="A191" s="28"/>
      <c r="B191" s="31" t="s">
        <v>730</v>
      </c>
      <c r="C191" s="28" t="s">
        <v>150</v>
      </c>
      <c r="D191" s="28" t="s">
        <v>162</v>
      </c>
      <c r="E191" s="28" t="s">
        <v>168</v>
      </c>
      <c r="F191" s="28">
        <v>1200</v>
      </c>
      <c r="G191" s="28">
        <v>600</v>
      </c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39">
        <f t="shared" si="2"/>
        <v>0</v>
      </c>
      <c r="V191" s="28">
        <v>152</v>
      </c>
      <c r="W191" s="28">
        <v>62</v>
      </c>
    </row>
    <row r="192" spans="1:23" ht="14.25" hidden="1" customHeight="1" x14ac:dyDescent="0.2">
      <c r="A192" s="28"/>
      <c r="B192" s="31" t="s">
        <v>731</v>
      </c>
      <c r="C192" s="28" t="s">
        <v>150</v>
      </c>
      <c r="D192" s="28" t="s">
        <v>162</v>
      </c>
      <c r="E192" s="28" t="s">
        <v>168</v>
      </c>
      <c r="F192" s="28">
        <v>1200</v>
      </c>
      <c r="G192" s="28">
        <v>600</v>
      </c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39">
        <f t="shared" si="2"/>
        <v>0</v>
      </c>
      <c r="V192" s="28">
        <v>152</v>
      </c>
      <c r="W192" s="28">
        <v>62</v>
      </c>
    </row>
    <row r="193" spans="1:23" ht="14.25" hidden="1" customHeight="1" x14ac:dyDescent="0.2">
      <c r="A193" s="28"/>
      <c r="B193" s="31" t="s">
        <v>732</v>
      </c>
      <c r="C193" s="28" t="s">
        <v>150</v>
      </c>
      <c r="D193" s="28" t="s">
        <v>162</v>
      </c>
      <c r="E193" s="28" t="s">
        <v>168</v>
      </c>
      <c r="F193" s="28">
        <v>1200</v>
      </c>
      <c r="G193" s="28">
        <v>600</v>
      </c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39">
        <f t="shared" si="2"/>
        <v>0</v>
      </c>
      <c r="V193" s="28">
        <v>152</v>
      </c>
      <c r="W193" s="28">
        <v>62</v>
      </c>
    </row>
    <row r="194" spans="1:23" ht="14.25" hidden="1" customHeight="1" x14ac:dyDescent="0.2">
      <c r="A194" s="41"/>
      <c r="B194" s="31" t="s">
        <v>733</v>
      </c>
      <c r="C194" s="28" t="s">
        <v>150</v>
      </c>
      <c r="D194" s="28" t="s">
        <v>162</v>
      </c>
      <c r="E194" s="28" t="s">
        <v>168</v>
      </c>
      <c r="F194" s="28">
        <v>1200</v>
      </c>
      <c r="G194" s="28">
        <v>800</v>
      </c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36"/>
      <c r="S194" s="28"/>
      <c r="T194" s="28"/>
      <c r="U194" s="39">
        <f t="shared" ref="U194:U257" si="3">V194*W194*X194/1000000</f>
        <v>0</v>
      </c>
      <c r="V194" s="28">
        <v>130</v>
      </c>
      <c r="W194" s="28">
        <v>140</v>
      </c>
    </row>
    <row r="195" spans="1:23" ht="14.25" customHeight="1" x14ac:dyDescent="0.2">
      <c r="A195" s="41" t="s">
        <v>983</v>
      </c>
      <c r="B195" s="31" t="s">
        <v>734</v>
      </c>
      <c r="C195" s="28" t="s">
        <v>150</v>
      </c>
      <c r="D195" s="28" t="s">
        <v>162</v>
      </c>
      <c r="E195" s="28" t="s">
        <v>168</v>
      </c>
      <c r="F195" s="28">
        <v>1200</v>
      </c>
      <c r="G195" s="28">
        <v>900</v>
      </c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36">
        <v>3927.78</v>
      </c>
      <c r="S195" s="28">
        <v>1</v>
      </c>
      <c r="T195" s="39" t="s">
        <v>166</v>
      </c>
      <c r="U195" s="39">
        <f t="shared" si="3"/>
        <v>0</v>
      </c>
      <c r="V195" s="28">
        <v>172</v>
      </c>
      <c r="W195" s="28">
        <v>89</v>
      </c>
    </row>
    <row r="196" spans="1:23" ht="14.25" hidden="1" customHeight="1" x14ac:dyDescent="0.2">
      <c r="A196" s="28"/>
      <c r="B196" s="31" t="s">
        <v>735</v>
      </c>
      <c r="C196" s="28" t="s">
        <v>150</v>
      </c>
      <c r="D196" s="28" t="s">
        <v>162</v>
      </c>
      <c r="E196" s="28" t="s">
        <v>168</v>
      </c>
      <c r="F196" s="28">
        <v>1200</v>
      </c>
      <c r="G196" s="28">
        <v>900</v>
      </c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39">
        <f t="shared" si="3"/>
        <v>0</v>
      </c>
      <c r="V196" s="28">
        <v>172</v>
      </c>
      <c r="W196" s="28">
        <v>89</v>
      </c>
    </row>
    <row r="197" spans="1:23" ht="14.25" hidden="1" customHeight="1" x14ac:dyDescent="0.2">
      <c r="A197" s="28"/>
      <c r="B197" s="31" t="s">
        <v>736</v>
      </c>
      <c r="C197" s="28" t="s">
        <v>150</v>
      </c>
      <c r="D197" s="28" t="s">
        <v>162</v>
      </c>
      <c r="E197" s="28" t="s">
        <v>168</v>
      </c>
      <c r="F197" s="28">
        <v>1200</v>
      </c>
      <c r="G197" s="28">
        <v>900</v>
      </c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39">
        <f t="shared" si="3"/>
        <v>0</v>
      </c>
      <c r="V197" s="28">
        <v>172</v>
      </c>
      <c r="W197" s="28">
        <v>89</v>
      </c>
    </row>
    <row r="198" spans="1:23" ht="14.25" hidden="1" customHeight="1" x14ac:dyDescent="0.2">
      <c r="A198" s="28"/>
      <c r="B198" s="31" t="s">
        <v>737</v>
      </c>
      <c r="C198" s="28" t="s">
        <v>150</v>
      </c>
      <c r="D198" s="28" t="s">
        <v>162</v>
      </c>
      <c r="E198" s="28" t="s">
        <v>168</v>
      </c>
      <c r="F198" s="28">
        <v>1200</v>
      </c>
      <c r="G198" s="28">
        <v>900</v>
      </c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39">
        <f t="shared" si="3"/>
        <v>0</v>
      </c>
      <c r="V198" s="28">
        <v>172</v>
      </c>
      <c r="W198" s="28">
        <v>89</v>
      </c>
    </row>
    <row r="199" spans="1:23" ht="14.25" hidden="1" customHeight="1" x14ac:dyDescent="0.2">
      <c r="A199" s="28"/>
      <c r="B199" s="31" t="s">
        <v>738</v>
      </c>
      <c r="C199" s="28" t="s">
        <v>150</v>
      </c>
      <c r="D199" s="28" t="s">
        <v>162</v>
      </c>
      <c r="E199" s="28" t="s">
        <v>168</v>
      </c>
      <c r="F199" s="28">
        <v>1200</v>
      </c>
      <c r="G199" s="28">
        <v>900</v>
      </c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39">
        <f t="shared" si="3"/>
        <v>0</v>
      </c>
      <c r="V199" s="28">
        <v>172</v>
      </c>
      <c r="W199" s="28">
        <v>89</v>
      </c>
    </row>
    <row r="200" spans="1:23" ht="14.25" hidden="1" customHeight="1" x14ac:dyDescent="0.2">
      <c r="A200" s="28"/>
      <c r="B200" s="31" t="s">
        <v>739</v>
      </c>
      <c r="C200" s="28" t="s">
        <v>150</v>
      </c>
      <c r="D200" s="28" t="s">
        <v>162</v>
      </c>
      <c r="E200" s="28" t="s">
        <v>168</v>
      </c>
      <c r="F200" s="28">
        <v>1200</v>
      </c>
      <c r="G200" s="28">
        <v>900</v>
      </c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39">
        <f t="shared" si="3"/>
        <v>0</v>
      </c>
      <c r="V200" s="28">
        <v>172</v>
      </c>
      <c r="W200" s="28">
        <v>89</v>
      </c>
    </row>
    <row r="201" spans="1:23" ht="14.25" hidden="1" customHeight="1" x14ac:dyDescent="0.2">
      <c r="A201" s="28"/>
      <c r="B201" s="31" t="s">
        <v>740</v>
      </c>
      <c r="C201" s="28" t="s">
        <v>150</v>
      </c>
      <c r="D201" s="28" t="s">
        <v>162</v>
      </c>
      <c r="E201" s="28" t="s">
        <v>168</v>
      </c>
      <c r="F201" s="28">
        <v>1200</v>
      </c>
      <c r="G201" s="28">
        <v>900</v>
      </c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39">
        <f t="shared" si="3"/>
        <v>0</v>
      </c>
      <c r="V201" s="28">
        <v>172</v>
      </c>
      <c r="W201" s="28">
        <v>89</v>
      </c>
    </row>
    <row r="202" spans="1:23" ht="14.25" hidden="1" customHeight="1" x14ac:dyDescent="0.2">
      <c r="A202" s="28"/>
      <c r="B202" s="31" t="s">
        <v>741</v>
      </c>
      <c r="C202" s="28" t="s">
        <v>150</v>
      </c>
      <c r="D202" s="28" t="s">
        <v>162</v>
      </c>
      <c r="E202" s="28" t="s">
        <v>168</v>
      </c>
      <c r="F202" s="28">
        <v>1200</v>
      </c>
      <c r="G202" s="28">
        <v>900</v>
      </c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39">
        <f t="shared" si="3"/>
        <v>0</v>
      </c>
      <c r="V202" s="28">
        <v>172</v>
      </c>
      <c r="W202" s="28">
        <v>89</v>
      </c>
    </row>
    <row r="203" spans="1:23" ht="14.25" hidden="1" customHeight="1" x14ac:dyDescent="0.2">
      <c r="A203" s="28"/>
      <c r="B203" s="31" t="s">
        <v>742</v>
      </c>
      <c r="C203" s="28" t="s">
        <v>150</v>
      </c>
      <c r="D203" s="28" t="s">
        <v>162</v>
      </c>
      <c r="E203" s="28" t="s">
        <v>168</v>
      </c>
      <c r="F203" s="28">
        <v>1200</v>
      </c>
      <c r="G203" s="28">
        <v>900</v>
      </c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39">
        <f t="shared" si="3"/>
        <v>0</v>
      </c>
      <c r="V203" s="28">
        <v>172</v>
      </c>
      <c r="W203" s="28">
        <v>89</v>
      </c>
    </row>
    <row r="204" spans="1:23" ht="14.25" hidden="1" customHeight="1" x14ac:dyDescent="0.2">
      <c r="A204" s="28"/>
      <c r="B204" s="31" t="s">
        <v>743</v>
      </c>
      <c r="C204" s="28" t="s">
        <v>150</v>
      </c>
      <c r="D204" s="28" t="s">
        <v>162</v>
      </c>
      <c r="E204" s="28" t="s">
        <v>168</v>
      </c>
      <c r="F204" s="28">
        <v>1200</v>
      </c>
      <c r="G204" s="28">
        <v>900</v>
      </c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39">
        <f t="shared" si="3"/>
        <v>0</v>
      </c>
      <c r="V204" s="28">
        <v>250</v>
      </c>
      <c r="W204" s="28">
        <v>89</v>
      </c>
    </row>
    <row r="205" spans="1:23" ht="14.25" customHeight="1" x14ac:dyDescent="0.2">
      <c r="A205" s="41" t="s">
        <v>983</v>
      </c>
      <c r="B205" s="42" t="s">
        <v>744</v>
      </c>
      <c r="C205" s="28" t="s">
        <v>150</v>
      </c>
      <c r="D205" s="28" t="s">
        <v>162</v>
      </c>
      <c r="E205" s="28" t="s">
        <v>168</v>
      </c>
      <c r="F205" s="28">
        <v>1200</v>
      </c>
      <c r="G205" s="28">
        <v>1200</v>
      </c>
      <c r="H205" s="28"/>
      <c r="I205" s="28"/>
      <c r="J205" s="28"/>
      <c r="K205" s="28"/>
      <c r="L205" s="28"/>
      <c r="M205" s="28"/>
      <c r="N205" s="41"/>
      <c r="O205" s="28"/>
      <c r="P205" s="41"/>
      <c r="Q205" s="41"/>
      <c r="R205" s="36">
        <v>6665.41</v>
      </c>
      <c r="S205" s="39">
        <v>1</v>
      </c>
      <c r="T205" s="39" t="s">
        <v>166</v>
      </c>
      <c r="U205" s="39">
        <f t="shared" si="3"/>
        <v>0</v>
      </c>
      <c r="V205" s="28">
        <v>172</v>
      </c>
      <c r="W205" s="28">
        <v>89</v>
      </c>
    </row>
    <row r="206" spans="1:23" ht="14.25" hidden="1" customHeight="1" x14ac:dyDescent="0.2">
      <c r="A206" s="28"/>
      <c r="B206" s="31" t="s">
        <v>745</v>
      </c>
      <c r="C206" s="28" t="s">
        <v>150</v>
      </c>
      <c r="D206" s="28" t="s">
        <v>162</v>
      </c>
      <c r="E206" s="28" t="s">
        <v>168</v>
      </c>
      <c r="F206" s="28">
        <v>1200</v>
      </c>
      <c r="G206" s="28">
        <v>1200</v>
      </c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39">
        <f t="shared" si="3"/>
        <v>0</v>
      </c>
      <c r="V206" s="28">
        <v>172</v>
      </c>
      <c r="W206" s="28">
        <v>89</v>
      </c>
    </row>
    <row r="207" spans="1:23" ht="14.25" hidden="1" customHeight="1" x14ac:dyDescent="0.2">
      <c r="A207" s="41"/>
      <c r="B207" s="31" t="s">
        <v>746</v>
      </c>
      <c r="C207" s="28" t="s">
        <v>150</v>
      </c>
      <c r="D207" s="28" t="s">
        <v>162</v>
      </c>
      <c r="E207" s="28" t="s">
        <v>168</v>
      </c>
      <c r="F207" s="28">
        <v>1200</v>
      </c>
      <c r="G207" s="28">
        <v>1200</v>
      </c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39">
        <f t="shared" si="3"/>
        <v>0</v>
      </c>
      <c r="V207" s="28">
        <v>130</v>
      </c>
      <c r="W207" s="28">
        <v>140</v>
      </c>
    </row>
    <row r="208" spans="1:23" ht="14.25" customHeight="1" x14ac:dyDescent="0.2">
      <c r="A208" s="41" t="s">
        <v>1002</v>
      </c>
      <c r="B208" s="42" t="s">
        <v>747</v>
      </c>
      <c r="C208" s="28" t="s">
        <v>150</v>
      </c>
      <c r="D208" s="28" t="s">
        <v>162</v>
      </c>
      <c r="E208" s="28" t="s">
        <v>168</v>
      </c>
      <c r="F208" s="28">
        <v>1200</v>
      </c>
      <c r="G208" s="28">
        <v>1400</v>
      </c>
      <c r="H208" s="28"/>
      <c r="I208" s="28"/>
      <c r="J208" s="28"/>
      <c r="K208" s="28"/>
      <c r="L208" s="28"/>
      <c r="M208" s="28"/>
      <c r="N208" s="41"/>
      <c r="O208" s="28"/>
      <c r="P208" s="41"/>
      <c r="Q208" s="41"/>
      <c r="R208" s="36">
        <v>5281.9</v>
      </c>
      <c r="S208" s="39">
        <v>1</v>
      </c>
      <c r="T208" s="39" t="s">
        <v>166</v>
      </c>
      <c r="U208" s="39">
        <f t="shared" si="3"/>
        <v>0</v>
      </c>
      <c r="V208" s="28">
        <v>250</v>
      </c>
      <c r="W208" s="28">
        <v>89</v>
      </c>
    </row>
    <row r="209" spans="1:24" ht="14.25" hidden="1" customHeight="1" x14ac:dyDescent="0.2">
      <c r="A209" s="28"/>
      <c r="B209" s="31" t="s">
        <v>748</v>
      </c>
      <c r="C209" s="28" t="s">
        <v>150</v>
      </c>
      <c r="D209" s="28" t="s">
        <v>162</v>
      </c>
      <c r="E209" s="28" t="s">
        <v>168</v>
      </c>
      <c r="F209" s="28">
        <v>1200</v>
      </c>
      <c r="G209" s="28">
        <v>1400</v>
      </c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39">
        <f t="shared" si="3"/>
        <v>0</v>
      </c>
      <c r="V209" s="28">
        <v>250</v>
      </c>
      <c r="W209" s="28">
        <v>89</v>
      </c>
    </row>
    <row r="210" spans="1:24" ht="14.25" customHeight="1" x14ac:dyDescent="0.2">
      <c r="A210" s="41" t="s">
        <v>1001</v>
      </c>
      <c r="B210" s="42" t="s">
        <v>749</v>
      </c>
      <c r="C210" s="28" t="s">
        <v>150</v>
      </c>
      <c r="D210" s="28" t="s">
        <v>162</v>
      </c>
      <c r="E210" s="28" t="s">
        <v>168</v>
      </c>
      <c r="F210" s="28">
        <v>1200</v>
      </c>
      <c r="G210" s="28">
        <v>1500</v>
      </c>
      <c r="H210" s="28"/>
      <c r="I210" s="28"/>
      <c r="J210" s="28"/>
      <c r="K210" s="28"/>
      <c r="L210" s="28"/>
      <c r="M210" s="28"/>
      <c r="N210" s="41"/>
      <c r="O210" s="41"/>
      <c r="P210" s="41"/>
      <c r="Q210" s="41"/>
      <c r="R210" s="36">
        <v>8887.24</v>
      </c>
      <c r="S210" s="28">
        <v>3</v>
      </c>
      <c r="T210" s="39" t="s">
        <v>166</v>
      </c>
      <c r="U210" s="39">
        <f t="shared" si="3"/>
        <v>0</v>
      </c>
      <c r="V210" s="28">
        <v>250</v>
      </c>
      <c r="W210" s="28">
        <v>89</v>
      </c>
    </row>
    <row r="211" spans="1:24" ht="14.25" hidden="1" customHeight="1" x14ac:dyDescent="0.2">
      <c r="A211" s="28"/>
      <c r="B211" s="31" t="s">
        <v>750</v>
      </c>
      <c r="C211" s="28" t="s">
        <v>150</v>
      </c>
      <c r="D211" s="28" t="s">
        <v>162</v>
      </c>
      <c r="E211" s="28" t="s">
        <v>168</v>
      </c>
      <c r="F211" s="28">
        <v>1200</v>
      </c>
      <c r="G211" s="28">
        <v>1500</v>
      </c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39">
        <f t="shared" si="3"/>
        <v>0</v>
      </c>
      <c r="V211" s="28">
        <v>250</v>
      </c>
      <c r="W211" s="28">
        <v>89</v>
      </c>
    </row>
    <row r="212" spans="1:24" ht="14.25" customHeight="1" x14ac:dyDescent="0.2">
      <c r="A212" s="41" t="s">
        <v>998</v>
      </c>
      <c r="B212" s="42" t="s">
        <v>751</v>
      </c>
      <c r="C212" s="28" t="s">
        <v>150</v>
      </c>
      <c r="D212" s="28" t="s">
        <v>162</v>
      </c>
      <c r="E212" s="41" t="s">
        <v>168</v>
      </c>
      <c r="F212" s="28">
        <v>1200</v>
      </c>
      <c r="G212" s="28">
        <v>1800</v>
      </c>
      <c r="H212" s="28"/>
      <c r="I212" s="28"/>
      <c r="J212" s="28"/>
      <c r="K212" s="28"/>
      <c r="L212" s="28"/>
      <c r="M212" s="28"/>
      <c r="N212" s="28"/>
      <c r="O212" s="28"/>
      <c r="P212" s="28"/>
      <c r="Q212" s="39"/>
      <c r="R212" s="36">
        <v>9296.0400000000009</v>
      </c>
      <c r="S212" s="39">
        <v>1</v>
      </c>
      <c r="T212" s="39" t="s">
        <v>166</v>
      </c>
      <c r="U212" s="39">
        <f t="shared" si="3"/>
        <v>0</v>
      </c>
      <c r="V212" s="28">
        <v>250</v>
      </c>
      <c r="W212" s="28">
        <v>89</v>
      </c>
    </row>
    <row r="213" spans="1:24" ht="14.25" hidden="1" customHeight="1" x14ac:dyDescent="0.2">
      <c r="A213" s="28"/>
      <c r="B213" s="31" t="s">
        <v>752</v>
      </c>
      <c r="C213" s="28" t="s">
        <v>150</v>
      </c>
      <c r="D213" s="28" t="s">
        <v>162</v>
      </c>
      <c r="E213" s="28" t="s">
        <v>168</v>
      </c>
      <c r="F213" s="28">
        <v>1200</v>
      </c>
      <c r="G213" s="28">
        <v>1800</v>
      </c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39">
        <f t="shared" si="3"/>
        <v>0</v>
      </c>
      <c r="V213" s="28">
        <v>250</v>
      </c>
      <c r="W213" s="28">
        <v>89</v>
      </c>
    </row>
    <row r="214" spans="1:24" x14ac:dyDescent="0.2">
      <c r="A214" s="28" t="s">
        <v>322</v>
      </c>
      <c r="B214" s="42" t="s">
        <v>498</v>
      </c>
      <c r="C214" s="28" t="s">
        <v>150</v>
      </c>
      <c r="D214" s="28" t="s">
        <v>162</v>
      </c>
      <c r="E214" s="41" t="s">
        <v>168</v>
      </c>
      <c r="F214" s="28">
        <v>1700</v>
      </c>
      <c r="G214" s="28">
        <v>150</v>
      </c>
      <c r="H214" s="28">
        <v>85</v>
      </c>
      <c r="I214" s="28">
        <v>86</v>
      </c>
      <c r="J214" s="28">
        <v>87</v>
      </c>
      <c r="K214" s="28">
        <v>88</v>
      </c>
      <c r="L214" s="28">
        <v>89</v>
      </c>
      <c r="M214" s="28">
        <v>0.13500000000000001</v>
      </c>
      <c r="N214" s="28">
        <v>3.6999999999999998E-2</v>
      </c>
      <c r="O214" s="28">
        <v>0.16</v>
      </c>
      <c r="P214" s="28">
        <v>4.3999999999999997E-2</v>
      </c>
      <c r="Q214" s="34">
        <v>0.01</v>
      </c>
      <c r="R214" s="28">
        <v>749.11</v>
      </c>
      <c r="S214" s="28">
        <v>100</v>
      </c>
      <c r="T214" s="28" t="s">
        <v>166</v>
      </c>
      <c r="U214" s="39">
        <f t="shared" si="3"/>
        <v>0.20186846399999997</v>
      </c>
      <c r="V214" s="28">
        <v>106.4</v>
      </c>
      <c r="W214" s="28">
        <v>61.4</v>
      </c>
      <c r="X214" s="1">
        <v>30.9</v>
      </c>
    </row>
    <row r="215" spans="1:24" ht="14.25" hidden="1" customHeight="1" x14ac:dyDescent="0.2">
      <c r="A215" s="28"/>
      <c r="B215" s="31" t="s">
        <v>918</v>
      </c>
      <c r="C215" s="28" t="s">
        <v>150</v>
      </c>
      <c r="D215" s="28" t="s">
        <v>162</v>
      </c>
      <c r="E215" s="28" t="s">
        <v>168</v>
      </c>
      <c r="F215" s="28">
        <v>1700</v>
      </c>
      <c r="G215" s="28">
        <v>200</v>
      </c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39">
        <f t="shared" si="3"/>
        <v>0</v>
      </c>
      <c r="V215" s="28">
        <v>106.4</v>
      </c>
      <c r="W215" s="28">
        <v>61.4</v>
      </c>
    </row>
    <row r="216" spans="1:24" x14ac:dyDescent="0.2">
      <c r="A216" s="28" t="s">
        <v>322</v>
      </c>
      <c r="B216" s="39" t="s">
        <v>67</v>
      </c>
      <c r="C216" s="28" t="s">
        <v>8</v>
      </c>
      <c r="D216" s="28" t="s">
        <v>162</v>
      </c>
      <c r="E216" s="35" t="s">
        <v>168</v>
      </c>
      <c r="F216" s="28">
        <v>1700</v>
      </c>
      <c r="G216" s="28">
        <v>200</v>
      </c>
      <c r="H216" s="28">
        <v>10</v>
      </c>
      <c r="I216" s="28">
        <v>11</v>
      </c>
      <c r="J216" s="28">
        <v>12</v>
      </c>
      <c r="K216" s="28">
        <v>13</v>
      </c>
      <c r="L216" s="28">
        <v>14</v>
      </c>
      <c r="M216" s="28">
        <v>0.12</v>
      </c>
      <c r="N216" s="28">
        <v>3.5000000000000003E-2</v>
      </c>
      <c r="O216" s="28">
        <v>0.16</v>
      </c>
      <c r="P216" s="28">
        <v>4.7E-2</v>
      </c>
      <c r="Q216" s="28">
        <v>0.01</v>
      </c>
      <c r="R216" s="28">
        <v>845.32</v>
      </c>
      <c r="S216" s="28">
        <v>100</v>
      </c>
      <c r="T216" s="28" t="s">
        <v>166</v>
      </c>
      <c r="U216" s="39">
        <f t="shared" si="3"/>
        <v>0.20186846399999997</v>
      </c>
      <c r="V216" s="28">
        <v>106.4</v>
      </c>
      <c r="W216" s="28">
        <v>61.4</v>
      </c>
      <c r="X216" s="1">
        <v>30.9</v>
      </c>
    </row>
    <row r="217" spans="1:24" ht="14.25" hidden="1" customHeight="1" x14ac:dyDescent="0.2">
      <c r="A217" s="28"/>
      <c r="B217" s="31" t="s">
        <v>919</v>
      </c>
      <c r="C217" s="28" t="s">
        <v>150</v>
      </c>
      <c r="D217" s="28" t="s">
        <v>162</v>
      </c>
      <c r="E217" s="28" t="s">
        <v>168</v>
      </c>
      <c r="F217" s="28">
        <v>1700</v>
      </c>
      <c r="G217" s="28">
        <v>225</v>
      </c>
      <c r="H217" s="28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39">
        <f t="shared" si="3"/>
        <v>0</v>
      </c>
      <c r="V217" s="28">
        <v>152</v>
      </c>
      <c r="W217" s="28">
        <v>62</v>
      </c>
    </row>
    <row r="218" spans="1:24" ht="14.25" hidden="1" customHeight="1" x14ac:dyDescent="0.2">
      <c r="A218" s="28"/>
      <c r="B218" s="31" t="s">
        <v>499</v>
      </c>
      <c r="C218" s="28" t="s">
        <v>150</v>
      </c>
      <c r="D218" s="28" t="s">
        <v>162</v>
      </c>
      <c r="E218" s="28" t="s">
        <v>168</v>
      </c>
      <c r="F218" s="28">
        <v>1700</v>
      </c>
      <c r="G218" s="28">
        <v>225</v>
      </c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39">
        <f t="shared" si="3"/>
        <v>0</v>
      </c>
      <c r="V218" s="28">
        <v>152</v>
      </c>
      <c r="W218" s="28">
        <v>62</v>
      </c>
    </row>
    <row r="219" spans="1:24" ht="14.25" hidden="1" customHeight="1" x14ac:dyDescent="0.2">
      <c r="A219" s="28"/>
      <c r="B219" s="31" t="s">
        <v>501</v>
      </c>
      <c r="C219" s="28" t="s">
        <v>150</v>
      </c>
      <c r="D219" s="28" t="s">
        <v>162</v>
      </c>
      <c r="E219" s="28" t="s">
        <v>168</v>
      </c>
      <c r="F219" s="28">
        <v>1700</v>
      </c>
      <c r="G219" s="28">
        <v>225</v>
      </c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39">
        <f t="shared" si="3"/>
        <v>0</v>
      </c>
      <c r="V219" s="28">
        <v>152</v>
      </c>
      <c r="W219" s="28">
        <v>62</v>
      </c>
    </row>
    <row r="220" spans="1:24" ht="14.25" hidden="1" customHeight="1" x14ac:dyDescent="0.2">
      <c r="A220" s="28"/>
      <c r="B220" s="31" t="s">
        <v>500</v>
      </c>
      <c r="C220" s="28" t="s">
        <v>150</v>
      </c>
      <c r="D220" s="28" t="s">
        <v>162</v>
      </c>
      <c r="E220" s="28" t="s">
        <v>168</v>
      </c>
      <c r="F220" s="28">
        <v>1700</v>
      </c>
      <c r="G220" s="28">
        <v>225</v>
      </c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39">
        <f t="shared" si="3"/>
        <v>0</v>
      </c>
      <c r="V220" s="28">
        <v>152</v>
      </c>
      <c r="W220" s="28">
        <v>62</v>
      </c>
    </row>
    <row r="221" spans="1:24" ht="14.25" hidden="1" customHeight="1" x14ac:dyDescent="0.2">
      <c r="A221" s="28"/>
      <c r="B221" s="31" t="s">
        <v>920</v>
      </c>
      <c r="C221" s="28" t="s">
        <v>150</v>
      </c>
      <c r="D221" s="28" t="s">
        <v>162</v>
      </c>
      <c r="E221" s="28" t="s">
        <v>168</v>
      </c>
      <c r="F221" s="28">
        <v>1700</v>
      </c>
      <c r="G221" s="28">
        <v>300</v>
      </c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39">
        <f t="shared" si="3"/>
        <v>0</v>
      </c>
      <c r="V221" s="28">
        <v>106.4</v>
      </c>
      <c r="W221" s="28">
        <v>61.4</v>
      </c>
    </row>
    <row r="222" spans="1:24" ht="14.25" hidden="1" customHeight="1" x14ac:dyDescent="0.2">
      <c r="A222" s="28"/>
      <c r="B222" s="31" t="s">
        <v>505</v>
      </c>
      <c r="C222" s="28" t="s">
        <v>150</v>
      </c>
      <c r="D222" s="28" t="s">
        <v>162</v>
      </c>
      <c r="E222" s="28" t="s">
        <v>168</v>
      </c>
      <c r="F222" s="28">
        <v>1700</v>
      </c>
      <c r="G222" s="28">
        <v>300</v>
      </c>
      <c r="H222" s="28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39">
        <f t="shared" si="3"/>
        <v>0</v>
      </c>
      <c r="V222" s="28">
        <v>106.4</v>
      </c>
      <c r="W222" s="28">
        <v>61.4</v>
      </c>
    </row>
    <row r="223" spans="1:24" ht="14.25" hidden="1" customHeight="1" x14ac:dyDescent="0.2">
      <c r="A223" s="28"/>
      <c r="B223" s="31" t="s">
        <v>502</v>
      </c>
      <c r="C223" s="28" t="s">
        <v>150</v>
      </c>
      <c r="D223" s="28" t="s">
        <v>162</v>
      </c>
      <c r="E223" s="28" t="s">
        <v>168</v>
      </c>
      <c r="F223" s="28">
        <v>1700</v>
      </c>
      <c r="G223" s="28">
        <v>300</v>
      </c>
      <c r="H223" s="28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39">
        <f t="shared" si="3"/>
        <v>0</v>
      </c>
      <c r="V223" s="28">
        <v>106.4</v>
      </c>
      <c r="W223" s="28">
        <v>61.4</v>
      </c>
    </row>
    <row r="224" spans="1:24" ht="14.25" hidden="1" customHeight="1" x14ac:dyDescent="0.2">
      <c r="A224" s="28"/>
      <c r="B224" s="31" t="s">
        <v>921</v>
      </c>
      <c r="C224" s="28" t="s">
        <v>150</v>
      </c>
      <c r="D224" s="28" t="s">
        <v>162</v>
      </c>
      <c r="E224" s="28" t="s">
        <v>168</v>
      </c>
      <c r="F224" s="28">
        <v>1700</v>
      </c>
      <c r="G224" s="28">
        <v>300</v>
      </c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39">
        <f t="shared" si="3"/>
        <v>0</v>
      </c>
      <c r="V224" s="28">
        <v>152</v>
      </c>
      <c r="W224" s="28">
        <v>62</v>
      </c>
    </row>
    <row r="225" spans="1:23" ht="14.25" hidden="1" customHeight="1" x14ac:dyDescent="0.2">
      <c r="A225" s="28"/>
      <c r="B225" s="31" t="s">
        <v>506</v>
      </c>
      <c r="C225" s="28" t="s">
        <v>150</v>
      </c>
      <c r="D225" s="28" t="s">
        <v>162</v>
      </c>
      <c r="E225" s="28" t="s">
        <v>168</v>
      </c>
      <c r="F225" s="28">
        <v>1700</v>
      </c>
      <c r="G225" s="28">
        <v>300</v>
      </c>
      <c r="H225" s="28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39">
        <f t="shared" si="3"/>
        <v>0</v>
      </c>
      <c r="V225" s="28">
        <v>152</v>
      </c>
      <c r="W225" s="28">
        <v>62</v>
      </c>
    </row>
    <row r="226" spans="1:23" ht="14.25" hidden="1" customHeight="1" x14ac:dyDescent="0.2">
      <c r="A226" s="39"/>
      <c r="B226" s="31" t="s">
        <v>504</v>
      </c>
      <c r="C226" s="28" t="s">
        <v>150</v>
      </c>
      <c r="D226" s="28" t="s">
        <v>162</v>
      </c>
      <c r="E226" s="28" t="s">
        <v>168</v>
      </c>
      <c r="F226" s="28">
        <v>1700</v>
      </c>
      <c r="G226" s="28">
        <v>300</v>
      </c>
      <c r="H226" s="28"/>
      <c r="I226" s="28"/>
      <c r="J226" s="28"/>
      <c r="K226" s="28"/>
      <c r="L226" s="28"/>
      <c r="M226" s="28"/>
      <c r="N226" s="28"/>
      <c r="O226" s="28"/>
      <c r="P226" s="28"/>
      <c r="Q226" s="28"/>
      <c r="R226" s="39"/>
      <c r="S226" s="28"/>
      <c r="T226" s="28"/>
      <c r="U226" s="39">
        <f t="shared" si="3"/>
        <v>0</v>
      </c>
      <c r="V226" s="28">
        <v>152</v>
      </c>
      <c r="W226" s="28">
        <v>62</v>
      </c>
    </row>
    <row r="227" spans="1:23" ht="14.25" hidden="1" customHeight="1" x14ac:dyDescent="0.2">
      <c r="A227" s="39"/>
      <c r="B227" s="31" t="s">
        <v>503</v>
      </c>
      <c r="C227" s="28" t="s">
        <v>150</v>
      </c>
      <c r="D227" s="28" t="s">
        <v>162</v>
      </c>
      <c r="E227" s="28" t="s">
        <v>168</v>
      </c>
      <c r="F227" s="28">
        <v>1700</v>
      </c>
      <c r="G227" s="28">
        <v>300</v>
      </c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39">
        <f t="shared" si="3"/>
        <v>0</v>
      </c>
      <c r="V227" s="28">
        <v>152</v>
      </c>
      <c r="W227" s="28">
        <v>62</v>
      </c>
    </row>
    <row r="228" spans="1:23" ht="14.25" hidden="1" customHeight="1" x14ac:dyDescent="0.2">
      <c r="B228" s="31" t="s">
        <v>473</v>
      </c>
      <c r="C228" s="28" t="s">
        <v>150</v>
      </c>
      <c r="D228" s="28" t="s">
        <v>162</v>
      </c>
      <c r="E228" s="28" t="s">
        <v>168</v>
      </c>
      <c r="F228" s="28">
        <v>1700</v>
      </c>
      <c r="G228" s="28">
        <v>400</v>
      </c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36">
        <v>1739.35</v>
      </c>
      <c r="S228" s="28">
        <v>1</v>
      </c>
      <c r="T228" s="28" t="s">
        <v>166</v>
      </c>
      <c r="U228" s="39">
        <f t="shared" si="3"/>
        <v>0</v>
      </c>
      <c r="V228" s="28">
        <v>106.4</v>
      </c>
      <c r="W228" s="28">
        <v>61.4</v>
      </c>
    </row>
    <row r="229" spans="1:23" ht="14.25" hidden="1" customHeight="1" x14ac:dyDescent="0.2">
      <c r="B229" s="31" t="s">
        <v>507</v>
      </c>
      <c r="C229" s="28" t="s">
        <v>150</v>
      </c>
      <c r="D229" s="28" t="s">
        <v>162</v>
      </c>
      <c r="E229" s="28" t="s">
        <v>168</v>
      </c>
      <c r="F229" s="28">
        <v>1700</v>
      </c>
      <c r="G229" s="39">
        <v>450</v>
      </c>
      <c r="H229" s="28"/>
      <c r="I229" s="28"/>
      <c r="J229" s="28"/>
      <c r="K229" s="28"/>
      <c r="L229" s="28"/>
      <c r="M229" s="28"/>
      <c r="N229" s="28"/>
      <c r="O229" s="28"/>
      <c r="P229" s="28"/>
      <c r="Q229" s="28"/>
      <c r="R229" s="39"/>
      <c r="S229" s="28"/>
      <c r="T229" s="28"/>
      <c r="U229" s="39">
        <f t="shared" si="3"/>
        <v>0</v>
      </c>
      <c r="V229" s="28">
        <v>172</v>
      </c>
      <c r="W229" s="28">
        <v>89</v>
      </c>
    </row>
    <row r="230" spans="1:23" ht="14.25" hidden="1" customHeight="1" x14ac:dyDescent="0.2">
      <c r="B230" s="31" t="s">
        <v>922</v>
      </c>
      <c r="C230" s="28" t="s">
        <v>150</v>
      </c>
      <c r="D230" s="28" t="s">
        <v>162</v>
      </c>
      <c r="E230" s="28" t="s">
        <v>168</v>
      </c>
      <c r="F230" s="28">
        <v>1700</v>
      </c>
      <c r="G230" s="28">
        <v>450</v>
      </c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39">
        <f t="shared" si="3"/>
        <v>0</v>
      </c>
      <c r="V230" s="28">
        <v>152</v>
      </c>
      <c r="W230" s="28">
        <v>62</v>
      </c>
    </row>
    <row r="231" spans="1:23" ht="14.25" hidden="1" customHeight="1" x14ac:dyDescent="0.2">
      <c r="B231" s="38" t="s">
        <v>471</v>
      </c>
      <c r="C231" s="28" t="s">
        <v>150</v>
      </c>
      <c r="D231" s="28" t="s">
        <v>162</v>
      </c>
      <c r="E231" s="28" t="s">
        <v>975</v>
      </c>
      <c r="F231" s="28">
        <v>1700</v>
      </c>
      <c r="G231" s="38">
        <v>450</v>
      </c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36">
        <v>1805.2</v>
      </c>
      <c r="S231" s="28">
        <v>1</v>
      </c>
      <c r="T231" s="28" t="s">
        <v>166</v>
      </c>
      <c r="U231" s="39">
        <f t="shared" si="3"/>
        <v>0</v>
      </c>
      <c r="V231" s="28">
        <v>152</v>
      </c>
      <c r="W231" s="28">
        <v>62</v>
      </c>
    </row>
    <row r="232" spans="1:23" ht="14.25" hidden="1" customHeight="1" x14ac:dyDescent="0.2">
      <c r="B232" s="31" t="s">
        <v>923</v>
      </c>
      <c r="C232" s="28" t="s">
        <v>150</v>
      </c>
      <c r="D232" s="28" t="s">
        <v>162</v>
      </c>
      <c r="E232" s="28" t="s">
        <v>168</v>
      </c>
      <c r="F232" s="28">
        <v>1700</v>
      </c>
      <c r="G232" s="28">
        <v>450</v>
      </c>
      <c r="H232" s="28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39">
        <f t="shared" si="3"/>
        <v>0</v>
      </c>
      <c r="V232" s="28">
        <v>152</v>
      </c>
      <c r="W232" s="28">
        <v>62</v>
      </c>
    </row>
    <row r="233" spans="1:23" ht="14.25" hidden="1" customHeight="1" x14ac:dyDescent="0.2">
      <c r="B233" s="39" t="s">
        <v>976</v>
      </c>
      <c r="C233" s="28" t="s">
        <v>150</v>
      </c>
      <c r="D233" s="28" t="s">
        <v>162</v>
      </c>
      <c r="E233" s="28" t="s">
        <v>977</v>
      </c>
      <c r="F233" s="28">
        <v>1700</v>
      </c>
      <c r="G233" s="28">
        <v>450</v>
      </c>
      <c r="H233" s="28"/>
      <c r="I233" s="28"/>
      <c r="J233" s="28"/>
      <c r="K233" s="28"/>
      <c r="L233" s="28"/>
      <c r="M233" s="28"/>
      <c r="N233" s="28"/>
      <c r="O233" s="28"/>
      <c r="P233" s="28"/>
      <c r="Q233" s="28"/>
      <c r="R233" s="36">
        <v>1890.87</v>
      </c>
      <c r="S233" s="28">
        <v>1</v>
      </c>
      <c r="T233" s="28" t="s">
        <v>166</v>
      </c>
      <c r="U233" s="39">
        <f t="shared" si="3"/>
        <v>0</v>
      </c>
      <c r="V233" s="28">
        <v>152</v>
      </c>
      <c r="W233" s="28">
        <v>62</v>
      </c>
    </row>
    <row r="234" spans="1:23" ht="14.25" hidden="1" customHeight="1" x14ac:dyDescent="0.2">
      <c r="A234" s="28"/>
      <c r="B234" s="31" t="s">
        <v>508</v>
      </c>
      <c r="C234" s="28" t="s">
        <v>150</v>
      </c>
      <c r="D234" s="28" t="s">
        <v>162</v>
      </c>
      <c r="E234" s="28" t="s">
        <v>168</v>
      </c>
      <c r="F234" s="28">
        <v>1700</v>
      </c>
      <c r="G234" s="28">
        <v>500</v>
      </c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39">
        <f t="shared" si="3"/>
        <v>0</v>
      </c>
      <c r="V234" s="28">
        <v>106.4</v>
      </c>
      <c r="W234" s="28">
        <v>61.4</v>
      </c>
    </row>
    <row r="235" spans="1:23" ht="14.25" hidden="1" customHeight="1" x14ac:dyDescent="0.2">
      <c r="A235" s="28"/>
      <c r="B235" s="31" t="s">
        <v>924</v>
      </c>
      <c r="C235" s="28" t="s">
        <v>150</v>
      </c>
      <c r="D235" s="28" t="s">
        <v>162</v>
      </c>
      <c r="E235" s="28" t="s">
        <v>168</v>
      </c>
      <c r="F235" s="28">
        <v>1700</v>
      </c>
      <c r="G235" s="28">
        <v>600</v>
      </c>
      <c r="H235" s="28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39">
        <f t="shared" si="3"/>
        <v>0</v>
      </c>
      <c r="V235" s="28">
        <v>130</v>
      </c>
      <c r="W235" s="28">
        <v>140</v>
      </c>
    </row>
    <row r="236" spans="1:23" ht="14.25" hidden="1" customHeight="1" x14ac:dyDescent="0.2">
      <c r="A236" s="28"/>
      <c r="B236" s="31" t="s">
        <v>925</v>
      </c>
      <c r="C236" s="28" t="s">
        <v>150</v>
      </c>
      <c r="D236" s="28" t="s">
        <v>162</v>
      </c>
      <c r="E236" s="28" t="s">
        <v>168</v>
      </c>
      <c r="F236" s="28">
        <v>1700</v>
      </c>
      <c r="G236" s="28">
        <v>600</v>
      </c>
      <c r="H236" s="28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39">
        <f t="shared" si="3"/>
        <v>0</v>
      </c>
      <c r="V236" s="28">
        <v>152</v>
      </c>
      <c r="W236" s="28">
        <v>62</v>
      </c>
    </row>
    <row r="237" spans="1:23" ht="14.25" hidden="1" customHeight="1" x14ac:dyDescent="0.2">
      <c r="A237" s="28"/>
      <c r="B237" s="31" t="s">
        <v>509</v>
      </c>
      <c r="C237" s="28" t="s">
        <v>150</v>
      </c>
      <c r="D237" s="28" t="s">
        <v>162</v>
      </c>
      <c r="E237" s="28" t="s">
        <v>168</v>
      </c>
      <c r="F237" s="28">
        <v>1700</v>
      </c>
      <c r="G237" s="28">
        <v>600</v>
      </c>
      <c r="H237" s="28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39">
        <f t="shared" si="3"/>
        <v>0</v>
      </c>
      <c r="V237" s="28">
        <v>152</v>
      </c>
      <c r="W237" s="28">
        <v>62</v>
      </c>
    </row>
    <row r="238" spans="1:23" ht="14.25" hidden="1" customHeight="1" x14ac:dyDescent="0.2">
      <c r="A238" s="28"/>
      <c r="B238" s="31" t="s">
        <v>926</v>
      </c>
      <c r="C238" s="28" t="s">
        <v>150</v>
      </c>
      <c r="D238" s="28" t="s">
        <v>162</v>
      </c>
      <c r="E238" s="28" t="s">
        <v>168</v>
      </c>
      <c r="F238" s="28">
        <v>1700</v>
      </c>
      <c r="G238" s="28">
        <v>600</v>
      </c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39">
        <f t="shared" si="3"/>
        <v>0</v>
      </c>
      <c r="V238" s="28">
        <v>152</v>
      </c>
      <c r="W238" s="28">
        <v>62</v>
      </c>
    </row>
    <row r="239" spans="1:23" ht="14.25" hidden="1" customHeight="1" x14ac:dyDescent="0.2">
      <c r="A239" s="28"/>
      <c r="B239" s="31" t="s">
        <v>510</v>
      </c>
      <c r="C239" s="28" t="s">
        <v>150</v>
      </c>
      <c r="D239" s="28" t="s">
        <v>162</v>
      </c>
      <c r="E239" s="28" t="s">
        <v>168</v>
      </c>
      <c r="F239" s="28">
        <v>1700</v>
      </c>
      <c r="G239" s="28">
        <v>600</v>
      </c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39">
        <f t="shared" si="3"/>
        <v>0</v>
      </c>
      <c r="V239" s="28">
        <v>152</v>
      </c>
      <c r="W239" s="28">
        <v>62</v>
      </c>
    </row>
    <row r="240" spans="1:23" ht="14.25" hidden="1" customHeight="1" x14ac:dyDescent="0.2">
      <c r="A240" s="28"/>
      <c r="B240" s="31" t="s">
        <v>511</v>
      </c>
      <c r="C240" s="28" t="s">
        <v>150</v>
      </c>
      <c r="D240" s="28" t="s">
        <v>162</v>
      </c>
      <c r="E240" s="28" t="s">
        <v>168</v>
      </c>
      <c r="F240" s="28">
        <v>1700</v>
      </c>
      <c r="G240" s="28">
        <v>650</v>
      </c>
      <c r="H240" s="28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39">
        <f t="shared" si="3"/>
        <v>0</v>
      </c>
      <c r="V240" s="28">
        <v>172</v>
      </c>
      <c r="W240" s="28">
        <v>89</v>
      </c>
    </row>
    <row r="241" spans="1:24" ht="14.25" hidden="1" customHeight="1" x14ac:dyDescent="0.2">
      <c r="A241" s="28"/>
      <c r="B241" s="31" t="s">
        <v>512</v>
      </c>
      <c r="C241" s="28" t="s">
        <v>150</v>
      </c>
      <c r="D241" s="28" t="s">
        <v>162</v>
      </c>
      <c r="E241" s="28" t="s">
        <v>168</v>
      </c>
      <c r="F241" s="28">
        <v>1700</v>
      </c>
      <c r="G241" s="28">
        <v>650</v>
      </c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39">
        <f t="shared" si="3"/>
        <v>0</v>
      </c>
      <c r="V241" s="28">
        <v>172</v>
      </c>
      <c r="W241" s="28">
        <v>89</v>
      </c>
    </row>
    <row r="242" spans="1:24" ht="14.25" hidden="1" customHeight="1" x14ac:dyDescent="0.2">
      <c r="A242" s="28"/>
      <c r="B242" s="31" t="s">
        <v>515</v>
      </c>
      <c r="C242" s="28" t="s">
        <v>150</v>
      </c>
      <c r="D242" s="28" t="s">
        <v>162</v>
      </c>
      <c r="E242" s="28" t="s">
        <v>168</v>
      </c>
      <c r="F242" s="28">
        <v>1700</v>
      </c>
      <c r="G242" s="28">
        <v>650</v>
      </c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39">
        <f t="shared" si="3"/>
        <v>0</v>
      </c>
      <c r="V242" s="28">
        <v>172</v>
      </c>
      <c r="W242" s="28">
        <v>89</v>
      </c>
    </row>
    <row r="243" spans="1:24" ht="14.25" hidden="1" customHeight="1" x14ac:dyDescent="0.2">
      <c r="A243" s="28"/>
      <c r="B243" s="31" t="s">
        <v>514</v>
      </c>
      <c r="C243" s="28" t="s">
        <v>150</v>
      </c>
      <c r="D243" s="28" t="s">
        <v>162</v>
      </c>
      <c r="E243" s="28" t="s">
        <v>168</v>
      </c>
      <c r="F243" s="28">
        <v>1700</v>
      </c>
      <c r="G243" s="28">
        <v>650</v>
      </c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39">
        <f t="shared" si="3"/>
        <v>0</v>
      </c>
      <c r="V243" s="28">
        <v>172</v>
      </c>
      <c r="W243" s="28">
        <v>89</v>
      </c>
    </row>
    <row r="244" spans="1:24" ht="14.25" hidden="1" customHeight="1" x14ac:dyDescent="0.2">
      <c r="A244" s="28"/>
      <c r="B244" s="31" t="s">
        <v>513</v>
      </c>
      <c r="C244" s="28" t="s">
        <v>150</v>
      </c>
      <c r="D244" s="28" t="s">
        <v>162</v>
      </c>
      <c r="E244" s="28" t="s">
        <v>168</v>
      </c>
      <c r="F244" s="28">
        <v>1700</v>
      </c>
      <c r="G244" s="28">
        <v>650</v>
      </c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39">
        <f t="shared" si="3"/>
        <v>0</v>
      </c>
      <c r="V244" s="28">
        <v>172</v>
      </c>
      <c r="W244" s="28">
        <v>89</v>
      </c>
    </row>
    <row r="245" spans="1:24" ht="14.25" hidden="1" customHeight="1" x14ac:dyDescent="0.2">
      <c r="A245" s="28"/>
      <c r="B245" s="31" t="s">
        <v>927</v>
      </c>
      <c r="C245" s="28" t="s">
        <v>150</v>
      </c>
      <c r="D245" s="28" t="s">
        <v>162</v>
      </c>
      <c r="E245" s="28" t="s">
        <v>168</v>
      </c>
      <c r="F245" s="28">
        <v>1700</v>
      </c>
      <c r="G245" s="28">
        <v>800</v>
      </c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39"/>
      <c r="S245" s="28"/>
      <c r="T245" s="28"/>
      <c r="U245" s="39">
        <f t="shared" si="3"/>
        <v>0</v>
      </c>
      <c r="V245" s="28">
        <v>130</v>
      </c>
      <c r="W245" s="28">
        <v>140</v>
      </c>
    </row>
    <row r="246" spans="1:24" ht="14.25" hidden="1" customHeight="1" x14ac:dyDescent="0.2">
      <c r="A246" s="28"/>
      <c r="B246" s="31" t="s">
        <v>928</v>
      </c>
      <c r="C246" s="28" t="s">
        <v>150</v>
      </c>
      <c r="D246" s="28" t="s">
        <v>162</v>
      </c>
      <c r="E246" s="28" t="s">
        <v>168</v>
      </c>
      <c r="F246" s="28">
        <v>1700</v>
      </c>
      <c r="G246" s="28">
        <v>800</v>
      </c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39">
        <f t="shared" si="3"/>
        <v>0</v>
      </c>
      <c r="V246" s="28">
        <v>130</v>
      </c>
      <c r="W246" s="28">
        <v>140</v>
      </c>
    </row>
    <row r="247" spans="1:24" x14ac:dyDescent="0.2">
      <c r="A247" s="28" t="s">
        <v>450</v>
      </c>
      <c r="B247" s="31" t="s">
        <v>519</v>
      </c>
      <c r="C247" s="28" t="s">
        <v>150</v>
      </c>
      <c r="D247" s="28" t="s">
        <v>162</v>
      </c>
      <c r="E247" s="28" t="s">
        <v>168</v>
      </c>
      <c r="F247" s="28">
        <v>1700</v>
      </c>
      <c r="G247" s="28">
        <v>1000</v>
      </c>
      <c r="H247" s="28">
        <v>15</v>
      </c>
      <c r="I247" s="28">
        <v>16</v>
      </c>
      <c r="J247" s="28">
        <v>17</v>
      </c>
      <c r="K247" s="28">
        <v>18</v>
      </c>
      <c r="L247" s="28">
        <v>19</v>
      </c>
      <c r="M247" s="28">
        <v>2.4E-2</v>
      </c>
      <c r="N247" s="28">
        <v>8.9999999999999993E-3</v>
      </c>
      <c r="O247" s="28">
        <v>4.8000000000000001E-2</v>
      </c>
      <c r="P247" s="28">
        <v>1.7999999999999999E-2</v>
      </c>
      <c r="Q247" s="28">
        <v>3.0000000000000001E-3</v>
      </c>
      <c r="R247" s="36">
        <v>5143.13</v>
      </c>
      <c r="S247" s="28">
        <v>1</v>
      </c>
      <c r="T247" s="28" t="s">
        <v>166</v>
      </c>
      <c r="U247" s="39">
        <f t="shared" si="3"/>
        <v>0.84550000000000003</v>
      </c>
      <c r="V247" s="28">
        <v>250</v>
      </c>
      <c r="W247" s="28">
        <v>89</v>
      </c>
      <c r="X247" s="1">
        <v>38</v>
      </c>
    </row>
    <row r="248" spans="1:24" ht="14.25" hidden="1" customHeight="1" x14ac:dyDescent="0.2">
      <c r="A248" s="28"/>
      <c r="B248" s="31" t="s">
        <v>516</v>
      </c>
      <c r="C248" s="28" t="s">
        <v>150</v>
      </c>
      <c r="D248" s="28" t="s">
        <v>162</v>
      </c>
      <c r="E248" s="28" t="s">
        <v>168</v>
      </c>
      <c r="F248" s="28">
        <v>1700</v>
      </c>
      <c r="G248" s="28">
        <v>1000</v>
      </c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39">
        <f t="shared" si="3"/>
        <v>0</v>
      </c>
      <c r="V248" s="28">
        <v>250</v>
      </c>
      <c r="W248" s="28">
        <v>89</v>
      </c>
    </row>
    <row r="249" spans="1:24" ht="14.25" hidden="1" customHeight="1" x14ac:dyDescent="0.2">
      <c r="A249" s="39"/>
      <c r="B249" s="31" t="s">
        <v>517</v>
      </c>
      <c r="C249" s="28" t="s">
        <v>150</v>
      </c>
      <c r="D249" s="28" t="s">
        <v>162</v>
      </c>
      <c r="E249" s="28" t="s">
        <v>168</v>
      </c>
      <c r="F249" s="28">
        <v>1700</v>
      </c>
      <c r="G249" s="28">
        <v>1000</v>
      </c>
      <c r="H249" s="28"/>
      <c r="I249" s="28"/>
      <c r="J249" s="28"/>
      <c r="K249" s="28"/>
      <c r="L249" s="28"/>
      <c r="M249" s="28"/>
      <c r="N249" s="28"/>
      <c r="O249" s="28"/>
      <c r="P249" s="28"/>
      <c r="Q249" s="28"/>
      <c r="R249" s="39"/>
      <c r="S249" s="28"/>
      <c r="T249" s="28"/>
      <c r="U249" s="39">
        <f t="shared" si="3"/>
        <v>0</v>
      </c>
      <c r="V249" s="28">
        <v>250</v>
      </c>
      <c r="W249" s="28">
        <v>89</v>
      </c>
    </row>
    <row r="250" spans="1:24" ht="14.25" hidden="1" customHeight="1" x14ac:dyDescent="0.2">
      <c r="A250" s="28"/>
      <c r="B250" s="31" t="s">
        <v>518</v>
      </c>
      <c r="C250" s="28" t="s">
        <v>150</v>
      </c>
      <c r="D250" s="28" t="s">
        <v>162</v>
      </c>
      <c r="E250" s="28" t="s">
        <v>168</v>
      </c>
      <c r="F250" s="28">
        <v>1700</v>
      </c>
      <c r="G250" s="28">
        <v>1000</v>
      </c>
      <c r="H250" s="28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39">
        <f t="shared" si="3"/>
        <v>0</v>
      </c>
      <c r="V250" s="28">
        <v>250</v>
      </c>
      <c r="W250" s="28">
        <v>89</v>
      </c>
    </row>
    <row r="251" spans="1:24" ht="14.25" hidden="1" customHeight="1" x14ac:dyDescent="0.2">
      <c r="B251" s="31" t="s">
        <v>472</v>
      </c>
      <c r="C251" s="28" t="s">
        <v>150</v>
      </c>
      <c r="D251" s="28" t="s">
        <v>162</v>
      </c>
      <c r="E251" s="28" t="s">
        <v>168</v>
      </c>
      <c r="F251" s="28">
        <v>1700</v>
      </c>
      <c r="G251" s="28">
        <v>1200</v>
      </c>
      <c r="H251" s="28"/>
      <c r="I251" s="28"/>
      <c r="J251" s="28"/>
      <c r="K251" s="28"/>
      <c r="L251" s="28"/>
      <c r="M251" s="28"/>
      <c r="N251" s="28"/>
      <c r="O251" s="28"/>
      <c r="P251" s="28"/>
      <c r="Q251" s="28"/>
      <c r="R251" s="36">
        <v>6653.65</v>
      </c>
      <c r="S251" s="28">
        <v>1</v>
      </c>
      <c r="T251" s="28" t="s">
        <v>166</v>
      </c>
      <c r="U251" s="39">
        <f t="shared" si="3"/>
        <v>0</v>
      </c>
      <c r="V251" s="28">
        <v>172</v>
      </c>
      <c r="W251" s="28">
        <v>89</v>
      </c>
    </row>
    <row r="252" spans="1:24" ht="14.25" hidden="1" customHeight="1" x14ac:dyDescent="0.2">
      <c r="A252" s="28"/>
      <c r="B252" s="31" t="s">
        <v>929</v>
      </c>
      <c r="C252" s="28" t="s">
        <v>150</v>
      </c>
      <c r="D252" s="28" t="s">
        <v>162</v>
      </c>
      <c r="E252" s="28" t="s">
        <v>168</v>
      </c>
      <c r="F252" s="28">
        <v>1700</v>
      </c>
      <c r="G252" s="28">
        <v>1200</v>
      </c>
      <c r="H252" s="28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39">
        <f t="shared" si="3"/>
        <v>0</v>
      </c>
      <c r="V252" s="28">
        <v>130</v>
      </c>
      <c r="W252" s="28">
        <v>140</v>
      </c>
    </row>
    <row r="253" spans="1:24" ht="14.25" hidden="1" customHeight="1" x14ac:dyDescent="0.2">
      <c r="A253" s="28"/>
      <c r="B253" s="31" t="s">
        <v>930</v>
      </c>
      <c r="C253" s="28" t="s">
        <v>150</v>
      </c>
      <c r="D253" s="28" t="s">
        <v>162</v>
      </c>
      <c r="E253" s="28" t="s">
        <v>168</v>
      </c>
      <c r="F253" s="28">
        <v>1700</v>
      </c>
      <c r="G253" s="28">
        <v>1200</v>
      </c>
      <c r="H253" s="28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39">
        <f t="shared" si="3"/>
        <v>0</v>
      </c>
      <c r="V253" s="28">
        <v>130</v>
      </c>
      <c r="W253" s="28">
        <v>140</v>
      </c>
    </row>
    <row r="254" spans="1:24" ht="14.25" hidden="1" customHeight="1" x14ac:dyDescent="0.2">
      <c r="A254" s="28"/>
      <c r="B254" s="31" t="s">
        <v>521</v>
      </c>
      <c r="C254" s="28" t="s">
        <v>150</v>
      </c>
      <c r="D254" s="28" t="s">
        <v>162</v>
      </c>
      <c r="E254" s="28" t="s">
        <v>168</v>
      </c>
      <c r="F254" s="28">
        <v>1700</v>
      </c>
      <c r="G254" s="28">
        <v>1400</v>
      </c>
      <c r="H254" s="28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39">
        <f t="shared" si="3"/>
        <v>0</v>
      </c>
      <c r="V254" s="28">
        <v>250</v>
      </c>
      <c r="W254" s="28">
        <v>89</v>
      </c>
    </row>
    <row r="255" spans="1:24" ht="14.25" hidden="1" customHeight="1" x14ac:dyDescent="0.2">
      <c r="A255" s="28"/>
      <c r="B255" s="31" t="s">
        <v>520</v>
      </c>
      <c r="C255" s="28" t="s">
        <v>150</v>
      </c>
      <c r="D255" s="28" t="s">
        <v>162</v>
      </c>
      <c r="E255" s="28" t="s">
        <v>168</v>
      </c>
      <c r="F255" s="28">
        <v>1700</v>
      </c>
      <c r="G255" s="28">
        <v>1400</v>
      </c>
      <c r="H255" s="28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39">
        <f t="shared" si="3"/>
        <v>0</v>
      </c>
      <c r="V255" s="28">
        <v>250</v>
      </c>
      <c r="W255" s="28">
        <v>89</v>
      </c>
    </row>
    <row r="256" spans="1:24" ht="14.25" hidden="1" customHeight="1" x14ac:dyDescent="0.2">
      <c r="A256" s="28"/>
      <c r="B256" s="31" t="s">
        <v>523</v>
      </c>
      <c r="C256" s="28" t="s">
        <v>150</v>
      </c>
      <c r="D256" s="28" t="s">
        <v>162</v>
      </c>
      <c r="E256" s="28" t="s">
        <v>168</v>
      </c>
      <c r="F256" s="28">
        <v>1700</v>
      </c>
      <c r="G256" s="28">
        <v>1500</v>
      </c>
      <c r="H256" s="28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39">
        <f t="shared" si="3"/>
        <v>0</v>
      </c>
      <c r="V256" s="28">
        <v>250</v>
      </c>
      <c r="W256" s="28">
        <v>89</v>
      </c>
    </row>
    <row r="257" spans="1:24" ht="14.25" hidden="1" customHeight="1" x14ac:dyDescent="0.2">
      <c r="A257" s="28"/>
      <c r="B257" s="31" t="s">
        <v>522</v>
      </c>
      <c r="C257" s="28" t="s">
        <v>150</v>
      </c>
      <c r="D257" s="28" t="s">
        <v>162</v>
      </c>
      <c r="E257" s="28" t="s">
        <v>168</v>
      </c>
      <c r="F257" s="28">
        <v>1700</v>
      </c>
      <c r="G257" s="28">
        <v>1500</v>
      </c>
      <c r="H257" s="28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39">
        <f t="shared" si="3"/>
        <v>0</v>
      </c>
      <c r="V257" s="28">
        <v>250</v>
      </c>
      <c r="W257" s="28">
        <v>89</v>
      </c>
    </row>
    <row r="258" spans="1:24" ht="14.25" hidden="1" customHeight="1" x14ac:dyDescent="0.2">
      <c r="A258" s="39"/>
      <c r="B258" s="31" t="s">
        <v>524</v>
      </c>
      <c r="C258" s="28" t="s">
        <v>150</v>
      </c>
      <c r="D258" s="28" t="s">
        <v>162</v>
      </c>
      <c r="E258" s="28" t="s">
        <v>168</v>
      </c>
      <c r="F258" s="28">
        <v>1700</v>
      </c>
      <c r="G258" s="28">
        <v>1800</v>
      </c>
      <c r="H258" s="28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39">
        <f t="shared" ref="U258:U321" si="4">V258*W258*X258/1000000</f>
        <v>0</v>
      </c>
      <c r="V258" s="28">
        <v>250</v>
      </c>
      <c r="W258" s="28">
        <v>89</v>
      </c>
    </row>
    <row r="259" spans="1:24" ht="14.25" hidden="1" customHeight="1" x14ac:dyDescent="0.2">
      <c r="A259" s="37"/>
      <c r="B259" s="31" t="s">
        <v>525</v>
      </c>
      <c r="C259" s="28" t="s">
        <v>150</v>
      </c>
      <c r="D259" s="28" t="s">
        <v>162</v>
      </c>
      <c r="E259" s="28" t="s">
        <v>168</v>
      </c>
      <c r="F259" s="28">
        <v>1700</v>
      </c>
      <c r="G259" s="28">
        <v>1800</v>
      </c>
      <c r="H259" s="28"/>
      <c r="I259" s="28"/>
      <c r="J259" s="28"/>
      <c r="K259" s="28"/>
      <c r="L259" s="28"/>
      <c r="M259" s="28"/>
      <c r="N259" s="28"/>
      <c r="O259" s="28"/>
      <c r="P259" s="28"/>
      <c r="Q259" s="39"/>
      <c r="R259" s="39"/>
      <c r="S259" s="28"/>
      <c r="T259" s="28"/>
      <c r="U259" s="39">
        <f t="shared" si="4"/>
        <v>0</v>
      </c>
      <c r="V259" s="28">
        <v>250</v>
      </c>
      <c r="W259" s="28">
        <v>89</v>
      </c>
    </row>
    <row r="260" spans="1:24" ht="14.25" hidden="1" customHeight="1" x14ac:dyDescent="0.2">
      <c r="B260" s="31" t="s">
        <v>465</v>
      </c>
      <c r="C260" s="28" t="s">
        <v>150</v>
      </c>
      <c r="D260" s="28" t="s">
        <v>162</v>
      </c>
      <c r="E260" s="28" t="s">
        <v>168</v>
      </c>
      <c r="F260" s="28">
        <v>3300</v>
      </c>
      <c r="G260" s="28">
        <v>450</v>
      </c>
      <c r="H260" s="28"/>
      <c r="I260" s="28"/>
      <c r="J260" s="28"/>
      <c r="K260" s="28"/>
      <c r="L260" s="28"/>
      <c r="M260" s="28"/>
      <c r="N260" s="28"/>
      <c r="O260" s="28"/>
      <c r="P260" s="28"/>
      <c r="Q260" s="28"/>
      <c r="R260" s="28">
        <v>0</v>
      </c>
      <c r="S260" s="28"/>
      <c r="T260" s="28"/>
      <c r="U260" s="39">
        <f t="shared" si="4"/>
        <v>0</v>
      </c>
      <c r="V260" s="28">
        <v>140</v>
      </c>
      <c r="W260" s="28">
        <v>99.8</v>
      </c>
    </row>
    <row r="261" spans="1:24" x14ac:dyDescent="0.2">
      <c r="A261" s="28" t="s">
        <v>450</v>
      </c>
      <c r="B261" s="42" t="s">
        <v>466</v>
      </c>
      <c r="C261" s="28" t="s">
        <v>150</v>
      </c>
      <c r="D261" s="28" t="s">
        <v>162</v>
      </c>
      <c r="E261" s="41" t="s">
        <v>168</v>
      </c>
      <c r="F261" s="28">
        <v>3300</v>
      </c>
      <c r="G261" s="28">
        <v>450</v>
      </c>
      <c r="H261" s="28">
        <v>100</v>
      </c>
      <c r="I261" s="28">
        <v>101</v>
      </c>
      <c r="J261" s="28">
        <v>102</v>
      </c>
      <c r="K261" s="28">
        <v>103</v>
      </c>
      <c r="L261" s="28">
        <v>104</v>
      </c>
      <c r="M261" s="28">
        <v>2.8400000000000002E-2</v>
      </c>
      <c r="N261" s="28">
        <v>2.4899999999999999E-2</v>
      </c>
      <c r="O261" s="28">
        <v>4.5499999999999999E-2</v>
      </c>
      <c r="P261" s="28">
        <v>2.5000000000000001E-2</v>
      </c>
      <c r="Q261" s="34">
        <v>0.01</v>
      </c>
      <c r="R261" s="36">
        <v>8390.93</v>
      </c>
      <c r="S261" s="28">
        <v>1</v>
      </c>
      <c r="T261" s="28" t="s">
        <v>166</v>
      </c>
      <c r="U261" s="39">
        <f t="shared" si="4"/>
        <v>0.55888000000000004</v>
      </c>
      <c r="V261" s="28">
        <v>140</v>
      </c>
      <c r="W261" s="28">
        <v>99.8</v>
      </c>
      <c r="X261" s="1">
        <v>40</v>
      </c>
    </row>
    <row r="262" spans="1:24" ht="14.25" hidden="1" customHeight="1" x14ac:dyDescent="0.2">
      <c r="A262" s="28"/>
      <c r="B262" s="31" t="s">
        <v>535</v>
      </c>
      <c r="C262" s="28" t="s">
        <v>150</v>
      </c>
      <c r="D262" s="28" t="s">
        <v>162</v>
      </c>
      <c r="E262" s="28" t="s">
        <v>529</v>
      </c>
      <c r="F262" s="28">
        <v>600</v>
      </c>
      <c r="G262" s="28">
        <v>75</v>
      </c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39">
        <f t="shared" si="4"/>
        <v>0</v>
      </c>
      <c r="V262" s="28">
        <v>48</v>
      </c>
      <c r="W262" s="28">
        <v>33.799999999999997</v>
      </c>
    </row>
    <row r="263" spans="1:24" ht="14.25" hidden="1" customHeight="1" x14ac:dyDescent="0.2">
      <c r="A263" s="28"/>
      <c r="B263" s="31" t="s">
        <v>588</v>
      </c>
      <c r="C263" s="28" t="s">
        <v>150</v>
      </c>
      <c r="D263" s="28" t="s">
        <v>162</v>
      </c>
      <c r="E263" s="28" t="s">
        <v>529</v>
      </c>
      <c r="F263" s="28">
        <v>650</v>
      </c>
      <c r="G263" s="28">
        <v>50</v>
      </c>
      <c r="H263" s="28"/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39">
        <f t="shared" si="4"/>
        <v>0</v>
      </c>
      <c r="V263" s="28">
        <v>48</v>
      </c>
      <c r="W263" s="28">
        <v>33.799999999999997</v>
      </c>
    </row>
    <row r="264" spans="1:24" ht="14.25" hidden="1" customHeight="1" x14ac:dyDescent="0.2">
      <c r="A264" s="28"/>
      <c r="B264" s="31" t="s">
        <v>589</v>
      </c>
      <c r="C264" s="28" t="s">
        <v>150</v>
      </c>
      <c r="D264" s="28" t="s">
        <v>162</v>
      </c>
      <c r="E264" s="28" t="s">
        <v>529</v>
      </c>
      <c r="F264" s="28">
        <v>650</v>
      </c>
      <c r="G264" s="28">
        <v>75</v>
      </c>
      <c r="H264" s="28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39">
        <f t="shared" si="4"/>
        <v>0</v>
      </c>
      <c r="V264" s="28">
        <v>48</v>
      </c>
      <c r="W264" s="28">
        <v>33.799999999999997</v>
      </c>
    </row>
    <row r="265" spans="1:24" ht="14.25" hidden="1" customHeight="1" x14ac:dyDescent="0.2">
      <c r="A265" s="28"/>
      <c r="B265" s="31" t="s">
        <v>753</v>
      </c>
      <c r="C265" s="28" t="s">
        <v>150</v>
      </c>
      <c r="D265" s="28" t="s">
        <v>162</v>
      </c>
      <c r="E265" s="28" t="s">
        <v>529</v>
      </c>
      <c r="F265" s="28">
        <v>1200</v>
      </c>
      <c r="G265" s="28">
        <v>50</v>
      </c>
      <c r="H265" s="28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39">
        <f t="shared" si="4"/>
        <v>0</v>
      </c>
      <c r="V265" s="28">
        <v>107.5</v>
      </c>
      <c r="W265" s="28">
        <v>45</v>
      </c>
    </row>
    <row r="266" spans="1:24" ht="14.25" hidden="1" customHeight="1" x14ac:dyDescent="0.2">
      <c r="A266" s="28"/>
      <c r="B266" s="31" t="s">
        <v>754</v>
      </c>
      <c r="C266" s="28" t="s">
        <v>150</v>
      </c>
      <c r="D266" s="28" t="s">
        <v>162</v>
      </c>
      <c r="E266" s="28" t="s">
        <v>529</v>
      </c>
      <c r="F266" s="28">
        <v>1200</v>
      </c>
      <c r="G266" s="28">
        <v>50</v>
      </c>
      <c r="H266" s="28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39">
        <f t="shared" si="4"/>
        <v>0</v>
      </c>
      <c r="V266" s="28">
        <v>107.5</v>
      </c>
      <c r="W266" s="28">
        <v>45</v>
      </c>
    </row>
    <row r="267" spans="1:24" ht="14.25" hidden="1" customHeight="1" x14ac:dyDescent="0.2">
      <c r="A267" s="28"/>
      <c r="B267" s="31" t="s">
        <v>755</v>
      </c>
      <c r="C267" s="28" t="s">
        <v>150</v>
      </c>
      <c r="D267" s="28" t="s">
        <v>162</v>
      </c>
      <c r="E267" s="28" t="s">
        <v>529</v>
      </c>
      <c r="F267" s="28">
        <v>1200</v>
      </c>
      <c r="G267" s="28">
        <v>75</v>
      </c>
      <c r="H267" s="28"/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39">
        <f t="shared" si="4"/>
        <v>0</v>
      </c>
      <c r="V267" s="28">
        <v>107.5</v>
      </c>
      <c r="W267" s="28">
        <v>45</v>
      </c>
    </row>
    <row r="268" spans="1:24" ht="14.25" hidden="1" customHeight="1" x14ac:dyDescent="0.2">
      <c r="A268" s="28"/>
      <c r="B268" s="31" t="s">
        <v>756</v>
      </c>
      <c r="C268" s="28" t="s">
        <v>150</v>
      </c>
      <c r="D268" s="28" t="s">
        <v>162</v>
      </c>
      <c r="E268" s="28" t="s">
        <v>529</v>
      </c>
      <c r="F268" s="28">
        <v>1200</v>
      </c>
      <c r="G268" s="28">
        <v>75</v>
      </c>
      <c r="H268" s="28"/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39">
        <f t="shared" si="4"/>
        <v>0</v>
      </c>
      <c r="V268" s="28">
        <v>107.5</v>
      </c>
      <c r="W268" s="28">
        <v>45</v>
      </c>
    </row>
    <row r="269" spans="1:24" ht="14.25" hidden="1" customHeight="1" x14ac:dyDescent="0.2">
      <c r="A269" s="28"/>
      <c r="B269" s="31" t="s">
        <v>757</v>
      </c>
      <c r="C269" s="28" t="s">
        <v>150</v>
      </c>
      <c r="D269" s="28" t="s">
        <v>162</v>
      </c>
      <c r="E269" s="28" t="s">
        <v>529</v>
      </c>
      <c r="F269" s="28">
        <v>1200</v>
      </c>
      <c r="G269" s="28">
        <v>100</v>
      </c>
      <c r="H269" s="28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39">
        <f t="shared" si="4"/>
        <v>0</v>
      </c>
      <c r="V269" s="28">
        <v>122</v>
      </c>
      <c r="W269" s="28">
        <v>62</v>
      </c>
    </row>
    <row r="270" spans="1:24" ht="14.25" hidden="1" customHeight="1" x14ac:dyDescent="0.2">
      <c r="A270" s="28"/>
      <c r="B270" s="31" t="s">
        <v>758</v>
      </c>
      <c r="C270" s="28" t="s">
        <v>150</v>
      </c>
      <c r="D270" s="28" t="s">
        <v>162</v>
      </c>
      <c r="E270" s="28" t="s">
        <v>529</v>
      </c>
      <c r="F270" s="28">
        <v>1200</v>
      </c>
      <c r="G270" s="28">
        <v>150</v>
      </c>
      <c r="H270" s="28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39">
        <f t="shared" si="4"/>
        <v>0</v>
      </c>
      <c r="V270" s="28">
        <v>122</v>
      </c>
      <c r="W270" s="28">
        <v>62</v>
      </c>
    </row>
    <row r="271" spans="1:24" ht="14.25" hidden="1" customHeight="1" x14ac:dyDescent="0.2">
      <c r="A271" s="28"/>
      <c r="B271" s="31" t="s">
        <v>526</v>
      </c>
      <c r="C271" s="28" t="s">
        <v>150</v>
      </c>
      <c r="D271" s="28" t="s">
        <v>162</v>
      </c>
      <c r="E271" s="28" t="s">
        <v>529</v>
      </c>
      <c r="F271" s="28">
        <v>1700</v>
      </c>
      <c r="G271" s="28">
        <v>100</v>
      </c>
      <c r="H271" s="28"/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39">
        <f t="shared" si="4"/>
        <v>0</v>
      </c>
      <c r="V271" s="28">
        <v>152</v>
      </c>
      <c r="W271" s="28">
        <v>62</v>
      </c>
    </row>
    <row r="272" spans="1:24" ht="14.25" hidden="1" customHeight="1" x14ac:dyDescent="0.2">
      <c r="A272" s="28"/>
      <c r="B272" s="31" t="s">
        <v>527</v>
      </c>
      <c r="C272" s="28" t="s">
        <v>150</v>
      </c>
      <c r="D272" s="28" t="s">
        <v>162</v>
      </c>
      <c r="E272" s="28" t="s">
        <v>529</v>
      </c>
      <c r="F272" s="28">
        <v>1700</v>
      </c>
      <c r="G272" s="28">
        <v>150</v>
      </c>
      <c r="H272" s="28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39">
        <f t="shared" si="4"/>
        <v>0</v>
      </c>
      <c r="V272" s="28">
        <v>152</v>
      </c>
      <c r="W272" s="28">
        <v>62</v>
      </c>
    </row>
    <row r="273" spans="1:24" ht="14.25" hidden="1" customHeight="1" x14ac:dyDescent="0.2">
      <c r="A273" s="39"/>
      <c r="B273" s="38" t="s">
        <v>528</v>
      </c>
      <c r="C273" s="39" t="s">
        <v>150</v>
      </c>
      <c r="D273" s="39" t="s">
        <v>162</v>
      </c>
      <c r="E273" s="39" t="s">
        <v>529</v>
      </c>
      <c r="F273" s="39">
        <v>1700</v>
      </c>
      <c r="G273" s="39">
        <v>200</v>
      </c>
      <c r="H273" s="39"/>
      <c r="I273" s="39"/>
      <c r="J273" s="39"/>
      <c r="K273" s="39"/>
      <c r="L273" s="39"/>
      <c r="M273" s="39"/>
      <c r="N273" s="39"/>
      <c r="O273" s="39"/>
      <c r="P273" s="39"/>
      <c r="Q273" s="39"/>
      <c r="R273" s="39">
        <v>0</v>
      </c>
      <c r="S273" s="39"/>
      <c r="T273" s="27"/>
      <c r="U273" s="39">
        <f t="shared" si="4"/>
        <v>0</v>
      </c>
      <c r="V273" s="39">
        <v>122</v>
      </c>
      <c r="W273" s="39">
        <v>62</v>
      </c>
    </row>
    <row r="274" spans="1:24" ht="14.25" customHeight="1" x14ac:dyDescent="0.2">
      <c r="A274" s="39" t="s">
        <v>450</v>
      </c>
      <c r="B274" s="38" t="s">
        <v>1045</v>
      </c>
      <c r="C274" s="39" t="s">
        <v>150</v>
      </c>
      <c r="D274" s="39" t="s">
        <v>162</v>
      </c>
      <c r="E274" s="39" t="s">
        <v>529</v>
      </c>
      <c r="F274" s="39">
        <v>1700</v>
      </c>
      <c r="G274" s="39">
        <v>250</v>
      </c>
      <c r="H274" s="39">
        <v>133</v>
      </c>
      <c r="I274" s="39">
        <v>134</v>
      </c>
      <c r="J274" s="39">
        <v>135</v>
      </c>
      <c r="K274" s="39">
        <v>136</v>
      </c>
      <c r="L274" s="39">
        <v>137</v>
      </c>
      <c r="M274" s="39">
        <v>0.10100000000000001</v>
      </c>
      <c r="N274" s="39">
        <v>0.08</v>
      </c>
      <c r="O274" s="39">
        <v>0.215</v>
      </c>
      <c r="P274" s="39">
        <v>0.126</v>
      </c>
      <c r="Q274" s="34">
        <v>0.01</v>
      </c>
      <c r="R274" s="36">
        <v>1502.27</v>
      </c>
      <c r="S274" s="39">
        <v>30</v>
      </c>
      <c r="T274" s="49" t="s">
        <v>166</v>
      </c>
      <c r="U274" s="39">
        <f t="shared" si="4"/>
        <v>0.19475000000000001</v>
      </c>
      <c r="V274" s="39">
        <v>152</v>
      </c>
      <c r="W274" s="39">
        <v>62.5</v>
      </c>
      <c r="X274" s="1">
        <v>20.5</v>
      </c>
    </row>
    <row r="275" spans="1:24" ht="14.25" hidden="1" customHeight="1" x14ac:dyDescent="0.2">
      <c r="B275" s="29" t="s">
        <v>536</v>
      </c>
      <c r="C275" s="1" t="s">
        <v>150</v>
      </c>
      <c r="D275" s="1" t="s">
        <v>162</v>
      </c>
      <c r="E275" s="1" t="s">
        <v>967</v>
      </c>
      <c r="F275" s="1">
        <v>600</v>
      </c>
      <c r="G275" s="1">
        <v>10</v>
      </c>
      <c r="S275" s="1">
        <v>1</v>
      </c>
      <c r="T275" s="27" t="s">
        <v>166</v>
      </c>
      <c r="U275" s="39">
        <f t="shared" si="4"/>
        <v>0</v>
      </c>
      <c r="V275" s="1">
        <v>48</v>
      </c>
      <c r="W275" s="1">
        <v>33.799999999999997</v>
      </c>
    </row>
    <row r="276" spans="1:24" ht="14.25" hidden="1" customHeight="1" x14ac:dyDescent="0.2">
      <c r="B276" s="29" t="s">
        <v>537</v>
      </c>
      <c r="C276" s="1" t="s">
        <v>150</v>
      </c>
      <c r="D276" s="1" t="s">
        <v>162</v>
      </c>
      <c r="E276" s="1" t="s">
        <v>967</v>
      </c>
      <c r="F276" s="1">
        <v>600</v>
      </c>
      <c r="G276" s="1">
        <v>10</v>
      </c>
      <c r="S276" s="1">
        <v>1</v>
      </c>
      <c r="T276" s="39" t="s">
        <v>166</v>
      </c>
      <c r="U276" s="39">
        <f t="shared" si="4"/>
        <v>0</v>
      </c>
      <c r="V276" s="1">
        <v>48</v>
      </c>
      <c r="W276" s="1">
        <v>33.799999999999997</v>
      </c>
    </row>
    <row r="277" spans="1:24" ht="14.25" hidden="1" customHeight="1" x14ac:dyDescent="0.2">
      <c r="B277" s="29" t="s">
        <v>538</v>
      </c>
      <c r="C277" s="1" t="s">
        <v>150</v>
      </c>
      <c r="D277" s="1" t="s">
        <v>162</v>
      </c>
      <c r="E277" s="1" t="s">
        <v>967</v>
      </c>
      <c r="F277" s="1">
        <v>600</v>
      </c>
      <c r="G277" s="1">
        <v>15</v>
      </c>
      <c r="S277" s="1">
        <v>1</v>
      </c>
      <c r="T277" s="39" t="s">
        <v>166</v>
      </c>
      <c r="U277" s="39">
        <f t="shared" si="4"/>
        <v>0</v>
      </c>
      <c r="V277" s="1">
        <v>48</v>
      </c>
      <c r="W277" s="1">
        <v>33.799999999999997</v>
      </c>
    </row>
    <row r="278" spans="1:24" ht="14.25" hidden="1" customHeight="1" x14ac:dyDescent="0.2">
      <c r="B278" s="29" t="s">
        <v>539</v>
      </c>
      <c r="C278" s="1" t="s">
        <v>150</v>
      </c>
      <c r="D278" s="1" t="s">
        <v>162</v>
      </c>
      <c r="E278" s="1" t="s">
        <v>967</v>
      </c>
      <c r="F278" s="1">
        <v>600</v>
      </c>
      <c r="G278" s="1">
        <v>15</v>
      </c>
      <c r="U278" s="39">
        <f t="shared" si="4"/>
        <v>0</v>
      </c>
      <c r="V278" s="1">
        <v>48</v>
      </c>
      <c r="W278" s="1">
        <v>33.799999999999997</v>
      </c>
    </row>
    <row r="279" spans="1:24" ht="14.25" hidden="1" customHeight="1" x14ac:dyDescent="0.2">
      <c r="B279" s="29" t="s">
        <v>540</v>
      </c>
      <c r="C279" s="1" t="s">
        <v>150</v>
      </c>
      <c r="D279" s="1" t="s">
        <v>162</v>
      </c>
      <c r="E279" s="1" t="s">
        <v>967</v>
      </c>
      <c r="F279" s="1">
        <v>600</v>
      </c>
      <c r="G279" s="1">
        <v>20</v>
      </c>
      <c r="U279" s="39">
        <f t="shared" si="4"/>
        <v>0</v>
      </c>
      <c r="V279" s="1">
        <v>48</v>
      </c>
      <c r="W279" s="1">
        <v>33.799999999999997</v>
      </c>
    </row>
    <row r="280" spans="1:24" ht="14.25" hidden="1" customHeight="1" x14ac:dyDescent="0.2">
      <c r="B280" s="29" t="s">
        <v>541</v>
      </c>
      <c r="C280" s="1" t="s">
        <v>150</v>
      </c>
      <c r="D280" s="1" t="s">
        <v>162</v>
      </c>
      <c r="E280" s="1" t="s">
        <v>967</v>
      </c>
      <c r="F280" s="1">
        <v>600</v>
      </c>
      <c r="G280" s="1">
        <v>20</v>
      </c>
      <c r="U280" s="39">
        <f t="shared" si="4"/>
        <v>0</v>
      </c>
      <c r="V280" s="1">
        <v>48</v>
      </c>
      <c r="W280" s="1">
        <v>33.799999999999997</v>
      </c>
    </row>
    <row r="281" spans="1:24" ht="14.25" hidden="1" customHeight="1" x14ac:dyDescent="0.2">
      <c r="B281" s="29" t="s">
        <v>542</v>
      </c>
      <c r="C281" s="1" t="s">
        <v>150</v>
      </c>
      <c r="D281" s="1" t="s">
        <v>162</v>
      </c>
      <c r="E281" s="1" t="s">
        <v>967</v>
      </c>
      <c r="F281" s="1">
        <v>600</v>
      </c>
      <c r="G281" s="1">
        <v>20</v>
      </c>
      <c r="U281" s="39">
        <f t="shared" si="4"/>
        <v>0</v>
      </c>
      <c r="V281" s="1">
        <v>48</v>
      </c>
      <c r="W281" s="1">
        <v>33.799999999999997</v>
      </c>
    </row>
    <row r="282" spans="1:24" ht="14.25" hidden="1" customHeight="1" x14ac:dyDescent="0.2">
      <c r="B282" s="29" t="s">
        <v>543</v>
      </c>
      <c r="C282" s="1" t="s">
        <v>150</v>
      </c>
      <c r="D282" s="1" t="s">
        <v>162</v>
      </c>
      <c r="E282" s="1" t="s">
        <v>967</v>
      </c>
      <c r="F282" s="1">
        <v>600</v>
      </c>
      <c r="G282" s="1">
        <v>20</v>
      </c>
      <c r="U282" s="39">
        <f t="shared" si="4"/>
        <v>0</v>
      </c>
      <c r="V282" s="1">
        <v>48</v>
      </c>
      <c r="W282" s="1">
        <v>33.799999999999997</v>
      </c>
    </row>
    <row r="283" spans="1:24" ht="14.25" hidden="1" customHeight="1" x14ac:dyDescent="0.2">
      <c r="B283" s="29" t="s">
        <v>544</v>
      </c>
      <c r="C283" s="1" t="s">
        <v>150</v>
      </c>
      <c r="D283" s="1" t="s">
        <v>162</v>
      </c>
      <c r="E283" s="1" t="s">
        <v>967</v>
      </c>
      <c r="F283" s="1">
        <v>600</v>
      </c>
      <c r="G283" s="1">
        <v>30</v>
      </c>
      <c r="U283" s="39">
        <f t="shared" si="4"/>
        <v>0</v>
      </c>
      <c r="V283" s="1">
        <v>48</v>
      </c>
      <c r="W283" s="1">
        <v>33.799999999999997</v>
      </c>
    </row>
    <row r="284" spans="1:24" ht="14.25" hidden="1" customHeight="1" x14ac:dyDescent="0.2">
      <c r="B284" s="29" t="s">
        <v>545</v>
      </c>
      <c r="C284" s="1" t="s">
        <v>150</v>
      </c>
      <c r="D284" s="1" t="s">
        <v>162</v>
      </c>
      <c r="E284" s="1" t="s">
        <v>967</v>
      </c>
      <c r="F284" s="1">
        <v>600</v>
      </c>
      <c r="G284" s="1">
        <v>30</v>
      </c>
      <c r="U284" s="39">
        <f t="shared" si="4"/>
        <v>0</v>
      </c>
      <c r="V284" s="1">
        <v>48</v>
      </c>
      <c r="W284" s="1">
        <v>33.799999999999997</v>
      </c>
    </row>
    <row r="285" spans="1:24" ht="14.25" hidden="1" customHeight="1" x14ac:dyDescent="0.2">
      <c r="B285" s="29" t="s">
        <v>546</v>
      </c>
      <c r="C285" s="1" t="s">
        <v>150</v>
      </c>
      <c r="D285" s="1" t="s">
        <v>162</v>
      </c>
      <c r="E285" s="1" t="s">
        <v>967</v>
      </c>
      <c r="F285" s="1">
        <v>600</v>
      </c>
      <c r="G285" s="1">
        <v>30</v>
      </c>
      <c r="U285" s="39">
        <f t="shared" si="4"/>
        <v>0</v>
      </c>
      <c r="V285" s="1">
        <v>48</v>
      </c>
      <c r="W285" s="1">
        <v>33.799999999999997</v>
      </c>
    </row>
    <row r="286" spans="1:24" ht="14.25" hidden="1" customHeight="1" x14ac:dyDescent="0.2">
      <c r="B286" s="29" t="s">
        <v>547</v>
      </c>
      <c r="C286" s="1" t="s">
        <v>150</v>
      </c>
      <c r="D286" s="1" t="s">
        <v>162</v>
      </c>
      <c r="E286" s="1" t="s">
        <v>967</v>
      </c>
      <c r="F286" s="1">
        <v>600</v>
      </c>
      <c r="G286" s="1">
        <v>50</v>
      </c>
      <c r="U286" s="39">
        <f t="shared" si="4"/>
        <v>0</v>
      </c>
      <c r="V286" s="1">
        <v>56.7</v>
      </c>
      <c r="W286" s="1">
        <v>48</v>
      </c>
    </row>
    <row r="287" spans="1:24" ht="14.25" hidden="1" customHeight="1" x14ac:dyDescent="0.2">
      <c r="B287" s="29" t="s">
        <v>548</v>
      </c>
      <c r="C287" s="1" t="s">
        <v>150</v>
      </c>
      <c r="D287" s="1" t="s">
        <v>162</v>
      </c>
      <c r="E287" s="1" t="s">
        <v>967</v>
      </c>
      <c r="F287" s="1">
        <v>600</v>
      </c>
      <c r="G287" s="1">
        <v>50</v>
      </c>
      <c r="U287" s="39">
        <f t="shared" si="4"/>
        <v>0</v>
      </c>
      <c r="V287" s="1">
        <v>56.7</v>
      </c>
      <c r="W287" s="1">
        <v>48</v>
      </c>
    </row>
    <row r="288" spans="1:24" ht="14.25" hidden="1" customHeight="1" x14ac:dyDescent="0.2">
      <c r="B288" s="29" t="s">
        <v>759</v>
      </c>
      <c r="C288" s="1" t="s">
        <v>150</v>
      </c>
      <c r="D288" s="1" t="s">
        <v>162</v>
      </c>
      <c r="E288" s="1" t="s">
        <v>967</v>
      </c>
      <c r="F288" s="1">
        <v>1200</v>
      </c>
      <c r="G288" s="1">
        <v>6</v>
      </c>
      <c r="U288" s="39">
        <f t="shared" si="4"/>
        <v>0</v>
      </c>
      <c r="V288" s="1">
        <v>48</v>
      </c>
      <c r="W288" s="1">
        <v>33.799999999999997</v>
      </c>
    </row>
    <row r="289" spans="2:23" ht="14.25" hidden="1" customHeight="1" x14ac:dyDescent="0.2">
      <c r="B289" s="29" t="s">
        <v>760</v>
      </c>
      <c r="C289" s="1" t="s">
        <v>150</v>
      </c>
      <c r="D289" s="1" t="s">
        <v>162</v>
      </c>
      <c r="E289" s="1" t="s">
        <v>967</v>
      </c>
      <c r="F289" s="1">
        <v>1200</v>
      </c>
      <c r="G289" s="1">
        <v>10</v>
      </c>
      <c r="U289" s="39">
        <f t="shared" si="4"/>
        <v>0</v>
      </c>
      <c r="V289" s="1">
        <v>48</v>
      </c>
      <c r="W289" s="1">
        <v>33.799999999999997</v>
      </c>
    </row>
    <row r="290" spans="2:23" ht="14.25" hidden="1" customHeight="1" x14ac:dyDescent="0.2">
      <c r="B290" s="29" t="s">
        <v>761</v>
      </c>
      <c r="C290" s="1" t="s">
        <v>150</v>
      </c>
      <c r="D290" s="1" t="s">
        <v>162</v>
      </c>
      <c r="E290" s="1" t="s">
        <v>967</v>
      </c>
      <c r="F290" s="1">
        <v>1200</v>
      </c>
      <c r="G290" s="1">
        <v>10</v>
      </c>
      <c r="U290" s="39">
        <f t="shared" si="4"/>
        <v>0</v>
      </c>
      <c r="V290" s="1">
        <v>48</v>
      </c>
      <c r="W290" s="1">
        <v>33.799999999999997</v>
      </c>
    </row>
    <row r="291" spans="2:23" ht="14.25" hidden="1" customHeight="1" x14ac:dyDescent="0.2">
      <c r="B291" s="29" t="s">
        <v>762</v>
      </c>
      <c r="C291" s="1" t="s">
        <v>150</v>
      </c>
      <c r="D291" s="1" t="s">
        <v>162</v>
      </c>
      <c r="E291" s="1" t="s">
        <v>967</v>
      </c>
      <c r="F291" s="1">
        <v>1200</v>
      </c>
      <c r="G291" s="1">
        <v>10</v>
      </c>
      <c r="U291" s="39">
        <f t="shared" si="4"/>
        <v>0</v>
      </c>
      <c r="V291" s="1">
        <v>48</v>
      </c>
      <c r="W291" s="1">
        <v>33.799999999999997</v>
      </c>
    </row>
    <row r="292" spans="2:23" ht="14.25" hidden="1" customHeight="1" x14ac:dyDescent="0.2">
      <c r="B292" s="29" t="s">
        <v>763</v>
      </c>
      <c r="C292" s="1" t="s">
        <v>150</v>
      </c>
      <c r="D292" s="1" t="s">
        <v>162</v>
      </c>
      <c r="E292" s="1" t="s">
        <v>967</v>
      </c>
      <c r="F292" s="1">
        <v>1200</v>
      </c>
      <c r="G292" s="1">
        <v>10</v>
      </c>
      <c r="U292" s="39">
        <f t="shared" si="4"/>
        <v>0</v>
      </c>
      <c r="V292" s="1">
        <v>48</v>
      </c>
      <c r="W292" s="1">
        <v>33.799999999999997</v>
      </c>
    </row>
    <row r="293" spans="2:23" ht="14.25" hidden="1" customHeight="1" x14ac:dyDescent="0.2">
      <c r="B293" s="29" t="s">
        <v>764</v>
      </c>
      <c r="C293" s="1" t="s">
        <v>150</v>
      </c>
      <c r="D293" s="1" t="s">
        <v>162</v>
      </c>
      <c r="E293" s="1" t="s">
        <v>967</v>
      </c>
      <c r="F293" s="1">
        <v>1200</v>
      </c>
      <c r="G293" s="1">
        <v>10</v>
      </c>
      <c r="U293" s="39">
        <f t="shared" si="4"/>
        <v>0</v>
      </c>
      <c r="V293" s="1">
        <v>48</v>
      </c>
      <c r="W293" s="1">
        <v>33.799999999999997</v>
      </c>
    </row>
    <row r="294" spans="2:23" ht="14.25" hidden="1" customHeight="1" x14ac:dyDescent="0.2">
      <c r="B294" s="29" t="s">
        <v>765</v>
      </c>
      <c r="C294" s="1" t="s">
        <v>150</v>
      </c>
      <c r="D294" s="1" t="s">
        <v>162</v>
      </c>
      <c r="E294" s="1" t="s">
        <v>967</v>
      </c>
      <c r="F294" s="1">
        <v>1200</v>
      </c>
      <c r="G294" s="1">
        <v>10</v>
      </c>
      <c r="U294" s="39">
        <f t="shared" si="4"/>
        <v>0</v>
      </c>
      <c r="V294" s="1">
        <v>62.8</v>
      </c>
      <c r="W294" s="1">
        <v>33.799999999999997</v>
      </c>
    </row>
    <row r="295" spans="2:23" ht="14.25" hidden="1" customHeight="1" x14ac:dyDescent="0.2">
      <c r="B295" s="29" t="s">
        <v>766</v>
      </c>
      <c r="C295" s="1" t="s">
        <v>150</v>
      </c>
      <c r="D295" s="1" t="s">
        <v>162</v>
      </c>
      <c r="E295" s="1" t="s">
        <v>967</v>
      </c>
      <c r="F295" s="1">
        <v>1200</v>
      </c>
      <c r="G295" s="1">
        <v>15</v>
      </c>
      <c r="U295" s="39">
        <f t="shared" si="4"/>
        <v>0</v>
      </c>
      <c r="V295" s="1">
        <v>48</v>
      </c>
      <c r="W295" s="1">
        <v>33.799999999999997</v>
      </c>
    </row>
    <row r="296" spans="2:23" ht="14.25" hidden="1" customHeight="1" x14ac:dyDescent="0.2">
      <c r="B296" s="29" t="s">
        <v>767</v>
      </c>
      <c r="C296" s="1" t="s">
        <v>150</v>
      </c>
      <c r="D296" s="1" t="s">
        <v>162</v>
      </c>
      <c r="E296" s="1" t="s">
        <v>967</v>
      </c>
      <c r="F296" s="1">
        <v>1200</v>
      </c>
      <c r="G296" s="1">
        <v>15</v>
      </c>
      <c r="U296" s="39">
        <f t="shared" si="4"/>
        <v>0</v>
      </c>
      <c r="V296" s="1">
        <v>48</v>
      </c>
      <c r="W296" s="1">
        <v>33.799999999999997</v>
      </c>
    </row>
    <row r="297" spans="2:23" ht="14.25" hidden="1" customHeight="1" x14ac:dyDescent="0.2">
      <c r="B297" s="29" t="s">
        <v>768</v>
      </c>
      <c r="C297" s="1" t="s">
        <v>150</v>
      </c>
      <c r="D297" s="1" t="s">
        <v>162</v>
      </c>
      <c r="E297" s="1" t="s">
        <v>967</v>
      </c>
      <c r="F297" s="1">
        <v>1200</v>
      </c>
      <c r="G297" s="1">
        <v>15</v>
      </c>
      <c r="U297" s="39">
        <f t="shared" si="4"/>
        <v>0</v>
      </c>
      <c r="V297" s="1">
        <v>48</v>
      </c>
      <c r="W297" s="1">
        <v>33.799999999999997</v>
      </c>
    </row>
    <row r="298" spans="2:23" ht="14.25" hidden="1" customHeight="1" x14ac:dyDescent="0.2">
      <c r="B298" s="29" t="s">
        <v>769</v>
      </c>
      <c r="C298" s="1" t="s">
        <v>150</v>
      </c>
      <c r="D298" s="1" t="s">
        <v>162</v>
      </c>
      <c r="E298" s="1" t="s">
        <v>967</v>
      </c>
      <c r="F298" s="1">
        <v>1200</v>
      </c>
      <c r="G298" s="1">
        <v>15</v>
      </c>
      <c r="U298" s="39">
        <f t="shared" si="4"/>
        <v>0</v>
      </c>
      <c r="V298" s="1">
        <v>48</v>
      </c>
      <c r="W298" s="1">
        <v>33.799999999999997</v>
      </c>
    </row>
    <row r="299" spans="2:23" ht="14.25" hidden="1" customHeight="1" x14ac:dyDescent="0.2">
      <c r="B299" s="29" t="s">
        <v>770</v>
      </c>
      <c r="C299" s="1" t="s">
        <v>150</v>
      </c>
      <c r="D299" s="1" t="s">
        <v>162</v>
      </c>
      <c r="E299" s="1" t="s">
        <v>967</v>
      </c>
      <c r="F299" s="1">
        <v>1200</v>
      </c>
      <c r="G299" s="1">
        <v>15</v>
      </c>
      <c r="U299" s="39">
        <f t="shared" si="4"/>
        <v>0</v>
      </c>
      <c r="V299" s="1">
        <v>48</v>
      </c>
      <c r="W299" s="1">
        <v>33.799999999999997</v>
      </c>
    </row>
    <row r="300" spans="2:23" ht="14.25" hidden="1" customHeight="1" x14ac:dyDescent="0.2">
      <c r="B300" s="29" t="s">
        <v>771</v>
      </c>
      <c r="C300" s="1" t="s">
        <v>150</v>
      </c>
      <c r="D300" s="1" t="s">
        <v>162</v>
      </c>
      <c r="E300" s="1" t="s">
        <v>967</v>
      </c>
      <c r="F300" s="1">
        <v>1200</v>
      </c>
      <c r="G300" s="1">
        <v>15</v>
      </c>
      <c r="U300" s="39">
        <f t="shared" si="4"/>
        <v>0</v>
      </c>
      <c r="V300" s="1">
        <v>56.7</v>
      </c>
      <c r="W300" s="1">
        <v>48</v>
      </c>
    </row>
    <row r="301" spans="2:23" ht="14.25" hidden="1" customHeight="1" x14ac:dyDescent="0.2">
      <c r="B301" s="29" t="s">
        <v>772</v>
      </c>
      <c r="C301" s="1" t="s">
        <v>150</v>
      </c>
      <c r="D301" s="1" t="s">
        <v>162</v>
      </c>
      <c r="E301" s="1" t="s">
        <v>967</v>
      </c>
      <c r="F301" s="1">
        <v>1200</v>
      </c>
      <c r="G301" s="1">
        <v>25</v>
      </c>
      <c r="U301" s="39">
        <f t="shared" si="4"/>
        <v>0</v>
      </c>
      <c r="V301" s="1">
        <v>62.8</v>
      </c>
      <c r="W301" s="1">
        <v>33.799999999999997</v>
      </c>
    </row>
    <row r="302" spans="2:23" ht="14.25" hidden="1" customHeight="1" x14ac:dyDescent="0.2">
      <c r="B302" s="29" t="s">
        <v>773</v>
      </c>
      <c r="C302" s="1" t="s">
        <v>150</v>
      </c>
      <c r="D302" s="1" t="s">
        <v>162</v>
      </c>
      <c r="E302" s="1" t="s">
        <v>967</v>
      </c>
      <c r="F302" s="1">
        <v>1200</v>
      </c>
      <c r="G302" s="1">
        <v>25</v>
      </c>
      <c r="U302" s="39">
        <f t="shared" si="4"/>
        <v>0</v>
      </c>
      <c r="V302" s="1">
        <v>56.7</v>
      </c>
      <c r="W302" s="1">
        <v>48</v>
      </c>
    </row>
    <row r="303" spans="2:23" ht="14.25" hidden="1" customHeight="1" x14ac:dyDescent="0.2">
      <c r="B303" s="29" t="s">
        <v>774</v>
      </c>
      <c r="C303" s="1" t="s">
        <v>150</v>
      </c>
      <c r="D303" s="1" t="s">
        <v>162</v>
      </c>
      <c r="E303" s="1" t="s">
        <v>967</v>
      </c>
      <c r="F303" s="1">
        <v>1200</v>
      </c>
      <c r="G303" s="1">
        <v>25</v>
      </c>
      <c r="U303" s="39">
        <f t="shared" si="4"/>
        <v>0</v>
      </c>
      <c r="V303" s="1">
        <v>56.7</v>
      </c>
      <c r="W303" s="1">
        <v>48</v>
      </c>
    </row>
    <row r="304" spans="2:23" ht="14.25" hidden="1" customHeight="1" x14ac:dyDescent="0.2">
      <c r="B304" s="29" t="s">
        <v>775</v>
      </c>
      <c r="C304" s="1" t="s">
        <v>150</v>
      </c>
      <c r="D304" s="1" t="s">
        <v>162</v>
      </c>
      <c r="E304" s="1" t="s">
        <v>967</v>
      </c>
      <c r="F304" s="1">
        <v>1200</v>
      </c>
      <c r="G304" s="1">
        <v>25</v>
      </c>
      <c r="U304" s="39">
        <f t="shared" si="4"/>
        <v>0</v>
      </c>
      <c r="V304" s="1">
        <v>56.7</v>
      </c>
      <c r="W304" s="1">
        <v>48</v>
      </c>
    </row>
    <row r="305" spans="2:23" ht="14.25" hidden="1" customHeight="1" x14ac:dyDescent="0.2">
      <c r="B305" s="29" t="s">
        <v>776</v>
      </c>
      <c r="C305" s="1" t="s">
        <v>150</v>
      </c>
      <c r="D305" s="1" t="s">
        <v>162</v>
      </c>
      <c r="E305" s="1" t="s">
        <v>967</v>
      </c>
      <c r="F305" s="1">
        <v>1200</v>
      </c>
      <c r="G305" s="1">
        <v>25</v>
      </c>
      <c r="U305" s="39">
        <f t="shared" si="4"/>
        <v>0</v>
      </c>
      <c r="V305" s="1">
        <v>56.7</v>
      </c>
      <c r="W305" s="1">
        <v>48</v>
      </c>
    </row>
    <row r="306" spans="2:23" ht="14.25" hidden="1" customHeight="1" x14ac:dyDescent="0.2">
      <c r="B306" s="29" t="s">
        <v>777</v>
      </c>
      <c r="C306" s="1" t="s">
        <v>150</v>
      </c>
      <c r="D306" s="1" t="s">
        <v>162</v>
      </c>
      <c r="E306" s="1" t="s">
        <v>967</v>
      </c>
      <c r="F306" s="1">
        <v>1200</v>
      </c>
      <c r="G306" s="1">
        <v>35</v>
      </c>
      <c r="U306" s="39">
        <f t="shared" si="4"/>
        <v>0</v>
      </c>
      <c r="V306" s="1">
        <v>56.7</v>
      </c>
      <c r="W306" s="1">
        <v>48</v>
      </c>
    </row>
    <row r="307" spans="2:23" ht="14.25" hidden="1" customHeight="1" x14ac:dyDescent="0.2">
      <c r="B307" s="29" t="s">
        <v>778</v>
      </c>
      <c r="C307" s="1" t="s">
        <v>150</v>
      </c>
      <c r="D307" s="1" t="s">
        <v>162</v>
      </c>
      <c r="E307" s="1" t="s">
        <v>967</v>
      </c>
      <c r="F307" s="1">
        <v>1200</v>
      </c>
      <c r="G307" s="1">
        <v>35</v>
      </c>
      <c r="U307" s="39">
        <f t="shared" si="4"/>
        <v>0</v>
      </c>
      <c r="V307" s="1">
        <v>56.7</v>
      </c>
      <c r="W307" s="1">
        <v>48</v>
      </c>
    </row>
    <row r="308" spans="2:23" ht="14.25" hidden="1" customHeight="1" x14ac:dyDescent="0.2">
      <c r="B308" s="29" t="s">
        <v>779</v>
      </c>
      <c r="C308" s="1" t="s">
        <v>150</v>
      </c>
      <c r="D308" s="1" t="s">
        <v>162</v>
      </c>
      <c r="E308" s="1" t="s">
        <v>967</v>
      </c>
      <c r="F308" s="1">
        <v>1200</v>
      </c>
      <c r="G308" s="1">
        <v>35</v>
      </c>
      <c r="U308" s="39">
        <f t="shared" si="4"/>
        <v>0</v>
      </c>
      <c r="V308" s="1">
        <v>56.7</v>
      </c>
      <c r="W308" s="1">
        <v>48</v>
      </c>
    </row>
    <row r="309" spans="2:23" ht="14.25" hidden="1" customHeight="1" x14ac:dyDescent="0.2">
      <c r="B309" s="29" t="s">
        <v>780</v>
      </c>
      <c r="C309" s="1" t="s">
        <v>150</v>
      </c>
      <c r="D309" s="1" t="s">
        <v>162</v>
      </c>
      <c r="E309" s="1" t="s">
        <v>967</v>
      </c>
      <c r="F309" s="1">
        <v>1200</v>
      </c>
      <c r="G309" s="1">
        <v>35</v>
      </c>
      <c r="U309" s="39">
        <f t="shared" si="4"/>
        <v>0</v>
      </c>
      <c r="V309" s="1">
        <v>56.7</v>
      </c>
      <c r="W309" s="1">
        <v>48</v>
      </c>
    </row>
    <row r="310" spans="2:23" ht="14.25" hidden="1" customHeight="1" x14ac:dyDescent="0.2">
      <c r="B310" s="29" t="s">
        <v>549</v>
      </c>
      <c r="C310" s="1" t="s">
        <v>150</v>
      </c>
      <c r="D310" s="1" t="s">
        <v>162</v>
      </c>
      <c r="E310" s="1" t="s">
        <v>968</v>
      </c>
      <c r="F310" s="1">
        <v>600</v>
      </c>
      <c r="G310" s="1">
        <v>30</v>
      </c>
      <c r="U310" s="39">
        <f t="shared" si="4"/>
        <v>0</v>
      </c>
      <c r="V310" s="1">
        <v>107</v>
      </c>
      <c r="W310" s="1">
        <v>45</v>
      </c>
    </row>
    <row r="311" spans="2:23" ht="14.25" hidden="1" customHeight="1" x14ac:dyDescent="0.2">
      <c r="B311" s="29" t="s">
        <v>550</v>
      </c>
      <c r="C311" s="1" t="s">
        <v>150</v>
      </c>
      <c r="D311" s="1" t="s">
        <v>162</v>
      </c>
      <c r="E311" s="1" t="s">
        <v>968</v>
      </c>
      <c r="F311" s="1">
        <v>600</v>
      </c>
      <c r="G311" s="1">
        <v>50</v>
      </c>
      <c r="U311" s="39">
        <f t="shared" si="4"/>
        <v>0</v>
      </c>
      <c r="V311" s="1">
        <v>107</v>
      </c>
      <c r="W311" s="1">
        <v>45</v>
      </c>
    </row>
    <row r="312" spans="2:23" ht="14.25" hidden="1" customHeight="1" x14ac:dyDescent="0.2">
      <c r="B312" s="29" t="s">
        <v>551</v>
      </c>
      <c r="C312" s="1" t="s">
        <v>150</v>
      </c>
      <c r="D312" s="1" t="s">
        <v>162</v>
      </c>
      <c r="E312" s="1" t="s">
        <v>968</v>
      </c>
      <c r="F312" s="1">
        <v>600</v>
      </c>
      <c r="G312" s="1">
        <v>75</v>
      </c>
      <c r="U312" s="39">
        <f t="shared" si="4"/>
        <v>0</v>
      </c>
      <c r="V312" s="1">
        <v>122</v>
      </c>
      <c r="W312" s="1">
        <v>62</v>
      </c>
    </row>
    <row r="313" spans="2:23" ht="14.25" hidden="1" customHeight="1" x14ac:dyDescent="0.2">
      <c r="B313" s="29" t="s">
        <v>552</v>
      </c>
      <c r="C313" s="1" t="s">
        <v>150</v>
      </c>
      <c r="D313" s="1" t="s">
        <v>162</v>
      </c>
      <c r="E313" s="1" t="s">
        <v>968</v>
      </c>
      <c r="F313" s="1">
        <v>600</v>
      </c>
      <c r="G313" s="1">
        <v>100</v>
      </c>
      <c r="U313" s="39">
        <f t="shared" si="4"/>
        <v>0</v>
      </c>
      <c r="V313" s="1">
        <v>122</v>
      </c>
      <c r="W313" s="1">
        <v>62</v>
      </c>
    </row>
    <row r="314" spans="2:23" ht="14.25" hidden="1" customHeight="1" x14ac:dyDescent="0.2">
      <c r="B314" s="29" t="s">
        <v>590</v>
      </c>
      <c r="C314" s="1" t="s">
        <v>150</v>
      </c>
      <c r="D314" s="1" t="s">
        <v>162</v>
      </c>
      <c r="E314" s="1" t="s">
        <v>968</v>
      </c>
      <c r="F314" s="1">
        <v>650</v>
      </c>
      <c r="G314" s="1">
        <v>50</v>
      </c>
      <c r="U314" s="39">
        <f t="shared" si="4"/>
        <v>0</v>
      </c>
      <c r="V314" s="1">
        <v>107</v>
      </c>
      <c r="W314" s="1">
        <v>45</v>
      </c>
    </row>
    <row r="315" spans="2:23" ht="14.25" hidden="1" customHeight="1" x14ac:dyDescent="0.2">
      <c r="B315" s="29" t="s">
        <v>591</v>
      </c>
      <c r="C315" s="1" t="s">
        <v>150</v>
      </c>
      <c r="D315" s="1" t="s">
        <v>162</v>
      </c>
      <c r="E315" s="1" t="s">
        <v>968</v>
      </c>
      <c r="F315" s="1">
        <v>650</v>
      </c>
      <c r="G315" s="1">
        <v>50</v>
      </c>
      <c r="U315" s="39">
        <f t="shared" si="4"/>
        <v>0</v>
      </c>
      <c r="V315" s="1">
        <v>107</v>
      </c>
      <c r="W315" s="1">
        <v>45</v>
      </c>
    </row>
    <row r="316" spans="2:23" ht="14.25" hidden="1" customHeight="1" x14ac:dyDescent="0.2">
      <c r="B316" s="29" t="s">
        <v>592</v>
      </c>
      <c r="C316" s="1" t="s">
        <v>150</v>
      </c>
      <c r="D316" s="1" t="s">
        <v>162</v>
      </c>
      <c r="E316" s="1" t="s">
        <v>968</v>
      </c>
      <c r="F316" s="1">
        <v>650</v>
      </c>
      <c r="G316" s="1">
        <v>75</v>
      </c>
      <c r="U316" s="39">
        <f t="shared" si="4"/>
        <v>0</v>
      </c>
      <c r="V316" s="1">
        <v>107</v>
      </c>
      <c r="W316" s="1">
        <v>45</v>
      </c>
    </row>
    <row r="317" spans="2:23" ht="14.25" hidden="1" customHeight="1" x14ac:dyDescent="0.2">
      <c r="B317" s="29" t="s">
        <v>593</v>
      </c>
      <c r="C317" s="1" t="s">
        <v>150</v>
      </c>
      <c r="D317" s="1" t="s">
        <v>162</v>
      </c>
      <c r="E317" s="1" t="s">
        <v>968</v>
      </c>
      <c r="F317" s="1">
        <v>650</v>
      </c>
      <c r="G317" s="1">
        <v>100</v>
      </c>
      <c r="U317" s="39">
        <f t="shared" si="4"/>
        <v>0</v>
      </c>
      <c r="V317" s="1">
        <v>122</v>
      </c>
      <c r="W317" s="1">
        <v>62</v>
      </c>
    </row>
    <row r="318" spans="2:23" ht="14.25" hidden="1" customHeight="1" x14ac:dyDescent="0.2">
      <c r="B318" s="29" t="s">
        <v>594</v>
      </c>
      <c r="C318" s="1" t="s">
        <v>150</v>
      </c>
      <c r="D318" s="1" t="s">
        <v>162</v>
      </c>
      <c r="E318" s="1" t="s">
        <v>968</v>
      </c>
      <c r="F318" s="1">
        <v>650</v>
      </c>
      <c r="G318" s="1">
        <v>100</v>
      </c>
      <c r="U318" s="39">
        <f t="shared" si="4"/>
        <v>0</v>
      </c>
      <c r="V318" s="1">
        <v>122</v>
      </c>
      <c r="W318" s="1">
        <v>62</v>
      </c>
    </row>
    <row r="319" spans="2:23" ht="14.25" hidden="1" customHeight="1" x14ac:dyDescent="0.2">
      <c r="B319" s="29" t="s">
        <v>595</v>
      </c>
      <c r="C319" s="1" t="s">
        <v>150</v>
      </c>
      <c r="D319" s="1" t="s">
        <v>162</v>
      </c>
      <c r="E319" s="1" t="s">
        <v>968</v>
      </c>
      <c r="F319" s="1">
        <v>650</v>
      </c>
      <c r="G319" s="1">
        <v>150</v>
      </c>
      <c r="U319" s="39">
        <f t="shared" si="4"/>
        <v>0</v>
      </c>
      <c r="V319" s="1">
        <v>122</v>
      </c>
      <c r="W319" s="1">
        <v>62</v>
      </c>
    </row>
    <row r="320" spans="2:23" ht="14.25" hidden="1" customHeight="1" x14ac:dyDescent="0.2">
      <c r="B320" s="29" t="s">
        <v>596</v>
      </c>
      <c r="C320" s="1" t="s">
        <v>150</v>
      </c>
      <c r="D320" s="1" t="s">
        <v>162</v>
      </c>
      <c r="E320" s="1" t="s">
        <v>968</v>
      </c>
      <c r="F320" s="1">
        <v>650</v>
      </c>
      <c r="G320" s="1">
        <v>150</v>
      </c>
      <c r="U320" s="39">
        <f t="shared" si="4"/>
        <v>0</v>
      </c>
      <c r="V320" s="1">
        <v>122</v>
      </c>
      <c r="W320" s="1">
        <v>62</v>
      </c>
    </row>
    <row r="321" spans="2:23" ht="14.25" hidden="1" customHeight="1" x14ac:dyDescent="0.2">
      <c r="B321" s="29" t="s">
        <v>781</v>
      </c>
      <c r="C321" s="1" t="s">
        <v>150</v>
      </c>
      <c r="D321" s="1" t="s">
        <v>162</v>
      </c>
      <c r="E321" s="1" t="s">
        <v>968</v>
      </c>
      <c r="F321" s="1">
        <v>1200</v>
      </c>
      <c r="G321" s="1">
        <v>15</v>
      </c>
      <c r="U321" s="39">
        <f t="shared" si="4"/>
        <v>0</v>
      </c>
      <c r="V321" s="1">
        <v>107</v>
      </c>
      <c r="W321" s="1">
        <v>45</v>
      </c>
    </row>
    <row r="322" spans="2:23" ht="14.25" hidden="1" customHeight="1" x14ac:dyDescent="0.2">
      <c r="B322" s="29" t="s">
        <v>782</v>
      </c>
      <c r="C322" s="1" t="s">
        <v>150</v>
      </c>
      <c r="D322" s="1" t="s">
        <v>162</v>
      </c>
      <c r="E322" s="1" t="s">
        <v>968</v>
      </c>
      <c r="F322" s="1">
        <v>1200</v>
      </c>
      <c r="G322" s="1">
        <v>15</v>
      </c>
      <c r="U322" s="39">
        <f t="shared" ref="U322:U385" si="5">V322*W322*X322/1000000</f>
        <v>0</v>
      </c>
      <c r="V322" s="1">
        <v>107</v>
      </c>
      <c r="W322" s="1">
        <v>45</v>
      </c>
    </row>
    <row r="323" spans="2:23" ht="14.25" hidden="1" customHeight="1" x14ac:dyDescent="0.2">
      <c r="B323" s="29" t="s">
        <v>783</v>
      </c>
      <c r="C323" s="1" t="s">
        <v>150</v>
      </c>
      <c r="D323" s="1" t="s">
        <v>162</v>
      </c>
      <c r="E323" s="1" t="s">
        <v>968</v>
      </c>
      <c r="F323" s="1">
        <v>1200</v>
      </c>
      <c r="G323" s="1">
        <v>15</v>
      </c>
      <c r="U323" s="39">
        <f t="shared" si="5"/>
        <v>0</v>
      </c>
      <c r="V323" s="1">
        <v>107</v>
      </c>
      <c r="W323" s="1">
        <v>45</v>
      </c>
    </row>
    <row r="324" spans="2:23" ht="14.25" hidden="1" customHeight="1" x14ac:dyDescent="0.2">
      <c r="B324" s="29" t="s">
        <v>784</v>
      </c>
      <c r="C324" s="1" t="s">
        <v>150</v>
      </c>
      <c r="D324" s="1" t="s">
        <v>162</v>
      </c>
      <c r="E324" s="1" t="s">
        <v>968</v>
      </c>
      <c r="F324" s="1">
        <v>1200</v>
      </c>
      <c r="G324" s="1">
        <v>25</v>
      </c>
      <c r="U324" s="39">
        <f t="shared" si="5"/>
        <v>0</v>
      </c>
      <c r="V324" s="1">
        <v>107</v>
      </c>
      <c r="W324" s="1">
        <v>45</v>
      </c>
    </row>
    <row r="325" spans="2:23" ht="14.25" hidden="1" customHeight="1" x14ac:dyDescent="0.2">
      <c r="B325" s="29" t="s">
        <v>785</v>
      </c>
      <c r="C325" s="1" t="s">
        <v>150</v>
      </c>
      <c r="D325" s="1" t="s">
        <v>162</v>
      </c>
      <c r="E325" s="1" t="s">
        <v>968</v>
      </c>
      <c r="F325" s="1">
        <v>1200</v>
      </c>
      <c r="G325" s="1">
        <v>25</v>
      </c>
      <c r="U325" s="39">
        <f t="shared" si="5"/>
        <v>0</v>
      </c>
      <c r="V325" s="1">
        <v>107</v>
      </c>
      <c r="W325" s="1">
        <v>45</v>
      </c>
    </row>
    <row r="326" spans="2:23" ht="14.25" hidden="1" customHeight="1" x14ac:dyDescent="0.2">
      <c r="B326" s="29" t="s">
        <v>786</v>
      </c>
      <c r="C326" s="1" t="s">
        <v>150</v>
      </c>
      <c r="D326" s="1" t="s">
        <v>162</v>
      </c>
      <c r="E326" s="1" t="s">
        <v>968</v>
      </c>
      <c r="F326" s="1">
        <v>1200</v>
      </c>
      <c r="G326" s="1">
        <v>25</v>
      </c>
      <c r="U326" s="39">
        <f t="shared" si="5"/>
        <v>0</v>
      </c>
      <c r="V326" s="1">
        <v>107</v>
      </c>
      <c r="W326" s="1">
        <v>45</v>
      </c>
    </row>
    <row r="327" spans="2:23" ht="14.25" hidden="1" customHeight="1" x14ac:dyDescent="0.2">
      <c r="B327" s="29" t="s">
        <v>787</v>
      </c>
      <c r="C327" s="1" t="s">
        <v>150</v>
      </c>
      <c r="D327" s="1" t="s">
        <v>162</v>
      </c>
      <c r="E327" s="1" t="s">
        <v>968</v>
      </c>
      <c r="F327" s="1">
        <v>1200</v>
      </c>
      <c r="G327" s="1">
        <v>25</v>
      </c>
      <c r="U327" s="39">
        <f t="shared" si="5"/>
        <v>0</v>
      </c>
      <c r="V327" s="1">
        <v>107</v>
      </c>
      <c r="W327" s="1">
        <v>45</v>
      </c>
    </row>
    <row r="328" spans="2:23" ht="14.25" hidden="1" customHeight="1" x14ac:dyDescent="0.2">
      <c r="B328" s="29" t="s">
        <v>788</v>
      </c>
      <c r="C328" s="1" t="s">
        <v>150</v>
      </c>
      <c r="D328" s="1" t="s">
        <v>162</v>
      </c>
      <c r="E328" s="1" t="s">
        <v>968</v>
      </c>
      <c r="F328" s="1">
        <v>1200</v>
      </c>
      <c r="G328" s="1">
        <v>25</v>
      </c>
      <c r="U328" s="39">
        <f t="shared" si="5"/>
        <v>0</v>
      </c>
      <c r="V328" s="1">
        <v>107</v>
      </c>
      <c r="W328" s="1">
        <v>45</v>
      </c>
    </row>
    <row r="329" spans="2:23" ht="14.25" hidden="1" customHeight="1" x14ac:dyDescent="0.2">
      <c r="B329" s="29" t="s">
        <v>789</v>
      </c>
      <c r="C329" s="1" t="s">
        <v>150</v>
      </c>
      <c r="D329" s="1" t="s">
        <v>162</v>
      </c>
      <c r="E329" s="1" t="s">
        <v>968</v>
      </c>
      <c r="F329" s="1">
        <v>1200</v>
      </c>
      <c r="G329" s="1">
        <v>25</v>
      </c>
      <c r="U329" s="39">
        <f t="shared" si="5"/>
        <v>0</v>
      </c>
      <c r="V329" s="1">
        <v>107</v>
      </c>
      <c r="W329" s="1">
        <v>45</v>
      </c>
    </row>
    <row r="330" spans="2:23" ht="14.25" hidden="1" customHeight="1" x14ac:dyDescent="0.2">
      <c r="B330" s="29" t="s">
        <v>790</v>
      </c>
      <c r="C330" s="1" t="s">
        <v>150</v>
      </c>
      <c r="D330" s="1" t="s">
        <v>162</v>
      </c>
      <c r="E330" s="1" t="s">
        <v>968</v>
      </c>
      <c r="F330" s="1">
        <v>1200</v>
      </c>
      <c r="G330" s="1">
        <v>35</v>
      </c>
      <c r="U330" s="39">
        <f t="shared" si="5"/>
        <v>0</v>
      </c>
      <c r="V330" s="1">
        <v>107</v>
      </c>
      <c r="W330" s="1">
        <v>45</v>
      </c>
    </row>
    <row r="331" spans="2:23" ht="14.25" hidden="1" customHeight="1" x14ac:dyDescent="0.2">
      <c r="B331" s="29" t="s">
        <v>791</v>
      </c>
      <c r="C331" s="1" t="s">
        <v>150</v>
      </c>
      <c r="D331" s="1" t="s">
        <v>162</v>
      </c>
      <c r="E331" s="1" t="s">
        <v>968</v>
      </c>
      <c r="F331" s="1">
        <v>1200</v>
      </c>
      <c r="G331" s="1">
        <v>35</v>
      </c>
      <c r="U331" s="39">
        <f t="shared" si="5"/>
        <v>0</v>
      </c>
      <c r="V331" s="1">
        <v>107</v>
      </c>
      <c r="W331" s="1">
        <v>45</v>
      </c>
    </row>
    <row r="332" spans="2:23" ht="14.25" hidden="1" customHeight="1" x14ac:dyDescent="0.2">
      <c r="B332" s="29" t="s">
        <v>792</v>
      </c>
      <c r="C332" s="1" t="s">
        <v>150</v>
      </c>
      <c r="D332" s="1" t="s">
        <v>162</v>
      </c>
      <c r="E332" s="1" t="s">
        <v>968</v>
      </c>
      <c r="F332" s="1">
        <v>1200</v>
      </c>
      <c r="G332" s="1">
        <v>35</v>
      </c>
      <c r="U332" s="39">
        <f t="shared" si="5"/>
        <v>0</v>
      </c>
      <c r="V332" s="1">
        <v>107</v>
      </c>
      <c r="W332" s="1">
        <v>45</v>
      </c>
    </row>
    <row r="333" spans="2:23" ht="14.25" hidden="1" customHeight="1" x14ac:dyDescent="0.2">
      <c r="B333" s="29" t="s">
        <v>793</v>
      </c>
      <c r="C333" s="1" t="s">
        <v>150</v>
      </c>
      <c r="D333" s="1" t="s">
        <v>162</v>
      </c>
      <c r="E333" s="1" t="s">
        <v>968</v>
      </c>
      <c r="F333" s="1">
        <v>1200</v>
      </c>
      <c r="G333" s="1">
        <v>35</v>
      </c>
      <c r="U333" s="39">
        <f t="shared" si="5"/>
        <v>0</v>
      </c>
      <c r="V333" s="1">
        <v>107</v>
      </c>
      <c r="W333" s="1">
        <v>45</v>
      </c>
    </row>
    <row r="334" spans="2:23" ht="14.25" hidden="1" customHeight="1" x14ac:dyDescent="0.2">
      <c r="B334" s="29" t="s">
        <v>794</v>
      </c>
      <c r="C334" s="1" t="s">
        <v>150</v>
      </c>
      <c r="D334" s="1" t="s">
        <v>162</v>
      </c>
      <c r="E334" s="1" t="s">
        <v>968</v>
      </c>
      <c r="F334" s="1">
        <v>1200</v>
      </c>
      <c r="G334" s="1">
        <v>40</v>
      </c>
      <c r="U334" s="39">
        <f t="shared" si="5"/>
        <v>0</v>
      </c>
      <c r="V334" s="1">
        <v>107</v>
      </c>
      <c r="W334" s="1">
        <v>45</v>
      </c>
    </row>
    <row r="335" spans="2:23" ht="14.25" hidden="1" customHeight="1" x14ac:dyDescent="0.2">
      <c r="B335" s="29" t="s">
        <v>795</v>
      </c>
      <c r="C335" s="1" t="s">
        <v>150</v>
      </c>
      <c r="D335" s="1" t="s">
        <v>162</v>
      </c>
      <c r="E335" s="1" t="s">
        <v>968</v>
      </c>
      <c r="F335" s="1">
        <v>1200</v>
      </c>
      <c r="G335" s="1">
        <v>40</v>
      </c>
      <c r="U335" s="39">
        <f t="shared" si="5"/>
        <v>0</v>
      </c>
      <c r="V335" s="1">
        <v>122</v>
      </c>
      <c r="W335" s="1">
        <v>62</v>
      </c>
    </row>
    <row r="336" spans="2:23" ht="14.25" hidden="1" customHeight="1" x14ac:dyDescent="0.2">
      <c r="B336" s="29" t="s">
        <v>796</v>
      </c>
      <c r="C336" s="1" t="s">
        <v>150</v>
      </c>
      <c r="D336" s="1" t="s">
        <v>162</v>
      </c>
      <c r="E336" s="1" t="s">
        <v>968</v>
      </c>
      <c r="F336" s="1">
        <v>1200</v>
      </c>
      <c r="G336" s="1">
        <v>40</v>
      </c>
      <c r="U336" s="39">
        <f t="shared" si="5"/>
        <v>0</v>
      </c>
      <c r="V336" s="1">
        <v>107</v>
      </c>
      <c r="W336" s="1">
        <v>45</v>
      </c>
    </row>
    <row r="337" spans="2:23" ht="14.25" hidden="1" customHeight="1" x14ac:dyDescent="0.2">
      <c r="B337" s="29" t="s">
        <v>797</v>
      </c>
      <c r="C337" s="1" t="s">
        <v>150</v>
      </c>
      <c r="D337" s="1" t="s">
        <v>162</v>
      </c>
      <c r="E337" s="1" t="s">
        <v>968</v>
      </c>
      <c r="F337" s="1">
        <v>1200</v>
      </c>
      <c r="G337" s="1">
        <v>40</v>
      </c>
      <c r="U337" s="39">
        <f t="shared" si="5"/>
        <v>0</v>
      </c>
      <c r="V337" s="1">
        <v>122</v>
      </c>
      <c r="W337" s="1">
        <v>62</v>
      </c>
    </row>
    <row r="338" spans="2:23" ht="14.25" hidden="1" customHeight="1" x14ac:dyDescent="0.2">
      <c r="B338" s="29" t="s">
        <v>798</v>
      </c>
      <c r="C338" s="1" t="s">
        <v>150</v>
      </c>
      <c r="D338" s="1" t="s">
        <v>162</v>
      </c>
      <c r="E338" s="1" t="s">
        <v>968</v>
      </c>
      <c r="F338" s="1">
        <v>1200</v>
      </c>
      <c r="G338" s="1">
        <v>50</v>
      </c>
      <c r="U338" s="39">
        <f t="shared" si="5"/>
        <v>0</v>
      </c>
      <c r="V338" s="1">
        <v>122</v>
      </c>
      <c r="W338" s="1">
        <v>62</v>
      </c>
    </row>
    <row r="339" spans="2:23" ht="14.25" hidden="1" customHeight="1" x14ac:dyDescent="0.2">
      <c r="B339" s="29" t="s">
        <v>799</v>
      </c>
      <c r="C339" s="1" t="s">
        <v>150</v>
      </c>
      <c r="D339" s="1" t="s">
        <v>162</v>
      </c>
      <c r="E339" s="1" t="s">
        <v>968</v>
      </c>
      <c r="F339" s="1">
        <v>1200</v>
      </c>
      <c r="G339" s="1">
        <v>50</v>
      </c>
      <c r="U339" s="39">
        <f t="shared" si="5"/>
        <v>0</v>
      </c>
      <c r="V339" s="1">
        <v>122</v>
      </c>
      <c r="W339" s="1">
        <v>62</v>
      </c>
    </row>
    <row r="340" spans="2:23" ht="14.25" hidden="1" customHeight="1" x14ac:dyDescent="0.2">
      <c r="B340" s="29" t="s">
        <v>800</v>
      </c>
      <c r="C340" s="1" t="s">
        <v>150</v>
      </c>
      <c r="D340" s="1" t="s">
        <v>162</v>
      </c>
      <c r="E340" s="1" t="s">
        <v>968</v>
      </c>
      <c r="F340" s="1">
        <v>1200</v>
      </c>
      <c r="G340" s="1">
        <v>50</v>
      </c>
      <c r="U340" s="39">
        <f t="shared" si="5"/>
        <v>0</v>
      </c>
      <c r="V340" s="1">
        <v>122</v>
      </c>
      <c r="W340" s="1">
        <v>62</v>
      </c>
    </row>
    <row r="341" spans="2:23" ht="14.25" hidden="1" customHeight="1" x14ac:dyDescent="0.2">
      <c r="B341" s="29" t="s">
        <v>801</v>
      </c>
      <c r="C341" s="1" t="s">
        <v>150</v>
      </c>
      <c r="D341" s="1" t="s">
        <v>162</v>
      </c>
      <c r="E341" s="1" t="s">
        <v>968</v>
      </c>
      <c r="F341" s="1">
        <v>1200</v>
      </c>
      <c r="G341" s="1">
        <v>50</v>
      </c>
      <c r="U341" s="39">
        <f t="shared" si="5"/>
        <v>0</v>
      </c>
      <c r="V341" s="1">
        <v>107</v>
      </c>
      <c r="W341" s="1">
        <v>45</v>
      </c>
    </row>
    <row r="342" spans="2:23" ht="14.25" hidden="1" customHeight="1" x14ac:dyDescent="0.2">
      <c r="B342" s="29" t="s">
        <v>802</v>
      </c>
      <c r="C342" s="1" t="s">
        <v>150</v>
      </c>
      <c r="D342" s="1" t="s">
        <v>162</v>
      </c>
      <c r="E342" s="1" t="s">
        <v>968</v>
      </c>
      <c r="F342" s="1">
        <v>1200</v>
      </c>
      <c r="G342" s="1">
        <v>50</v>
      </c>
      <c r="U342" s="39">
        <f t="shared" si="5"/>
        <v>0</v>
      </c>
      <c r="V342" s="1">
        <v>107</v>
      </c>
      <c r="W342" s="1">
        <v>45</v>
      </c>
    </row>
    <row r="343" spans="2:23" ht="14.25" hidden="1" customHeight="1" x14ac:dyDescent="0.2">
      <c r="B343" s="29" t="s">
        <v>803</v>
      </c>
      <c r="C343" s="1" t="s">
        <v>150</v>
      </c>
      <c r="D343" s="1" t="s">
        <v>162</v>
      </c>
      <c r="E343" s="1" t="s">
        <v>968</v>
      </c>
      <c r="F343" s="1">
        <v>1200</v>
      </c>
      <c r="G343" s="1">
        <v>50</v>
      </c>
      <c r="U343" s="39">
        <f t="shared" si="5"/>
        <v>0</v>
      </c>
      <c r="V343" s="1">
        <v>122</v>
      </c>
      <c r="W343" s="1">
        <v>62</v>
      </c>
    </row>
    <row r="344" spans="2:23" ht="14.25" hidden="1" customHeight="1" x14ac:dyDescent="0.2">
      <c r="B344" s="29" t="s">
        <v>804</v>
      </c>
      <c r="C344" s="1" t="s">
        <v>150</v>
      </c>
      <c r="D344" s="1" t="s">
        <v>162</v>
      </c>
      <c r="E344" s="1" t="s">
        <v>968</v>
      </c>
      <c r="F344" s="1">
        <v>1200</v>
      </c>
      <c r="G344" s="1">
        <v>50</v>
      </c>
      <c r="U344" s="39">
        <f t="shared" si="5"/>
        <v>0</v>
      </c>
      <c r="V344" s="1">
        <v>107</v>
      </c>
      <c r="W344" s="1">
        <v>45</v>
      </c>
    </row>
    <row r="345" spans="2:23" ht="14.25" hidden="1" customHeight="1" x14ac:dyDescent="0.2">
      <c r="B345" s="29" t="s">
        <v>805</v>
      </c>
      <c r="C345" s="1" t="s">
        <v>150</v>
      </c>
      <c r="D345" s="1" t="s">
        <v>162</v>
      </c>
      <c r="E345" s="1" t="s">
        <v>968</v>
      </c>
      <c r="F345" s="1">
        <v>1200</v>
      </c>
      <c r="G345" s="1">
        <v>75</v>
      </c>
      <c r="U345" s="39">
        <f t="shared" si="5"/>
        <v>0</v>
      </c>
      <c r="V345" s="1">
        <v>122</v>
      </c>
      <c r="W345" s="1">
        <v>62</v>
      </c>
    </row>
    <row r="346" spans="2:23" ht="14.25" hidden="1" customHeight="1" x14ac:dyDescent="0.2">
      <c r="B346" s="29" t="s">
        <v>806</v>
      </c>
      <c r="C346" s="1" t="s">
        <v>150</v>
      </c>
      <c r="D346" s="1" t="s">
        <v>162</v>
      </c>
      <c r="E346" s="1" t="s">
        <v>968</v>
      </c>
      <c r="F346" s="1">
        <v>1200</v>
      </c>
      <c r="G346" s="1">
        <v>75</v>
      </c>
      <c r="U346" s="39">
        <f t="shared" si="5"/>
        <v>0</v>
      </c>
      <c r="V346" s="1">
        <v>122</v>
      </c>
      <c r="W346" s="1">
        <v>62</v>
      </c>
    </row>
    <row r="347" spans="2:23" ht="14.25" hidden="1" customHeight="1" x14ac:dyDescent="0.2">
      <c r="B347" s="29" t="s">
        <v>807</v>
      </c>
      <c r="C347" s="1" t="s">
        <v>150</v>
      </c>
      <c r="D347" s="1" t="s">
        <v>162</v>
      </c>
      <c r="E347" s="1" t="s">
        <v>968</v>
      </c>
      <c r="F347" s="1">
        <v>1200</v>
      </c>
      <c r="G347" s="1">
        <v>75</v>
      </c>
      <c r="U347" s="39">
        <f t="shared" si="5"/>
        <v>0</v>
      </c>
      <c r="V347" s="1">
        <v>122</v>
      </c>
      <c r="W347" s="1">
        <v>62</v>
      </c>
    </row>
    <row r="348" spans="2:23" ht="14.25" hidden="1" customHeight="1" x14ac:dyDescent="0.2">
      <c r="B348" s="29" t="s">
        <v>808</v>
      </c>
      <c r="C348" s="1" t="s">
        <v>150</v>
      </c>
      <c r="D348" s="1" t="s">
        <v>162</v>
      </c>
      <c r="E348" s="1" t="s">
        <v>968</v>
      </c>
      <c r="F348" s="1">
        <v>1200</v>
      </c>
      <c r="G348" s="1">
        <v>75</v>
      </c>
      <c r="U348" s="39">
        <f t="shared" si="5"/>
        <v>0</v>
      </c>
      <c r="V348" s="1">
        <v>122</v>
      </c>
      <c r="W348" s="1">
        <v>62</v>
      </c>
    </row>
    <row r="349" spans="2:23" ht="14.25" hidden="1" customHeight="1" x14ac:dyDescent="0.2">
      <c r="B349" s="29" t="s">
        <v>809</v>
      </c>
      <c r="C349" s="1" t="s">
        <v>150</v>
      </c>
      <c r="D349" s="1" t="s">
        <v>162</v>
      </c>
      <c r="E349" s="1" t="s">
        <v>968</v>
      </c>
      <c r="F349" s="1">
        <v>1200</v>
      </c>
      <c r="G349" s="1">
        <v>75</v>
      </c>
      <c r="U349" s="39">
        <f t="shared" si="5"/>
        <v>0</v>
      </c>
      <c r="V349" s="1">
        <v>122</v>
      </c>
      <c r="W349" s="1">
        <v>62</v>
      </c>
    </row>
    <row r="350" spans="2:23" ht="14.25" hidden="1" customHeight="1" x14ac:dyDescent="0.2">
      <c r="B350" s="29" t="s">
        <v>810</v>
      </c>
      <c r="C350" s="1" t="s">
        <v>150</v>
      </c>
      <c r="D350" s="1" t="s">
        <v>162</v>
      </c>
      <c r="E350" s="1" t="s">
        <v>968</v>
      </c>
      <c r="F350" s="1">
        <v>1200</v>
      </c>
      <c r="G350" s="1">
        <v>75</v>
      </c>
      <c r="U350" s="39">
        <f t="shared" si="5"/>
        <v>0</v>
      </c>
      <c r="V350" s="1">
        <v>122</v>
      </c>
      <c r="W350" s="1">
        <v>62</v>
      </c>
    </row>
    <row r="351" spans="2:23" ht="14.25" hidden="1" customHeight="1" x14ac:dyDescent="0.2">
      <c r="B351" s="29" t="s">
        <v>811</v>
      </c>
      <c r="C351" s="1" t="s">
        <v>150</v>
      </c>
      <c r="D351" s="1" t="s">
        <v>162</v>
      </c>
      <c r="E351" s="1" t="s">
        <v>968</v>
      </c>
      <c r="F351" s="1">
        <v>1200</v>
      </c>
      <c r="G351" s="1">
        <v>75</v>
      </c>
      <c r="U351" s="39">
        <f t="shared" si="5"/>
        <v>0</v>
      </c>
      <c r="V351" s="1">
        <v>122</v>
      </c>
      <c r="W351" s="1">
        <v>62</v>
      </c>
    </row>
    <row r="352" spans="2:23" ht="14.25" hidden="1" customHeight="1" x14ac:dyDescent="0.2">
      <c r="B352" s="29" t="s">
        <v>812</v>
      </c>
      <c r="C352" s="1" t="s">
        <v>150</v>
      </c>
      <c r="D352" s="1" t="s">
        <v>162</v>
      </c>
      <c r="E352" s="1" t="s">
        <v>968</v>
      </c>
      <c r="F352" s="1">
        <v>1200</v>
      </c>
      <c r="G352" s="1">
        <v>75</v>
      </c>
      <c r="U352" s="39">
        <f t="shared" si="5"/>
        <v>0</v>
      </c>
      <c r="V352" s="1">
        <v>107.5</v>
      </c>
      <c r="W352" s="1">
        <v>45</v>
      </c>
    </row>
    <row r="353" spans="1:23" ht="14.25" hidden="1" customHeight="1" x14ac:dyDescent="0.2">
      <c r="B353" s="29" t="s">
        <v>813</v>
      </c>
      <c r="C353" s="1" t="s">
        <v>150</v>
      </c>
      <c r="D353" s="1" t="s">
        <v>162</v>
      </c>
      <c r="E353" s="1" t="s">
        <v>968</v>
      </c>
      <c r="F353" s="1">
        <v>1200</v>
      </c>
      <c r="G353" s="1">
        <v>75</v>
      </c>
      <c r="U353" s="39">
        <f t="shared" si="5"/>
        <v>0</v>
      </c>
      <c r="V353" s="1">
        <v>107.5</v>
      </c>
      <c r="W353" s="1">
        <v>45</v>
      </c>
    </row>
    <row r="354" spans="1:23" ht="14.25" hidden="1" customHeight="1" x14ac:dyDescent="0.2">
      <c r="B354" s="29" t="s">
        <v>814</v>
      </c>
      <c r="C354" s="1" t="s">
        <v>150</v>
      </c>
      <c r="D354" s="1" t="s">
        <v>162</v>
      </c>
      <c r="E354" s="1" t="s">
        <v>968</v>
      </c>
      <c r="F354" s="1">
        <v>1200</v>
      </c>
      <c r="G354" s="1">
        <v>100</v>
      </c>
      <c r="U354" s="39">
        <f t="shared" si="5"/>
        <v>0</v>
      </c>
      <c r="V354" s="1">
        <v>122</v>
      </c>
      <c r="W354" s="1">
        <v>62</v>
      </c>
    </row>
    <row r="355" spans="1:23" ht="14.25" hidden="1" customHeight="1" x14ac:dyDescent="0.2">
      <c r="B355" s="29" t="s">
        <v>815</v>
      </c>
      <c r="C355" s="1" t="s">
        <v>150</v>
      </c>
      <c r="D355" s="1" t="s">
        <v>162</v>
      </c>
      <c r="E355" s="1" t="s">
        <v>968</v>
      </c>
      <c r="F355" s="1">
        <v>1200</v>
      </c>
      <c r="G355" s="1">
        <v>100</v>
      </c>
      <c r="U355" s="39">
        <f t="shared" si="5"/>
        <v>0</v>
      </c>
      <c r="V355" s="1">
        <v>122</v>
      </c>
      <c r="W355" s="1">
        <v>62</v>
      </c>
    </row>
    <row r="356" spans="1:23" ht="14.25" hidden="1" customHeight="1" x14ac:dyDescent="0.2">
      <c r="B356" s="29" t="s">
        <v>816</v>
      </c>
      <c r="C356" s="1" t="s">
        <v>150</v>
      </c>
      <c r="D356" s="1" t="s">
        <v>162</v>
      </c>
      <c r="E356" s="1" t="s">
        <v>968</v>
      </c>
      <c r="F356" s="1">
        <v>1200</v>
      </c>
      <c r="G356" s="1">
        <v>150</v>
      </c>
      <c r="U356" s="39">
        <f t="shared" si="5"/>
        <v>0</v>
      </c>
      <c r="V356" s="1">
        <v>122</v>
      </c>
      <c r="W356" s="1">
        <v>62</v>
      </c>
    </row>
    <row r="357" spans="1:23" ht="14.25" hidden="1" customHeight="1" x14ac:dyDescent="0.2">
      <c r="B357" s="29" t="s">
        <v>817</v>
      </c>
      <c r="C357" s="1" t="s">
        <v>150</v>
      </c>
      <c r="D357" s="1" t="s">
        <v>162</v>
      </c>
      <c r="E357" s="1" t="s">
        <v>968</v>
      </c>
      <c r="F357" s="1">
        <v>1200</v>
      </c>
      <c r="G357" s="1">
        <v>150</v>
      </c>
      <c r="U357" s="39">
        <f t="shared" si="5"/>
        <v>0</v>
      </c>
      <c r="V357" s="1">
        <v>122</v>
      </c>
      <c r="W357" s="1">
        <v>62</v>
      </c>
    </row>
    <row r="358" spans="1:23" ht="14.25" hidden="1" customHeight="1" x14ac:dyDescent="0.2">
      <c r="B358" s="29" t="s">
        <v>818</v>
      </c>
      <c r="C358" s="1" t="s">
        <v>150</v>
      </c>
      <c r="D358" s="1" t="s">
        <v>162</v>
      </c>
      <c r="E358" s="1" t="s">
        <v>968</v>
      </c>
      <c r="F358" s="1">
        <v>1200</v>
      </c>
      <c r="G358" s="1">
        <v>150</v>
      </c>
      <c r="U358" s="39">
        <f t="shared" si="5"/>
        <v>0</v>
      </c>
      <c r="V358" s="1">
        <v>122</v>
      </c>
      <c r="W358" s="1">
        <v>62</v>
      </c>
    </row>
    <row r="359" spans="1:23" ht="14.25" hidden="1" customHeight="1" x14ac:dyDescent="0.2">
      <c r="B359" s="29" t="s">
        <v>819</v>
      </c>
      <c r="C359" s="1" t="s">
        <v>150</v>
      </c>
      <c r="D359" s="1" t="s">
        <v>162</v>
      </c>
      <c r="E359" s="1" t="s">
        <v>968</v>
      </c>
      <c r="F359" s="1">
        <v>1200</v>
      </c>
      <c r="G359" s="1">
        <v>150</v>
      </c>
      <c r="U359" s="39">
        <f t="shared" si="5"/>
        <v>0</v>
      </c>
      <c r="V359" s="1">
        <v>122</v>
      </c>
      <c r="W359" s="1">
        <v>62</v>
      </c>
    </row>
    <row r="360" spans="1:23" ht="14.25" hidden="1" customHeight="1" x14ac:dyDescent="0.2">
      <c r="B360" s="29" t="s">
        <v>931</v>
      </c>
      <c r="C360" s="1" t="s">
        <v>150</v>
      </c>
      <c r="D360" s="1" t="s">
        <v>162</v>
      </c>
      <c r="E360" s="1" t="s">
        <v>968</v>
      </c>
      <c r="F360" s="1">
        <v>1700</v>
      </c>
      <c r="G360" s="1">
        <v>75</v>
      </c>
      <c r="U360" s="39">
        <f t="shared" si="5"/>
        <v>0</v>
      </c>
      <c r="V360" s="1">
        <v>122</v>
      </c>
      <c r="W360" s="1">
        <v>62</v>
      </c>
    </row>
    <row r="361" spans="1:23" ht="14.25" hidden="1" customHeight="1" x14ac:dyDescent="0.2">
      <c r="B361" s="29" t="s">
        <v>932</v>
      </c>
      <c r="C361" s="1" t="s">
        <v>150</v>
      </c>
      <c r="D361" s="1" t="s">
        <v>162</v>
      </c>
      <c r="E361" s="1" t="s">
        <v>968</v>
      </c>
      <c r="F361" s="1">
        <v>1700</v>
      </c>
      <c r="G361" s="1">
        <v>75</v>
      </c>
      <c r="U361" s="39">
        <f t="shared" si="5"/>
        <v>0</v>
      </c>
      <c r="V361" s="1">
        <v>122</v>
      </c>
      <c r="W361" s="1">
        <v>62</v>
      </c>
    </row>
    <row r="362" spans="1:23" ht="14.25" customHeight="1" x14ac:dyDescent="0.2">
      <c r="A362" s="28" t="s">
        <v>984</v>
      </c>
      <c r="B362" s="31" t="s">
        <v>820</v>
      </c>
      <c r="C362" s="28" t="s">
        <v>150</v>
      </c>
      <c r="D362" s="28" t="s">
        <v>162</v>
      </c>
      <c r="E362" s="37" t="s">
        <v>991</v>
      </c>
      <c r="F362" s="28">
        <v>1200</v>
      </c>
      <c r="G362" s="28">
        <v>300</v>
      </c>
      <c r="H362" s="28"/>
      <c r="I362" s="28"/>
      <c r="J362" s="28"/>
      <c r="K362" s="28"/>
      <c r="L362" s="28"/>
      <c r="M362" s="28"/>
      <c r="N362" s="28"/>
      <c r="O362" s="28"/>
      <c r="P362" s="28"/>
      <c r="Q362" s="41"/>
      <c r="R362" s="28">
        <v>631.24</v>
      </c>
      <c r="S362" s="28">
        <v>100</v>
      </c>
      <c r="T362" s="28" t="s">
        <v>166</v>
      </c>
      <c r="U362" s="39">
        <f t="shared" si="5"/>
        <v>0</v>
      </c>
      <c r="V362" s="28">
        <v>106.4</v>
      </c>
      <c r="W362" s="28">
        <v>61.4</v>
      </c>
    </row>
    <row r="363" spans="1:23" ht="14.25" hidden="1" customHeight="1" x14ac:dyDescent="0.2">
      <c r="A363" s="28"/>
      <c r="B363" s="31" t="s">
        <v>822</v>
      </c>
      <c r="C363" s="28" t="s">
        <v>150</v>
      </c>
      <c r="D363" s="28" t="s">
        <v>162</v>
      </c>
      <c r="E363" s="28" t="s">
        <v>461</v>
      </c>
      <c r="F363" s="28">
        <v>1200</v>
      </c>
      <c r="G363" s="28">
        <v>400</v>
      </c>
      <c r="H363" s="28"/>
      <c r="I363" s="28"/>
      <c r="J363" s="28"/>
      <c r="K363" s="28"/>
      <c r="L363" s="28"/>
      <c r="M363" s="28"/>
      <c r="N363" s="28"/>
      <c r="O363" s="28"/>
      <c r="P363" s="28"/>
      <c r="Q363" s="28"/>
      <c r="R363" s="28"/>
      <c r="S363" s="28"/>
      <c r="T363" s="28"/>
      <c r="U363" s="39">
        <f t="shared" si="5"/>
        <v>0</v>
      </c>
      <c r="V363" s="28">
        <v>106.4</v>
      </c>
      <c r="W363" s="28">
        <v>61.4</v>
      </c>
    </row>
    <row r="364" spans="1:23" ht="14.25" hidden="1" customHeight="1" x14ac:dyDescent="0.2">
      <c r="A364" s="28"/>
      <c r="B364" s="31" t="s">
        <v>823</v>
      </c>
      <c r="C364" s="28" t="s">
        <v>150</v>
      </c>
      <c r="D364" s="28" t="s">
        <v>162</v>
      </c>
      <c r="E364" s="28" t="s">
        <v>461</v>
      </c>
      <c r="F364" s="28">
        <v>1200</v>
      </c>
      <c r="G364" s="28">
        <v>400</v>
      </c>
      <c r="H364" s="28"/>
      <c r="I364" s="28"/>
      <c r="J364" s="28"/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39">
        <f t="shared" si="5"/>
        <v>0</v>
      </c>
      <c r="V364" s="28">
        <v>106.4</v>
      </c>
      <c r="W364" s="28">
        <v>61.4</v>
      </c>
    </row>
    <row r="365" spans="1:23" ht="14.25" hidden="1" customHeight="1" x14ac:dyDescent="0.2">
      <c r="A365" s="28"/>
      <c r="B365" s="31" t="s">
        <v>824</v>
      </c>
      <c r="C365" s="28" t="s">
        <v>150</v>
      </c>
      <c r="D365" s="28" t="s">
        <v>162</v>
      </c>
      <c r="E365" s="28" t="s">
        <v>461</v>
      </c>
      <c r="F365" s="28">
        <v>1200</v>
      </c>
      <c r="G365" s="28">
        <v>400</v>
      </c>
      <c r="H365" s="28"/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39">
        <f t="shared" si="5"/>
        <v>0</v>
      </c>
      <c r="V365" s="28">
        <v>106.4</v>
      </c>
      <c r="W365" s="28">
        <v>61.4</v>
      </c>
    </row>
    <row r="366" spans="1:23" ht="14.25" hidden="1" customHeight="1" x14ac:dyDescent="0.2">
      <c r="A366" s="28"/>
      <c r="B366" s="31" t="s">
        <v>825</v>
      </c>
      <c r="C366" s="28" t="s">
        <v>150</v>
      </c>
      <c r="D366" s="28" t="s">
        <v>162</v>
      </c>
      <c r="E366" s="28" t="s">
        <v>461</v>
      </c>
      <c r="F366" s="28">
        <v>1200</v>
      </c>
      <c r="G366" s="28">
        <v>400</v>
      </c>
      <c r="H366" s="28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39">
        <f t="shared" si="5"/>
        <v>0</v>
      </c>
      <c r="V366" s="28">
        <v>106.4</v>
      </c>
      <c r="W366" s="28">
        <v>61.4</v>
      </c>
    </row>
    <row r="367" spans="1:23" ht="14.25" hidden="1" customHeight="1" x14ac:dyDescent="0.2">
      <c r="A367" s="28"/>
      <c r="B367" s="31" t="s">
        <v>826</v>
      </c>
      <c r="C367" s="28" t="s">
        <v>150</v>
      </c>
      <c r="D367" s="28" t="s">
        <v>162</v>
      </c>
      <c r="E367" s="28" t="s">
        <v>461</v>
      </c>
      <c r="F367" s="28">
        <v>1200</v>
      </c>
      <c r="G367" s="28">
        <v>400</v>
      </c>
      <c r="H367" s="28"/>
      <c r="I367" s="28"/>
      <c r="J367" s="28"/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39">
        <f t="shared" si="5"/>
        <v>0</v>
      </c>
      <c r="V367" s="28">
        <v>106.4</v>
      </c>
      <c r="W367" s="28">
        <v>61.4</v>
      </c>
    </row>
    <row r="368" spans="1:23" ht="14.25" hidden="1" customHeight="1" x14ac:dyDescent="0.2">
      <c r="A368" s="28"/>
      <c r="B368" s="31" t="s">
        <v>827</v>
      </c>
      <c r="C368" s="28" t="s">
        <v>150</v>
      </c>
      <c r="D368" s="28" t="s">
        <v>162</v>
      </c>
      <c r="E368" s="28" t="s">
        <v>461</v>
      </c>
      <c r="F368" s="28">
        <v>1200</v>
      </c>
      <c r="G368" s="28">
        <v>400</v>
      </c>
      <c r="H368" s="28"/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39">
        <f t="shared" si="5"/>
        <v>0</v>
      </c>
      <c r="V368" s="28">
        <v>61.4</v>
      </c>
      <c r="W368" s="28">
        <v>106.4</v>
      </c>
    </row>
    <row r="369" spans="1:23" ht="14.25" hidden="1" customHeight="1" x14ac:dyDescent="0.2">
      <c r="A369" s="28"/>
      <c r="B369" s="31" t="s">
        <v>828</v>
      </c>
      <c r="C369" s="28" t="s">
        <v>150</v>
      </c>
      <c r="D369" s="28" t="s">
        <v>162</v>
      </c>
      <c r="E369" s="28" t="s">
        <v>461</v>
      </c>
      <c r="F369" s="28">
        <v>1200</v>
      </c>
      <c r="G369" s="28">
        <v>600</v>
      </c>
      <c r="H369" s="28"/>
      <c r="I369" s="28"/>
      <c r="J369" s="28"/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39">
        <f t="shared" si="5"/>
        <v>0</v>
      </c>
      <c r="V369" s="28">
        <v>106.4</v>
      </c>
      <c r="W369" s="28">
        <v>61.4</v>
      </c>
    </row>
    <row r="370" spans="1:23" ht="14.25" hidden="1" customHeight="1" x14ac:dyDescent="0.2">
      <c r="A370" s="28"/>
      <c r="B370" s="31" t="s">
        <v>829</v>
      </c>
      <c r="C370" s="28" t="s">
        <v>150</v>
      </c>
      <c r="D370" s="28" t="s">
        <v>162</v>
      </c>
      <c r="E370" s="28" t="s">
        <v>461</v>
      </c>
      <c r="F370" s="28">
        <v>1200</v>
      </c>
      <c r="G370" s="28">
        <v>600</v>
      </c>
      <c r="H370" s="28"/>
      <c r="I370" s="28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39">
        <f t="shared" si="5"/>
        <v>0</v>
      </c>
      <c r="V370" s="28">
        <v>106.4</v>
      </c>
      <c r="W370" s="28">
        <v>61.4</v>
      </c>
    </row>
    <row r="371" spans="1:23" ht="14.25" hidden="1" customHeight="1" x14ac:dyDescent="0.2">
      <c r="A371" s="28"/>
      <c r="B371" s="31" t="s">
        <v>830</v>
      </c>
      <c r="C371" s="28" t="s">
        <v>150</v>
      </c>
      <c r="D371" s="28" t="s">
        <v>162</v>
      </c>
      <c r="E371" s="28" t="s">
        <v>461</v>
      </c>
      <c r="F371" s="28">
        <v>1200</v>
      </c>
      <c r="G371" s="28">
        <v>600</v>
      </c>
      <c r="H371" s="28"/>
      <c r="I371" s="28"/>
      <c r="J371" s="28"/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39">
        <f t="shared" si="5"/>
        <v>0</v>
      </c>
      <c r="V371" s="28">
        <v>106.4</v>
      </c>
      <c r="W371" s="28">
        <v>61.4</v>
      </c>
    </row>
    <row r="372" spans="1:23" ht="14.25" hidden="1" customHeight="1" x14ac:dyDescent="0.2">
      <c r="A372" s="28"/>
      <c r="B372" s="31" t="s">
        <v>831</v>
      </c>
      <c r="C372" s="28" t="s">
        <v>150</v>
      </c>
      <c r="D372" s="28" t="s">
        <v>162</v>
      </c>
      <c r="E372" s="28" t="s">
        <v>461</v>
      </c>
      <c r="F372" s="28">
        <v>1200</v>
      </c>
      <c r="G372" s="28">
        <v>600</v>
      </c>
      <c r="H372" s="28"/>
      <c r="I372" s="28"/>
      <c r="J372" s="28"/>
      <c r="K372" s="28"/>
      <c r="L372" s="28"/>
      <c r="M372" s="28"/>
      <c r="N372" s="28"/>
      <c r="O372" s="28"/>
      <c r="P372" s="28"/>
      <c r="Q372" s="28"/>
      <c r="R372" s="28"/>
      <c r="S372" s="28"/>
      <c r="T372" s="28"/>
      <c r="U372" s="39">
        <f t="shared" si="5"/>
        <v>0</v>
      </c>
      <c r="V372" s="28">
        <v>106.4</v>
      </c>
      <c r="W372" s="28">
        <v>61.4</v>
      </c>
    </row>
    <row r="373" spans="1:23" ht="14.25" hidden="1" customHeight="1" x14ac:dyDescent="0.2">
      <c r="A373" s="28"/>
      <c r="B373" s="31" t="s">
        <v>832</v>
      </c>
      <c r="C373" s="28" t="s">
        <v>150</v>
      </c>
      <c r="D373" s="28" t="s">
        <v>162</v>
      </c>
      <c r="E373" s="28" t="s">
        <v>461</v>
      </c>
      <c r="F373" s="28">
        <v>1200</v>
      </c>
      <c r="G373" s="28">
        <v>800</v>
      </c>
      <c r="H373" s="28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39">
        <f t="shared" si="5"/>
        <v>0</v>
      </c>
      <c r="V373" s="28">
        <v>106.4</v>
      </c>
      <c r="W373" s="28">
        <v>61.4</v>
      </c>
    </row>
    <row r="374" spans="1:23" ht="14.25" hidden="1" customHeight="1" x14ac:dyDescent="0.2">
      <c r="A374" s="28"/>
      <c r="B374" s="31" t="s">
        <v>833</v>
      </c>
      <c r="C374" s="28" t="s">
        <v>150</v>
      </c>
      <c r="D374" s="28" t="s">
        <v>162</v>
      </c>
      <c r="E374" s="28" t="s">
        <v>461</v>
      </c>
      <c r="F374" s="28">
        <v>1200</v>
      </c>
      <c r="G374" s="28">
        <v>900</v>
      </c>
      <c r="H374" s="28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39">
        <f t="shared" si="5"/>
        <v>0</v>
      </c>
      <c r="V374" s="28">
        <v>106.4</v>
      </c>
      <c r="W374" s="28">
        <v>61.4</v>
      </c>
    </row>
    <row r="375" spans="1:23" ht="14.25" hidden="1" customHeight="1" x14ac:dyDescent="0.2">
      <c r="A375" s="28"/>
      <c r="B375" s="31" t="s">
        <v>834</v>
      </c>
      <c r="C375" s="28" t="s">
        <v>150</v>
      </c>
      <c r="D375" s="28" t="s">
        <v>162</v>
      </c>
      <c r="E375" s="28" t="s">
        <v>461</v>
      </c>
      <c r="F375" s="28">
        <v>1200</v>
      </c>
      <c r="G375" s="28">
        <v>900</v>
      </c>
      <c r="H375" s="28"/>
      <c r="I375" s="28"/>
      <c r="J375" s="28"/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39">
        <f t="shared" si="5"/>
        <v>0</v>
      </c>
      <c r="V375" s="28">
        <v>106.4</v>
      </c>
      <c r="W375" s="28">
        <v>61.4</v>
      </c>
    </row>
    <row r="376" spans="1:23" ht="14.25" hidden="1" customHeight="1" x14ac:dyDescent="0.2">
      <c r="A376" s="28"/>
      <c r="B376" s="31" t="s">
        <v>835</v>
      </c>
      <c r="C376" s="28" t="s">
        <v>150</v>
      </c>
      <c r="D376" s="28" t="s">
        <v>162</v>
      </c>
      <c r="E376" s="28" t="s">
        <v>461</v>
      </c>
      <c r="F376" s="28">
        <v>1200</v>
      </c>
      <c r="G376" s="28">
        <v>1200</v>
      </c>
      <c r="H376" s="28"/>
      <c r="I376" s="28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39">
        <f t="shared" si="5"/>
        <v>0</v>
      </c>
      <c r="V376" s="28">
        <v>130</v>
      </c>
      <c r="W376" s="28">
        <v>140</v>
      </c>
    </row>
    <row r="377" spans="1:23" ht="14.25" hidden="1" customHeight="1" x14ac:dyDescent="0.2">
      <c r="A377" s="28"/>
      <c r="B377" s="31" t="s">
        <v>836</v>
      </c>
      <c r="C377" s="28" t="s">
        <v>150</v>
      </c>
      <c r="D377" s="28" t="s">
        <v>162</v>
      </c>
      <c r="E377" s="28" t="s">
        <v>461</v>
      </c>
      <c r="F377" s="28">
        <v>1200</v>
      </c>
      <c r="G377" s="28">
        <v>1200</v>
      </c>
      <c r="H377" s="28"/>
      <c r="I377" s="28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39">
        <f t="shared" si="5"/>
        <v>0</v>
      </c>
      <c r="V377" s="28">
        <v>130</v>
      </c>
      <c r="W377" s="28">
        <v>140</v>
      </c>
    </row>
    <row r="378" spans="1:23" ht="14.25" hidden="1" customHeight="1" x14ac:dyDescent="0.2">
      <c r="A378" s="28"/>
      <c r="B378" s="31" t="s">
        <v>837</v>
      </c>
      <c r="C378" s="28" t="s">
        <v>150</v>
      </c>
      <c r="D378" s="28" t="s">
        <v>162</v>
      </c>
      <c r="E378" s="28" t="s">
        <v>461</v>
      </c>
      <c r="F378" s="28">
        <v>1200</v>
      </c>
      <c r="G378" s="28">
        <v>1200</v>
      </c>
      <c r="H378" s="28"/>
      <c r="I378" s="28"/>
      <c r="J378" s="28"/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39">
        <f t="shared" si="5"/>
        <v>0</v>
      </c>
      <c r="V378" s="28">
        <v>130</v>
      </c>
      <c r="W378" s="28">
        <v>140</v>
      </c>
    </row>
    <row r="379" spans="1:23" ht="14.25" hidden="1" customHeight="1" x14ac:dyDescent="0.2">
      <c r="A379" s="28"/>
      <c r="B379" s="31" t="s">
        <v>838</v>
      </c>
      <c r="C379" s="28" t="s">
        <v>150</v>
      </c>
      <c r="D379" s="28" t="s">
        <v>162</v>
      </c>
      <c r="E379" s="28" t="s">
        <v>461</v>
      </c>
      <c r="F379" s="28">
        <v>1200</v>
      </c>
      <c r="G379" s="28">
        <v>1600</v>
      </c>
      <c r="H379" s="28"/>
      <c r="I379" s="28"/>
      <c r="J379" s="28"/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39">
        <f t="shared" si="5"/>
        <v>0</v>
      </c>
      <c r="V379" s="28">
        <v>130</v>
      </c>
      <c r="W379" s="28">
        <v>140</v>
      </c>
    </row>
    <row r="380" spans="1:23" ht="14.25" hidden="1" customHeight="1" x14ac:dyDescent="0.2">
      <c r="A380" s="28"/>
      <c r="B380" s="31" t="s">
        <v>839</v>
      </c>
      <c r="C380" s="28" t="s">
        <v>150</v>
      </c>
      <c r="D380" s="28" t="s">
        <v>162</v>
      </c>
      <c r="E380" s="28" t="s">
        <v>461</v>
      </c>
      <c r="F380" s="28">
        <v>1200</v>
      </c>
      <c r="G380" s="28">
        <v>1800</v>
      </c>
      <c r="H380" s="28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39">
        <f t="shared" si="5"/>
        <v>0</v>
      </c>
      <c r="V380" s="28">
        <v>190</v>
      </c>
      <c r="W380" s="28">
        <v>140</v>
      </c>
    </row>
    <row r="381" spans="1:23" ht="14.25" hidden="1" customHeight="1" x14ac:dyDescent="0.2">
      <c r="A381" s="28"/>
      <c r="B381" s="31" t="s">
        <v>840</v>
      </c>
      <c r="C381" s="28" t="s">
        <v>150</v>
      </c>
      <c r="D381" s="28" t="s">
        <v>162</v>
      </c>
      <c r="E381" s="28" t="s">
        <v>461</v>
      </c>
      <c r="F381" s="28">
        <v>1200</v>
      </c>
      <c r="G381" s="28">
        <v>1800</v>
      </c>
      <c r="H381" s="28"/>
      <c r="I381" s="28"/>
      <c r="J381" s="28"/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39">
        <f t="shared" si="5"/>
        <v>0</v>
      </c>
      <c r="V381" s="28">
        <v>190</v>
      </c>
      <c r="W381" s="28">
        <v>140</v>
      </c>
    </row>
    <row r="382" spans="1:23" ht="14.25" hidden="1" customHeight="1" x14ac:dyDescent="0.2">
      <c r="A382" s="28"/>
      <c r="B382" s="31" t="s">
        <v>841</v>
      </c>
      <c r="C382" s="28" t="s">
        <v>150</v>
      </c>
      <c r="D382" s="28" t="s">
        <v>162</v>
      </c>
      <c r="E382" s="28" t="s">
        <v>461</v>
      </c>
      <c r="F382" s="28">
        <v>1200</v>
      </c>
      <c r="G382" s="28">
        <v>2400</v>
      </c>
      <c r="H382" s="28"/>
      <c r="I382" s="28"/>
      <c r="J382" s="28"/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39">
        <f t="shared" si="5"/>
        <v>0</v>
      </c>
      <c r="V382" s="28">
        <v>190</v>
      </c>
      <c r="W382" s="28">
        <v>140</v>
      </c>
    </row>
    <row r="383" spans="1:23" ht="14.25" hidden="1" customHeight="1" x14ac:dyDescent="0.2">
      <c r="A383" s="28"/>
      <c r="B383" s="31" t="s">
        <v>842</v>
      </c>
      <c r="C383" s="28" t="s">
        <v>150</v>
      </c>
      <c r="D383" s="28" t="s">
        <v>162</v>
      </c>
      <c r="E383" s="28" t="s">
        <v>461</v>
      </c>
      <c r="F383" s="28">
        <v>1200</v>
      </c>
      <c r="G383" s="28">
        <v>2400</v>
      </c>
      <c r="H383" s="28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39">
        <f t="shared" si="5"/>
        <v>0</v>
      </c>
      <c r="V383" s="28">
        <v>190</v>
      </c>
      <c r="W383" s="28">
        <v>140</v>
      </c>
    </row>
    <row r="384" spans="1:23" ht="14.25" hidden="1" customHeight="1" x14ac:dyDescent="0.2">
      <c r="A384" s="28"/>
      <c r="B384" s="31" t="s">
        <v>843</v>
      </c>
      <c r="C384" s="28" t="s">
        <v>150</v>
      </c>
      <c r="D384" s="28" t="s">
        <v>162</v>
      </c>
      <c r="E384" s="28" t="s">
        <v>461</v>
      </c>
      <c r="F384" s="28">
        <v>1200</v>
      </c>
      <c r="G384" s="28">
        <v>2400</v>
      </c>
      <c r="H384" s="28"/>
      <c r="I384" s="28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39">
        <f t="shared" si="5"/>
        <v>0</v>
      </c>
      <c r="V384" s="28">
        <v>130</v>
      </c>
      <c r="W384" s="28">
        <v>140</v>
      </c>
    </row>
    <row r="385" spans="1:23" ht="14.25" hidden="1" customHeight="1" x14ac:dyDescent="0.2">
      <c r="A385" s="28"/>
      <c r="B385" s="31" t="s">
        <v>844</v>
      </c>
      <c r="C385" s="28" t="s">
        <v>150</v>
      </c>
      <c r="D385" s="28" t="s">
        <v>162</v>
      </c>
      <c r="E385" s="28" t="s">
        <v>461</v>
      </c>
      <c r="F385" s="28">
        <v>1200</v>
      </c>
      <c r="G385" s="28">
        <v>2400</v>
      </c>
      <c r="H385" s="28"/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39">
        <f t="shared" si="5"/>
        <v>0</v>
      </c>
      <c r="V385" s="28">
        <v>190</v>
      </c>
      <c r="W385" s="28">
        <v>140</v>
      </c>
    </row>
    <row r="386" spans="1:23" ht="14.25" hidden="1" customHeight="1" x14ac:dyDescent="0.2">
      <c r="A386" s="28"/>
      <c r="B386" s="31" t="s">
        <v>845</v>
      </c>
      <c r="C386" s="28" t="s">
        <v>150</v>
      </c>
      <c r="D386" s="28" t="s">
        <v>162</v>
      </c>
      <c r="E386" s="28" t="s">
        <v>461</v>
      </c>
      <c r="F386" s="28">
        <v>1200</v>
      </c>
      <c r="G386" s="28">
        <v>3600</v>
      </c>
      <c r="H386" s="28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39">
        <f t="shared" ref="U386:U449" si="6">V386*W386*X386/1000000</f>
        <v>0</v>
      </c>
      <c r="V386" s="28">
        <v>190</v>
      </c>
      <c r="W386" s="28">
        <v>140</v>
      </c>
    </row>
    <row r="387" spans="1:23" ht="14.25" hidden="1" customHeight="1" x14ac:dyDescent="0.2">
      <c r="A387" s="28"/>
      <c r="B387" s="31" t="s">
        <v>933</v>
      </c>
      <c r="C387" s="28" t="s">
        <v>150</v>
      </c>
      <c r="D387" s="28" t="s">
        <v>162</v>
      </c>
      <c r="E387" s="28" t="s">
        <v>461</v>
      </c>
      <c r="F387" s="28">
        <v>1700</v>
      </c>
      <c r="G387" s="28">
        <v>400</v>
      </c>
      <c r="H387" s="28"/>
      <c r="I387" s="28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39">
        <f t="shared" si="6"/>
        <v>0</v>
      </c>
      <c r="V387" s="28">
        <v>106.4</v>
      </c>
      <c r="W387" s="28">
        <v>61.4</v>
      </c>
    </row>
    <row r="388" spans="1:23" ht="14.25" customHeight="1" x14ac:dyDescent="0.2">
      <c r="A388" s="37" t="s">
        <v>987</v>
      </c>
      <c r="B388" s="42" t="s">
        <v>478</v>
      </c>
      <c r="C388" s="28" t="s">
        <v>150</v>
      </c>
      <c r="D388" s="28" t="s">
        <v>162</v>
      </c>
      <c r="E388" s="41" t="s">
        <v>461</v>
      </c>
      <c r="F388" s="28">
        <v>1700</v>
      </c>
      <c r="G388" s="28">
        <v>400</v>
      </c>
      <c r="H388" s="28"/>
      <c r="I388" s="28"/>
      <c r="J388" s="28"/>
      <c r="K388" s="28"/>
      <c r="L388" s="28"/>
      <c r="M388" s="28"/>
      <c r="N388" s="28"/>
      <c r="O388" s="28"/>
      <c r="P388" s="28"/>
      <c r="Q388" s="28"/>
      <c r="R388" s="28">
        <v>846.01</v>
      </c>
      <c r="S388" s="28">
        <v>1</v>
      </c>
      <c r="T388" s="28" t="s">
        <v>166</v>
      </c>
      <c r="U388" s="39">
        <f t="shared" si="6"/>
        <v>0</v>
      </c>
      <c r="V388" s="28">
        <v>106.4</v>
      </c>
      <c r="W388" s="28">
        <v>61.4</v>
      </c>
    </row>
    <row r="389" spans="1:23" ht="14.25" hidden="1" customHeight="1" x14ac:dyDescent="0.2">
      <c r="A389" s="28"/>
      <c r="B389" s="31" t="s">
        <v>934</v>
      </c>
      <c r="C389" s="28" t="s">
        <v>150</v>
      </c>
      <c r="D389" s="28" t="s">
        <v>162</v>
      </c>
      <c r="E389" s="28" t="s">
        <v>461</v>
      </c>
      <c r="F389" s="28">
        <v>1700</v>
      </c>
      <c r="G389" s="28">
        <v>600</v>
      </c>
      <c r="H389" s="28"/>
      <c r="I389" s="28"/>
      <c r="J389" s="28"/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39">
        <f t="shared" si="6"/>
        <v>0</v>
      </c>
      <c r="V389" s="28">
        <v>106.4</v>
      </c>
      <c r="W389" s="28">
        <v>61.4</v>
      </c>
    </row>
    <row r="390" spans="1:23" ht="14.25" hidden="1" customHeight="1" x14ac:dyDescent="0.2">
      <c r="A390" s="28"/>
      <c r="B390" s="31" t="s">
        <v>935</v>
      </c>
      <c r="C390" s="28" t="s">
        <v>150</v>
      </c>
      <c r="D390" s="28" t="s">
        <v>162</v>
      </c>
      <c r="E390" s="28" t="s">
        <v>461</v>
      </c>
      <c r="F390" s="28">
        <v>1700</v>
      </c>
      <c r="G390" s="28">
        <v>600</v>
      </c>
      <c r="H390" s="28"/>
      <c r="I390" s="28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39">
        <f t="shared" si="6"/>
        <v>0</v>
      </c>
      <c r="V390" s="28">
        <v>106.4</v>
      </c>
      <c r="W390" s="28">
        <v>61.4</v>
      </c>
    </row>
    <row r="391" spans="1:23" ht="14.25" hidden="1" customHeight="1" x14ac:dyDescent="0.2">
      <c r="A391" s="28"/>
      <c r="B391" s="31" t="s">
        <v>490</v>
      </c>
      <c r="C391" s="28" t="s">
        <v>150</v>
      </c>
      <c r="D391" s="28" t="s">
        <v>162</v>
      </c>
      <c r="E391" s="28" t="s">
        <v>461</v>
      </c>
      <c r="F391" s="28">
        <v>1700</v>
      </c>
      <c r="G391" s="28">
        <v>600</v>
      </c>
      <c r="H391" s="28"/>
      <c r="I391" s="28"/>
      <c r="J391" s="28"/>
      <c r="K391" s="28"/>
      <c r="L391" s="28"/>
      <c r="M391" s="28"/>
      <c r="N391" s="28"/>
      <c r="O391" s="28"/>
      <c r="P391" s="28"/>
      <c r="Q391" s="28"/>
      <c r="R391" s="28"/>
      <c r="S391" s="28"/>
      <c r="T391" s="28"/>
      <c r="U391" s="39">
        <f t="shared" si="6"/>
        <v>0</v>
      </c>
      <c r="V391" s="28">
        <v>106.4</v>
      </c>
      <c r="W391" s="28">
        <v>61.4</v>
      </c>
    </row>
    <row r="392" spans="1:23" ht="14.25" hidden="1" customHeight="1" x14ac:dyDescent="0.2">
      <c r="A392" s="28"/>
      <c r="B392" s="31" t="s">
        <v>477</v>
      </c>
      <c r="C392" s="28" t="s">
        <v>150</v>
      </c>
      <c r="D392" s="28" t="s">
        <v>162</v>
      </c>
      <c r="E392" s="28" t="s">
        <v>461</v>
      </c>
      <c r="F392" s="28">
        <v>1700</v>
      </c>
      <c r="G392" s="28">
        <v>1200</v>
      </c>
      <c r="H392" s="28"/>
      <c r="I392" s="28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39">
        <f t="shared" si="6"/>
        <v>0</v>
      </c>
      <c r="V392" s="28">
        <v>130</v>
      </c>
      <c r="W392" s="28">
        <v>140</v>
      </c>
    </row>
    <row r="393" spans="1:23" ht="14.25" hidden="1" customHeight="1" x14ac:dyDescent="0.2">
      <c r="A393" s="28"/>
      <c r="B393" s="31" t="s">
        <v>492</v>
      </c>
      <c r="C393" s="28" t="s">
        <v>150</v>
      </c>
      <c r="D393" s="28" t="s">
        <v>162</v>
      </c>
      <c r="E393" s="28" t="s">
        <v>461</v>
      </c>
      <c r="F393" s="28">
        <v>1700</v>
      </c>
      <c r="G393" s="28">
        <v>1200</v>
      </c>
      <c r="H393" s="28"/>
      <c r="I393" s="28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39">
        <f t="shared" si="6"/>
        <v>0</v>
      </c>
      <c r="V393" s="28">
        <v>130</v>
      </c>
      <c r="W393" s="28">
        <v>140</v>
      </c>
    </row>
    <row r="394" spans="1:23" ht="14.25" hidden="1" customHeight="1" x14ac:dyDescent="0.2">
      <c r="A394" s="28"/>
      <c r="B394" s="31" t="s">
        <v>476</v>
      </c>
      <c r="C394" s="28" t="s">
        <v>150</v>
      </c>
      <c r="D394" s="28" t="s">
        <v>162</v>
      </c>
      <c r="E394" s="28" t="s">
        <v>461</v>
      </c>
      <c r="F394" s="28">
        <v>1700</v>
      </c>
      <c r="G394" s="28">
        <v>1200</v>
      </c>
      <c r="H394" s="28"/>
      <c r="I394" s="28"/>
      <c r="J394" s="28"/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39">
        <f t="shared" si="6"/>
        <v>0</v>
      </c>
      <c r="V394" s="28">
        <v>130</v>
      </c>
      <c r="W394" s="28">
        <v>140</v>
      </c>
    </row>
    <row r="395" spans="1:23" ht="14.25" hidden="1" customHeight="1" x14ac:dyDescent="0.2">
      <c r="A395" s="28"/>
      <c r="B395" s="31" t="s">
        <v>489</v>
      </c>
      <c r="C395" s="28" t="s">
        <v>150</v>
      </c>
      <c r="D395" s="28" t="s">
        <v>162</v>
      </c>
      <c r="E395" s="28" t="s">
        <v>461</v>
      </c>
      <c r="F395" s="28">
        <v>1700</v>
      </c>
      <c r="G395" s="28">
        <v>1200</v>
      </c>
      <c r="H395" s="28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39">
        <f t="shared" si="6"/>
        <v>0</v>
      </c>
      <c r="V395" s="28">
        <v>130</v>
      </c>
      <c r="W395" s="28">
        <v>140</v>
      </c>
    </row>
    <row r="396" spans="1:23" ht="14.25" hidden="1" customHeight="1" x14ac:dyDescent="0.2">
      <c r="A396" s="28"/>
      <c r="B396" s="31" t="s">
        <v>495</v>
      </c>
      <c r="C396" s="28" t="s">
        <v>150</v>
      </c>
      <c r="D396" s="28" t="s">
        <v>162</v>
      </c>
      <c r="E396" s="28" t="s">
        <v>461</v>
      </c>
      <c r="F396" s="28">
        <v>1700</v>
      </c>
      <c r="G396" s="28">
        <v>1600</v>
      </c>
      <c r="H396" s="28"/>
      <c r="I396" s="28"/>
      <c r="J396" s="28"/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39">
        <f t="shared" si="6"/>
        <v>0</v>
      </c>
      <c r="V396" s="28">
        <v>130</v>
      </c>
      <c r="W396" s="28">
        <v>140</v>
      </c>
    </row>
    <row r="397" spans="1:23" ht="14.25" hidden="1" customHeight="1" x14ac:dyDescent="0.2">
      <c r="A397" s="28"/>
      <c r="B397" s="31" t="s">
        <v>479</v>
      </c>
      <c r="C397" s="28" t="s">
        <v>150</v>
      </c>
      <c r="D397" s="28" t="s">
        <v>162</v>
      </c>
      <c r="E397" s="28" t="s">
        <v>461</v>
      </c>
      <c r="F397" s="28">
        <v>1700</v>
      </c>
      <c r="G397" s="28">
        <v>1600</v>
      </c>
      <c r="H397" s="28"/>
      <c r="I397" s="28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39">
        <f t="shared" si="6"/>
        <v>0</v>
      </c>
      <c r="V397" s="28">
        <v>130</v>
      </c>
      <c r="W397" s="28">
        <v>140</v>
      </c>
    </row>
    <row r="398" spans="1:23" ht="14.25" hidden="1" customHeight="1" x14ac:dyDescent="0.2">
      <c r="A398" s="28"/>
      <c r="B398" s="31" t="s">
        <v>482</v>
      </c>
      <c r="C398" s="28" t="s">
        <v>150</v>
      </c>
      <c r="D398" s="28" t="s">
        <v>162</v>
      </c>
      <c r="E398" s="28" t="s">
        <v>461</v>
      </c>
      <c r="F398" s="28">
        <v>1700</v>
      </c>
      <c r="G398" s="28">
        <v>1600</v>
      </c>
      <c r="H398" s="28"/>
      <c r="I398" s="28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39">
        <f t="shared" si="6"/>
        <v>0</v>
      </c>
      <c r="V398" s="28">
        <v>130</v>
      </c>
      <c r="W398" s="28">
        <v>140</v>
      </c>
    </row>
    <row r="399" spans="1:23" ht="14.25" hidden="1" customHeight="1" x14ac:dyDescent="0.2">
      <c r="A399" s="28"/>
      <c r="B399" s="31" t="s">
        <v>485</v>
      </c>
      <c r="C399" s="28" t="s">
        <v>150</v>
      </c>
      <c r="D399" s="28" t="s">
        <v>162</v>
      </c>
      <c r="E399" s="28" t="s">
        <v>461</v>
      </c>
      <c r="F399" s="28">
        <v>1700</v>
      </c>
      <c r="G399" s="28">
        <v>1800</v>
      </c>
      <c r="H399" s="28"/>
      <c r="I399" s="28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39">
        <f t="shared" si="6"/>
        <v>0</v>
      </c>
      <c r="V399" s="28">
        <v>190</v>
      </c>
      <c r="W399" s="28">
        <v>140</v>
      </c>
    </row>
    <row r="400" spans="1:23" ht="14.25" hidden="1" customHeight="1" x14ac:dyDescent="0.2">
      <c r="A400" s="28"/>
      <c r="B400" s="31" t="s">
        <v>493</v>
      </c>
      <c r="C400" s="28" t="s">
        <v>150</v>
      </c>
      <c r="D400" s="28" t="s">
        <v>162</v>
      </c>
      <c r="E400" s="28" t="s">
        <v>461</v>
      </c>
      <c r="F400" s="28">
        <v>1700</v>
      </c>
      <c r="G400" s="28">
        <v>1800</v>
      </c>
      <c r="H400" s="28"/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39">
        <f t="shared" si="6"/>
        <v>0</v>
      </c>
      <c r="V400" s="28">
        <v>190</v>
      </c>
      <c r="W400" s="28">
        <v>140</v>
      </c>
    </row>
    <row r="401" spans="1:23" ht="14.25" hidden="1" customHeight="1" x14ac:dyDescent="0.2">
      <c r="A401" s="28"/>
      <c r="B401" s="31" t="s">
        <v>481</v>
      </c>
      <c r="C401" s="28" t="s">
        <v>150</v>
      </c>
      <c r="D401" s="28" t="s">
        <v>162</v>
      </c>
      <c r="E401" s="28" t="s">
        <v>461</v>
      </c>
      <c r="F401" s="28">
        <v>1700</v>
      </c>
      <c r="G401" s="28">
        <v>1800</v>
      </c>
      <c r="H401" s="28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39">
        <f t="shared" si="6"/>
        <v>0</v>
      </c>
      <c r="V401" s="28">
        <v>190</v>
      </c>
      <c r="W401" s="28">
        <v>140</v>
      </c>
    </row>
    <row r="402" spans="1:23" ht="14.25" hidden="1" customHeight="1" x14ac:dyDescent="0.2">
      <c r="A402" s="28"/>
      <c r="B402" s="31" t="s">
        <v>488</v>
      </c>
      <c r="C402" s="28" t="s">
        <v>150</v>
      </c>
      <c r="D402" s="28" t="s">
        <v>162</v>
      </c>
      <c r="E402" s="28" t="s">
        <v>461</v>
      </c>
      <c r="F402" s="28">
        <v>1700</v>
      </c>
      <c r="G402" s="28">
        <v>2400</v>
      </c>
      <c r="H402" s="28"/>
      <c r="I402" s="28"/>
      <c r="J402" s="28"/>
      <c r="K402" s="28"/>
      <c r="L402" s="28"/>
      <c r="M402" s="28"/>
      <c r="N402" s="28"/>
      <c r="O402" s="28"/>
      <c r="P402" s="28"/>
      <c r="Q402" s="28"/>
      <c r="R402" s="28"/>
      <c r="S402" s="28"/>
      <c r="T402" s="28"/>
      <c r="U402" s="39">
        <f t="shared" si="6"/>
        <v>0</v>
      </c>
      <c r="V402" s="28">
        <v>190</v>
      </c>
      <c r="W402" s="28">
        <v>140</v>
      </c>
    </row>
    <row r="403" spans="1:23" ht="14.25" hidden="1" customHeight="1" x14ac:dyDescent="0.2">
      <c r="A403" s="28"/>
      <c r="B403" s="31" t="s">
        <v>491</v>
      </c>
      <c r="C403" s="28" t="s">
        <v>150</v>
      </c>
      <c r="D403" s="28" t="s">
        <v>162</v>
      </c>
      <c r="E403" s="28" t="s">
        <v>461</v>
      </c>
      <c r="F403" s="28">
        <v>1700</v>
      </c>
      <c r="G403" s="28">
        <v>2400</v>
      </c>
      <c r="H403" s="28"/>
      <c r="I403" s="28"/>
      <c r="J403" s="28"/>
      <c r="K403" s="28"/>
      <c r="L403" s="28"/>
      <c r="M403" s="28"/>
      <c r="N403" s="28"/>
      <c r="O403" s="28"/>
      <c r="P403" s="28"/>
      <c r="Q403" s="28"/>
      <c r="R403" s="28"/>
      <c r="S403" s="28"/>
      <c r="T403" s="28"/>
      <c r="U403" s="39">
        <f t="shared" si="6"/>
        <v>0</v>
      </c>
      <c r="V403" s="28">
        <v>190</v>
      </c>
      <c r="W403" s="28">
        <v>140</v>
      </c>
    </row>
    <row r="404" spans="1:23" ht="14.25" hidden="1" customHeight="1" x14ac:dyDescent="0.2">
      <c r="A404" s="28"/>
      <c r="B404" s="31" t="s">
        <v>475</v>
      </c>
      <c r="C404" s="28" t="s">
        <v>150</v>
      </c>
      <c r="D404" s="28" t="s">
        <v>162</v>
      </c>
      <c r="E404" s="28" t="s">
        <v>461</v>
      </c>
      <c r="F404" s="28">
        <v>1700</v>
      </c>
      <c r="G404" s="28">
        <v>2400</v>
      </c>
      <c r="H404" s="28"/>
      <c r="I404" s="28"/>
      <c r="J404" s="28"/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39">
        <f t="shared" si="6"/>
        <v>0</v>
      </c>
      <c r="V404" s="28">
        <v>130</v>
      </c>
      <c r="W404" s="28">
        <v>140</v>
      </c>
    </row>
    <row r="405" spans="1:23" ht="14.25" hidden="1" customHeight="1" x14ac:dyDescent="0.2">
      <c r="A405" s="28"/>
      <c r="B405" s="31" t="s">
        <v>484</v>
      </c>
      <c r="C405" s="28" t="s">
        <v>150</v>
      </c>
      <c r="D405" s="28" t="s">
        <v>162</v>
      </c>
      <c r="E405" s="28" t="s">
        <v>461</v>
      </c>
      <c r="F405" s="28">
        <v>1700</v>
      </c>
      <c r="G405" s="28">
        <v>2400</v>
      </c>
      <c r="H405" s="28"/>
      <c r="I405" s="28"/>
      <c r="J405" s="28"/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39">
        <f t="shared" si="6"/>
        <v>0</v>
      </c>
      <c r="V405" s="28">
        <v>130</v>
      </c>
      <c r="W405" s="28">
        <v>140</v>
      </c>
    </row>
    <row r="406" spans="1:23" ht="14.25" hidden="1" customHeight="1" x14ac:dyDescent="0.2">
      <c r="A406" s="28"/>
      <c r="B406" s="31" t="s">
        <v>483</v>
      </c>
      <c r="C406" s="28" t="s">
        <v>150</v>
      </c>
      <c r="D406" s="28" t="s">
        <v>162</v>
      </c>
      <c r="E406" s="28" t="s">
        <v>461</v>
      </c>
      <c r="F406" s="28">
        <v>1700</v>
      </c>
      <c r="G406" s="28">
        <v>2400</v>
      </c>
      <c r="H406" s="28"/>
      <c r="I406" s="28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39">
        <f t="shared" si="6"/>
        <v>0</v>
      </c>
      <c r="V406" s="28">
        <v>190</v>
      </c>
      <c r="W406" s="28">
        <v>140</v>
      </c>
    </row>
    <row r="407" spans="1:23" ht="14.25" hidden="1" customHeight="1" x14ac:dyDescent="0.2">
      <c r="A407" s="28"/>
      <c r="B407" s="31" t="s">
        <v>486</v>
      </c>
      <c r="C407" s="28" t="s">
        <v>150</v>
      </c>
      <c r="D407" s="28" t="s">
        <v>162</v>
      </c>
      <c r="E407" s="28" t="s">
        <v>461</v>
      </c>
      <c r="F407" s="28">
        <v>1700</v>
      </c>
      <c r="G407" s="28">
        <v>2400</v>
      </c>
      <c r="H407" s="28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39">
        <f t="shared" si="6"/>
        <v>0</v>
      </c>
      <c r="V407" s="28">
        <v>190</v>
      </c>
      <c r="W407" s="28">
        <v>140</v>
      </c>
    </row>
    <row r="408" spans="1:23" ht="14.25" hidden="1" customHeight="1" x14ac:dyDescent="0.2">
      <c r="A408" s="28"/>
      <c r="B408" s="31" t="s">
        <v>497</v>
      </c>
      <c r="C408" s="28" t="s">
        <v>150</v>
      </c>
      <c r="D408" s="28" t="s">
        <v>162</v>
      </c>
      <c r="E408" s="28" t="s">
        <v>461</v>
      </c>
      <c r="F408" s="28">
        <v>1700</v>
      </c>
      <c r="G408" s="28">
        <v>2400</v>
      </c>
      <c r="H408" s="28"/>
      <c r="I408" s="28"/>
      <c r="J408" s="28"/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39">
        <f t="shared" si="6"/>
        <v>0</v>
      </c>
      <c r="V408" s="28">
        <v>190</v>
      </c>
      <c r="W408" s="28">
        <v>140</v>
      </c>
    </row>
    <row r="409" spans="1:23" ht="14.25" hidden="1" customHeight="1" x14ac:dyDescent="0.2">
      <c r="A409" s="28"/>
      <c r="B409" s="31" t="s">
        <v>496</v>
      </c>
      <c r="C409" s="28" t="s">
        <v>150</v>
      </c>
      <c r="D409" s="28" t="s">
        <v>162</v>
      </c>
      <c r="E409" s="28" t="s">
        <v>461</v>
      </c>
      <c r="F409" s="28">
        <v>1700</v>
      </c>
      <c r="G409" s="28">
        <v>3600</v>
      </c>
      <c r="H409" s="28"/>
      <c r="I409" s="28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39">
        <f t="shared" si="6"/>
        <v>0</v>
      </c>
      <c r="V409" s="28">
        <v>190</v>
      </c>
      <c r="W409" s="28">
        <v>140</v>
      </c>
    </row>
    <row r="410" spans="1:23" ht="14.25" hidden="1" customHeight="1" x14ac:dyDescent="0.2">
      <c r="A410" s="28"/>
      <c r="B410" s="31" t="s">
        <v>487</v>
      </c>
      <c r="C410" s="28" t="s">
        <v>150</v>
      </c>
      <c r="D410" s="28" t="s">
        <v>162</v>
      </c>
      <c r="E410" s="28" t="s">
        <v>461</v>
      </c>
      <c r="F410" s="28">
        <v>1700</v>
      </c>
      <c r="G410" s="28">
        <v>3600</v>
      </c>
      <c r="H410" s="28"/>
      <c r="I410" s="28"/>
      <c r="J410" s="28"/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39">
        <f t="shared" si="6"/>
        <v>0</v>
      </c>
      <c r="V410" s="28">
        <v>190</v>
      </c>
      <c r="W410" s="28">
        <v>140</v>
      </c>
    </row>
    <row r="411" spans="1:23" ht="14.25" hidden="1" customHeight="1" x14ac:dyDescent="0.2">
      <c r="A411" s="28"/>
      <c r="B411" s="31" t="s">
        <v>494</v>
      </c>
      <c r="C411" s="28" t="s">
        <v>150</v>
      </c>
      <c r="D411" s="28" t="s">
        <v>162</v>
      </c>
      <c r="E411" s="28" t="s">
        <v>461</v>
      </c>
      <c r="F411" s="28">
        <v>1700</v>
      </c>
      <c r="G411" s="28">
        <v>3600</v>
      </c>
      <c r="H411" s="28"/>
      <c r="I411" s="28"/>
      <c r="J411" s="28"/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39">
        <f t="shared" si="6"/>
        <v>0</v>
      </c>
      <c r="V411" s="28">
        <v>190</v>
      </c>
      <c r="W411" s="28">
        <v>140</v>
      </c>
    </row>
    <row r="412" spans="1:23" ht="14.25" hidden="1" customHeight="1" x14ac:dyDescent="0.2">
      <c r="A412" s="28"/>
      <c r="B412" s="31" t="s">
        <v>480</v>
      </c>
      <c r="C412" s="28" t="s">
        <v>150</v>
      </c>
      <c r="D412" s="28" t="s">
        <v>162</v>
      </c>
      <c r="E412" s="28" t="s">
        <v>461</v>
      </c>
      <c r="F412" s="28">
        <v>1700</v>
      </c>
      <c r="G412" s="28">
        <v>3600</v>
      </c>
      <c r="H412" s="28"/>
      <c r="I412" s="28"/>
      <c r="J412" s="28"/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39">
        <f t="shared" si="6"/>
        <v>0</v>
      </c>
      <c r="V412" s="28">
        <v>190</v>
      </c>
      <c r="W412" s="28">
        <v>140</v>
      </c>
    </row>
    <row r="413" spans="1:23" ht="14.25" customHeight="1" x14ac:dyDescent="0.2">
      <c r="A413" s="37" t="s">
        <v>983</v>
      </c>
      <c r="B413" s="38" t="s">
        <v>989</v>
      </c>
      <c r="C413" s="28" t="s">
        <v>150</v>
      </c>
      <c r="D413" s="28" t="s">
        <v>162</v>
      </c>
      <c r="E413" s="28" t="s">
        <v>461</v>
      </c>
      <c r="F413" s="28">
        <v>3300</v>
      </c>
      <c r="G413" s="28">
        <v>1000</v>
      </c>
      <c r="H413" s="28"/>
      <c r="I413" s="28"/>
      <c r="J413" s="28"/>
      <c r="K413" s="28"/>
      <c r="L413" s="28"/>
      <c r="M413" s="28"/>
      <c r="N413" s="28"/>
      <c r="O413" s="28"/>
      <c r="P413" s="28"/>
      <c r="Q413" s="28"/>
      <c r="R413" s="36">
        <v>11753.91</v>
      </c>
      <c r="S413" s="28">
        <v>1</v>
      </c>
      <c r="T413" s="28" t="s">
        <v>166</v>
      </c>
      <c r="U413" s="39">
        <f t="shared" si="6"/>
        <v>0</v>
      </c>
      <c r="V413" s="28">
        <v>130</v>
      </c>
      <c r="W413" s="28">
        <v>140</v>
      </c>
    </row>
    <row r="414" spans="1:23" ht="14.25" customHeight="1" x14ac:dyDescent="0.2">
      <c r="A414" s="37" t="s">
        <v>988</v>
      </c>
      <c r="B414" s="31" t="s">
        <v>470</v>
      </c>
      <c r="C414" s="28" t="s">
        <v>150</v>
      </c>
      <c r="D414" s="28" t="s">
        <v>162</v>
      </c>
      <c r="E414" s="28" t="s">
        <v>461</v>
      </c>
      <c r="F414" s="28">
        <v>3300</v>
      </c>
      <c r="G414" s="28">
        <v>1000</v>
      </c>
      <c r="H414" s="28"/>
      <c r="I414" s="28"/>
      <c r="J414" s="28"/>
      <c r="K414" s="28"/>
      <c r="L414" s="28"/>
      <c r="M414" s="28"/>
      <c r="N414" s="28"/>
      <c r="O414" s="28"/>
      <c r="P414" s="28"/>
      <c r="Q414" s="41"/>
      <c r="R414" s="36">
        <v>11753.91</v>
      </c>
      <c r="S414" s="28">
        <v>1</v>
      </c>
      <c r="T414" s="28" t="s">
        <v>166</v>
      </c>
      <c r="U414" s="39">
        <f t="shared" si="6"/>
        <v>0</v>
      </c>
      <c r="V414" s="28">
        <v>130</v>
      </c>
      <c r="W414" s="28">
        <v>140</v>
      </c>
    </row>
    <row r="415" spans="1:23" ht="14.25" hidden="1" customHeight="1" x14ac:dyDescent="0.2">
      <c r="B415" s="31" t="s">
        <v>468</v>
      </c>
      <c r="C415" s="28" t="s">
        <v>150</v>
      </c>
      <c r="D415" s="28" t="s">
        <v>162</v>
      </c>
      <c r="E415" s="28" t="s">
        <v>461</v>
      </c>
      <c r="F415" s="28">
        <v>3300</v>
      </c>
      <c r="G415" s="28">
        <v>1200</v>
      </c>
      <c r="H415" s="28"/>
      <c r="I415" s="28"/>
      <c r="J415" s="28"/>
      <c r="K415" s="28"/>
      <c r="L415" s="28"/>
      <c r="M415" s="28"/>
      <c r="N415" s="28"/>
      <c r="O415" s="28"/>
      <c r="P415" s="28"/>
      <c r="Q415" s="28"/>
      <c r="R415" s="36">
        <v>12587</v>
      </c>
      <c r="S415" s="28">
        <v>1</v>
      </c>
      <c r="T415" s="28" t="s">
        <v>166</v>
      </c>
      <c r="U415" s="39">
        <f t="shared" si="6"/>
        <v>0</v>
      </c>
      <c r="V415" s="28">
        <v>190</v>
      </c>
      <c r="W415" s="28">
        <v>140</v>
      </c>
    </row>
    <row r="416" spans="1:23" ht="14.25" hidden="1" customHeight="1" x14ac:dyDescent="0.2">
      <c r="B416" s="31" t="s">
        <v>469</v>
      </c>
      <c r="C416" s="28" t="s">
        <v>150</v>
      </c>
      <c r="D416" s="28" t="s">
        <v>162</v>
      </c>
      <c r="E416" s="28" t="s">
        <v>461</v>
      </c>
      <c r="F416" s="28">
        <v>3300</v>
      </c>
      <c r="G416" s="28">
        <v>1500</v>
      </c>
      <c r="H416" s="28"/>
      <c r="I416" s="28"/>
      <c r="J416" s="28"/>
      <c r="K416" s="28"/>
      <c r="L416" s="28"/>
      <c r="M416" s="28"/>
      <c r="N416" s="28"/>
      <c r="O416" s="28"/>
      <c r="P416" s="28"/>
      <c r="Q416" s="28"/>
      <c r="R416" s="36">
        <v>15811.75</v>
      </c>
      <c r="S416" s="28">
        <v>1</v>
      </c>
      <c r="T416" s="28" t="s">
        <v>166</v>
      </c>
      <c r="U416" s="39">
        <f t="shared" si="6"/>
        <v>0</v>
      </c>
      <c r="V416" s="28">
        <v>190</v>
      </c>
      <c r="W416" s="28">
        <v>140</v>
      </c>
    </row>
    <row r="417" spans="1:24" ht="14.25" hidden="1" customHeight="1" x14ac:dyDescent="0.2">
      <c r="B417" s="31" t="s">
        <v>467</v>
      </c>
      <c r="C417" s="28" t="s">
        <v>150</v>
      </c>
      <c r="D417" s="28" t="s">
        <v>162</v>
      </c>
      <c r="E417" s="28" t="s">
        <v>461</v>
      </c>
      <c r="F417" s="28">
        <v>3300</v>
      </c>
      <c r="G417" s="28">
        <v>1500</v>
      </c>
      <c r="H417" s="28"/>
      <c r="I417" s="28"/>
      <c r="J417" s="28"/>
      <c r="K417" s="28"/>
      <c r="L417" s="28"/>
      <c r="M417" s="28"/>
      <c r="N417" s="28"/>
      <c r="O417" s="28"/>
      <c r="P417" s="28"/>
      <c r="Q417" s="28"/>
      <c r="R417" s="36">
        <v>15811.75</v>
      </c>
      <c r="S417" s="28">
        <v>1</v>
      </c>
      <c r="T417" s="28" t="s">
        <v>166</v>
      </c>
      <c r="U417" s="39">
        <f t="shared" si="6"/>
        <v>0</v>
      </c>
      <c r="V417" s="28">
        <v>190</v>
      </c>
      <c r="W417" s="28">
        <v>140</v>
      </c>
    </row>
    <row r="418" spans="1:24" ht="14.25" customHeight="1" x14ac:dyDescent="0.2">
      <c r="A418" s="39" t="s">
        <v>1005</v>
      </c>
      <c r="B418" s="31" t="s">
        <v>464</v>
      </c>
      <c r="C418" s="28" t="s">
        <v>150</v>
      </c>
      <c r="D418" s="28" t="s">
        <v>162</v>
      </c>
      <c r="E418" s="28" t="s">
        <v>461</v>
      </c>
      <c r="F418" s="28">
        <v>4500</v>
      </c>
      <c r="G418" s="28">
        <v>800</v>
      </c>
      <c r="H418" s="28">
        <v>105</v>
      </c>
      <c r="I418" s="28">
        <v>106</v>
      </c>
      <c r="J418" s="28">
        <v>107</v>
      </c>
      <c r="K418" s="28">
        <v>108</v>
      </c>
      <c r="L418" s="28">
        <v>109</v>
      </c>
      <c r="M418" s="28">
        <v>1.11E-2</v>
      </c>
      <c r="N418" s="28">
        <v>1.35E-2</v>
      </c>
      <c r="O418" s="28">
        <v>2.5499999999999998E-2</v>
      </c>
      <c r="P418" s="28">
        <v>2.1000000000000001E-2</v>
      </c>
      <c r="Q418" s="34">
        <v>0.01</v>
      </c>
      <c r="R418" s="36">
        <v>14893.13</v>
      </c>
      <c r="S418" s="28">
        <v>1</v>
      </c>
      <c r="T418" s="28" t="s">
        <v>166</v>
      </c>
      <c r="U418" s="39">
        <f t="shared" si="6"/>
        <v>0.87360000000000004</v>
      </c>
      <c r="V418" s="28">
        <v>130</v>
      </c>
      <c r="W418" s="28">
        <v>140</v>
      </c>
      <c r="X418" s="1">
        <v>48</v>
      </c>
    </row>
    <row r="419" spans="1:24" ht="14.25" hidden="1" customHeight="1" x14ac:dyDescent="0.2">
      <c r="B419" s="31" t="s">
        <v>463</v>
      </c>
      <c r="C419" s="28" t="s">
        <v>150</v>
      </c>
      <c r="D419" s="28" t="s">
        <v>162</v>
      </c>
      <c r="E419" s="28" t="s">
        <v>461</v>
      </c>
      <c r="F419" s="28">
        <v>4500</v>
      </c>
      <c r="G419" s="28">
        <v>1200</v>
      </c>
      <c r="H419" s="28"/>
      <c r="I419" s="28"/>
      <c r="J419" s="28"/>
      <c r="K419" s="28"/>
      <c r="L419" s="28"/>
      <c r="M419" s="28"/>
      <c r="N419" s="28"/>
      <c r="O419" s="28"/>
      <c r="P419" s="28"/>
      <c r="Q419" s="28"/>
      <c r="R419" s="28">
        <v>0</v>
      </c>
      <c r="S419" s="28"/>
      <c r="T419" s="28"/>
      <c r="U419" s="39">
        <f t="shared" si="6"/>
        <v>0</v>
      </c>
      <c r="V419" s="28">
        <v>190</v>
      </c>
      <c r="W419" s="28">
        <v>140</v>
      </c>
    </row>
    <row r="420" spans="1:24" ht="14.25" hidden="1" customHeight="1" x14ac:dyDescent="0.2">
      <c r="B420" s="31" t="s">
        <v>462</v>
      </c>
      <c r="C420" s="28" t="s">
        <v>150</v>
      </c>
      <c r="D420" s="28" t="s">
        <v>162</v>
      </c>
      <c r="E420" s="28" t="s">
        <v>461</v>
      </c>
      <c r="F420" s="28">
        <v>4500</v>
      </c>
      <c r="G420" s="28">
        <v>1200</v>
      </c>
      <c r="H420" s="28"/>
      <c r="I420" s="28"/>
      <c r="J420" s="28"/>
      <c r="K420" s="28"/>
      <c r="L420" s="28"/>
      <c r="M420" s="28"/>
      <c r="N420" s="28"/>
      <c r="O420" s="28"/>
      <c r="P420" s="28"/>
      <c r="Q420" s="28"/>
      <c r="R420" s="36">
        <v>17941.98</v>
      </c>
      <c r="S420" s="28">
        <v>1</v>
      </c>
      <c r="T420" s="28" t="s">
        <v>166</v>
      </c>
      <c r="U420" s="39">
        <f t="shared" si="6"/>
        <v>0</v>
      </c>
      <c r="V420" s="28">
        <v>190</v>
      </c>
      <c r="W420" s="28">
        <v>140</v>
      </c>
    </row>
    <row r="421" spans="1:24" ht="14.25" customHeight="1" x14ac:dyDescent="0.2">
      <c r="A421" s="44" t="s">
        <v>1006</v>
      </c>
      <c r="B421" s="28" t="s">
        <v>456</v>
      </c>
      <c r="C421" s="28" t="s">
        <v>150</v>
      </c>
      <c r="D421" s="28" t="s">
        <v>162</v>
      </c>
      <c r="E421" s="28" t="s">
        <v>461</v>
      </c>
      <c r="F421" s="28">
        <v>6500</v>
      </c>
      <c r="G421" s="28">
        <v>250</v>
      </c>
      <c r="H421" s="28">
        <v>90</v>
      </c>
      <c r="I421" s="28">
        <v>91</v>
      </c>
      <c r="J421" s="28">
        <v>92</v>
      </c>
      <c r="K421" s="28">
        <v>93</v>
      </c>
      <c r="L421" s="28">
        <v>94</v>
      </c>
      <c r="M421" s="28">
        <v>2.6100000000000002E-2</v>
      </c>
      <c r="N421" s="28">
        <v>2.6499999999999999E-2</v>
      </c>
      <c r="O421" s="28">
        <v>5.6000000000000001E-2</v>
      </c>
      <c r="P421" s="28">
        <v>4.2000000000000003E-2</v>
      </c>
      <c r="Q421" s="34">
        <v>0.01</v>
      </c>
      <c r="R421" s="36">
        <v>10372.709999999999</v>
      </c>
      <c r="S421" s="28">
        <v>1</v>
      </c>
      <c r="T421" s="28" t="s">
        <v>166</v>
      </c>
      <c r="U421" s="39">
        <f t="shared" si="6"/>
        <v>0.49056</v>
      </c>
      <c r="V421" s="28">
        <v>73</v>
      </c>
      <c r="W421" s="28">
        <v>140</v>
      </c>
      <c r="X421" s="1">
        <v>48</v>
      </c>
    </row>
    <row r="422" spans="1:24" ht="14.25" hidden="1" customHeight="1" x14ac:dyDescent="0.2">
      <c r="B422" s="28" t="s">
        <v>460</v>
      </c>
      <c r="C422" s="28" t="s">
        <v>150</v>
      </c>
      <c r="D422" s="28" t="s">
        <v>162</v>
      </c>
      <c r="E422" s="28" t="s">
        <v>461</v>
      </c>
      <c r="F422" s="28">
        <v>6500</v>
      </c>
      <c r="G422" s="28">
        <v>400</v>
      </c>
      <c r="H422" s="28"/>
      <c r="I422" s="28"/>
      <c r="J422" s="28"/>
      <c r="K422" s="28"/>
      <c r="L422" s="28"/>
      <c r="M422" s="28"/>
      <c r="N422" s="28"/>
      <c r="O422" s="28"/>
      <c r="P422" s="28"/>
      <c r="Q422" s="28"/>
      <c r="R422" s="36">
        <v>14919.64</v>
      </c>
      <c r="S422" s="28">
        <v>1</v>
      </c>
      <c r="T422" s="28" t="s">
        <v>166</v>
      </c>
      <c r="U422" s="39">
        <f t="shared" si="6"/>
        <v>0</v>
      </c>
      <c r="V422" s="28">
        <v>130</v>
      </c>
      <c r="W422" s="28">
        <v>140</v>
      </c>
    </row>
    <row r="423" spans="1:24" ht="14.25" hidden="1" customHeight="1" x14ac:dyDescent="0.2">
      <c r="B423" s="28" t="s">
        <v>458</v>
      </c>
      <c r="C423" s="28" t="s">
        <v>150</v>
      </c>
      <c r="D423" s="28" t="s">
        <v>162</v>
      </c>
      <c r="E423" s="28" t="s">
        <v>461</v>
      </c>
      <c r="F423" s="28">
        <v>6500</v>
      </c>
      <c r="G423" s="28">
        <v>500</v>
      </c>
      <c r="H423" s="28"/>
      <c r="I423" s="28"/>
      <c r="J423" s="28"/>
      <c r="K423" s="28"/>
      <c r="L423" s="28"/>
      <c r="M423" s="28"/>
      <c r="N423" s="28"/>
      <c r="O423" s="28"/>
      <c r="P423" s="28"/>
      <c r="Q423" s="28"/>
      <c r="R423" s="36">
        <v>15754.43</v>
      </c>
      <c r="S423" s="28">
        <v>1</v>
      </c>
      <c r="T423" s="28" t="s">
        <v>166</v>
      </c>
      <c r="U423" s="39">
        <f t="shared" si="6"/>
        <v>0</v>
      </c>
      <c r="V423" s="28">
        <v>130</v>
      </c>
      <c r="W423" s="28">
        <v>140</v>
      </c>
    </row>
    <row r="424" spans="1:24" ht="14.25" hidden="1" customHeight="1" x14ac:dyDescent="0.2">
      <c r="B424" s="28" t="s">
        <v>457</v>
      </c>
      <c r="C424" s="28" t="s">
        <v>150</v>
      </c>
      <c r="D424" s="28" t="s">
        <v>162</v>
      </c>
      <c r="E424" s="28" t="s">
        <v>461</v>
      </c>
      <c r="F424" s="28">
        <v>6500</v>
      </c>
      <c r="G424" s="28">
        <v>600</v>
      </c>
      <c r="H424" s="28"/>
      <c r="I424" s="28"/>
      <c r="J424" s="28"/>
      <c r="K424" s="28"/>
      <c r="L424" s="28"/>
      <c r="M424" s="28"/>
      <c r="N424" s="28"/>
      <c r="O424" s="28"/>
      <c r="P424" s="28"/>
      <c r="Q424" s="28"/>
      <c r="R424" s="36">
        <v>18649.53</v>
      </c>
      <c r="S424" s="28">
        <v>1</v>
      </c>
      <c r="T424" s="28" t="s">
        <v>166</v>
      </c>
      <c r="U424" s="39">
        <f t="shared" si="6"/>
        <v>0</v>
      </c>
      <c r="V424" s="28">
        <v>190</v>
      </c>
      <c r="W424" s="28">
        <v>140</v>
      </c>
    </row>
    <row r="425" spans="1:24" ht="14.25" hidden="1" customHeight="1" x14ac:dyDescent="0.2">
      <c r="B425" s="28" t="s">
        <v>459</v>
      </c>
      <c r="C425" s="28" t="s">
        <v>150</v>
      </c>
      <c r="D425" s="28" t="s">
        <v>162</v>
      </c>
      <c r="E425" s="28" t="s">
        <v>461</v>
      </c>
      <c r="F425" s="28">
        <v>6500</v>
      </c>
      <c r="G425" s="28">
        <v>750</v>
      </c>
      <c r="H425" s="28"/>
      <c r="I425" s="28"/>
      <c r="J425" s="28"/>
      <c r="K425" s="28"/>
      <c r="L425" s="28"/>
      <c r="M425" s="28"/>
      <c r="N425" s="28"/>
      <c r="O425" s="28"/>
      <c r="P425" s="28"/>
      <c r="Q425" s="28"/>
      <c r="R425" s="36">
        <v>20425.689999999999</v>
      </c>
      <c r="S425" s="28">
        <v>1</v>
      </c>
      <c r="T425" s="28" t="s">
        <v>166</v>
      </c>
      <c r="U425" s="39">
        <f t="shared" si="6"/>
        <v>0</v>
      </c>
      <c r="V425" s="28">
        <v>190</v>
      </c>
      <c r="W425" s="28">
        <v>140</v>
      </c>
    </row>
    <row r="426" spans="1:24" ht="14.25" hidden="1" customHeight="1" x14ac:dyDescent="0.2">
      <c r="B426" s="29" t="s">
        <v>553</v>
      </c>
      <c r="C426" s="1" t="s">
        <v>150</v>
      </c>
      <c r="D426" s="1" t="s">
        <v>162</v>
      </c>
      <c r="E426" s="1" t="s">
        <v>969</v>
      </c>
      <c r="F426" s="1">
        <v>600</v>
      </c>
      <c r="G426" s="1">
        <v>20</v>
      </c>
      <c r="U426" s="39">
        <f t="shared" si="6"/>
        <v>0</v>
      </c>
      <c r="V426" s="1">
        <v>48</v>
      </c>
      <c r="W426" s="1">
        <v>33.799999999999997</v>
      </c>
    </row>
    <row r="427" spans="1:24" ht="14.25" hidden="1" customHeight="1" x14ac:dyDescent="0.2">
      <c r="B427" s="29" t="s">
        <v>554</v>
      </c>
      <c r="C427" s="1" t="s">
        <v>150</v>
      </c>
      <c r="D427" s="1" t="s">
        <v>162</v>
      </c>
      <c r="E427" s="1" t="s">
        <v>969</v>
      </c>
      <c r="F427" s="1">
        <v>600</v>
      </c>
      <c r="G427" s="1">
        <v>20</v>
      </c>
      <c r="U427" s="39">
        <f t="shared" si="6"/>
        <v>0</v>
      </c>
      <c r="V427" s="1">
        <v>48</v>
      </c>
      <c r="W427" s="1">
        <v>33.799999999999997</v>
      </c>
    </row>
    <row r="428" spans="1:24" ht="14.25" hidden="1" customHeight="1" x14ac:dyDescent="0.2">
      <c r="B428" s="29" t="s">
        <v>555</v>
      </c>
      <c r="C428" s="1" t="s">
        <v>150</v>
      </c>
      <c r="D428" s="1" t="s">
        <v>162</v>
      </c>
      <c r="E428" s="1" t="s">
        <v>969</v>
      </c>
      <c r="F428" s="1">
        <v>600</v>
      </c>
      <c r="G428" s="1">
        <v>30</v>
      </c>
      <c r="U428" s="39">
        <f t="shared" si="6"/>
        <v>0</v>
      </c>
      <c r="V428" s="1">
        <v>48</v>
      </c>
      <c r="W428" s="1">
        <v>33.799999999999997</v>
      </c>
    </row>
    <row r="429" spans="1:24" ht="14.25" hidden="1" customHeight="1" x14ac:dyDescent="0.2">
      <c r="B429" s="29" t="s">
        <v>556</v>
      </c>
      <c r="C429" s="1" t="s">
        <v>150</v>
      </c>
      <c r="D429" s="1" t="s">
        <v>162</v>
      </c>
      <c r="E429" s="1" t="s">
        <v>969</v>
      </c>
      <c r="F429" s="1">
        <v>600</v>
      </c>
      <c r="G429" s="1">
        <v>30</v>
      </c>
      <c r="U429" s="39">
        <f t="shared" si="6"/>
        <v>0</v>
      </c>
      <c r="V429" s="1">
        <v>48</v>
      </c>
      <c r="W429" s="1">
        <v>33.799999999999997</v>
      </c>
    </row>
    <row r="430" spans="1:24" ht="14.25" hidden="1" customHeight="1" x14ac:dyDescent="0.2">
      <c r="B430" s="29" t="s">
        <v>557</v>
      </c>
      <c r="C430" s="1" t="s">
        <v>150</v>
      </c>
      <c r="D430" s="1" t="s">
        <v>162</v>
      </c>
      <c r="E430" s="1" t="s">
        <v>969</v>
      </c>
      <c r="F430" s="1">
        <v>600</v>
      </c>
      <c r="G430" s="1">
        <v>50</v>
      </c>
      <c r="U430" s="39">
        <f t="shared" si="6"/>
        <v>0</v>
      </c>
      <c r="V430" s="1">
        <v>107.5</v>
      </c>
      <c r="W430" s="1">
        <v>45</v>
      </c>
    </row>
    <row r="431" spans="1:24" ht="14.25" hidden="1" customHeight="1" x14ac:dyDescent="0.2">
      <c r="B431" s="29" t="s">
        <v>558</v>
      </c>
      <c r="C431" s="1" t="s">
        <v>150</v>
      </c>
      <c r="D431" s="1" t="s">
        <v>162</v>
      </c>
      <c r="E431" s="1" t="s">
        <v>969</v>
      </c>
      <c r="F431" s="1">
        <v>600</v>
      </c>
      <c r="G431" s="1">
        <v>50</v>
      </c>
      <c r="U431" s="39">
        <f t="shared" si="6"/>
        <v>0</v>
      </c>
      <c r="V431" s="1">
        <v>48</v>
      </c>
      <c r="W431" s="1">
        <v>33.799999999999997</v>
      </c>
    </row>
    <row r="432" spans="1:24" ht="14.25" hidden="1" customHeight="1" x14ac:dyDescent="0.2">
      <c r="B432" s="29" t="s">
        <v>559</v>
      </c>
      <c r="C432" s="1" t="s">
        <v>150</v>
      </c>
      <c r="D432" s="1" t="s">
        <v>162</v>
      </c>
      <c r="E432" s="1" t="s">
        <v>969</v>
      </c>
      <c r="F432" s="1">
        <v>600</v>
      </c>
      <c r="G432" s="1">
        <v>50</v>
      </c>
      <c r="U432" s="39">
        <f t="shared" si="6"/>
        <v>0</v>
      </c>
      <c r="V432" s="1">
        <v>48</v>
      </c>
      <c r="W432" s="1">
        <v>33.799999999999997</v>
      </c>
    </row>
    <row r="433" spans="2:23" ht="14.25" hidden="1" customHeight="1" x14ac:dyDescent="0.2">
      <c r="B433" s="29" t="s">
        <v>560</v>
      </c>
      <c r="C433" s="1" t="s">
        <v>150</v>
      </c>
      <c r="D433" s="1" t="s">
        <v>162</v>
      </c>
      <c r="E433" s="1" t="s">
        <v>969</v>
      </c>
      <c r="F433" s="1">
        <v>600</v>
      </c>
      <c r="G433" s="1">
        <v>75</v>
      </c>
      <c r="U433" s="39">
        <f t="shared" si="6"/>
        <v>0</v>
      </c>
      <c r="V433" s="1">
        <v>107.5</v>
      </c>
      <c r="W433" s="1">
        <v>45</v>
      </c>
    </row>
    <row r="434" spans="2:23" ht="14.25" hidden="1" customHeight="1" x14ac:dyDescent="0.2">
      <c r="B434" s="29" t="s">
        <v>561</v>
      </c>
      <c r="C434" s="1" t="s">
        <v>150</v>
      </c>
      <c r="D434" s="1" t="s">
        <v>162</v>
      </c>
      <c r="E434" s="1" t="s">
        <v>969</v>
      </c>
      <c r="F434" s="1">
        <v>600</v>
      </c>
      <c r="G434" s="1">
        <v>100</v>
      </c>
      <c r="U434" s="39">
        <f t="shared" si="6"/>
        <v>0</v>
      </c>
      <c r="V434" s="1">
        <v>122</v>
      </c>
      <c r="W434" s="1">
        <v>62</v>
      </c>
    </row>
    <row r="435" spans="2:23" ht="14.25" hidden="1" customHeight="1" x14ac:dyDescent="0.2">
      <c r="B435" s="29" t="s">
        <v>562</v>
      </c>
      <c r="C435" s="1" t="s">
        <v>150</v>
      </c>
      <c r="D435" s="1" t="s">
        <v>162</v>
      </c>
      <c r="E435" s="1" t="s">
        <v>969</v>
      </c>
      <c r="F435" s="1">
        <v>600</v>
      </c>
      <c r="G435" s="1">
        <v>150</v>
      </c>
      <c r="U435" s="39">
        <f t="shared" si="6"/>
        <v>0</v>
      </c>
      <c r="V435" s="1">
        <v>122</v>
      </c>
      <c r="W435" s="1">
        <v>62</v>
      </c>
    </row>
    <row r="436" spans="2:23" ht="14.25" hidden="1" customHeight="1" x14ac:dyDescent="0.2">
      <c r="B436" s="29" t="s">
        <v>563</v>
      </c>
      <c r="C436" s="1" t="s">
        <v>150</v>
      </c>
      <c r="D436" s="1" t="s">
        <v>162</v>
      </c>
      <c r="E436" s="1" t="s">
        <v>969</v>
      </c>
      <c r="F436" s="1">
        <v>600</v>
      </c>
      <c r="G436" s="1">
        <v>200</v>
      </c>
      <c r="U436" s="39">
        <f t="shared" si="6"/>
        <v>0</v>
      </c>
      <c r="V436" s="1">
        <v>122</v>
      </c>
      <c r="W436" s="1">
        <v>62</v>
      </c>
    </row>
    <row r="437" spans="2:23" ht="14.25" hidden="1" customHeight="1" x14ac:dyDescent="0.2">
      <c r="B437" s="29" t="s">
        <v>597</v>
      </c>
      <c r="C437" s="1" t="s">
        <v>150</v>
      </c>
      <c r="D437" s="1" t="s">
        <v>162</v>
      </c>
      <c r="E437" s="1" t="s">
        <v>969</v>
      </c>
      <c r="F437" s="1">
        <v>650</v>
      </c>
      <c r="G437" s="1">
        <v>50</v>
      </c>
      <c r="U437" s="39">
        <f t="shared" si="6"/>
        <v>0</v>
      </c>
      <c r="V437" s="1">
        <v>48</v>
      </c>
      <c r="W437" s="1">
        <v>28.1</v>
      </c>
    </row>
    <row r="438" spans="2:23" ht="14.25" hidden="1" customHeight="1" x14ac:dyDescent="0.2">
      <c r="B438" s="29" t="s">
        <v>598</v>
      </c>
      <c r="C438" s="1" t="s">
        <v>150</v>
      </c>
      <c r="D438" s="1" t="s">
        <v>162</v>
      </c>
      <c r="E438" s="1" t="s">
        <v>969</v>
      </c>
      <c r="F438" s="1">
        <v>650</v>
      </c>
      <c r="G438" s="1">
        <v>75</v>
      </c>
      <c r="U438" s="39">
        <f t="shared" si="6"/>
        <v>0</v>
      </c>
      <c r="V438" s="1">
        <v>107.5</v>
      </c>
      <c r="W438" s="1">
        <v>45</v>
      </c>
    </row>
    <row r="439" spans="2:23" ht="14.25" hidden="1" customHeight="1" x14ac:dyDescent="0.2">
      <c r="B439" s="29" t="s">
        <v>599</v>
      </c>
      <c r="C439" s="1" t="s">
        <v>150</v>
      </c>
      <c r="D439" s="1" t="s">
        <v>162</v>
      </c>
      <c r="E439" s="1" t="s">
        <v>969</v>
      </c>
      <c r="F439" s="1">
        <v>650</v>
      </c>
      <c r="G439" s="1">
        <v>75</v>
      </c>
      <c r="U439" s="39">
        <f t="shared" si="6"/>
        <v>0</v>
      </c>
      <c r="V439" s="1">
        <v>107.5</v>
      </c>
      <c r="W439" s="1">
        <v>45</v>
      </c>
    </row>
    <row r="440" spans="2:23" ht="14.25" hidden="1" customHeight="1" x14ac:dyDescent="0.2">
      <c r="B440" s="29" t="s">
        <v>600</v>
      </c>
      <c r="C440" s="1" t="s">
        <v>150</v>
      </c>
      <c r="D440" s="1" t="s">
        <v>162</v>
      </c>
      <c r="E440" s="1" t="s">
        <v>969</v>
      </c>
      <c r="F440" s="1">
        <v>650</v>
      </c>
      <c r="G440" s="1">
        <v>75</v>
      </c>
      <c r="U440" s="39">
        <f t="shared" si="6"/>
        <v>0</v>
      </c>
      <c r="V440" s="1">
        <v>51</v>
      </c>
      <c r="W440" s="1">
        <v>42.5</v>
      </c>
    </row>
    <row r="441" spans="2:23" ht="14.25" hidden="1" customHeight="1" x14ac:dyDescent="0.2">
      <c r="B441" s="29" t="s">
        <v>601</v>
      </c>
      <c r="C441" s="1" t="s">
        <v>150</v>
      </c>
      <c r="D441" s="1" t="s">
        <v>162</v>
      </c>
      <c r="E441" s="1" t="s">
        <v>969</v>
      </c>
      <c r="F441" s="1">
        <v>650</v>
      </c>
      <c r="G441" s="1">
        <v>100</v>
      </c>
      <c r="U441" s="39">
        <f t="shared" si="6"/>
        <v>0</v>
      </c>
      <c r="V441" s="1">
        <v>107.5</v>
      </c>
      <c r="W441" s="1">
        <v>45</v>
      </c>
    </row>
    <row r="442" spans="2:23" ht="14.25" hidden="1" customHeight="1" x14ac:dyDescent="0.2">
      <c r="B442" s="29" t="s">
        <v>602</v>
      </c>
      <c r="C442" s="1" t="s">
        <v>150</v>
      </c>
      <c r="D442" s="1" t="s">
        <v>162</v>
      </c>
      <c r="E442" s="1" t="s">
        <v>969</v>
      </c>
      <c r="F442" s="1">
        <v>650</v>
      </c>
      <c r="G442" s="1">
        <v>100</v>
      </c>
      <c r="U442" s="39">
        <f t="shared" si="6"/>
        <v>0</v>
      </c>
      <c r="V442" s="1">
        <v>107.5</v>
      </c>
      <c r="W442" s="1">
        <v>45</v>
      </c>
    </row>
    <row r="443" spans="2:23" ht="14.25" hidden="1" customHeight="1" x14ac:dyDescent="0.2">
      <c r="B443" s="29" t="s">
        <v>603</v>
      </c>
      <c r="C443" s="1" t="s">
        <v>150</v>
      </c>
      <c r="D443" s="1" t="s">
        <v>162</v>
      </c>
      <c r="E443" s="1" t="s">
        <v>969</v>
      </c>
      <c r="F443" s="1">
        <v>650</v>
      </c>
      <c r="G443" s="1">
        <v>100</v>
      </c>
      <c r="U443" s="39">
        <f t="shared" si="6"/>
        <v>0</v>
      </c>
      <c r="V443" s="1">
        <v>130</v>
      </c>
      <c r="W443" s="1">
        <v>70.599999999999994</v>
      </c>
    </row>
    <row r="444" spans="2:23" ht="14.25" hidden="1" customHeight="1" x14ac:dyDescent="0.2">
      <c r="B444" s="29" t="s">
        <v>604</v>
      </c>
      <c r="C444" s="1" t="s">
        <v>150</v>
      </c>
      <c r="D444" s="1" t="s">
        <v>162</v>
      </c>
      <c r="E444" s="1" t="s">
        <v>969</v>
      </c>
      <c r="F444" s="1">
        <v>650</v>
      </c>
      <c r="G444" s="1">
        <v>150</v>
      </c>
      <c r="U444" s="39">
        <f t="shared" si="6"/>
        <v>0</v>
      </c>
      <c r="V444" s="1">
        <v>122</v>
      </c>
      <c r="W444" s="1">
        <v>62</v>
      </c>
    </row>
    <row r="445" spans="2:23" ht="14.25" hidden="1" customHeight="1" x14ac:dyDescent="0.2">
      <c r="B445" s="29" t="s">
        <v>605</v>
      </c>
      <c r="C445" s="1" t="s">
        <v>150</v>
      </c>
      <c r="D445" s="1" t="s">
        <v>162</v>
      </c>
      <c r="E445" s="1" t="s">
        <v>969</v>
      </c>
      <c r="F445" s="1">
        <v>650</v>
      </c>
      <c r="G445" s="1">
        <v>150</v>
      </c>
      <c r="U445" s="39">
        <f t="shared" si="6"/>
        <v>0</v>
      </c>
      <c r="V445" s="1">
        <v>130</v>
      </c>
      <c r="W445" s="1">
        <v>70.599999999999994</v>
      </c>
    </row>
    <row r="446" spans="2:23" ht="14.25" hidden="1" customHeight="1" x14ac:dyDescent="0.2">
      <c r="B446" s="29" t="s">
        <v>606</v>
      </c>
      <c r="C446" s="1" t="s">
        <v>150</v>
      </c>
      <c r="D446" s="1" t="s">
        <v>162</v>
      </c>
      <c r="E446" s="1" t="s">
        <v>969</v>
      </c>
      <c r="F446" s="1">
        <v>650</v>
      </c>
      <c r="G446" s="1">
        <v>200</v>
      </c>
      <c r="U446" s="39">
        <f t="shared" si="6"/>
        <v>0</v>
      </c>
    </row>
    <row r="447" spans="2:23" ht="14.25" hidden="1" customHeight="1" x14ac:dyDescent="0.2">
      <c r="B447" s="29" t="s">
        <v>607</v>
      </c>
      <c r="C447" s="1" t="s">
        <v>150</v>
      </c>
      <c r="D447" s="1" t="s">
        <v>162</v>
      </c>
      <c r="E447" s="1" t="s">
        <v>969</v>
      </c>
      <c r="F447" s="1">
        <v>650</v>
      </c>
      <c r="G447" s="1">
        <v>200</v>
      </c>
      <c r="U447" s="39">
        <f t="shared" si="6"/>
        <v>0</v>
      </c>
      <c r="V447" s="1">
        <v>128</v>
      </c>
      <c r="W447" s="1">
        <v>98</v>
      </c>
    </row>
    <row r="448" spans="2:23" ht="14.25" hidden="1" customHeight="1" x14ac:dyDescent="0.2">
      <c r="B448" s="29" t="s">
        <v>608</v>
      </c>
      <c r="C448" s="1" t="s">
        <v>150</v>
      </c>
      <c r="D448" s="1" t="s">
        <v>162</v>
      </c>
      <c r="E448" s="1" t="s">
        <v>969</v>
      </c>
      <c r="F448" s="1">
        <v>650</v>
      </c>
      <c r="G448" s="1">
        <v>200</v>
      </c>
      <c r="U448" s="39">
        <f t="shared" si="6"/>
        <v>0</v>
      </c>
      <c r="V448" s="1">
        <v>76</v>
      </c>
      <c r="W448" s="1">
        <v>74</v>
      </c>
    </row>
    <row r="449" spans="2:23" ht="14.25" hidden="1" customHeight="1" x14ac:dyDescent="0.2">
      <c r="B449" s="29" t="s">
        <v>609</v>
      </c>
      <c r="C449" s="1" t="s">
        <v>150</v>
      </c>
      <c r="D449" s="1" t="s">
        <v>162</v>
      </c>
      <c r="E449" s="1" t="s">
        <v>969</v>
      </c>
      <c r="F449" s="1">
        <v>650</v>
      </c>
      <c r="G449" s="1">
        <v>200</v>
      </c>
      <c r="U449" s="39">
        <f t="shared" si="6"/>
        <v>0</v>
      </c>
      <c r="V449" s="1">
        <v>122</v>
      </c>
      <c r="W449" s="1">
        <v>62</v>
      </c>
    </row>
    <row r="450" spans="2:23" ht="14.25" hidden="1" customHeight="1" x14ac:dyDescent="0.2">
      <c r="B450" s="29" t="s">
        <v>610</v>
      </c>
      <c r="C450" s="1" t="s">
        <v>150</v>
      </c>
      <c r="D450" s="1" t="s">
        <v>162</v>
      </c>
      <c r="E450" s="1" t="s">
        <v>969</v>
      </c>
      <c r="F450" s="1">
        <v>650</v>
      </c>
      <c r="G450" s="1">
        <v>200</v>
      </c>
      <c r="U450" s="39">
        <f t="shared" ref="U450:U513" si="7">V450*W450*X450/1000000</f>
        <v>0</v>
      </c>
      <c r="V450" s="1">
        <v>122</v>
      </c>
      <c r="W450" s="1">
        <v>62</v>
      </c>
    </row>
    <row r="451" spans="2:23" ht="14.25" hidden="1" customHeight="1" x14ac:dyDescent="0.2">
      <c r="B451" s="29" t="s">
        <v>611</v>
      </c>
      <c r="C451" s="1" t="s">
        <v>150</v>
      </c>
      <c r="D451" s="1" t="s">
        <v>162</v>
      </c>
      <c r="E451" s="1" t="s">
        <v>969</v>
      </c>
      <c r="F451" s="1">
        <v>650</v>
      </c>
      <c r="G451" s="1">
        <v>200</v>
      </c>
      <c r="U451" s="39">
        <f t="shared" si="7"/>
        <v>0</v>
      </c>
      <c r="V451" s="1">
        <v>130</v>
      </c>
      <c r="W451" s="1">
        <v>70.599999999999994</v>
      </c>
    </row>
    <row r="452" spans="2:23" ht="14.25" hidden="1" customHeight="1" x14ac:dyDescent="0.2">
      <c r="B452" s="29" t="s">
        <v>612</v>
      </c>
      <c r="C452" s="1" t="s">
        <v>150</v>
      </c>
      <c r="D452" s="1" t="s">
        <v>162</v>
      </c>
      <c r="E452" s="1" t="s">
        <v>969</v>
      </c>
      <c r="F452" s="1">
        <v>650</v>
      </c>
      <c r="G452" s="1">
        <v>400</v>
      </c>
      <c r="U452" s="39">
        <f t="shared" si="7"/>
        <v>0</v>
      </c>
      <c r="V452" s="1">
        <v>128</v>
      </c>
      <c r="W452" s="1">
        <v>98</v>
      </c>
    </row>
    <row r="453" spans="2:23" ht="14.25" hidden="1" customHeight="1" x14ac:dyDescent="0.2">
      <c r="B453" s="29" t="s">
        <v>613</v>
      </c>
      <c r="C453" s="1" t="s">
        <v>150</v>
      </c>
      <c r="D453" s="1" t="s">
        <v>162</v>
      </c>
      <c r="E453" s="1" t="s">
        <v>969</v>
      </c>
      <c r="F453" s="1">
        <v>650</v>
      </c>
      <c r="G453" s="1">
        <v>400</v>
      </c>
      <c r="U453" s="39">
        <f t="shared" si="7"/>
        <v>0</v>
      </c>
      <c r="V453" s="1">
        <v>128</v>
      </c>
      <c r="W453" s="1">
        <v>98</v>
      </c>
    </row>
    <row r="454" spans="2:23" ht="14.25" hidden="1" customHeight="1" x14ac:dyDescent="0.2">
      <c r="B454" s="29" t="s">
        <v>614</v>
      </c>
      <c r="C454" s="1" t="s">
        <v>150</v>
      </c>
      <c r="D454" s="1" t="s">
        <v>162</v>
      </c>
      <c r="E454" s="1" t="s">
        <v>969</v>
      </c>
      <c r="F454" s="1">
        <v>650</v>
      </c>
      <c r="G454" s="1">
        <v>400</v>
      </c>
      <c r="U454" s="39">
        <f t="shared" si="7"/>
        <v>0</v>
      </c>
      <c r="V454" s="1">
        <v>128</v>
      </c>
      <c r="W454" s="1">
        <v>98</v>
      </c>
    </row>
    <row r="455" spans="2:23" ht="14.25" hidden="1" customHeight="1" x14ac:dyDescent="0.2">
      <c r="B455" s="29" t="s">
        <v>615</v>
      </c>
      <c r="C455" s="1" t="s">
        <v>150</v>
      </c>
      <c r="D455" s="1" t="s">
        <v>162</v>
      </c>
      <c r="E455" s="1" t="s">
        <v>969</v>
      </c>
      <c r="F455" s="1">
        <v>750</v>
      </c>
      <c r="G455" s="1">
        <v>660</v>
      </c>
      <c r="U455" s="39">
        <f t="shared" si="7"/>
        <v>0</v>
      </c>
      <c r="V455" s="1">
        <v>152</v>
      </c>
      <c r="W455" s="1">
        <v>92</v>
      </c>
    </row>
    <row r="456" spans="2:23" ht="14.25" hidden="1" customHeight="1" x14ac:dyDescent="0.2">
      <c r="B456" s="29" t="s">
        <v>616</v>
      </c>
      <c r="C456" s="1" t="s">
        <v>150</v>
      </c>
      <c r="D456" s="1" t="s">
        <v>162</v>
      </c>
      <c r="E456" s="1" t="s">
        <v>969</v>
      </c>
      <c r="F456" s="1">
        <v>750</v>
      </c>
      <c r="G456" s="1">
        <v>660</v>
      </c>
      <c r="U456" s="39">
        <f t="shared" si="7"/>
        <v>0</v>
      </c>
      <c r="V456" s="1">
        <v>152</v>
      </c>
      <c r="W456" s="1">
        <v>92</v>
      </c>
    </row>
    <row r="457" spans="2:23" ht="14.25" hidden="1" customHeight="1" x14ac:dyDescent="0.2">
      <c r="B457" s="29" t="s">
        <v>617</v>
      </c>
      <c r="C457" s="1" t="s">
        <v>150</v>
      </c>
      <c r="D457" s="1" t="s">
        <v>162</v>
      </c>
      <c r="E457" s="1" t="s">
        <v>969</v>
      </c>
      <c r="F457" s="1">
        <v>750</v>
      </c>
      <c r="G457" s="1">
        <v>770</v>
      </c>
      <c r="U457" s="39">
        <f t="shared" si="7"/>
        <v>0</v>
      </c>
      <c r="V457" s="1">
        <v>152</v>
      </c>
      <c r="W457" s="1">
        <v>92</v>
      </c>
    </row>
    <row r="458" spans="2:23" ht="14.25" hidden="1" customHeight="1" x14ac:dyDescent="0.2">
      <c r="B458" s="29" t="s">
        <v>618</v>
      </c>
      <c r="C458" s="1" t="s">
        <v>150</v>
      </c>
      <c r="D458" s="1" t="s">
        <v>162</v>
      </c>
      <c r="E458" s="1" t="s">
        <v>969</v>
      </c>
      <c r="F458" s="1">
        <v>750</v>
      </c>
      <c r="G458" s="1">
        <v>770</v>
      </c>
      <c r="U458" s="39">
        <f t="shared" si="7"/>
        <v>0</v>
      </c>
      <c r="V458" s="1">
        <v>152</v>
      </c>
      <c r="W458" s="1">
        <v>92</v>
      </c>
    </row>
    <row r="459" spans="2:23" ht="14.25" hidden="1" customHeight="1" x14ac:dyDescent="0.2">
      <c r="B459" s="29" t="s">
        <v>619</v>
      </c>
      <c r="C459" s="1" t="s">
        <v>150</v>
      </c>
      <c r="D459" s="1" t="s">
        <v>162</v>
      </c>
      <c r="E459" s="1" t="s">
        <v>969</v>
      </c>
      <c r="F459" s="1">
        <v>750</v>
      </c>
      <c r="G459" s="1">
        <v>820</v>
      </c>
      <c r="U459" s="39">
        <f t="shared" si="7"/>
        <v>0</v>
      </c>
      <c r="V459" s="1">
        <v>152</v>
      </c>
      <c r="W459" s="1">
        <v>92</v>
      </c>
    </row>
    <row r="460" spans="2:23" ht="14.25" hidden="1" customHeight="1" x14ac:dyDescent="0.2">
      <c r="B460" s="29" t="s">
        <v>620</v>
      </c>
      <c r="C460" s="1" t="s">
        <v>150</v>
      </c>
      <c r="D460" s="1" t="s">
        <v>162</v>
      </c>
      <c r="E460" s="1" t="s">
        <v>969</v>
      </c>
      <c r="F460" s="1">
        <v>750</v>
      </c>
      <c r="G460" s="1">
        <v>820</v>
      </c>
      <c r="U460" s="39">
        <f t="shared" si="7"/>
        <v>0</v>
      </c>
      <c r="V460" s="1">
        <v>154.5</v>
      </c>
      <c r="W460" s="1">
        <v>100.5</v>
      </c>
    </row>
    <row r="461" spans="2:23" ht="14.25" hidden="1" customHeight="1" x14ac:dyDescent="0.2">
      <c r="B461" s="29" t="s">
        <v>621</v>
      </c>
      <c r="C461" s="1" t="s">
        <v>150</v>
      </c>
      <c r="D461" s="1" t="s">
        <v>162</v>
      </c>
      <c r="E461" s="1" t="s">
        <v>969</v>
      </c>
      <c r="F461" s="1">
        <v>750</v>
      </c>
      <c r="G461" s="1">
        <v>820</v>
      </c>
      <c r="U461" s="39">
        <f t="shared" si="7"/>
        <v>0</v>
      </c>
      <c r="V461" s="1">
        <v>154.5</v>
      </c>
      <c r="W461" s="1">
        <v>100.5</v>
      </c>
    </row>
    <row r="462" spans="2:23" ht="14.25" hidden="1" customHeight="1" x14ac:dyDescent="0.2">
      <c r="B462" s="29" t="s">
        <v>622</v>
      </c>
      <c r="C462" s="1" t="s">
        <v>150</v>
      </c>
      <c r="D462" s="1" t="s">
        <v>162</v>
      </c>
      <c r="E462" s="1" t="s">
        <v>969</v>
      </c>
      <c r="F462" s="1">
        <v>750</v>
      </c>
      <c r="G462" s="1">
        <v>900</v>
      </c>
      <c r="U462" s="39">
        <f t="shared" si="7"/>
        <v>0</v>
      </c>
      <c r="V462" s="1">
        <v>197</v>
      </c>
      <c r="W462" s="1">
        <v>84.5</v>
      </c>
    </row>
    <row r="463" spans="2:23" ht="14.25" hidden="1" customHeight="1" x14ac:dyDescent="0.2">
      <c r="B463" s="29" t="s">
        <v>846</v>
      </c>
      <c r="C463" s="1" t="s">
        <v>150</v>
      </c>
      <c r="D463" s="1" t="s">
        <v>162</v>
      </c>
      <c r="E463" s="1" t="s">
        <v>969</v>
      </c>
      <c r="F463" s="1">
        <v>1200</v>
      </c>
      <c r="G463" s="1">
        <v>25</v>
      </c>
      <c r="U463" s="39">
        <f t="shared" si="7"/>
        <v>0</v>
      </c>
      <c r="V463" s="1">
        <v>107.5</v>
      </c>
      <c r="W463" s="1">
        <v>45</v>
      </c>
    </row>
    <row r="464" spans="2:23" ht="14.25" hidden="1" customHeight="1" x14ac:dyDescent="0.2">
      <c r="B464" s="29" t="s">
        <v>847</v>
      </c>
      <c r="C464" s="1" t="s">
        <v>150</v>
      </c>
      <c r="D464" s="1" t="s">
        <v>162</v>
      </c>
      <c r="E464" s="1" t="s">
        <v>969</v>
      </c>
      <c r="F464" s="1">
        <v>1200</v>
      </c>
      <c r="G464" s="1">
        <v>25</v>
      </c>
      <c r="U464" s="39">
        <f t="shared" si="7"/>
        <v>0</v>
      </c>
      <c r="V464" s="1">
        <v>107.5</v>
      </c>
      <c r="W464" s="1">
        <v>45</v>
      </c>
    </row>
    <row r="465" spans="2:23" ht="14.25" hidden="1" customHeight="1" x14ac:dyDescent="0.2">
      <c r="B465" s="29" t="s">
        <v>848</v>
      </c>
      <c r="C465" s="1" t="s">
        <v>150</v>
      </c>
      <c r="D465" s="1" t="s">
        <v>162</v>
      </c>
      <c r="E465" s="1" t="s">
        <v>969</v>
      </c>
      <c r="F465" s="1">
        <v>1200</v>
      </c>
      <c r="G465" s="1">
        <v>25</v>
      </c>
      <c r="U465" s="39">
        <f t="shared" si="7"/>
        <v>0</v>
      </c>
      <c r="V465" s="1">
        <v>48</v>
      </c>
      <c r="W465" s="1">
        <v>33.799999999999997</v>
      </c>
    </row>
    <row r="466" spans="2:23" ht="14.25" hidden="1" customHeight="1" x14ac:dyDescent="0.2">
      <c r="B466" s="29" t="s">
        <v>849</v>
      </c>
      <c r="C466" s="1" t="s">
        <v>150</v>
      </c>
      <c r="D466" s="1" t="s">
        <v>162</v>
      </c>
      <c r="E466" s="1" t="s">
        <v>969</v>
      </c>
      <c r="F466" s="1">
        <v>1200</v>
      </c>
      <c r="G466" s="1">
        <v>25</v>
      </c>
      <c r="U466" s="39">
        <f t="shared" si="7"/>
        <v>0</v>
      </c>
      <c r="V466" s="1">
        <v>48</v>
      </c>
      <c r="W466" s="1">
        <v>33.799999999999997</v>
      </c>
    </row>
    <row r="467" spans="2:23" ht="14.25" hidden="1" customHeight="1" x14ac:dyDescent="0.2">
      <c r="B467" s="29" t="s">
        <v>850</v>
      </c>
      <c r="C467" s="1" t="s">
        <v>150</v>
      </c>
      <c r="D467" s="1" t="s">
        <v>162</v>
      </c>
      <c r="E467" s="1" t="s">
        <v>969</v>
      </c>
      <c r="F467" s="1">
        <v>1200</v>
      </c>
      <c r="G467" s="1">
        <v>35</v>
      </c>
      <c r="U467" s="39">
        <f t="shared" si="7"/>
        <v>0</v>
      </c>
      <c r="V467" s="1">
        <v>107.5</v>
      </c>
      <c r="W467" s="1">
        <v>45</v>
      </c>
    </row>
    <row r="468" spans="2:23" ht="14.25" hidden="1" customHeight="1" x14ac:dyDescent="0.2">
      <c r="B468" s="29" t="s">
        <v>851</v>
      </c>
      <c r="C468" s="1" t="s">
        <v>150</v>
      </c>
      <c r="D468" s="1" t="s">
        <v>162</v>
      </c>
      <c r="E468" s="1" t="s">
        <v>969</v>
      </c>
      <c r="F468" s="1">
        <v>1200</v>
      </c>
      <c r="G468" s="1">
        <v>35</v>
      </c>
      <c r="U468" s="39">
        <f t="shared" si="7"/>
        <v>0</v>
      </c>
      <c r="V468" s="1">
        <v>107.5</v>
      </c>
      <c r="W468" s="1">
        <v>45</v>
      </c>
    </row>
    <row r="469" spans="2:23" ht="14.25" hidden="1" customHeight="1" x14ac:dyDescent="0.2">
      <c r="B469" s="29" t="s">
        <v>852</v>
      </c>
      <c r="C469" s="1" t="s">
        <v>150</v>
      </c>
      <c r="D469" s="1" t="s">
        <v>162</v>
      </c>
      <c r="E469" s="1" t="s">
        <v>969</v>
      </c>
      <c r="F469" s="1">
        <v>1200</v>
      </c>
      <c r="G469" s="1">
        <v>35</v>
      </c>
      <c r="U469" s="39">
        <f t="shared" si="7"/>
        <v>0</v>
      </c>
      <c r="V469" s="1">
        <v>48</v>
      </c>
      <c r="W469" s="1">
        <v>33.799999999999997</v>
      </c>
    </row>
    <row r="470" spans="2:23" ht="14.25" hidden="1" customHeight="1" x14ac:dyDescent="0.2">
      <c r="B470" s="29" t="s">
        <v>853</v>
      </c>
      <c r="C470" s="1" t="s">
        <v>150</v>
      </c>
      <c r="D470" s="1" t="s">
        <v>162</v>
      </c>
      <c r="E470" s="1" t="s">
        <v>969</v>
      </c>
      <c r="F470" s="1">
        <v>1200</v>
      </c>
      <c r="G470" s="1">
        <v>35</v>
      </c>
      <c r="U470" s="39">
        <f t="shared" si="7"/>
        <v>0</v>
      </c>
      <c r="V470" s="1">
        <v>48</v>
      </c>
      <c r="W470" s="1">
        <v>33.799999999999997</v>
      </c>
    </row>
    <row r="471" spans="2:23" ht="14.25" hidden="1" customHeight="1" x14ac:dyDescent="0.2">
      <c r="B471" s="29" t="s">
        <v>854</v>
      </c>
      <c r="C471" s="1" t="s">
        <v>150</v>
      </c>
      <c r="D471" s="1" t="s">
        <v>162</v>
      </c>
      <c r="E471" s="1" t="s">
        <v>969</v>
      </c>
      <c r="F471" s="1">
        <v>1200</v>
      </c>
      <c r="G471" s="1">
        <v>50</v>
      </c>
      <c r="U471" s="39">
        <f t="shared" si="7"/>
        <v>0</v>
      </c>
      <c r="V471" s="1">
        <v>107.5</v>
      </c>
      <c r="W471" s="1">
        <v>45</v>
      </c>
    </row>
    <row r="472" spans="2:23" ht="14.25" hidden="1" customHeight="1" x14ac:dyDescent="0.2">
      <c r="B472" s="29" t="s">
        <v>855</v>
      </c>
      <c r="C472" s="1" t="s">
        <v>150</v>
      </c>
      <c r="D472" s="1" t="s">
        <v>162</v>
      </c>
      <c r="E472" s="1" t="s">
        <v>969</v>
      </c>
      <c r="F472" s="1">
        <v>1200</v>
      </c>
      <c r="G472" s="1">
        <v>50</v>
      </c>
      <c r="U472" s="39">
        <f t="shared" si="7"/>
        <v>0</v>
      </c>
      <c r="V472" s="1">
        <v>107.5</v>
      </c>
      <c r="W472" s="1">
        <v>45</v>
      </c>
    </row>
    <row r="473" spans="2:23" ht="14.25" hidden="1" customHeight="1" x14ac:dyDescent="0.2">
      <c r="B473" s="29" t="s">
        <v>856</v>
      </c>
      <c r="C473" s="1" t="s">
        <v>150</v>
      </c>
      <c r="D473" s="1" t="s">
        <v>162</v>
      </c>
      <c r="E473" s="1" t="s">
        <v>969</v>
      </c>
      <c r="F473" s="1">
        <v>1200</v>
      </c>
      <c r="G473" s="1">
        <v>50</v>
      </c>
      <c r="U473" s="39">
        <f t="shared" si="7"/>
        <v>0</v>
      </c>
      <c r="V473" s="1">
        <v>107.5</v>
      </c>
      <c r="W473" s="1">
        <v>45</v>
      </c>
    </row>
    <row r="474" spans="2:23" ht="14.25" hidden="1" customHeight="1" x14ac:dyDescent="0.2">
      <c r="B474" s="29" t="s">
        <v>857</v>
      </c>
      <c r="C474" s="1" t="s">
        <v>150</v>
      </c>
      <c r="D474" s="1" t="s">
        <v>162</v>
      </c>
      <c r="E474" s="1" t="s">
        <v>969</v>
      </c>
      <c r="F474" s="1">
        <v>1200</v>
      </c>
      <c r="G474" s="1">
        <v>50</v>
      </c>
      <c r="U474" s="39">
        <f t="shared" si="7"/>
        <v>0</v>
      </c>
      <c r="V474" s="1">
        <v>107.5</v>
      </c>
      <c r="W474" s="1">
        <v>45</v>
      </c>
    </row>
    <row r="475" spans="2:23" ht="14.25" hidden="1" customHeight="1" x14ac:dyDescent="0.2">
      <c r="B475" s="29" t="s">
        <v>858</v>
      </c>
      <c r="C475" s="1" t="s">
        <v>150</v>
      </c>
      <c r="D475" s="1" t="s">
        <v>162</v>
      </c>
      <c r="E475" s="1" t="s">
        <v>969</v>
      </c>
      <c r="F475" s="1">
        <v>1200</v>
      </c>
      <c r="G475" s="1">
        <v>50</v>
      </c>
      <c r="U475" s="39">
        <f t="shared" si="7"/>
        <v>0</v>
      </c>
      <c r="V475" s="1">
        <v>107.5</v>
      </c>
      <c r="W475" s="1">
        <v>45</v>
      </c>
    </row>
    <row r="476" spans="2:23" ht="14.25" hidden="1" customHeight="1" x14ac:dyDescent="0.2">
      <c r="B476" s="29" t="s">
        <v>859</v>
      </c>
      <c r="C476" s="1" t="s">
        <v>150</v>
      </c>
      <c r="D476" s="1" t="s">
        <v>162</v>
      </c>
      <c r="E476" s="1" t="s">
        <v>969</v>
      </c>
      <c r="F476" s="1">
        <v>1200</v>
      </c>
      <c r="G476" s="1">
        <v>50</v>
      </c>
      <c r="U476" s="39">
        <f t="shared" si="7"/>
        <v>0</v>
      </c>
      <c r="V476" s="1">
        <v>56.7</v>
      </c>
      <c r="W476" s="1">
        <v>48</v>
      </c>
    </row>
    <row r="477" spans="2:23" ht="14.25" hidden="1" customHeight="1" x14ac:dyDescent="0.2">
      <c r="B477" s="29" t="s">
        <v>860</v>
      </c>
      <c r="C477" s="1" t="s">
        <v>150</v>
      </c>
      <c r="D477" s="1" t="s">
        <v>162</v>
      </c>
      <c r="E477" s="1" t="s">
        <v>969</v>
      </c>
      <c r="F477" s="1">
        <v>1200</v>
      </c>
      <c r="G477" s="1">
        <v>50</v>
      </c>
      <c r="U477" s="39">
        <f t="shared" si="7"/>
        <v>0</v>
      </c>
      <c r="V477" s="1">
        <v>56.7</v>
      </c>
      <c r="W477" s="1">
        <v>48</v>
      </c>
    </row>
    <row r="478" spans="2:23" ht="14.25" hidden="1" customHeight="1" x14ac:dyDescent="0.2">
      <c r="B478" s="29" t="s">
        <v>861</v>
      </c>
      <c r="C478" s="1" t="s">
        <v>150</v>
      </c>
      <c r="D478" s="1" t="s">
        <v>162</v>
      </c>
      <c r="E478" s="1" t="s">
        <v>969</v>
      </c>
      <c r="F478" s="1">
        <v>1200</v>
      </c>
      <c r="G478" s="1">
        <v>75</v>
      </c>
      <c r="U478" s="39">
        <f t="shared" si="7"/>
        <v>0</v>
      </c>
      <c r="V478" s="1">
        <v>107.5</v>
      </c>
      <c r="W478" s="1">
        <v>45</v>
      </c>
    </row>
    <row r="479" spans="2:23" ht="14.25" hidden="1" customHeight="1" x14ac:dyDescent="0.2">
      <c r="B479" s="29" t="s">
        <v>862</v>
      </c>
      <c r="C479" s="1" t="s">
        <v>150</v>
      </c>
      <c r="D479" s="1" t="s">
        <v>162</v>
      </c>
      <c r="E479" s="1" t="s">
        <v>969</v>
      </c>
      <c r="F479" s="1">
        <v>1200</v>
      </c>
      <c r="G479" s="1">
        <v>75</v>
      </c>
      <c r="U479" s="39">
        <f t="shared" si="7"/>
        <v>0</v>
      </c>
      <c r="V479" s="1">
        <v>107.5</v>
      </c>
      <c r="W479" s="1">
        <v>45</v>
      </c>
    </row>
    <row r="480" spans="2:23" ht="14.25" hidden="1" customHeight="1" x14ac:dyDescent="0.2">
      <c r="B480" s="29" t="s">
        <v>863</v>
      </c>
      <c r="C480" s="1" t="s">
        <v>150</v>
      </c>
      <c r="D480" s="1" t="s">
        <v>162</v>
      </c>
      <c r="E480" s="1" t="s">
        <v>969</v>
      </c>
      <c r="F480" s="1">
        <v>1200</v>
      </c>
      <c r="G480" s="1">
        <v>75</v>
      </c>
      <c r="U480" s="39">
        <f t="shared" si="7"/>
        <v>0</v>
      </c>
      <c r="V480" s="1">
        <v>122</v>
      </c>
      <c r="W480" s="1">
        <v>62</v>
      </c>
    </row>
    <row r="481" spans="2:23" ht="14.25" hidden="1" customHeight="1" x14ac:dyDescent="0.2">
      <c r="B481" s="29" t="s">
        <v>864</v>
      </c>
      <c r="C481" s="1" t="s">
        <v>150</v>
      </c>
      <c r="D481" s="1" t="s">
        <v>162</v>
      </c>
      <c r="E481" s="1" t="s">
        <v>969</v>
      </c>
      <c r="F481" s="1">
        <v>1200</v>
      </c>
      <c r="G481" s="1">
        <v>75</v>
      </c>
      <c r="U481" s="39">
        <f t="shared" si="7"/>
        <v>0</v>
      </c>
      <c r="V481" s="1">
        <v>107.5</v>
      </c>
      <c r="W481" s="1">
        <v>45</v>
      </c>
    </row>
    <row r="482" spans="2:23" ht="14.25" hidden="1" customHeight="1" x14ac:dyDescent="0.2">
      <c r="B482" s="29" t="s">
        <v>865</v>
      </c>
      <c r="C482" s="1" t="s">
        <v>150</v>
      </c>
      <c r="D482" s="1" t="s">
        <v>162</v>
      </c>
      <c r="E482" s="1" t="s">
        <v>969</v>
      </c>
      <c r="F482" s="1">
        <v>1200</v>
      </c>
      <c r="G482" s="1">
        <v>75</v>
      </c>
      <c r="U482" s="39">
        <f t="shared" si="7"/>
        <v>0</v>
      </c>
      <c r="V482" s="1">
        <v>122</v>
      </c>
      <c r="W482" s="1">
        <v>62</v>
      </c>
    </row>
    <row r="483" spans="2:23" ht="14.25" hidden="1" customHeight="1" x14ac:dyDescent="0.2">
      <c r="B483" s="29" t="s">
        <v>866</v>
      </c>
      <c r="C483" s="1" t="s">
        <v>150</v>
      </c>
      <c r="D483" s="1" t="s">
        <v>162</v>
      </c>
      <c r="E483" s="1" t="s">
        <v>969</v>
      </c>
      <c r="F483" s="1">
        <v>1200</v>
      </c>
      <c r="G483" s="1">
        <v>75</v>
      </c>
      <c r="U483" s="39">
        <f t="shared" si="7"/>
        <v>0</v>
      </c>
      <c r="V483" s="1">
        <v>107.5</v>
      </c>
      <c r="W483" s="1">
        <v>45</v>
      </c>
    </row>
    <row r="484" spans="2:23" ht="14.25" hidden="1" customHeight="1" x14ac:dyDescent="0.2">
      <c r="B484" s="29" t="s">
        <v>867</v>
      </c>
      <c r="C484" s="1" t="s">
        <v>150</v>
      </c>
      <c r="D484" s="1" t="s">
        <v>162</v>
      </c>
      <c r="E484" s="1" t="s">
        <v>969</v>
      </c>
      <c r="F484" s="1">
        <v>1200</v>
      </c>
      <c r="G484" s="1">
        <v>75</v>
      </c>
      <c r="U484" s="39">
        <f t="shared" si="7"/>
        <v>0</v>
      </c>
      <c r="V484" s="1">
        <v>107.5</v>
      </c>
      <c r="W484" s="1">
        <v>45</v>
      </c>
    </row>
    <row r="485" spans="2:23" ht="14.25" hidden="1" customHeight="1" x14ac:dyDescent="0.2">
      <c r="B485" s="29" t="s">
        <v>868</v>
      </c>
      <c r="C485" s="1" t="s">
        <v>150</v>
      </c>
      <c r="D485" s="1" t="s">
        <v>162</v>
      </c>
      <c r="E485" s="1" t="s">
        <v>969</v>
      </c>
      <c r="F485" s="1">
        <v>1200</v>
      </c>
      <c r="G485" s="1">
        <v>75</v>
      </c>
      <c r="U485" s="39">
        <f t="shared" si="7"/>
        <v>0</v>
      </c>
      <c r="V485" s="1">
        <v>107.5</v>
      </c>
      <c r="W485" s="1">
        <v>45</v>
      </c>
    </row>
    <row r="486" spans="2:23" ht="14.25" hidden="1" customHeight="1" x14ac:dyDescent="0.2">
      <c r="B486" s="29" t="s">
        <v>869</v>
      </c>
      <c r="C486" s="1" t="s">
        <v>150</v>
      </c>
      <c r="D486" s="1" t="s">
        <v>162</v>
      </c>
      <c r="E486" s="1" t="s">
        <v>969</v>
      </c>
      <c r="F486" s="1">
        <v>1200</v>
      </c>
      <c r="G486" s="1">
        <v>75</v>
      </c>
      <c r="U486" s="39">
        <f t="shared" si="7"/>
        <v>0</v>
      </c>
      <c r="V486" s="1">
        <v>56.7</v>
      </c>
      <c r="W486" s="1">
        <v>48</v>
      </c>
    </row>
    <row r="487" spans="2:23" ht="14.25" hidden="1" customHeight="1" x14ac:dyDescent="0.2">
      <c r="B487" s="29" t="s">
        <v>870</v>
      </c>
      <c r="C487" s="1" t="s">
        <v>150</v>
      </c>
      <c r="D487" s="1" t="s">
        <v>162</v>
      </c>
      <c r="E487" s="1" t="s">
        <v>969</v>
      </c>
      <c r="F487" s="1">
        <v>1200</v>
      </c>
      <c r="G487" s="1">
        <v>75</v>
      </c>
      <c r="U487" s="39">
        <f t="shared" si="7"/>
        <v>0</v>
      </c>
      <c r="V487" s="1">
        <v>56.7</v>
      </c>
      <c r="W487" s="1">
        <v>48</v>
      </c>
    </row>
    <row r="488" spans="2:23" ht="14.25" hidden="1" customHeight="1" x14ac:dyDescent="0.2">
      <c r="B488" s="29" t="s">
        <v>871</v>
      </c>
      <c r="C488" s="1" t="s">
        <v>150</v>
      </c>
      <c r="D488" s="1" t="s">
        <v>162</v>
      </c>
      <c r="E488" s="1" t="s">
        <v>969</v>
      </c>
      <c r="F488" s="1">
        <v>1200</v>
      </c>
      <c r="G488" s="1">
        <v>75</v>
      </c>
      <c r="U488" s="39">
        <f t="shared" si="7"/>
        <v>0</v>
      </c>
      <c r="V488" s="1">
        <v>122</v>
      </c>
      <c r="W488" s="1">
        <v>62</v>
      </c>
    </row>
    <row r="489" spans="2:23" ht="14.25" hidden="1" customHeight="1" x14ac:dyDescent="0.2">
      <c r="B489" s="29" t="s">
        <v>872</v>
      </c>
      <c r="C489" s="1" t="s">
        <v>150</v>
      </c>
      <c r="D489" s="1" t="s">
        <v>162</v>
      </c>
      <c r="E489" s="1" t="s">
        <v>969</v>
      </c>
      <c r="F489" s="1">
        <v>1200</v>
      </c>
      <c r="G489" s="1">
        <v>100</v>
      </c>
      <c r="U489" s="39">
        <f t="shared" si="7"/>
        <v>0</v>
      </c>
      <c r="V489" s="1">
        <v>122</v>
      </c>
      <c r="W489" s="1">
        <v>62</v>
      </c>
    </row>
    <row r="490" spans="2:23" ht="14.25" hidden="1" customHeight="1" x14ac:dyDescent="0.2">
      <c r="B490" s="29" t="s">
        <v>873</v>
      </c>
      <c r="C490" s="1" t="s">
        <v>150</v>
      </c>
      <c r="D490" s="1" t="s">
        <v>162</v>
      </c>
      <c r="E490" s="1" t="s">
        <v>969</v>
      </c>
      <c r="F490" s="1">
        <v>1200</v>
      </c>
      <c r="G490" s="1">
        <v>100</v>
      </c>
      <c r="U490" s="39">
        <f t="shared" si="7"/>
        <v>0</v>
      </c>
      <c r="V490" s="1">
        <v>122</v>
      </c>
      <c r="W490" s="1">
        <v>62</v>
      </c>
    </row>
    <row r="491" spans="2:23" ht="14.25" hidden="1" customHeight="1" x14ac:dyDescent="0.2">
      <c r="B491" s="29" t="s">
        <v>874</v>
      </c>
      <c r="C491" s="1" t="s">
        <v>150</v>
      </c>
      <c r="D491" s="1" t="s">
        <v>162</v>
      </c>
      <c r="E491" s="1" t="s">
        <v>969</v>
      </c>
      <c r="F491" s="1">
        <v>1200</v>
      </c>
      <c r="G491" s="1">
        <v>100</v>
      </c>
      <c r="U491" s="39">
        <f t="shared" si="7"/>
        <v>0</v>
      </c>
      <c r="V491" s="1">
        <v>122</v>
      </c>
      <c r="W491" s="1">
        <v>62</v>
      </c>
    </row>
    <row r="492" spans="2:23" ht="14.25" hidden="1" customHeight="1" x14ac:dyDescent="0.2">
      <c r="B492" s="29" t="s">
        <v>875</v>
      </c>
      <c r="C492" s="1" t="s">
        <v>150</v>
      </c>
      <c r="D492" s="1" t="s">
        <v>162</v>
      </c>
      <c r="E492" s="1" t="s">
        <v>969</v>
      </c>
      <c r="F492" s="1">
        <v>1200</v>
      </c>
      <c r="G492" s="1">
        <v>100</v>
      </c>
      <c r="U492" s="39">
        <f t="shared" si="7"/>
        <v>0</v>
      </c>
      <c r="V492" s="1">
        <v>122</v>
      </c>
      <c r="W492" s="1">
        <v>62</v>
      </c>
    </row>
    <row r="493" spans="2:23" ht="14.25" hidden="1" customHeight="1" x14ac:dyDescent="0.2">
      <c r="B493" s="29" t="s">
        <v>876</v>
      </c>
      <c r="C493" s="1" t="s">
        <v>150</v>
      </c>
      <c r="D493" s="1" t="s">
        <v>162</v>
      </c>
      <c r="E493" s="1" t="s">
        <v>969</v>
      </c>
      <c r="F493" s="1">
        <v>1200</v>
      </c>
      <c r="G493" s="1">
        <v>100</v>
      </c>
      <c r="U493" s="39">
        <f t="shared" si="7"/>
        <v>0</v>
      </c>
      <c r="V493" s="1">
        <v>122</v>
      </c>
      <c r="W493" s="1">
        <v>62</v>
      </c>
    </row>
    <row r="494" spans="2:23" ht="14.25" hidden="1" customHeight="1" x14ac:dyDescent="0.2">
      <c r="B494" s="29" t="s">
        <v>877</v>
      </c>
      <c r="C494" s="1" t="s">
        <v>150</v>
      </c>
      <c r="D494" s="1" t="s">
        <v>162</v>
      </c>
      <c r="E494" s="1" t="s">
        <v>969</v>
      </c>
      <c r="F494" s="1">
        <v>1200</v>
      </c>
      <c r="G494" s="1">
        <v>100</v>
      </c>
      <c r="U494" s="39">
        <f t="shared" si="7"/>
        <v>0</v>
      </c>
      <c r="V494" s="1">
        <v>107.5</v>
      </c>
      <c r="W494" s="1">
        <v>45</v>
      </c>
    </row>
    <row r="495" spans="2:23" ht="14.25" hidden="1" customHeight="1" x14ac:dyDescent="0.2">
      <c r="B495" s="29" t="s">
        <v>878</v>
      </c>
      <c r="C495" s="1" t="s">
        <v>150</v>
      </c>
      <c r="D495" s="1" t="s">
        <v>162</v>
      </c>
      <c r="E495" s="1" t="s">
        <v>969</v>
      </c>
      <c r="F495" s="1">
        <v>1200</v>
      </c>
      <c r="G495" s="1">
        <v>100</v>
      </c>
      <c r="U495" s="39">
        <f t="shared" si="7"/>
        <v>0</v>
      </c>
      <c r="V495" s="1">
        <v>107.5</v>
      </c>
      <c r="W495" s="1">
        <v>45</v>
      </c>
    </row>
    <row r="496" spans="2:23" ht="14.25" hidden="1" customHeight="1" x14ac:dyDescent="0.2">
      <c r="B496" s="29" t="s">
        <v>879</v>
      </c>
      <c r="C496" s="1" t="s">
        <v>150</v>
      </c>
      <c r="D496" s="1" t="s">
        <v>162</v>
      </c>
      <c r="E496" s="1" t="s">
        <v>969</v>
      </c>
      <c r="F496" s="1">
        <v>1200</v>
      </c>
      <c r="G496" s="1">
        <v>100</v>
      </c>
      <c r="U496" s="39">
        <f t="shared" si="7"/>
        <v>0</v>
      </c>
      <c r="V496" s="1">
        <v>130</v>
      </c>
      <c r="W496" s="1">
        <v>70.599999999999994</v>
      </c>
    </row>
    <row r="497" spans="2:23" ht="14.25" hidden="1" customHeight="1" x14ac:dyDescent="0.2">
      <c r="B497" s="29" t="s">
        <v>880</v>
      </c>
      <c r="C497" s="1" t="s">
        <v>150</v>
      </c>
      <c r="D497" s="1" t="s">
        <v>162</v>
      </c>
      <c r="E497" s="1" t="s">
        <v>969</v>
      </c>
      <c r="F497" s="1">
        <v>1200</v>
      </c>
      <c r="G497" s="1">
        <v>100</v>
      </c>
      <c r="U497" s="39">
        <f t="shared" si="7"/>
        <v>0</v>
      </c>
      <c r="V497" s="1">
        <v>56.7</v>
      </c>
      <c r="W497" s="1">
        <v>62.8</v>
      </c>
    </row>
    <row r="498" spans="2:23" ht="14.25" hidden="1" customHeight="1" x14ac:dyDescent="0.2">
      <c r="B498" s="29" t="s">
        <v>881</v>
      </c>
      <c r="C498" s="1" t="s">
        <v>150</v>
      </c>
      <c r="D498" s="1" t="s">
        <v>162</v>
      </c>
      <c r="E498" s="1" t="s">
        <v>969</v>
      </c>
      <c r="F498" s="1">
        <v>1200</v>
      </c>
      <c r="G498" s="1">
        <v>100</v>
      </c>
      <c r="U498" s="39">
        <f t="shared" si="7"/>
        <v>0</v>
      </c>
      <c r="V498" s="1">
        <v>122</v>
      </c>
      <c r="W498" s="1">
        <v>62</v>
      </c>
    </row>
    <row r="499" spans="2:23" ht="14.25" hidden="1" customHeight="1" x14ac:dyDescent="0.2">
      <c r="B499" s="29" t="s">
        <v>882</v>
      </c>
      <c r="C499" s="1" t="s">
        <v>150</v>
      </c>
      <c r="D499" s="1" t="s">
        <v>162</v>
      </c>
      <c r="E499" s="1" t="s">
        <v>969</v>
      </c>
      <c r="F499" s="1">
        <v>1200</v>
      </c>
      <c r="G499" s="1">
        <v>150</v>
      </c>
      <c r="U499" s="39">
        <f t="shared" si="7"/>
        <v>0</v>
      </c>
      <c r="V499" s="1">
        <v>122</v>
      </c>
      <c r="W499" s="1">
        <v>62</v>
      </c>
    </row>
    <row r="500" spans="2:23" ht="14.25" hidden="1" customHeight="1" x14ac:dyDescent="0.2">
      <c r="B500" s="29" t="s">
        <v>883</v>
      </c>
      <c r="C500" s="1" t="s">
        <v>150</v>
      </c>
      <c r="D500" s="1" t="s">
        <v>162</v>
      </c>
      <c r="E500" s="1" t="s">
        <v>969</v>
      </c>
      <c r="F500" s="1">
        <v>1200</v>
      </c>
      <c r="G500" s="1">
        <v>150</v>
      </c>
      <c r="U500" s="39">
        <f t="shared" si="7"/>
        <v>0</v>
      </c>
      <c r="V500" s="1">
        <v>122</v>
      </c>
      <c r="W500" s="1">
        <v>62</v>
      </c>
    </row>
    <row r="501" spans="2:23" ht="14.25" hidden="1" customHeight="1" x14ac:dyDescent="0.2">
      <c r="B501" s="29" t="s">
        <v>884</v>
      </c>
      <c r="C501" s="1" t="s">
        <v>150</v>
      </c>
      <c r="D501" s="1" t="s">
        <v>162</v>
      </c>
      <c r="E501" s="1" t="s">
        <v>969</v>
      </c>
      <c r="F501" s="1">
        <v>1200</v>
      </c>
      <c r="G501" s="1">
        <v>150</v>
      </c>
      <c r="U501" s="39">
        <f t="shared" si="7"/>
        <v>0</v>
      </c>
      <c r="V501" s="1">
        <v>122</v>
      </c>
      <c r="W501" s="1">
        <v>62</v>
      </c>
    </row>
    <row r="502" spans="2:23" ht="14.25" hidden="1" customHeight="1" x14ac:dyDescent="0.2">
      <c r="B502" s="29" t="s">
        <v>885</v>
      </c>
      <c r="C502" s="1" t="s">
        <v>150</v>
      </c>
      <c r="D502" s="1" t="s">
        <v>162</v>
      </c>
      <c r="E502" s="1" t="s">
        <v>969</v>
      </c>
      <c r="F502" s="1">
        <v>1200</v>
      </c>
      <c r="G502" s="1">
        <v>150</v>
      </c>
      <c r="U502" s="39">
        <f t="shared" si="7"/>
        <v>0</v>
      </c>
      <c r="V502" s="1">
        <v>122</v>
      </c>
      <c r="W502" s="1">
        <v>62</v>
      </c>
    </row>
    <row r="503" spans="2:23" ht="14.25" hidden="1" customHeight="1" x14ac:dyDescent="0.2">
      <c r="B503" s="29" t="s">
        <v>886</v>
      </c>
      <c r="C503" s="1" t="s">
        <v>150</v>
      </c>
      <c r="D503" s="1" t="s">
        <v>162</v>
      </c>
      <c r="E503" s="1" t="s">
        <v>969</v>
      </c>
      <c r="F503" s="1">
        <v>1200</v>
      </c>
      <c r="G503" s="1">
        <v>150</v>
      </c>
      <c r="U503" s="39">
        <f t="shared" si="7"/>
        <v>0</v>
      </c>
      <c r="V503" s="1">
        <v>122</v>
      </c>
      <c r="W503" s="1">
        <v>62</v>
      </c>
    </row>
    <row r="504" spans="2:23" ht="14.25" hidden="1" customHeight="1" x14ac:dyDescent="0.2">
      <c r="B504" s="29" t="s">
        <v>887</v>
      </c>
      <c r="C504" s="1" t="s">
        <v>150</v>
      </c>
      <c r="D504" s="1" t="s">
        <v>162</v>
      </c>
      <c r="E504" s="1" t="s">
        <v>969</v>
      </c>
      <c r="F504" s="1">
        <v>1200</v>
      </c>
      <c r="G504" s="1">
        <v>150</v>
      </c>
      <c r="U504" s="39">
        <f t="shared" si="7"/>
        <v>0</v>
      </c>
      <c r="V504" s="1">
        <v>130</v>
      </c>
      <c r="W504" s="1">
        <v>70.599999999999994</v>
      </c>
    </row>
    <row r="505" spans="2:23" ht="14.25" hidden="1" customHeight="1" x14ac:dyDescent="0.2">
      <c r="B505" s="29" t="s">
        <v>888</v>
      </c>
      <c r="C505" s="1" t="s">
        <v>150</v>
      </c>
      <c r="D505" s="1" t="s">
        <v>162</v>
      </c>
      <c r="E505" s="1" t="s">
        <v>969</v>
      </c>
      <c r="F505" s="1">
        <v>1200</v>
      </c>
      <c r="G505" s="1">
        <v>150</v>
      </c>
      <c r="U505" s="39">
        <f t="shared" si="7"/>
        <v>0</v>
      </c>
      <c r="V505" s="1">
        <v>122</v>
      </c>
      <c r="W505" s="1">
        <v>62</v>
      </c>
    </row>
    <row r="506" spans="2:23" ht="14.25" hidden="1" customHeight="1" x14ac:dyDescent="0.2">
      <c r="B506" s="29" t="s">
        <v>889</v>
      </c>
      <c r="C506" s="1" t="s">
        <v>150</v>
      </c>
      <c r="D506" s="1" t="s">
        <v>162</v>
      </c>
      <c r="E506" s="1" t="s">
        <v>969</v>
      </c>
      <c r="F506" s="1">
        <v>1200</v>
      </c>
      <c r="G506" s="1">
        <v>200</v>
      </c>
      <c r="U506" s="39">
        <f t="shared" si="7"/>
        <v>0</v>
      </c>
      <c r="V506" s="1">
        <v>122</v>
      </c>
      <c r="W506" s="1">
        <v>62</v>
      </c>
    </row>
    <row r="507" spans="2:23" ht="14.25" hidden="1" customHeight="1" x14ac:dyDescent="0.2">
      <c r="B507" s="29" t="s">
        <v>890</v>
      </c>
      <c r="C507" s="1" t="s">
        <v>150</v>
      </c>
      <c r="D507" s="1" t="s">
        <v>162</v>
      </c>
      <c r="E507" s="1" t="s">
        <v>969</v>
      </c>
      <c r="F507" s="1">
        <v>1200</v>
      </c>
      <c r="G507" s="1">
        <v>200</v>
      </c>
      <c r="U507" s="39">
        <f t="shared" si="7"/>
        <v>0</v>
      </c>
      <c r="V507" s="1">
        <v>122</v>
      </c>
      <c r="W507" s="1">
        <v>62</v>
      </c>
    </row>
    <row r="508" spans="2:23" ht="14.25" hidden="1" customHeight="1" x14ac:dyDescent="0.2">
      <c r="B508" s="29" t="s">
        <v>891</v>
      </c>
      <c r="C508" s="1" t="s">
        <v>150</v>
      </c>
      <c r="D508" s="1" t="s">
        <v>162</v>
      </c>
      <c r="E508" s="1" t="s">
        <v>969</v>
      </c>
      <c r="F508" s="1">
        <v>1200</v>
      </c>
      <c r="G508" s="1">
        <v>200</v>
      </c>
      <c r="U508" s="39">
        <f t="shared" si="7"/>
        <v>0</v>
      </c>
      <c r="V508" s="1">
        <v>122</v>
      </c>
      <c r="W508" s="1">
        <v>62</v>
      </c>
    </row>
    <row r="509" spans="2:23" ht="14.25" hidden="1" customHeight="1" x14ac:dyDescent="0.2">
      <c r="B509" s="29" t="s">
        <v>892</v>
      </c>
      <c r="C509" s="1" t="s">
        <v>150</v>
      </c>
      <c r="D509" s="1" t="s">
        <v>162</v>
      </c>
      <c r="E509" s="1" t="s">
        <v>969</v>
      </c>
      <c r="F509" s="1">
        <v>1200</v>
      </c>
      <c r="G509" s="1">
        <v>200</v>
      </c>
      <c r="U509" s="39">
        <f t="shared" si="7"/>
        <v>0</v>
      </c>
      <c r="V509" s="1">
        <v>130</v>
      </c>
      <c r="W509" s="1">
        <v>70.599999999999994</v>
      </c>
    </row>
    <row r="510" spans="2:23" ht="14.25" hidden="1" customHeight="1" x14ac:dyDescent="0.2">
      <c r="B510" s="29" t="s">
        <v>893</v>
      </c>
      <c r="C510" s="1" t="s">
        <v>150</v>
      </c>
      <c r="D510" s="1" t="s">
        <v>162</v>
      </c>
      <c r="E510" s="1" t="s">
        <v>969</v>
      </c>
      <c r="F510" s="1">
        <v>1200</v>
      </c>
      <c r="G510" s="1">
        <v>200</v>
      </c>
      <c r="U510" s="39">
        <f t="shared" si="7"/>
        <v>0</v>
      </c>
      <c r="V510" s="1">
        <v>130</v>
      </c>
      <c r="W510" s="1">
        <v>70.599999999999994</v>
      </c>
    </row>
    <row r="511" spans="2:23" ht="14.25" hidden="1" customHeight="1" x14ac:dyDescent="0.2">
      <c r="B511" s="29" t="s">
        <v>894</v>
      </c>
      <c r="C511" s="1" t="s">
        <v>150</v>
      </c>
      <c r="D511" s="1" t="s">
        <v>162</v>
      </c>
      <c r="E511" s="1" t="s">
        <v>969</v>
      </c>
      <c r="F511" s="1">
        <v>1200</v>
      </c>
      <c r="G511" s="1">
        <v>200</v>
      </c>
      <c r="U511" s="39">
        <f t="shared" si="7"/>
        <v>0</v>
      </c>
      <c r="V511" s="1">
        <v>122</v>
      </c>
      <c r="W511" s="1">
        <v>62</v>
      </c>
    </row>
    <row r="512" spans="2:23" ht="14.25" hidden="1" customHeight="1" x14ac:dyDescent="0.2">
      <c r="B512" s="29" t="s">
        <v>895</v>
      </c>
      <c r="C512" s="1" t="s">
        <v>150</v>
      </c>
      <c r="D512" s="1" t="s">
        <v>162</v>
      </c>
      <c r="E512" s="1" t="s">
        <v>969</v>
      </c>
      <c r="F512" s="1">
        <v>1200</v>
      </c>
      <c r="G512" s="1">
        <v>225</v>
      </c>
      <c r="U512" s="39">
        <f t="shared" si="7"/>
        <v>0</v>
      </c>
      <c r="V512" s="1">
        <v>162</v>
      </c>
      <c r="W512" s="1">
        <v>150</v>
      </c>
    </row>
    <row r="513" spans="2:23" ht="14.25" hidden="1" customHeight="1" x14ac:dyDescent="0.2">
      <c r="B513" s="29" t="s">
        <v>896</v>
      </c>
      <c r="C513" s="1" t="s">
        <v>150</v>
      </c>
      <c r="D513" s="1" t="s">
        <v>162</v>
      </c>
      <c r="E513" s="1" t="s">
        <v>969</v>
      </c>
      <c r="F513" s="1">
        <v>1200</v>
      </c>
      <c r="G513" s="1">
        <v>225</v>
      </c>
      <c r="U513" s="39">
        <f t="shared" si="7"/>
        <v>0</v>
      </c>
      <c r="V513" s="1">
        <v>162</v>
      </c>
      <c r="W513" s="1">
        <v>150</v>
      </c>
    </row>
    <row r="514" spans="2:23" ht="14.25" hidden="1" customHeight="1" x14ac:dyDescent="0.2">
      <c r="B514" s="29" t="s">
        <v>897</v>
      </c>
      <c r="C514" s="1" t="s">
        <v>150</v>
      </c>
      <c r="D514" s="1" t="s">
        <v>162</v>
      </c>
      <c r="E514" s="1" t="s">
        <v>969</v>
      </c>
      <c r="F514" s="1">
        <v>1200</v>
      </c>
      <c r="G514" s="1">
        <v>300</v>
      </c>
      <c r="U514" s="39">
        <f t="shared" ref="U514:U534" si="8">V514*W514*X514/1000000</f>
        <v>0</v>
      </c>
      <c r="V514" s="1">
        <v>162</v>
      </c>
      <c r="W514" s="1">
        <v>150</v>
      </c>
    </row>
    <row r="515" spans="2:23" ht="14.25" hidden="1" customHeight="1" x14ac:dyDescent="0.2">
      <c r="B515" s="29" t="s">
        <v>898</v>
      </c>
      <c r="C515" s="1" t="s">
        <v>150</v>
      </c>
      <c r="D515" s="1" t="s">
        <v>162</v>
      </c>
      <c r="E515" s="1" t="s">
        <v>969</v>
      </c>
      <c r="F515" s="1">
        <v>1200</v>
      </c>
      <c r="G515" s="1">
        <v>300</v>
      </c>
      <c r="U515" s="39">
        <f t="shared" si="8"/>
        <v>0</v>
      </c>
      <c r="V515" s="1">
        <v>150</v>
      </c>
      <c r="W515" s="1">
        <v>162</v>
      </c>
    </row>
    <row r="516" spans="2:23" ht="14.25" hidden="1" customHeight="1" x14ac:dyDescent="0.2">
      <c r="B516" s="29" t="s">
        <v>899</v>
      </c>
      <c r="C516" s="1" t="s">
        <v>150</v>
      </c>
      <c r="D516" s="1" t="s">
        <v>162</v>
      </c>
      <c r="E516" s="1" t="s">
        <v>969</v>
      </c>
      <c r="F516" s="1">
        <v>1200</v>
      </c>
      <c r="G516" s="1">
        <v>450</v>
      </c>
      <c r="U516" s="39">
        <f t="shared" si="8"/>
        <v>0</v>
      </c>
      <c r="V516" s="1">
        <v>162</v>
      </c>
      <c r="W516" s="1">
        <v>150</v>
      </c>
    </row>
    <row r="517" spans="2:23" ht="14.25" hidden="1" customHeight="1" x14ac:dyDescent="0.2">
      <c r="B517" s="29" t="s">
        <v>900</v>
      </c>
      <c r="C517" s="1" t="s">
        <v>150</v>
      </c>
      <c r="D517" s="1" t="s">
        <v>162</v>
      </c>
      <c r="E517" s="1" t="s">
        <v>969</v>
      </c>
      <c r="F517" s="1">
        <v>1200</v>
      </c>
      <c r="G517" s="1">
        <v>450</v>
      </c>
      <c r="U517" s="39">
        <f t="shared" si="8"/>
        <v>0</v>
      </c>
      <c r="V517" s="1">
        <v>162</v>
      </c>
      <c r="W517" s="1">
        <v>150</v>
      </c>
    </row>
    <row r="518" spans="2:23" ht="14.25" hidden="1" customHeight="1" x14ac:dyDescent="0.2">
      <c r="B518" s="29" t="s">
        <v>936</v>
      </c>
      <c r="C518" s="1" t="s">
        <v>150</v>
      </c>
      <c r="D518" s="1" t="s">
        <v>162</v>
      </c>
      <c r="E518" s="1" t="s">
        <v>969</v>
      </c>
      <c r="F518" s="1">
        <v>1700</v>
      </c>
      <c r="G518" s="1">
        <v>50</v>
      </c>
      <c r="U518" s="39">
        <f t="shared" si="8"/>
        <v>0</v>
      </c>
      <c r="V518" s="1">
        <v>107.5</v>
      </c>
      <c r="W518" s="1">
        <v>45</v>
      </c>
    </row>
    <row r="519" spans="2:23" ht="14.25" hidden="1" customHeight="1" x14ac:dyDescent="0.2">
      <c r="B519" s="29" t="s">
        <v>937</v>
      </c>
      <c r="C519" s="1" t="s">
        <v>150</v>
      </c>
      <c r="D519" s="1" t="s">
        <v>162</v>
      </c>
      <c r="E519" s="1" t="s">
        <v>969</v>
      </c>
      <c r="F519" s="1">
        <v>1700</v>
      </c>
      <c r="G519" s="1">
        <v>75</v>
      </c>
      <c r="U519" s="39">
        <f t="shared" si="8"/>
        <v>0</v>
      </c>
      <c r="V519" s="1">
        <v>122</v>
      </c>
      <c r="W519" s="1">
        <v>62</v>
      </c>
    </row>
    <row r="520" spans="2:23" ht="14.25" hidden="1" customHeight="1" x14ac:dyDescent="0.2">
      <c r="B520" s="29" t="s">
        <v>938</v>
      </c>
      <c r="C520" s="1" t="s">
        <v>150</v>
      </c>
      <c r="D520" s="1" t="s">
        <v>162</v>
      </c>
      <c r="E520" s="1" t="s">
        <v>969</v>
      </c>
      <c r="F520" s="1">
        <v>1700</v>
      </c>
      <c r="G520" s="1">
        <v>100</v>
      </c>
      <c r="U520" s="39">
        <f t="shared" si="8"/>
        <v>0</v>
      </c>
      <c r="V520" s="1">
        <v>122</v>
      </c>
      <c r="W520" s="1">
        <v>62</v>
      </c>
    </row>
    <row r="521" spans="2:23" ht="14.25" hidden="1" customHeight="1" x14ac:dyDescent="0.2">
      <c r="B521" s="29" t="s">
        <v>939</v>
      </c>
      <c r="C521" s="1" t="s">
        <v>150</v>
      </c>
      <c r="D521" s="1" t="s">
        <v>162</v>
      </c>
      <c r="E521" s="1" t="s">
        <v>969</v>
      </c>
      <c r="F521" s="1">
        <v>1700</v>
      </c>
      <c r="G521" s="1">
        <v>100</v>
      </c>
      <c r="U521" s="39">
        <f t="shared" si="8"/>
        <v>0</v>
      </c>
      <c r="V521" s="1">
        <v>122</v>
      </c>
      <c r="W521" s="1">
        <v>62</v>
      </c>
    </row>
    <row r="522" spans="2:23" ht="14.25" hidden="1" customHeight="1" x14ac:dyDescent="0.2">
      <c r="B522" s="29" t="s">
        <v>940</v>
      </c>
      <c r="C522" s="1" t="s">
        <v>150</v>
      </c>
      <c r="D522" s="1" t="s">
        <v>162</v>
      </c>
      <c r="E522" s="1" t="s">
        <v>969</v>
      </c>
      <c r="F522" s="1">
        <v>1700</v>
      </c>
      <c r="G522" s="1">
        <v>100</v>
      </c>
      <c r="U522" s="39">
        <f t="shared" si="8"/>
        <v>0</v>
      </c>
      <c r="V522" s="1">
        <v>122</v>
      </c>
      <c r="W522" s="1">
        <v>62</v>
      </c>
    </row>
    <row r="523" spans="2:23" ht="14.25" hidden="1" customHeight="1" x14ac:dyDescent="0.2">
      <c r="B523" s="29" t="s">
        <v>941</v>
      </c>
      <c r="C523" s="1" t="s">
        <v>150</v>
      </c>
      <c r="D523" s="1" t="s">
        <v>162</v>
      </c>
      <c r="E523" s="1" t="s">
        <v>969</v>
      </c>
      <c r="F523" s="1">
        <v>1700</v>
      </c>
      <c r="G523" s="1">
        <v>100</v>
      </c>
      <c r="U523" s="39">
        <f t="shared" si="8"/>
        <v>0</v>
      </c>
      <c r="V523" s="1">
        <v>130</v>
      </c>
      <c r="W523" s="1">
        <v>70.599999999999994</v>
      </c>
    </row>
    <row r="524" spans="2:23" ht="14.25" hidden="1" customHeight="1" x14ac:dyDescent="0.2">
      <c r="B524" s="29" t="s">
        <v>942</v>
      </c>
      <c r="C524" s="1" t="s">
        <v>150</v>
      </c>
      <c r="D524" s="1" t="s">
        <v>162</v>
      </c>
      <c r="E524" s="1" t="s">
        <v>969</v>
      </c>
      <c r="F524" s="1">
        <v>1700</v>
      </c>
      <c r="G524" s="1">
        <v>150</v>
      </c>
      <c r="U524" s="39">
        <f t="shared" si="8"/>
        <v>0</v>
      </c>
      <c r="V524" s="1">
        <v>122</v>
      </c>
      <c r="W524" s="1">
        <v>62</v>
      </c>
    </row>
    <row r="525" spans="2:23" ht="14.25" hidden="1" customHeight="1" x14ac:dyDescent="0.2">
      <c r="B525" s="29" t="s">
        <v>943</v>
      </c>
      <c r="C525" s="1" t="s">
        <v>150</v>
      </c>
      <c r="D525" s="1" t="s">
        <v>162</v>
      </c>
      <c r="E525" s="1" t="s">
        <v>969</v>
      </c>
      <c r="F525" s="1">
        <v>1700</v>
      </c>
      <c r="G525" s="1">
        <v>150</v>
      </c>
      <c r="U525" s="39">
        <f t="shared" si="8"/>
        <v>0</v>
      </c>
      <c r="V525" s="1">
        <v>122</v>
      </c>
      <c r="W525" s="1">
        <v>62</v>
      </c>
    </row>
    <row r="526" spans="2:23" ht="14.25" hidden="1" customHeight="1" x14ac:dyDescent="0.2">
      <c r="B526" s="29" t="s">
        <v>944</v>
      </c>
      <c r="C526" s="1" t="s">
        <v>150</v>
      </c>
      <c r="D526" s="1" t="s">
        <v>162</v>
      </c>
      <c r="E526" s="1" t="s">
        <v>969</v>
      </c>
      <c r="F526" s="1">
        <v>1700</v>
      </c>
      <c r="G526" s="1">
        <v>150</v>
      </c>
      <c r="U526" s="39">
        <f t="shared" si="8"/>
        <v>0</v>
      </c>
      <c r="V526" s="1">
        <v>130</v>
      </c>
      <c r="W526" s="1">
        <v>70.599999999999994</v>
      </c>
    </row>
    <row r="527" spans="2:23" ht="14.25" hidden="1" customHeight="1" x14ac:dyDescent="0.2">
      <c r="B527" s="29" t="s">
        <v>945</v>
      </c>
      <c r="C527" s="1" t="s">
        <v>150</v>
      </c>
      <c r="D527" s="1" t="s">
        <v>162</v>
      </c>
      <c r="E527" s="1" t="s">
        <v>969</v>
      </c>
      <c r="F527" s="1">
        <v>1700</v>
      </c>
      <c r="G527" s="1">
        <v>150</v>
      </c>
      <c r="U527" s="39">
        <f t="shared" si="8"/>
        <v>0</v>
      </c>
      <c r="V527" s="1">
        <v>122</v>
      </c>
      <c r="W527" s="1">
        <v>62</v>
      </c>
    </row>
    <row r="528" spans="2:23" ht="14.25" hidden="1" customHeight="1" x14ac:dyDescent="0.2">
      <c r="B528" s="29" t="s">
        <v>946</v>
      </c>
      <c r="C528" s="1" t="s">
        <v>150</v>
      </c>
      <c r="D528" s="1" t="s">
        <v>162</v>
      </c>
      <c r="E528" s="1" t="s">
        <v>969</v>
      </c>
      <c r="F528" s="1">
        <v>1700</v>
      </c>
      <c r="G528" s="1">
        <v>225</v>
      </c>
      <c r="U528" s="39">
        <f t="shared" si="8"/>
        <v>0</v>
      </c>
      <c r="V528" s="1">
        <v>162</v>
      </c>
      <c r="W528" s="1">
        <v>150</v>
      </c>
    </row>
    <row r="529" spans="1:33" ht="14.25" hidden="1" customHeight="1" x14ac:dyDescent="0.2">
      <c r="B529" s="29" t="s">
        <v>947</v>
      </c>
      <c r="C529" s="1" t="s">
        <v>150</v>
      </c>
      <c r="D529" s="1" t="s">
        <v>162</v>
      </c>
      <c r="E529" s="1" t="s">
        <v>969</v>
      </c>
      <c r="F529" s="1">
        <v>1700</v>
      </c>
      <c r="G529" s="1">
        <v>300</v>
      </c>
      <c r="U529" s="39">
        <f t="shared" si="8"/>
        <v>0</v>
      </c>
      <c r="V529" s="1">
        <v>162</v>
      </c>
      <c r="W529" s="1">
        <v>150</v>
      </c>
    </row>
    <row r="530" spans="1:33" ht="14.25" hidden="1" customHeight="1" x14ac:dyDescent="0.2">
      <c r="B530" s="29" t="s">
        <v>948</v>
      </c>
      <c r="C530" s="1" t="s">
        <v>150</v>
      </c>
      <c r="D530" s="1" t="s">
        <v>162</v>
      </c>
      <c r="E530" s="1" t="s">
        <v>969</v>
      </c>
      <c r="F530" s="1">
        <v>1700</v>
      </c>
      <c r="G530" s="1">
        <v>450</v>
      </c>
      <c r="U530" s="39">
        <f t="shared" si="8"/>
        <v>0</v>
      </c>
      <c r="V530" s="1">
        <v>162</v>
      </c>
      <c r="W530" s="1">
        <v>150</v>
      </c>
    </row>
    <row r="531" spans="1:33" ht="14.25" hidden="1" customHeight="1" x14ac:dyDescent="0.2">
      <c r="B531" s="29" t="s">
        <v>949</v>
      </c>
      <c r="C531" s="1" t="s">
        <v>150</v>
      </c>
      <c r="D531" s="1" t="s">
        <v>162</v>
      </c>
      <c r="E531" s="1" t="s">
        <v>969</v>
      </c>
      <c r="F531" s="1">
        <v>1700</v>
      </c>
      <c r="G531" s="1">
        <v>450</v>
      </c>
      <c r="U531" s="39">
        <f t="shared" si="8"/>
        <v>0</v>
      </c>
      <c r="V531" s="1">
        <v>162</v>
      </c>
      <c r="W531" s="1">
        <v>150</v>
      </c>
    </row>
    <row r="532" spans="1:33" ht="14.25" hidden="1" customHeight="1" x14ac:dyDescent="0.2">
      <c r="B532" s="29" t="s">
        <v>950</v>
      </c>
      <c r="C532" s="1" t="s">
        <v>150</v>
      </c>
      <c r="D532" s="1" t="s">
        <v>162</v>
      </c>
      <c r="E532" s="1" t="s">
        <v>969</v>
      </c>
      <c r="F532" s="1">
        <v>1700</v>
      </c>
      <c r="G532" s="1">
        <v>500</v>
      </c>
      <c r="U532" s="39">
        <f t="shared" si="8"/>
        <v>0</v>
      </c>
      <c r="V532" s="1">
        <v>162</v>
      </c>
      <c r="W532" s="1">
        <v>150</v>
      </c>
    </row>
    <row r="533" spans="1:33" ht="14.25" hidden="1" customHeight="1" x14ac:dyDescent="0.2">
      <c r="B533" s="29" t="s">
        <v>951</v>
      </c>
      <c r="C533" s="1" t="s">
        <v>150</v>
      </c>
      <c r="D533" s="1" t="s">
        <v>162</v>
      </c>
      <c r="E533" s="1" t="s">
        <v>969</v>
      </c>
      <c r="F533" s="1">
        <v>1700</v>
      </c>
      <c r="G533" s="1">
        <v>500</v>
      </c>
      <c r="U533" s="39">
        <f t="shared" si="8"/>
        <v>0</v>
      </c>
      <c r="V533" s="1">
        <v>162</v>
      </c>
      <c r="W533" s="1">
        <v>150</v>
      </c>
    </row>
    <row r="534" spans="1:33" ht="14.25" hidden="1" customHeight="1" x14ac:dyDescent="0.2">
      <c r="B534" s="29" t="s">
        <v>901</v>
      </c>
      <c r="C534" s="1" t="s">
        <v>150</v>
      </c>
      <c r="D534" s="1" t="s">
        <v>162</v>
      </c>
      <c r="E534" s="1" t="s">
        <v>973</v>
      </c>
      <c r="F534" s="1">
        <v>1200</v>
      </c>
      <c r="G534" s="1">
        <v>25</v>
      </c>
      <c r="U534" s="39">
        <f t="shared" si="8"/>
        <v>0</v>
      </c>
      <c r="V534" s="1">
        <v>122</v>
      </c>
      <c r="W534" s="1">
        <v>62</v>
      </c>
    </row>
    <row r="535" spans="1:33" x14ac:dyDescent="0.2">
      <c r="A535" s="1" t="s">
        <v>450</v>
      </c>
      <c r="B535" s="49" t="s">
        <v>1034</v>
      </c>
      <c r="C535" s="49" t="s">
        <v>1033</v>
      </c>
      <c r="D535" s="49" t="s">
        <v>1044</v>
      </c>
      <c r="E535" s="49" t="s">
        <v>1037</v>
      </c>
      <c r="F535" s="58">
        <v>1700</v>
      </c>
      <c r="G535" s="1">
        <v>48</v>
      </c>
      <c r="H535" s="1">
        <v>90</v>
      </c>
      <c r="I535" s="1">
        <v>130</v>
      </c>
      <c r="M535" s="1">
        <v>0.24</v>
      </c>
      <c r="Q535" s="34">
        <v>0.01</v>
      </c>
      <c r="R535" s="1">
        <v>611.04999999999995</v>
      </c>
      <c r="S535" s="1">
        <v>100</v>
      </c>
      <c r="T535" s="48" t="s">
        <v>166</v>
      </c>
      <c r="U535" s="48">
        <f>V535*W535*X535/1000000</f>
        <v>1.9832802799999998E-3</v>
      </c>
      <c r="V535" s="1">
        <v>23.6</v>
      </c>
      <c r="W535" s="1">
        <v>16.13</v>
      </c>
      <c r="X535" s="1">
        <v>5.21</v>
      </c>
      <c r="Y535" s="59">
        <v>1.8</v>
      </c>
      <c r="Z535" s="1">
        <v>24.4</v>
      </c>
      <c r="AA535" s="1">
        <v>3672</v>
      </c>
      <c r="AB535" s="1">
        <v>171</v>
      </c>
      <c r="AC535" s="1">
        <v>6.7</v>
      </c>
      <c r="AD535" s="1">
        <v>1.3</v>
      </c>
      <c r="AE535" s="1">
        <v>20</v>
      </c>
      <c r="AF535" s="1">
        <v>-5</v>
      </c>
      <c r="AG535" s="1">
        <v>2.5</v>
      </c>
    </row>
    <row r="536" spans="1:33" x14ac:dyDescent="0.2">
      <c r="A536" s="49" t="s">
        <v>450</v>
      </c>
      <c r="B536" s="49" t="s">
        <v>1032</v>
      </c>
      <c r="C536" s="49" t="s">
        <v>1033</v>
      </c>
      <c r="D536" s="49" t="s">
        <v>1036</v>
      </c>
      <c r="E536" s="49" t="s">
        <v>1037</v>
      </c>
      <c r="F536" s="58">
        <v>1700</v>
      </c>
      <c r="G536" s="1">
        <v>27</v>
      </c>
      <c r="H536" s="1">
        <v>150</v>
      </c>
      <c r="I536" s="1">
        <v>131</v>
      </c>
      <c r="M536" s="1">
        <v>0.45</v>
      </c>
      <c r="Q536" s="34">
        <v>0.01</v>
      </c>
      <c r="R536" s="1">
        <v>274.7</v>
      </c>
      <c r="S536" s="1">
        <v>100</v>
      </c>
      <c r="T536" s="48" t="s">
        <v>166</v>
      </c>
      <c r="U536" s="48">
        <f>V536*W536*X536/1000000</f>
        <v>1.9832802799999998E-3</v>
      </c>
      <c r="V536" s="1">
        <v>23.6</v>
      </c>
      <c r="W536" s="1">
        <v>16.13</v>
      </c>
      <c r="X536" s="1">
        <v>5.21</v>
      </c>
      <c r="Y536" s="1">
        <v>2</v>
      </c>
      <c r="Z536" s="1">
        <v>10.07</v>
      </c>
      <c r="AA536" s="1">
        <v>2250</v>
      </c>
      <c r="AB536" s="1">
        <v>105</v>
      </c>
      <c r="AC536" s="1">
        <v>4</v>
      </c>
      <c r="AD536" s="1">
        <v>2</v>
      </c>
      <c r="AE536" s="1">
        <v>20</v>
      </c>
      <c r="AF536" s="1">
        <v>-5</v>
      </c>
      <c r="AG536" s="1">
        <v>2.5</v>
      </c>
    </row>
    <row r="537" spans="1:33" x14ac:dyDescent="0.2">
      <c r="A537" s="49" t="s">
        <v>450</v>
      </c>
      <c r="B537" s="49" t="s">
        <v>1035</v>
      </c>
      <c r="C537" s="49" t="s">
        <v>1033</v>
      </c>
      <c r="D537" s="49" t="s">
        <v>1036</v>
      </c>
      <c r="E537" s="49" t="s">
        <v>1037</v>
      </c>
      <c r="F537" s="58">
        <v>1700</v>
      </c>
      <c r="G537" s="1">
        <v>3.5</v>
      </c>
      <c r="H537" s="1">
        <v>2000</v>
      </c>
      <c r="I537" s="1">
        <v>132</v>
      </c>
      <c r="M537" s="1">
        <v>1.8</v>
      </c>
      <c r="Q537" s="34">
        <v>0.01</v>
      </c>
      <c r="R537" s="1">
        <v>40.119999999999997</v>
      </c>
      <c r="S537" s="1">
        <v>100</v>
      </c>
      <c r="T537" s="48" t="s">
        <v>166</v>
      </c>
      <c r="U537" s="48">
        <f>V537*W537*X537/1000000</f>
        <v>1.77318703E-3</v>
      </c>
      <c r="V537" s="1">
        <v>21.1</v>
      </c>
      <c r="W537" s="1">
        <v>16.13</v>
      </c>
      <c r="X537" s="1">
        <v>5.21</v>
      </c>
      <c r="Y537" s="1">
        <v>2.1</v>
      </c>
      <c r="Z537" s="1">
        <v>0.81</v>
      </c>
      <c r="AA537" s="1">
        <v>200</v>
      </c>
      <c r="AB537" s="1">
        <v>12</v>
      </c>
      <c r="AC537" s="1">
        <v>1.3</v>
      </c>
      <c r="AD537" s="1">
        <v>24.8</v>
      </c>
      <c r="AE537" s="1">
        <v>20</v>
      </c>
      <c r="AF537" s="1">
        <v>-5</v>
      </c>
      <c r="AG537" s="1">
        <v>2.5</v>
      </c>
    </row>
    <row r="538" spans="1:33" x14ac:dyDescent="0.2">
      <c r="A538" s="59" t="s">
        <v>983</v>
      </c>
      <c r="B538" s="59" t="s">
        <v>1170</v>
      </c>
      <c r="C538" s="58" t="s">
        <v>150</v>
      </c>
      <c r="D538" s="59" t="s">
        <v>1066</v>
      </c>
      <c r="E538" s="58" t="s">
        <v>1037</v>
      </c>
      <c r="H538" s="49"/>
      <c r="R538" s="1">
        <v>690.25</v>
      </c>
      <c r="S538" s="1">
        <v>105</v>
      </c>
      <c r="T538" s="58" t="s">
        <v>166</v>
      </c>
    </row>
    <row r="539" spans="1:33" x14ac:dyDescent="0.2">
      <c r="A539" s="59" t="s">
        <v>983</v>
      </c>
      <c r="B539" s="59" t="s">
        <v>1067</v>
      </c>
      <c r="C539" s="58" t="s">
        <v>150</v>
      </c>
      <c r="D539" s="59" t="s">
        <v>1066</v>
      </c>
      <c r="E539" s="58" t="s">
        <v>1037</v>
      </c>
      <c r="R539" s="1">
        <v>847.45</v>
      </c>
      <c r="S539" s="1">
        <v>100</v>
      </c>
      <c r="T539" s="58" t="s">
        <v>166</v>
      </c>
    </row>
    <row r="540" spans="1:33" x14ac:dyDescent="0.2">
      <c r="A540" s="59" t="s">
        <v>983</v>
      </c>
      <c r="B540" s="59" t="s">
        <v>1068</v>
      </c>
      <c r="C540" s="58" t="s">
        <v>150</v>
      </c>
      <c r="D540" s="59" t="s">
        <v>1066</v>
      </c>
      <c r="E540" s="58" t="s">
        <v>1037</v>
      </c>
      <c r="R540" s="60">
        <v>1155.92</v>
      </c>
      <c r="S540" s="1">
        <v>25</v>
      </c>
      <c r="T540" s="58" t="s">
        <v>166</v>
      </c>
    </row>
    <row r="541" spans="1:33" x14ac:dyDescent="0.2">
      <c r="A541" s="59" t="s">
        <v>983</v>
      </c>
      <c r="B541" s="59" t="s">
        <v>1069</v>
      </c>
      <c r="C541" s="58" t="s">
        <v>150</v>
      </c>
      <c r="D541" s="59" t="s">
        <v>1066</v>
      </c>
      <c r="E541" s="58" t="s">
        <v>1037</v>
      </c>
      <c r="R541" s="60">
        <v>1271.42</v>
      </c>
      <c r="S541" s="1">
        <v>25</v>
      </c>
      <c r="T541" s="58" t="s">
        <v>166</v>
      </c>
    </row>
    <row r="542" spans="1:33" x14ac:dyDescent="0.2">
      <c r="A542" s="59" t="s">
        <v>983</v>
      </c>
      <c r="B542" s="59" t="s">
        <v>1071</v>
      </c>
      <c r="C542" s="58" t="s">
        <v>150</v>
      </c>
      <c r="D542" s="59" t="s">
        <v>1066</v>
      </c>
      <c r="E542" s="58" t="s">
        <v>1037</v>
      </c>
      <c r="R542" s="60">
        <v>1339.58</v>
      </c>
      <c r="S542" s="1">
        <v>25</v>
      </c>
      <c r="T542" s="58" t="s">
        <v>166</v>
      </c>
    </row>
    <row r="543" spans="1:33" x14ac:dyDescent="0.2">
      <c r="A543" s="59" t="s">
        <v>983</v>
      </c>
      <c r="B543" s="59" t="s">
        <v>1072</v>
      </c>
      <c r="C543" s="58" t="s">
        <v>150</v>
      </c>
      <c r="D543" s="59" t="s">
        <v>1066</v>
      </c>
      <c r="E543" s="58" t="s">
        <v>1037</v>
      </c>
      <c r="R543" s="60">
        <v>2686.87</v>
      </c>
      <c r="S543" s="1">
        <v>5</v>
      </c>
      <c r="T543" s="58" t="s">
        <v>166</v>
      </c>
    </row>
    <row r="544" spans="1:33" x14ac:dyDescent="0.2">
      <c r="A544" s="59" t="s">
        <v>983</v>
      </c>
      <c r="B544" s="59" t="s">
        <v>1070</v>
      </c>
      <c r="C544" s="58" t="s">
        <v>150</v>
      </c>
      <c r="D544" s="59" t="s">
        <v>1066</v>
      </c>
      <c r="E544" s="58" t="s">
        <v>1037</v>
      </c>
      <c r="R544" s="60">
        <v>2875.53</v>
      </c>
      <c r="S544" s="1">
        <v>5</v>
      </c>
      <c r="T544" s="58" t="s">
        <v>166</v>
      </c>
    </row>
    <row r="545" spans="1:24" x14ac:dyDescent="0.2">
      <c r="A545" s="1" t="s">
        <v>1171</v>
      </c>
      <c r="B545" s="7" t="s">
        <v>1174</v>
      </c>
      <c r="C545" s="1" t="s">
        <v>1169</v>
      </c>
      <c r="D545" s="67" t="s">
        <v>1233</v>
      </c>
      <c r="E545" s="59" t="s">
        <v>168</v>
      </c>
      <c r="F545" s="1">
        <v>800</v>
      </c>
      <c r="G545" s="1">
        <v>36</v>
      </c>
      <c r="I545" s="1">
        <v>1.05</v>
      </c>
      <c r="O545" s="1">
        <v>1</v>
      </c>
      <c r="Q545" s="1">
        <v>0.2</v>
      </c>
      <c r="R545" s="1">
        <v>109.67</v>
      </c>
      <c r="S545" s="1">
        <v>100</v>
      </c>
      <c r="T545" s="59" t="s">
        <v>166</v>
      </c>
      <c r="U545" s="59">
        <f>V545*W545*X545/1000000</f>
        <v>5.7790720000000004E-2</v>
      </c>
      <c r="V545" s="1">
        <v>92</v>
      </c>
      <c r="W545" s="1">
        <v>20.8</v>
      </c>
      <c r="X545" s="1">
        <v>30.2</v>
      </c>
    </row>
    <row r="546" spans="1:24" x14ac:dyDescent="0.2">
      <c r="A546" s="1" t="s">
        <v>1171</v>
      </c>
      <c r="B546" s="7" t="s">
        <v>1172</v>
      </c>
      <c r="C546" s="1" t="s">
        <v>1169</v>
      </c>
      <c r="D546" s="67" t="s">
        <v>1233</v>
      </c>
      <c r="E546" s="59" t="s">
        <v>168</v>
      </c>
      <c r="F546" s="1">
        <v>800</v>
      </c>
      <c r="G546" s="1">
        <v>59</v>
      </c>
      <c r="I546" s="1">
        <v>1.26</v>
      </c>
      <c r="O546" s="1">
        <v>0.59</v>
      </c>
      <c r="Q546" s="1">
        <v>0.2</v>
      </c>
      <c r="R546" s="1">
        <v>118.31</v>
      </c>
      <c r="S546" s="1">
        <v>100</v>
      </c>
      <c r="T546" s="59" t="s">
        <v>166</v>
      </c>
      <c r="U546" s="59">
        <f t="shared" ref="U546:U607" si="9">V546*W546*X546/1000000</f>
        <v>5.7790720000000004E-2</v>
      </c>
      <c r="V546" s="1">
        <v>92</v>
      </c>
      <c r="W546" s="1">
        <v>20.8</v>
      </c>
      <c r="X546" s="1">
        <v>30.2</v>
      </c>
    </row>
    <row r="547" spans="1:24" x14ac:dyDescent="0.2">
      <c r="A547" s="1" t="s">
        <v>1171</v>
      </c>
      <c r="B547" s="7" t="s">
        <v>1175</v>
      </c>
      <c r="C547" s="1" t="s">
        <v>1169</v>
      </c>
      <c r="D547" s="67" t="s">
        <v>1233</v>
      </c>
      <c r="E547" s="59" t="s">
        <v>168</v>
      </c>
      <c r="F547" s="1">
        <v>800</v>
      </c>
      <c r="G547" s="1">
        <v>71</v>
      </c>
      <c r="I547" s="1">
        <v>1.1399999999999999</v>
      </c>
      <c r="O547" s="1">
        <v>0.51</v>
      </c>
      <c r="Q547" s="1">
        <v>0.2</v>
      </c>
      <c r="R547" s="1">
        <v>122.64</v>
      </c>
      <c r="S547" s="1">
        <v>100</v>
      </c>
      <c r="T547" s="59" t="s">
        <v>166</v>
      </c>
      <c r="U547" s="59">
        <f t="shared" si="9"/>
        <v>5.7790720000000004E-2</v>
      </c>
      <c r="V547" s="1">
        <v>92</v>
      </c>
      <c r="W547" s="1">
        <v>20.8</v>
      </c>
      <c r="X547" s="1">
        <v>30.2</v>
      </c>
    </row>
    <row r="548" spans="1:24" x14ac:dyDescent="0.2">
      <c r="A548" s="1" t="s">
        <v>1171</v>
      </c>
      <c r="B548" s="7" t="s">
        <v>1178</v>
      </c>
      <c r="C548" s="1" t="s">
        <v>1169</v>
      </c>
      <c r="D548" s="67" t="s">
        <v>1233</v>
      </c>
      <c r="E548" s="59" t="s">
        <v>168</v>
      </c>
      <c r="F548" s="1">
        <v>800</v>
      </c>
      <c r="G548" s="1">
        <v>99</v>
      </c>
      <c r="I548" s="1">
        <v>1.22</v>
      </c>
      <c r="O548" s="1">
        <v>0.35</v>
      </c>
      <c r="Q548" s="1">
        <v>0.2</v>
      </c>
      <c r="R548" s="1">
        <v>148.57</v>
      </c>
      <c r="S548" s="1">
        <v>100</v>
      </c>
      <c r="T548" s="59" t="s">
        <v>166</v>
      </c>
      <c r="U548" s="59">
        <f t="shared" si="9"/>
        <v>5.7790720000000004E-2</v>
      </c>
      <c r="V548" s="1">
        <v>92</v>
      </c>
      <c r="W548" s="1">
        <v>20.8</v>
      </c>
      <c r="X548" s="1">
        <v>30.2</v>
      </c>
    </row>
    <row r="549" spans="1:24" x14ac:dyDescent="0.2">
      <c r="A549" s="1" t="s">
        <v>1171</v>
      </c>
      <c r="B549" s="7" t="s">
        <v>1177</v>
      </c>
      <c r="C549" s="1" t="s">
        <v>1169</v>
      </c>
      <c r="D549" s="67" t="s">
        <v>1233</v>
      </c>
      <c r="E549" s="59" t="s">
        <v>168</v>
      </c>
      <c r="F549" s="1">
        <v>800</v>
      </c>
      <c r="G549" s="1">
        <v>120</v>
      </c>
      <c r="I549" s="1">
        <v>1.1299999999999999</v>
      </c>
      <c r="O549" s="1">
        <v>0.26</v>
      </c>
      <c r="Q549" s="1">
        <v>0.2</v>
      </c>
      <c r="R549" s="1">
        <v>156.37</v>
      </c>
      <c r="S549" s="1">
        <v>100</v>
      </c>
      <c r="T549" s="59" t="s">
        <v>166</v>
      </c>
      <c r="U549" s="59">
        <f t="shared" si="9"/>
        <v>5.7790720000000004E-2</v>
      </c>
      <c r="V549" s="1">
        <v>92</v>
      </c>
      <c r="W549" s="1">
        <v>20.8</v>
      </c>
      <c r="X549" s="1">
        <v>30.2</v>
      </c>
    </row>
    <row r="550" spans="1:24" x14ac:dyDescent="0.2">
      <c r="A550" s="1" t="s">
        <v>1171</v>
      </c>
      <c r="B550" s="7" t="s">
        <v>1173</v>
      </c>
      <c r="C550" s="1" t="s">
        <v>1169</v>
      </c>
      <c r="D550" s="67" t="s">
        <v>1233</v>
      </c>
      <c r="E550" s="59" t="s">
        <v>168</v>
      </c>
      <c r="F550" s="1">
        <v>800</v>
      </c>
      <c r="G550" s="1">
        <v>165</v>
      </c>
      <c r="I550" s="1">
        <v>1.05</v>
      </c>
      <c r="O550" s="1">
        <v>0.21</v>
      </c>
      <c r="Q550" s="1">
        <v>0.1</v>
      </c>
      <c r="R550" s="1">
        <v>227.6</v>
      </c>
      <c r="S550" s="1">
        <v>100</v>
      </c>
      <c r="T550" s="59" t="s">
        <v>166</v>
      </c>
      <c r="U550" s="59">
        <f t="shared" si="9"/>
        <v>9.8317799999999997E-2</v>
      </c>
      <c r="V550" s="1">
        <v>94.5</v>
      </c>
      <c r="W550" s="1">
        <v>34</v>
      </c>
      <c r="X550" s="1">
        <v>30.6</v>
      </c>
    </row>
    <row r="551" spans="1:24" x14ac:dyDescent="0.2">
      <c r="A551" s="1" t="s">
        <v>1171</v>
      </c>
      <c r="B551" s="7" t="s">
        <v>1176</v>
      </c>
      <c r="C551" s="1" t="s">
        <v>1169</v>
      </c>
      <c r="D551" s="67" t="s">
        <v>1233</v>
      </c>
      <c r="E551" s="59" t="s">
        <v>168</v>
      </c>
      <c r="F551" s="1">
        <v>800</v>
      </c>
      <c r="G551" s="1">
        <v>190</v>
      </c>
      <c r="I551" s="1">
        <v>0.96</v>
      </c>
      <c r="O551" s="1">
        <v>0.21</v>
      </c>
      <c r="Q551" s="1">
        <v>0.1</v>
      </c>
      <c r="R551" s="1">
        <v>241.03</v>
      </c>
      <c r="S551" s="1">
        <v>100</v>
      </c>
      <c r="T551" s="59" t="s">
        <v>166</v>
      </c>
      <c r="U551" s="59">
        <f t="shared" si="9"/>
        <v>9.8317799999999997E-2</v>
      </c>
      <c r="V551" s="1">
        <v>94.5</v>
      </c>
      <c r="W551" s="1">
        <v>34</v>
      </c>
      <c r="X551" s="1">
        <v>30.6</v>
      </c>
    </row>
    <row r="552" spans="1:24" x14ac:dyDescent="0.2">
      <c r="A552" s="1" t="s">
        <v>1171</v>
      </c>
      <c r="B552" s="7" t="s">
        <v>1179</v>
      </c>
      <c r="C552" s="1" t="s">
        <v>1169</v>
      </c>
      <c r="D552" s="67" t="s">
        <v>1233</v>
      </c>
      <c r="E552" s="59" t="s">
        <v>168</v>
      </c>
      <c r="F552" s="1">
        <v>1200</v>
      </c>
      <c r="G552" s="1">
        <v>36</v>
      </c>
      <c r="I552" s="1">
        <v>1.05</v>
      </c>
      <c r="O552" s="1">
        <v>1</v>
      </c>
      <c r="Q552" s="1">
        <v>0.2</v>
      </c>
      <c r="R552" s="1">
        <v>114.54</v>
      </c>
      <c r="S552" s="1">
        <v>100</v>
      </c>
      <c r="T552" s="59" t="s">
        <v>166</v>
      </c>
      <c r="U552" s="59">
        <f t="shared" si="9"/>
        <v>5.7790720000000004E-2</v>
      </c>
      <c r="V552" s="1">
        <v>92</v>
      </c>
      <c r="W552" s="1">
        <v>20.8</v>
      </c>
      <c r="X552" s="1">
        <v>30.2</v>
      </c>
    </row>
    <row r="553" spans="1:24" x14ac:dyDescent="0.2">
      <c r="A553" s="1" t="s">
        <v>1171</v>
      </c>
      <c r="B553" s="7" t="s">
        <v>1188</v>
      </c>
      <c r="C553" s="1" t="s">
        <v>1169</v>
      </c>
      <c r="D553" s="67" t="s">
        <v>1233</v>
      </c>
      <c r="E553" s="59" t="s">
        <v>168</v>
      </c>
      <c r="F553" s="1">
        <v>1200</v>
      </c>
      <c r="G553" s="1">
        <v>59</v>
      </c>
      <c r="I553" s="1">
        <v>1.26</v>
      </c>
      <c r="O553" s="1">
        <v>0.59</v>
      </c>
      <c r="Q553" s="1">
        <v>0.2</v>
      </c>
      <c r="R553" s="1">
        <v>115.85</v>
      </c>
      <c r="S553" s="1">
        <v>100</v>
      </c>
      <c r="T553" s="59" t="s">
        <v>166</v>
      </c>
      <c r="U553" s="59">
        <f t="shared" si="9"/>
        <v>5.7790720000000004E-2</v>
      </c>
      <c r="V553" s="1">
        <v>92</v>
      </c>
      <c r="W553" s="1">
        <v>20.8</v>
      </c>
      <c r="X553" s="1">
        <v>30.2</v>
      </c>
    </row>
    <row r="554" spans="1:24" x14ac:dyDescent="0.2">
      <c r="A554" s="1" t="s">
        <v>1171</v>
      </c>
      <c r="B554" s="7" t="s">
        <v>1187</v>
      </c>
      <c r="C554" s="1" t="s">
        <v>1169</v>
      </c>
      <c r="D554" s="67" t="s">
        <v>1233</v>
      </c>
      <c r="E554" s="59" t="s">
        <v>168</v>
      </c>
      <c r="F554" s="1">
        <v>1200</v>
      </c>
      <c r="G554" s="1">
        <v>71</v>
      </c>
      <c r="I554" s="1">
        <v>1.1399999999999999</v>
      </c>
      <c r="O554" s="1">
        <v>0.51</v>
      </c>
      <c r="Q554" s="1">
        <v>0.2</v>
      </c>
      <c r="R554" s="1">
        <v>128.81</v>
      </c>
      <c r="S554" s="1">
        <v>100</v>
      </c>
      <c r="T554" s="59" t="s">
        <v>166</v>
      </c>
      <c r="U554" s="59">
        <f t="shared" si="9"/>
        <v>5.7790720000000004E-2</v>
      </c>
      <c r="V554" s="1">
        <v>92</v>
      </c>
      <c r="W554" s="1">
        <v>20.8</v>
      </c>
      <c r="X554" s="1">
        <v>30.2</v>
      </c>
    </row>
    <row r="555" spans="1:24" x14ac:dyDescent="0.2">
      <c r="A555" s="1" t="s">
        <v>1171</v>
      </c>
      <c r="B555" s="7" t="s">
        <v>1183</v>
      </c>
      <c r="C555" s="1" t="s">
        <v>1169</v>
      </c>
      <c r="D555" s="67" t="s">
        <v>1233</v>
      </c>
      <c r="E555" s="59" t="s">
        <v>168</v>
      </c>
      <c r="F555" s="1">
        <v>1200</v>
      </c>
      <c r="G555" s="1">
        <v>99</v>
      </c>
      <c r="I555" s="1">
        <v>1.22</v>
      </c>
      <c r="O555" s="1">
        <v>0.35</v>
      </c>
      <c r="Q555" s="1">
        <v>0.2</v>
      </c>
      <c r="R555" s="1">
        <v>155.97</v>
      </c>
      <c r="S555" s="1">
        <v>100</v>
      </c>
      <c r="T555" s="59" t="s">
        <v>166</v>
      </c>
      <c r="U555" s="59">
        <f t="shared" si="9"/>
        <v>5.7790720000000004E-2</v>
      </c>
      <c r="V555" s="1">
        <v>92</v>
      </c>
      <c r="W555" s="1">
        <v>20.8</v>
      </c>
      <c r="X555" s="1">
        <v>30.2</v>
      </c>
    </row>
    <row r="556" spans="1:24" x14ac:dyDescent="0.2">
      <c r="A556" s="1" t="s">
        <v>1171</v>
      </c>
      <c r="B556" s="7" t="s">
        <v>1186</v>
      </c>
      <c r="C556" s="1" t="s">
        <v>1169</v>
      </c>
      <c r="D556" s="67" t="s">
        <v>1233</v>
      </c>
      <c r="E556" s="59" t="s">
        <v>168</v>
      </c>
      <c r="F556" s="1">
        <v>1200</v>
      </c>
      <c r="G556" s="1">
        <v>120</v>
      </c>
      <c r="I556" s="1">
        <v>1.1299999999999999</v>
      </c>
      <c r="O556" s="1">
        <v>0.26</v>
      </c>
      <c r="Q556" s="1">
        <v>0.2</v>
      </c>
      <c r="R556" s="1">
        <v>164.23</v>
      </c>
      <c r="S556" s="1">
        <v>100</v>
      </c>
      <c r="T556" s="59" t="s">
        <v>166</v>
      </c>
      <c r="U556" s="59">
        <f t="shared" si="9"/>
        <v>5.7790720000000004E-2</v>
      </c>
      <c r="V556" s="1">
        <v>92</v>
      </c>
      <c r="W556" s="1">
        <v>20.8</v>
      </c>
      <c r="X556" s="1">
        <v>30.2</v>
      </c>
    </row>
    <row r="557" spans="1:24" x14ac:dyDescent="0.2">
      <c r="A557" s="1" t="s">
        <v>1171</v>
      </c>
      <c r="B557" s="7" t="s">
        <v>1185</v>
      </c>
      <c r="C557" s="1" t="s">
        <v>1169</v>
      </c>
      <c r="D557" s="67" t="s">
        <v>1233</v>
      </c>
      <c r="E557" s="59" t="s">
        <v>168</v>
      </c>
      <c r="F557" s="1">
        <v>1200</v>
      </c>
      <c r="G557" s="1">
        <v>165</v>
      </c>
      <c r="I557" s="1">
        <v>1.05</v>
      </c>
      <c r="O557" s="1">
        <v>0.21</v>
      </c>
      <c r="Q557" s="1">
        <v>0.1</v>
      </c>
      <c r="R557" s="1">
        <v>239.1</v>
      </c>
      <c r="S557" s="1">
        <v>100</v>
      </c>
      <c r="T557" s="59" t="s">
        <v>166</v>
      </c>
      <c r="U557" s="59">
        <f t="shared" si="9"/>
        <v>9.8317799999999997E-2</v>
      </c>
      <c r="V557" s="1">
        <v>94.5</v>
      </c>
      <c r="W557" s="1">
        <v>34</v>
      </c>
      <c r="X557" s="1">
        <v>30.6</v>
      </c>
    </row>
    <row r="558" spans="1:24" x14ac:dyDescent="0.2">
      <c r="A558" s="1" t="s">
        <v>1171</v>
      </c>
      <c r="B558" s="7" t="s">
        <v>1182</v>
      </c>
      <c r="C558" s="1" t="s">
        <v>1169</v>
      </c>
      <c r="D558" s="67" t="s">
        <v>1233</v>
      </c>
      <c r="E558" s="59" t="s">
        <v>168</v>
      </c>
      <c r="F558" s="1">
        <v>1200</v>
      </c>
      <c r="G558" s="1">
        <v>190</v>
      </c>
      <c r="I558" s="1">
        <v>0.96</v>
      </c>
      <c r="O558" s="1">
        <v>0.21</v>
      </c>
      <c r="Q558" s="1">
        <v>0.1</v>
      </c>
      <c r="R558" s="1">
        <v>253.14</v>
      </c>
      <c r="S558" s="1">
        <v>100</v>
      </c>
      <c r="T558" s="59" t="s">
        <v>166</v>
      </c>
      <c r="U558" s="59">
        <f t="shared" si="9"/>
        <v>9.8317799999999997E-2</v>
      </c>
      <c r="V558" s="1">
        <v>94.5</v>
      </c>
      <c r="W558" s="1">
        <v>34</v>
      </c>
      <c r="X558" s="1">
        <v>30.6</v>
      </c>
    </row>
    <row r="559" spans="1:24" x14ac:dyDescent="0.2">
      <c r="A559" s="1" t="s">
        <v>1171</v>
      </c>
      <c r="B559" s="7" t="s">
        <v>1184</v>
      </c>
      <c r="C559" s="1" t="s">
        <v>1169</v>
      </c>
      <c r="D559" s="67" t="s">
        <v>1233</v>
      </c>
      <c r="E559" s="59" t="s">
        <v>168</v>
      </c>
      <c r="F559" s="1">
        <v>1200</v>
      </c>
      <c r="G559" s="1">
        <v>270</v>
      </c>
      <c r="I559" s="1">
        <v>1.08</v>
      </c>
      <c r="O559" s="1">
        <v>0.14000000000000001</v>
      </c>
      <c r="Q559" s="1">
        <v>0.04</v>
      </c>
      <c r="R559" s="1">
        <v>666.21</v>
      </c>
      <c r="S559" s="1">
        <v>100</v>
      </c>
      <c r="T559" s="59" t="s">
        <v>166</v>
      </c>
      <c r="U559" s="59">
        <f t="shared" si="9"/>
        <v>0.29899999999999999</v>
      </c>
      <c r="V559" s="1">
        <v>115</v>
      </c>
      <c r="W559" s="1">
        <v>50</v>
      </c>
      <c r="X559" s="1">
        <v>52</v>
      </c>
    </row>
    <row r="560" spans="1:24" x14ac:dyDescent="0.2">
      <c r="A560" s="1" t="s">
        <v>1171</v>
      </c>
      <c r="B560" s="7" t="s">
        <v>1180</v>
      </c>
      <c r="C560" s="1" t="s">
        <v>1169</v>
      </c>
      <c r="D560" s="67" t="s">
        <v>1233</v>
      </c>
      <c r="E560" s="59" t="s">
        <v>168</v>
      </c>
      <c r="F560" s="1">
        <v>1200</v>
      </c>
      <c r="G560" s="1">
        <v>300</v>
      </c>
      <c r="I560" s="1">
        <v>1</v>
      </c>
      <c r="O560" s="1">
        <v>0.13</v>
      </c>
      <c r="Q560" s="1">
        <v>0.04</v>
      </c>
      <c r="R560" s="1">
        <v>545.5</v>
      </c>
      <c r="S560" s="1">
        <v>100</v>
      </c>
      <c r="T560" s="59" t="s">
        <v>166</v>
      </c>
      <c r="U560" s="59">
        <f t="shared" si="9"/>
        <v>0.22272</v>
      </c>
      <c r="V560" s="1">
        <v>116</v>
      </c>
      <c r="W560" s="1">
        <v>60</v>
      </c>
      <c r="X560" s="1">
        <v>32</v>
      </c>
    </row>
    <row r="561" spans="1:24" x14ac:dyDescent="0.2">
      <c r="A561" s="1" t="s">
        <v>1171</v>
      </c>
      <c r="B561" s="7" t="s">
        <v>1181</v>
      </c>
      <c r="C561" s="1" t="s">
        <v>1169</v>
      </c>
      <c r="D561" s="67" t="s">
        <v>1233</v>
      </c>
      <c r="E561" s="59" t="s">
        <v>168</v>
      </c>
      <c r="F561" s="1">
        <v>1200</v>
      </c>
      <c r="G561" s="1">
        <v>310</v>
      </c>
      <c r="I561" s="1">
        <v>1.03</v>
      </c>
      <c r="O561" s="1">
        <v>0.12</v>
      </c>
      <c r="Q561" s="1">
        <v>0.04</v>
      </c>
      <c r="R561" s="1">
        <v>699.39</v>
      </c>
      <c r="S561" s="1">
        <v>100</v>
      </c>
      <c r="T561" s="59" t="s">
        <v>166</v>
      </c>
      <c r="U561" s="59">
        <f t="shared" si="9"/>
        <v>0.29899999999999999</v>
      </c>
      <c r="V561" s="1">
        <v>115</v>
      </c>
      <c r="W561" s="1">
        <v>50</v>
      </c>
      <c r="X561" s="1">
        <v>52</v>
      </c>
    </row>
    <row r="562" spans="1:24" x14ac:dyDescent="0.2">
      <c r="A562" s="1" t="s">
        <v>1171</v>
      </c>
      <c r="B562" s="7" t="s">
        <v>1189</v>
      </c>
      <c r="C562" s="1" t="s">
        <v>1169</v>
      </c>
      <c r="D562" s="67" t="s">
        <v>1233</v>
      </c>
      <c r="E562" s="59" t="s">
        <v>168</v>
      </c>
      <c r="F562" s="1">
        <v>1400</v>
      </c>
      <c r="G562" s="1">
        <v>36</v>
      </c>
      <c r="I562" s="1">
        <v>1.05</v>
      </c>
      <c r="O562" s="1">
        <v>1</v>
      </c>
      <c r="Q562" s="1">
        <v>0.2</v>
      </c>
      <c r="R562" s="1">
        <v>120.02</v>
      </c>
      <c r="S562" s="1">
        <v>100</v>
      </c>
      <c r="T562" s="59" t="s">
        <v>166</v>
      </c>
      <c r="U562" s="59">
        <f t="shared" si="9"/>
        <v>5.7790720000000004E-2</v>
      </c>
      <c r="V562" s="1">
        <v>92</v>
      </c>
      <c r="W562" s="1">
        <v>20.8</v>
      </c>
      <c r="X562" s="1">
        <v>30.2</v>
      </c>
    </row>
    <row r="563" spans="1:24" x14ac:dyDescent="0.2">
      <c r="A563" s="1" t="s">
        <v>1171</v>
      </c>
      <c r="B563" s="7" t="s">
        <v>1191</v>
      </c>
      <c r="C563" s="1" t="s">
        <v>1169</v>
      </c>
      <c r="D563" s="67" t="s">
        <v>1233</v>
      </c>
      <c r="E563" s="59" t="s">
        <v>168</v>
      </c>
      <c r="F563" s="1">
        <v>1400</v>
      </c>
      <c r="G563" s="1">
        <v>59</v>
      </c>
      <c r="I563" s="1">
        <v>1.26</v>
      </c>
      <c r="O563" s="1">
        <v>0.59</v>
      </c>
      <c r="Q563" s="1">
        <v>0.2</v>
      </c>
      <c r="R563" s="1">
        <v>121.41</v>
      </c>
      <c r="S563" s="1">
        <v>100</v>
      </c>
      <c r="T563" s="59" t="s">
        <v>166</v>
      </c>
      <c r="U563" s="59">
        <f t="shared" si="9"/>
        <v>5.7790720000000004E-2</v>
      </c>
      <c r="V563" s="1">
        <v>92</v>
      </c>
      <c r="W563" s="1">
        <v>20.8</v>
      </c>
      <c r="X563" s="1">
        <v>30.2</v>
      </c>
    </row>
    <row r="564" spans="1:24" x14ac:dyDescent="0.2">
      <c r="A564" s="1" t="s">
        <v>1171</v>
      </c>
      <c r="B564" s="7" t="s">
        <v>1190</v>
      </c>
      <c r="C564" s="1" t="s">
        <v>1169</v>
      </c>
      <c r="D564" s="67" t="s">
        <v>1233</v>
      </c>
      <c r="E564" s="59" t="s">
        <v>168</v>
      </c>
      <c r="F564" s="1">
        <v>1400</v>
      </c>
      <c r="G564" s="1">
        <v>71</v>
      </c>
      <c r="I564" s="1">
        <v>1.1399999999999999</v>
      </c>
      <c r="O564" s="1">
        <v>0.51</v>
      </c>
      <c r="Q564" s="1">
        <v>0.2</v>
      </c>
      <c r="R564" s="1">
        <v>134.91</v>
      </c>
      <c r="S564" s="1">
        <v>100</v>
      </c>
      <c r="T564" s="59" t="s">
        <v>166</v>
      </c>
      <c r="U564" s="59">
        <f t="shared" si="9"/>
        <v>5.7790720000000004E-2</v>
      </c>
      <c r="V564" s="1">
        <v>92</v>
      </c>
      <c r="W564" s="1">
        <v>20.8</v>
      </c>
      <c r="X564" s="1">
        <v>30.2</v>
      </c>
    </row>
    <row r="565" spans="1:24" x14ac:dyDescent="0.2">
      <c r="A565" s="1" t="s">
        <v>450</v>
      </c>
      <c r="B565" s="65" t="s">
        <v>1234</v>
      </c>
      <c r="C565" s="1" t="s">
        <v>1169</v>
      </c>
      <c r="D565" s="67" t="s">
        <v>1233</v>
      </c>
      <c r="E565" s="59" t="s">
        <v>168</v>
      </c>
      <c r="F565" s="1">
        <v>1400</v>
      </c>
      <c r="G565" s="1">
        <v>99</v>
      </c>
      <c r="I565" s="1">
        <v>1.22</v>
      </c>
      <c r="O565" s="1">
        <v>0.35</v>
      </c>
      <c r="Q565" s="1">
        <v>0.2</v>
      </c>
      <c r="R565" s="1">
        <v>163.38999999999999</v>
      </c>
      <c r="S565" s="1">
        <v>108</v>
      </c>
      <c r="T565" s="59" t="s">
        <v>166</v>
      </c>
      <c r="U565" s="59">
        <f t="shared" si="9"/>
        <v>5.7790720000000004E-2</v>
      </c>
      <c r="V565" s="1">
        <v>92</v>
      </c>
      <c r="W565" s="1">
        <v>20.8</v>
      </c>
      <c r="X565" s="1">
        <v>30.2</v>
      </c>
    </row>
    <row r="566" spans="1:24" x14ac:dyDescent="0.2">
      <c r="A566" s="1" t="s">
        <v>1171</v>
      </c>
      <c r="B566" s="7" t="s">
        <v>1192</v>
      </c>
      <c r="C566" s="1" t="s">
        <v>1169</v>
      </c>
      <c r="D566" s="67" t="s">
        <v>1233</v>
      </c>
      <c r="E566" s="59" t="s">
        <v>168</v>
      </c>
      <c r="F566" s="1">
        <v>1400</v>
      </c>
      <c r="G566" s="1">
        <v>120</v>
      </c>
      <c r="I566" s="1">
        <v>1.1299999999999999</v>
      </c>
      <c r="O566" s="1">
        <v>0.26</v>
      </c>
      <c r="Q566" s="1">
        <v>0.2</v>
      </c>
      <c r="R566" s="1">
        <v>171.95</v>
      </c>
      <c r="S566" s="1">
        <v>100</v>
      </c>
      <c r="T566" s="59" t="s">
        <v>166</v>
      </c>
      <c r="U566" s="59">
        <f t="shared" si="9"/>
        <v>5.7790720000000004E-2</v>
      </c>
      <c r="V566" s="1">
        <v>92</v>
      </c>
      <c r="W566" s="1">
        <v>20.8</v>
      </c>
      <c r="X566" s="1">
        <v>30.2</v>
      </c>
    </row>
    <row r="567" spans="1:24" x14ac:dyDescent="0.2">
      <c r="A567" s="1" t="s">
        <v>1171</v>
      </c>
      <c r="B567" s="7" t="s">
        <v>1194</v>
      </c>
      <c r="C567" s="1" t="s">
        <v>1169</v>
      </c>
      <c r="D567" s="67" t="s">
        <v>1233</v>
      </c>
      <c r="E567" s="59" t="s">
        <v>168</v>
      </c>
      <c r="F567" s="1">
        <v>1400</v>
      </c>
      <c r="G567" s="1">
        <v>165</v>
      </c>
      <c r="I567" s="1">
        <v>1.05</v>
      </c>
      <c r="O567" s="1">
        <v>0.21</v>
      </c>
      <c r="Q567" s="1">
        <v>0.1</v>
      </c>
      <c r="R567" s="1">
        <v>250.44</v>
      </c>
      <c r="S567" s="1">
        <v>100</v>
      </c>
      <c r="T567" s="59" t="s">
        <v>166</v>
      </c>
      <c r="U567" s="59">
        <f t="shared" si="9"/>
        <v>9.8317799999999997E-2</v>
      </c>
      <c r="V567" s="1">
        <v>94.5</v>
      </c>
      <c r="W567" s="1">
        <v>34</v>
      </c>
      <c r="X567" s="1">
        <v>30.6</v>
      </c>
    </row>
    <row r="568" spans="1:24" x14ac:dyDescent="0.2">
      <c r="A568" s="1" t="s">
        <v>1171</v>
      </c>
      <c r="B568" s="7" t="s">
        <v>1193</v>
      </c>
      <c r="C568" s="1" t="s">
        <v>1169</v>
      </c>
      <c r="D568" s="67" t="s">
        <v>1233</v>
      </c>
      <c r="E568" s="59" t="s">
        <v>168</v>
      </c>
      <c r="F568" s="1">
        <v>1400</v>
      </c>
      <c r="G568" s="1">
        <v>190</v>
      </c>
      <c r="I568" s="1">
        <v>0.96</v>
      </c>
      <c r="O568" s="1">
        <v>0.21</v>
      </c>
      <c r="Q568" s="1">
        <v>0.1</v>
      </c>
      <c r="R568" s="1">
        <v>265.27</v>
      </c>
      <c r="S568" s="1">
        <v>100</v>
      </c>
      <c r="T568" s="59" t="s">
        <v>166</v>
      </c>
      <c r="U568" s="59">
        <f t="shared" si="9"/>
        <v>9.8317799999999997E-2</v>
      </c>
      <c r="V568" s="1">
        <v>94.5</v>
      </c>
      <c r="W568" s="1">
        <v>34</v>
      </c>
      <c r="X568" s="1">
        <v>30.6</v>
      </c>
    </row>
    <row r="569" spans="1:24" x14ac:dyDescent="0.2">
      <c r="A569" s="1" t="s">
        <v>1171</v>
      </c>
      <c r="B569" s="7" t="s">
        <v>1195</v>
      </c>
      <c r="C569" s="1" t="s">
        <v>1169</v>
      </c>
      <c r="D569" s="67" t="s">
        <v>1233</v>
      </c>
      <c r="E569" s="59" t="s">
        <v>168</v>
      </c>
      <c r="F569" s="1">
        <v>1400</v>
      </c>
      <c r="G569" s="1">
        <v>224</v>
      </c>
      <c r="I569" s="1">
        <v>1.07</v>
      </c>
      <c r="O569" s="1">
        <v>0.13</v>
      </c>
      <c r="Q569" s="1">
        <v>0.1</v>
      </c>
      <c r="R569" s="1">
        <v>374.63</v>
      </c>
      <c r="S569" s="1">
        <v>100</v>
      </c>
      <c r="T569" s="59" t="s">
        <v>166</v>
      </c>
      <c r="U569" s="59">
        <f t="shared" si="9"/>
        <v>9.8317799999999997E-2</v>
      </c>
      <c r="V569" s="1">
        <v>94.5</v>
      </c>
      <c r="W569" s="1">
        <v>34</v>
      </c>
      <c r="X569" s="1">
        <v>30.6</v>
      </c>
    </row>
    <row r="570" spans="1:24" x14ac:dyDescent="0.2">
      <c r="A570" s="1" t="s">
        <v>1171</v>
      </c>
      <c r="B570" s="7" t="s">
        <v>1197</v>
      </c>
      <c r="C570" s="1" t="s">
        <v>1169</v>
      </c>
      <c r="D570" s="67" t="s">
        <v>1233</v>
      </c>
      <c r="E570" s="59" t="s">
        <v>168</v>
      </c>
      <c r="F570" s="1">
        <v>1400</v>
      </c>
      <c r="G570" s="1">
        <v>270</v>
      </c>
      <c r="I570" s="1">
        <v>1.08</v>
      </c>
      <c r="O570" s="1">
        <v>0.14000000000000001</v>
      </c>
      <c r="Q570" s="1">
        <v>0.04</v>
      </c>
      <c r="R570" s="1">
        <v>697.85</v>
      </c>
      <c r="S570" s="1">
        <v>100</v>
      </c>
      <c r="T570" s="59" t="s">
        <v>166</v>
      </c>
      <c r="U570" s="59">
        <f t="shared" si="9"/>
        <v>0.29899999999999999</v>
      </c>
      <c r="V570" s="1">
        <v>115</v>
      </c>
      <c r="W570" s="1">
        <v>50</v>
      </c>
      <c r="X570" s="1">
        <v>52</v>
      </c>
    </row>
    <row r="571" spans="1:24" x14ac:dyDescent="0.2">
      <c r="A571" s="1" t="s">
        <v>1171</v>
      </c>
      <c r="B571" s="7" t="s">
        <v>1196</v>
      </c>
      <c r="C571" s="1" t="s">
        <v>1169</v>
      </c>
      <c r="D571" s="67" t="s">
        <v>1233</v>
      </c>
      <c r="E571" s="59" t="s">
        <v>168</v>
      </c>
      <c r="F571" s="1">
        <v>1400</v>
      </c>
      <c r="G571" s="1">
        <v>300</v>
      </c>
      <c r="I571" s="1">
        <v>1</v>
      </c>
      <c r="O571" s="1">
        <v>0.13</v>
      </c>
      <c r="Q571" s="1">
        <v>0.04</v>
      </c>
      <c r="R571" s="1">
        <v>571.42999999999995</v>
      </c>
      <c r="S571" s="1">
        <v>100</v>
      </c>
      <c r="T571" s="59" t="s">
        <v>166</v>
      </c>
      <c r="U571" s="59">
        <f t="shared" si="9"/>
        <v>0.22272</v>
      </c>
      <c r="V571" s="1">
        <v>116</v>
      </c>
      <c r="W571" s="1">
        <v>60</v>
      </c>
      <c r="X571" s="1">
        <v>32</v>
      </c>
    </row>
    <row r="572" spans="1:24" x14ac:dyDescent="0.2">
      <c r="A572" s="1" t="s">
        <v>1171</v>
      </c>
      <c r="B572" s="7" t="s">
        <v>1198</v>
      </c>
      <c r="C572" s="1" t="s">
        <v>1169</v>
      </c>
      <c r="D572" s="67" t="s">
        <v>1233</v>
      </c>
      <c r="E572" s="59" t="s">
        <v>168</v>
      </c>
      <c r="F572" s="1">
        <v>1400</v>
      </c>
      <c r="G572" s="1">
        <v>310</v>
      </c>
      <c r="I572" s="1">
        <v>1.03</v>
      </c>
      <c r="O572" s="1">
        <v>0.12</v>
      </c>
      <c r="Q572" s="1">
        <v>0.04</v>
      </c>
      <c r="R572" s="1">
        <v>732.51</v>
      </c>
      <c r="S572" s="1">
        <v>100</v>
      </c>
      <c r="T572" s="59" t="s">
        <v>166</v>
      </c>
      <c r="U572" s="59">
        <f t="shared" si="9"/>
        <v>0.29899999999999999</v>
      </c>
      <c r="V572" s="1">
        <v>115</v>
      </c>
      <c r="W572" s="1">
        <v>50</v>
      </c>
      <c r="X572" s="1">
        <v>52</v>
      </c>
    </row>
    <row r="573" spans="1:24" hidden="1" x14ac:dyDescent="0.2">
      <c r="B573" s="65" t="s">
        <v>1235</v>
      </c>
      <c r="C573" s="1" t="s">
        <v>1169</v>
      </c>
      <c r="D573" s="67" t="s">
        <v>1233</v>
      </c>
      <c r="E573" s="59" t="s">
        <v>168</v>
      </c>
      <c r="F573" s="1">
        <v>1400</v>
      </c>
      <c r="Q573" s="1"/>
      <c r="R573" s="66">
        <v>2714</v>
      </c>
      <c r="S573" s="1">
        <v>25</v>
      </c>
      <c r="T573" s="59" t="s">
        <v>166</v>
      </c>
      <c r="U573" s="59">
        <f t="shared" si="9"/>
        <v>0</v>
      </c>
    </row>
    <row r="574" spans="1:24" x14ac:dyDescent="0.2">
      <c r="A574" s="1" t="s">
        <v>1171</v>
      </c>
      <c r="B574" s="7" t="s">
        <v>1202</v>
      </c>
      <c r="C574" s="1" t="s">
        <v>1169</v>
      </c>
      <c r="D574" s="67" t="s">
        <v>1233</v>
      </c>
      <c r="E574" s="59" t="s">
        <v>168</v>
      </c>
      <c r="F574" s="1">
        <v>1600</v>
      </c>
      <c r="G574" s="1">
        <v>36</v>
      </c>
      <c r="I574" s="1">
        <v>1.05</v>
      </c>
      <c r="O574" s="1">
        <v>1</v>
      </c>
      <c r="Q574" s="1">
        <v>0.2</v>
      </c>
      <c r="R574" s="1">
        <v>117.7</v>
      </c>
      <c r="S574" s="1">
        <v>100</v>
      </c>
      <c r="T574" s="59" t="s">
        <v>166</v>
      </c>
      <c r="U574" s="59">
        <f t="shared" si="9"/>
        <v>5.7790720000000004E-2</v>
      </c>
      <c r="V574" s="1">
        <v>92</v>
      </c>
      <c r="W574" s="1">
        <v>20.8</v>
      </c>
      <c r="X574" s="1">
        <v>30.2</v>
      </c>
    </row>
    <row r="575" spans="1:24" x14ac:dyDescent="0.2">
      <c r="A575" s="1" t="s">
        <v>1171</v>
      </c>
      <c r="B575" s="7" t="s">
        <v>1208</v>
      </c>
      <c r="C575" s="1" t="s">
        <v>1169</v>
      </c>
      <c r="D575" s="67" t="s">
        <v>1233</v>
      </c>
      <c r="E575" s="59" t="s">
        <v>168</v>
      </c>
      <c r="F575" s="1">
        <v>1600</v>
      </c>
      <c r="G575" s="1">
        <v>59</v>
      </c>
      <c r="I575" s="1">
        <v>1.26</v>
      </c>
      <c r="O575" s="1">
        <v>0.59</v>
      </c>
      <c r="Q575" s="1">
        <v>0.2</v>
      </c>
      <c r="R575" s="1">
        <v>126.96</v>
      </c>
      <c r="S575" s="1">
        <v>100</v>
      </c>
      <c r="T575" s="59" t="s">
        <v>166</v>
      </c>
      <c r="U575" s="59">
        <f t="shared" si="9"/>
        <v>5.7790720000000004E-2</v>
      </c>
      <c r="V575" s="1">
        <v>92</v>
      </c>
      <c r="W575" s="1">
        <v>20.8</v>
      </c>
      <c r="X575" s="1">
        <v>30.2</v>
      </c>
    </row>
    <row r="576" spans="1:24" x14ac:dyDescent="0.2">
      <c r="A576" s="1" t="s">
        <v>1171</v>
      </c>
      <c r="B576" s="7" t="s">
        <v>1204</v>
      </c>
      <c r="C576" s="1" t="s">
        <v>1169</v>
      </c>
      <c r="D576" s="67" t="s">
        <v>1233</v>
      </c>
      <c r="E576" s="59" t="s">
        <v>168</v>
      </c>
      <c r="F576" s="1">
        <v>1600</v>
      </c>
      <c r="G576" s="1">
        <v>71</v>
      </c>
      <c r="I576" s="1">
        <v>1.1399999999999999</v>
      </c>
      <c r="O576" s="1">
        <v>0.51</v>
      </c>
      <c r="Q576" s="1">
        <v>0.2</v>
      </c>
      <c r="R576" s="1">
        <v>140.93</v>
      </c>
      <c r="S576" s="1">
        <v>100</v>
      </c>
      <c r="T576" s="59" t="s">
        <v>166</v>
      </c>
      <c r="U576" s="59">
        <f t="shared" si="9"/>
        <v>5.7790720000000004E-2</v>
      </c>
      <c r="V576" s="1">
        <v>92</v>
      </c>
      <c r="W576" s="1">
        <v>20.8</v>
      </c>
      <c r="X576" s="1">
        <v>30.2</v>
      </c>
    </row>
    <row r="577" spans="1:24" x14ac:dyDescent="0.2">
      <c r="A577" s="1" t="s">
        <v>1171</v>
      </c>
      <c r="B577" s="7" t="s">
        <v>1205</v>
      </c>
      <c r="C577" s="1" t="s">
        <v>1169</v>
      </c>
      <c r="D577" s="67" t="s">
        <v>1233</v>
      </c>
      <c r="E577" s="59" t="s">
        <v>168</v>
      </c>
      <c r="F577" s="1">
        <v>1600</v>
      </c>
      <c r="G577" s="1">
        <v>99</v>
      </c>
      <c r="I577" s="1">
        <v>1.22</v>
      </c>
      <c r="O577" s="1">
        <v>0.35</v>
      </c>
      <c r="Q577" s="1">
        <v>0.2</v>
      </c>
      <c r="R577" s="1">
        <v>170.8</v>
      </c>
      <c r="S577" s="1">
        <v>100</v>
      </c>
      <c r="T577" s="59" t="s">
        <v>166</v>
      </c>
      <c r="U577" s="59">
        <f t="shared" si="9"/>
        <v>5.7790720000000004E-2</v>
      </c>
      <c r="V577" s="1">
        <v>92</v>
      </c>
      <c r="W577" s="1">
        <v>20.8</v>
      </c>
      <c r="X577" s="1">
        <v>30.2</v>
      </c>
    </row>
    <row r="578" spans="1:24" x14ac:dyDescent="0.2">
      <c r="A578" s="1" t="s">
        <v>1171</v>
      </c>
      <c r="B578" s="7" t="s">
        <v>1200</v>
      </c>
      <c r="C578" s="1" t="s">
        <v>1169</v>
      </c>
      <c r="D578" s="67" t="s">
        <v>1233</v>
      </c>
      <c r="E578" s="59" t="s">
        <v>168</v>
      </c>
      <c r="F578" s="1">
        <v>1600</v>
      </c>
      <c r="G578" s="1">
        <v>120</v>
      </c>
      <c r="I578" s="1">
        <v>1.1299999999999999</v>
      </c>
      <c r="O578" s="1">
        <v>0.26</v>
      </c>
      <c r="Q578" s="1">
        <v>0.2</v>
      </c>
      <c r="R578" s="1">
        <v>179.82</v>
      </c>
      <c r="S578" s="1">
        <v>100</v>
      </c>
      <c r="T578" s="59" t="s">
        <v>166</v>
      </c>
      <c r="U578" s="59">
        <f t="shared" si="9"/>
        <v>5.7790720000000004E-2</v>
      </c>
      <c r="V578" s="1">
        <v>92</v>
      </c>
      <c r="W578" s="1">
        <v>20.8</v>
      </c>
      <c r="X578" s="1">
        <v>30.2</v>
      </c>
    </row>
    <row r="579" spans="1:24" x14ac:dyDescent="0.2">
      <c r="A579" s="1" t="s">
        <v>1171</v>
      </c>
      <c r="B579" s="7" t="s">
        <v>1209</v>
      </c>
      <c r="C579" s="1" t="s">
        <v>1169</v>
      </c>
      <c r="D579" s="67" t="s">
        <v>1233</v>
      </c>
      <c r="E579" s="59" t="s">
        <v>168</v>
      </c>
      <c r="F579" s="1">
        <v>1600</v>
      </c>
      <c r="G579" s="1">
        <v>165</v>
      </c>
      <c r="I579" s="1">
        <v>1.05</v>
      </c>
      <c r="O579" s="1">
        <v>0.21</v>
      </c>
      <c r="Q579" s="1">
        <v>0.1</v>
      </c>
      <c r="R579" s="1">
        <v>261.87</v>
      </c>
      <c r="S579" s="1">
        <v>100</v>
      </c>
      <c r="T579" s="59" t="s">
        <v>166</v>
      </c>
      <c r="U579" s="59">
        <f t="shared" si="9"/>
        <v>9.8317799999999997E-2</v>
      </c>
      <c r="V579" s="1">
        <v>94.5</v>
      </c>
      <c r="W579" s="1">
        <v>34</v>
      </c>
      <c r="X579" s="1">
        <v>30.6</v>
      </c>
    </row>
    <row r="580" spans="1:24" x14ac:dyDescent="0.2">
      <c r="A580" s="1" t="s">
        <v>1171</v>
      </c>
      <c r="B580" s="7" t="s">
        <v>1206</v>
      </c>
      <c r="C580" s="1" t="s">
        <v>1169</v>
      </c>
      <c r="D580" s="67" t="s">
        <v>1233</v>
      </c>
      <c r="E580" s="59" t="s">
        <v>168</v>
      </c>
      <c r="F580" s="1">
        <v>1600</v>
      </c>
      <c r="G580" s="1">
        <v>190</v>
      </c>
      <c r="I580" s="1">
        <v>0.96</v>
      </c>
      <c r="O580" s="1">
        <v>0.21</v>
      </c>
      <c r="Q580" s="1">
        <v>0.1</v>
      </c>
      <c r="R580" s="1">
        <v>277.22000000000003</v>
      </c>
      <c r="S580" s="1">
        <v>100</v>
      </c>
      <c r="T580" s="59" t="s">
        <v>166</v>
      </c>
      <c r="U580" s="59">
        <f t="shared" si="9"/>
        <v>9.8317799999999997E-2</v>
      </c>
      <c r="V580" s="1">
        <v>94.5</v>
      </c>
      <c r="W580" s="1">
        <v>34</v>
      </c>
      <c r="X580" s="1">
        <v>30.6</v>
      </c>
    </row>
    <row r="581" spans="1:24" x14ac:dyDescent="0.2">
      <c r="A581" s="1" t="s">
        <v>1171</v>
      </c>
      <c r="B581" s="7" t="s">
        <v>1207</v>
      </c>
      <c r="C581" s="1" t="s">
        <v>1169</v>
      </c>
      <c r="D581" s="67" t="s">
        <v>1233</v>
      </c>
      <c r="E581" s="59" t="s">
        <v>168</v>
      </c>
      <c r="F581" s="1">
        <v>1600</v>
      </c>
      <c r="G581" s="1">
        <v>224</v>
      </c>
      <c r="I581" s="1">
        <v>1.07</v>
      </c>
      <c r="O581" s="1">
        <v>0.13</v>
      </c>
      <c r="Q581" s="1">
        <v>0.1</v>
      </c>
      <c r="R581" s="1">
        <v>391.6</v>
      </c>
      <c r="S581" s="1">
        <v>100</v>
      </c>
      <c r="T581" s="59" t="s">
        <v>166</v>
      </c>
      <c r="U581" s="59">
        <f t="shared" si="9"/>
        <v>9.8317799999999997E-2</v>
      </c>
      <c r="V581" s="1">
        <v>94.5</v>
      </c>
      <c r="W581" s="1">
        <v>34</v>
      </c>
      <c r="X581" s="1">
        <v>30.6</v>
      </c>
    </row>
    <row r="582" spans="1:24" x14ac:dyDescent="0.2">
      <c r="A582" s="1" t="s">
        <v>1171</v>
      </c>
      <c r="B582" s="7" t="s">
        <v>1203</v>
      </c>
      <c r="C582" s="1" t="s">
        <v>1169</v>
      </c>
      <c r="D582" s="67" t="s">
        <v>1233</v>
      </c>
      <c r="E582" s="59" t="s">
        <v>168</v>
      </c>
      <c r="F582" s="1">
        <v>1600</v>
      </c>
      <c r="G582" s="1">
        <v>270</v>
      </c>
      <c r="I582" s="1">
        <v>1.08</v>
      </c>
      <c r="O582" s="1">
        <v>0.14000000000000001</v>
      </c>
      <c r="Q582" s="1">
        <v>0.04</v>
      </c>
      <c r="R582" s="1">
        <v>725.71</v>
      </c>
      <c r="S582" s="1">
        <v>100</v>
      </c>
      <c r="T582" s="59" t="s">
        <v>166</v>
      </c>
      <c r="U582" s="59">
        <f t="shared" si="9"/>
        <v>0.29899999999999999</v>
      </c>
      <c r="V582" s="1">
        <v>115</v>
      </c>
      <c r="W582" s="1">
        <v>50</v>
      </c>
      <c r="X582" s="1">
        <v>52</v>
      </c>
    </row>
    <row r="583" spans="1:24" x14ac:dyDescent="0.2">
      <c r="A583" s="1" t="s">
        <v>1171</v>
      </c>
      <c r="B583" s="7" t="s">
        <v>1201</v>
      </c>
      <c r="C583" s="1" t="s">
        <v>1169</v>
      </c>
      <c r="D583" s="67" t="s">
        <v>1233</v>
      </c>
      <c r="E583" s="59" t="s">
        <v>168</v>
      </c>
      <c r="F583" s="1">
        <v>1600</v>
      </c>
      <c r="G583" s="1">
        <v>300</v>
      </c>
      <c r="I583" s="1">
        <v>1</v>
      </c>
      <c r="O583" s="1">
        <v>0.13</v>
      </c>
      <c r="Q583" s="1">
        <v>0.04</v>
      </c>
      <c r="R583" s="1">
        <v>597.22</v>
      </c>
      <c r="S583" s="1">
        <v>100</v>
      </c>
      <c r="T583" s="59" t="s">
        <v>166</v>
      </c>
      <c r="U583" s="59">
        <f t="shared" si="9"/>
        <v>0.22272</v>
      </c>
      <c r="V583" s="1">
        <v>116</v>
      </c>
      <c r="W583" s="1">
        <v>60</v>
      </c>
      <c r="X583" s="1">
        <v>32</v>
      </c>
    </row>
    <row r="584" spans="1:24" x14ac:dyDescent="0.2">
      <c r="A584" s="1" t="s">
        <v>1171</v>
      </c>
      <c r="B584" s="7" t="s">
        <v>1199</v>
      </c>
      <c r="C584" s="1" t="s">
        <v>1169</v>
      </c>
      <c r="D584" s="67" t="s">
        <v>1233</v>
      </c>
      <c r="E584" s="59" t="s">
        <v>168</v>
      </c>
      <c r="F584" s="1">
        <v>1600</v>
      </c>
      <c r="G584" s="1">
        <v>310</v>
      </c>
      <c r="I584" s="1">
        <v>1.03</v>
      </c>
      <c r="O584" s="1">
        <v>0.12</v>
      </c>
      <c r="Q584" s="1">
        <v>0.04</v>
      </c>
      <c r="R584" s="1">
        <v>749.95</v>
      </c>
      <c r="S584" s="1">
        <v>100</v>
      </c>
      <c r="T584" s="59" t="s">
        <v>166</v>
      </c>
      <c r="U584" s="59">
        <f t="shared" si="9"/>
        <v>0.29899999999999999</v>
      </c>
      <c r="V584" s="1">
        <v>115</v>
      </c>
      <c r="W584" s="1">
        <v>50</v>
      </c>
      <c r="X584" s="1">
        <v>52</v>
      </c>
    </row>
    <row r="585" spans="1:24" x14ac:dyDescent="0.2">
      <c r="A585" s="1" t="s">
        <v>1171</v>
      </c>
      <c r="B585" s="7" t="s">
        <v>1215</v>
      </c>
      <c r="C585" s="1" t="s">
        <v>1169</v>
      </c>
      <c r="D585" s="67" t="s">
        <v>1233</v>
      </c>
      <c r="E585" s="59" t="s">
        <v>168</v>
      </c>
      <c r="F585" s="1">
        <v>1800</v>
      </c>
      <c r="G585" s="1">
        <v>36</v>
      </c>
      <c r="I585" s="1">
        <v>1.05</v>
      </c>
      <c r="O585" s="1">
        <v>1</v>
      </c>
      <c r="Q585" s="1">
        <v>0.2</v>
      </c>
      <c r="R585" s="1">
        <v>122.8</v>
      </c>
      <c r="S585" s="1">
        <v>100</v>
      </c>
      <c r="T585" s="59" t="s">
        <v>166</v>
      </c>
      <c r="U585" s="59">
        <f t="shared" si="9"/>
        <v>5.7790720000000004E-2</v>
      </c>
      <c r="V585" s="1">
        <v>92</v>
      </c>
      <c r="W585" s="1">
        <v>20.8</v>
      </c>
      <c r="X585" s="1">
        <v>30.2</v>
      </c>
    </row>
    <row r="586" spans="1:24" x14ac:dyDescent="0.2">
      <c r="A586" s="1" t="s">
        <v>1171</v>
      </c>
      <c r="B586" s="7" t="s">
        <v>1210</v>
      </c>
      <c r="C586" s="1" t="s">
        <v>1169</v>
      </c>
      <c r="D586" s="67" t="s">
        <v>1233</v>
      </c>
      <c r="E586" s="59" t="s">
        <v>168</v>
      </c>
      <c r="F586" s="1">
        <v>1800</v>
      </c>
      <c r="G586" s="1">
        <v>59</v>
      </c>
      <c r="I586" s="1">
        <v>1.26</v>
      </c>
      <c r="O586" s="1">
        <v>0.59</v>
      </c>
      <c r="Q586" s="1">
        <v>0.2</v>
      </c>
      <c r="R586" s="1">
        <v>132.36000000000001</v>
      </c>
      <c r="S586" s="1">
        <v>100</v>
      </c>
      <c r="T586" s="59" t="s">
        <v>166</v>
      </c>
      <c r="U586" s="59">
        <f t="shared" si="9"/>
        <v>5.7790720000000004E-2</v>
      </c>
      <c r="V586" s="1">
        <v>92</v>
      </c>
      <c r="W586" s="1">
        <v>20.8</v>
      </c>
      <c r="X586" s="1">
        <v>30.2</v>
      </c>
    </row>
    <row r="587" spans="1:24" x14ac:dyDescent="0.2">
      <c r="A587" s="1" t="s">
        <v>1171</v>
      </c>
      <c r="B587" s="7" t="s">
        <v>1211</v>
      </c>
      <c r="C587" s="1" t="s">
        <v>1169</v>
      </c>
      <c r="D587" s="67" t="s">
        <v>1233</v>
      </c>
      <c r="E587" s="59" t="s">
        <v>168</v>
      </c>
      <c r="F587" s="1">
        <v>1800</v>
      </c>
      <c r="G587" s="1">
        <v>71</v>
      </c>
      <c r="I587" s="1">
        <v>1.1399999999999999</v>
      </c>
      <c r="O587" s="1">
        <v>0.51</v>
      </c>
      <c r="Q587" s="1">
        <v>0.2</v>
      </c>
      <c r="R587" s="1">
        <v>147.1</v>
      </c>
      <c r="S587" s="1">
        <v>100</v>
      </c>
      <c r="T587" s="59" t="s">
        <v>166</v>
      </c>
      <c r="U587" s="59">
        <f t="shared" si="9"/>
        <v>5.7790720000000004E-2</v>
      </c>
      <c r="V587" s="1">
        <v>92</v>
      </c>
      <c r="W587" s="1">
        <v>20.8</v>
      </c>
      <c r="X587" s="1">
        <v>30.2</v>
      </c>
    </row>
    <row r="588" spans="1:24" x14ac:dyDescent="0.2">
      <c r="A588" s="1" t="s">
        <v>1171</v>
      </c>
      <c r="B588" s="7" t="s">
        <v>1219</v>
      </c>
      <c r="C588" s="1" t="s">
        <v>1169</v>
      </c>
      <c r="D588" s="67" t="s">
        <v>1233</v>
      </c>
      <c r="E588" s="59" t="s">
        <v>168</v>
      </c>
      <c r="F588" s="1">
        <v>1800</v>
      </c>
      <c r="G588" s="1">
        <v>99</v>
      </c>
      <c r="I588" s="1">
        <v>1.22</v>
      </c>
      <c r="O588" s="1">
        <v>0.35</v>
      </c>
      <c r="Q588" s="1">
        <v>0.2</v>
      </c>
      <c r="R588" s="1">
        <v>178.2</v>
      </c>
      <c r="S588" s="1">
        <v>100</v>
      </c>
      <c r="T588" s="59" t="s">
        <v>166</v>
      </c>
      <c r="U588" s="59">
        <f t="shared" si="9"/>
        <v>5.7790720000000004E-2</v>
      </c>
      <c r="V588" s="1">
        <v>92</v>
      </c>
      <c r="W588" s="1">
        <v>20.8</v>
      </c>
      <c r="X588" s="1">
        <v>30.2</v>
      </c>
    </row>
    <row r="589" spans="1:24" x14ac:dyDescent="0.2">
      <c r="A589" s="1" t="s">
        <v>1171</v>
      </c>
      <c r="B589" s="7" t="s">
        <v>1214</v>
      </c>
      <c r="C589" s="1" t="s">
        <v>1169</v>
      </c>
      <c r="D589" s="67" t="s">
        <v>1233</v>
      </c>
      <c r="E589" s="59" t="s">
        <v>168</v>
      </c>
      <c r="F589" s="1">
        <v>1800</v>
      </c>
      <c r="G589" s="1">
        <v>120</v>
      </c>
      <c r="I589" s="1">
        <v>1.1299999999999999</v>
      </c>
      <c r="O589" s="1">
        <v>0.26</v>
      </c>
      <c r="Q589" s="1">
        <v>0.2</v>
      </c>
      <c r="R589" s="1">
        <v>187.63</v>
      </c>
      <c r="S589" s="1">
        <v>100</v>
      </c>
      <c r="T589" s="59" t="s">
        <v>166</v>
      </c>
      <c r="U589" s="59">
        <f t="shared" si="9"/>
        <v>5.7790720000000004E-2</v>
      </c>
      <c r="V589" s="1">
        <v>92</v>
      </c>
      <c r="W589" s="1">
        <v>20.8</v>
      </c>
      <c r="X589" s="1">
        <v>30.2</v>
      </c>
    </row>
    <row r="590" spans="1:24" x14ac:dyDescent="0.2">
      <c r="A590" s="1" t="s">
        <v>1171</v>
      </c>
      <c r="B590" s="7" t="s">
        <v>1220</v>
      </c>
      <c r="C590" s="1" t="s">
        <v>1169</v>
      </c>
      <c r="D590" s="67" t="s">
        <v>1233</v>
      </c>
      <c r="E590" s="59" t="s">
        <v>168</v>
      </c>
      <c r="F590" s="1">
        <v>1800</v>
      </c>
      <c r="G590" s="1">
        <v>165</v>
      </c>
      <c r="I590" s="1">
        <v>1.05</v>
      </c>
      <c r="O590" s="1">
        <v>0.21</v>
      </c>
      <c r="Q590" s="1">
        <v>0.1</v>
      </c>
      <c r="R590" s="1">
        <v>273.20999999999998</v>
      </c>
      <c r="S590" s="1">
        <v>100</v>
      </c>
      <c r="T590" s="59" t="s">
        <v>166</v>
      </c>
      <c r="U590" s="59">
        <f t="shared" si="9"/>
        <v>9.8317799999999997E-2</v>
      </c>
      <c r="V590" s="1">
        <v>94.5</v>
      </c>
      <c r="W590" s="1">
        <v>34</v>
      </c>
      <c r="X590" s="1">
        <v>30.6</v>
      </c>
    </row>
    <row r="591" spans="1:24" x14ac:dyDescent="0.2">
      <c r="A591" s="1" t="s">
        <v>1171</v>
      </c>
      <c r="B591" s="7" t="s">
        <v>1213</v>
      </c>
      <c r="C591" s="1" t="s">
        <v>1169</v>
      </c>
      <c r="D591" s="67" t="s">
        <v>1233</v>
      </c>
      <c r="E591" s="59" t="s">
        <v>168</v>
      </c>
      <c r="F591" s="1">
        <v>1800</v>
      </c>
      <c r="G591" s="1">
        <v>190</v>
      </c>
      <c r="I591" s="1">
        <v>0.96</v>
      </c>
      <c r="O591" s="1">
        <v>0.21</v>
      </c>
      <c r="Q591" s="1">
        <v>0.1</v>
      </c>
      <c r="R591" s="1">
        <v>289.35000000000002</v>
      </c>
      <c r="S591" s="1">
        <v>100</v>
      </c>
      <c r="T591" s="59" t="s">
        <v>166</v>
      </c>
      <c r="U591" s="59">
        <f t="shared" si="9"/>
        <v>9.8317799999999997E-2</v>
      </c>
      <c r="V591" s="1">
        <v>94.5</v>
      </c>
      <c r="W591" s="1">
        <v>34</v>
      </c>
      <c r="X591" s="1">
        <v>30.6</v>
      </c>
    </row>
    <row r="592" spans="1:24" x14ac:dyDescent="0.2">
      <c r="A592" s="1" t="s">
        <v>1171</v>
      </c>
      <c r="B592" s="7" t="s">
        <v>1216</v>
      </c>
      <c r="C592" s="1" t="s">
        <v>1169</v>
      </c>
      <c r="D592" s="67" t="s">
        <v>1233</v>
      </c>
      <c r="E592" s="59" t="s">
        <v>168</v>
      </c>
      <c r="F592" s="1">
        <v>1800</v>
      </c>
      <c r="G592" s="1">
        <v>224</v>
      </c>
      <c r="I592" s="1">
        <v>1.07</v>
      </c>
      <c r="O592" s="1">
        <v>0.13</v>
      </c>
      <c r="Q592" s="1">
        <v>0.1</v>
      </c>
      <c r="R592" s="1">
        <v>408.66</v>
      </c>
      <c r="S592" s="1">
        <v>100</v>
      </c>
      <c r="T592" s="59" t="s">
        <v>166</v>
      </c>
      <c r="U592" s="59">
        <f t="shared" si="9"/>
        <v>9.8317799999999997E-2</v>
      </c>
      <c r="V592" s="1">
        <v>94.5</v>
      </c>
      <c r="W592" s="1">
        <v>34</v>
      </c>
      <c r="X592" s="1">
        <v>30.6</v>
      </c>
    </row>
    <row r="593" spans="1:24" x14ac:dyDescent="0.2">
      <c r="A593" s="1" t="s">
        <v>1171</v>
      </c>
      <c r="B593" s="7" t="s">
        <v>1222</v>
      </c>
      <c r="C593" s="1" t="s">
        <v>1169</v>
      </c>
      <c r="D593" s="67" t="s">
        <v>1233</v>
      </c>
      <c r="E593" s="59" t="s">
        <v>168</v>
      </c>
      <c r="F593" s="1">
        <v>1800</v>
      </c>
      <c r="G593" s="1">
        <v>270</v>
      </c>
      <c r="I593" s="1">
        <v>1.08</v>
      </c>
      <c r="O593" s="1">
        <v>0.14000000000000001</v>
      </c>
      <c r="Q593" s="1">
        <v>0.04</v>
      </c>
      <c r="R593" s="1">
        <v>749.02</v>
      </c>
      <c r="S593" s="1">
        <v>100</v>
      </c>
      <c r="T593" s="59" t="s">
        <v>166</v>
      </c>
      <c r="U593" s="59">
        <f t="shared" si="9"/>
        <v>0.29899999999999999</v>
      </c>
      <c r="V593" s="1">
        <v>115</v>
      </c>
      <c r="W593" s="1">
        <v>50</v>
      </c>
      <c r="X593" s="1">
        <v>52</v>
      </c>
    </row>
    <row r="594" spans="1:24" x14ac:dyDescent="0.2">
      <c r="A594" s="1" t="s">
        <v>1171</v>
      </c>
      <c r="B594" s="7" t="s">
        <v>1221</v>
      </c>
      <c r="C594" s="1" t="s">
        <v>1169</v>
      </c>
      <c r="D594" s="67" t="s">
        <v>1233</v>
      </c>
      <c r="E594" s="59" t="s">
        <v>168</v>
      </c>
      <c r="F594" s="1">
        <v>1800</v>
      </c>
      <c r="G594" s="1">
        <v>300</v>
      </c>
      <c r="I594" s="1">
        <v>1</v>
      </c>
      <c r="O594" s="1">
        <v>0.13</v>
      </c>
      <c r="Q594" s="1">
        <v>0.04</v>
      </c>
      <c r="R594" s="1">
        <v>622.99</v>
      </c>
      <c r="S594" s="1">
        <v>100</v>
      </c>
      <c r="T594" s="59" t="s">
        <v>166</v>
      </c>
      <c r="U594" s="59">
        <f t="shared" si="9"/>
        <v>0.22272</v>
      </c>
      <c r="V594" s="1">
        <v>116</v>
      </c>
      <c r="W594" s="1">
        <v>60</v>
      </c>
      <c r="X594" s="1">
        <v>32</v>
      </c>
    </row>
    <row r="595" spans="1:24" x14ac:dyDescent="0.2">
      <c r="A595" s="1" t="s">
        <v>1171</v>
      </c>
      <c r="B595" s="7" t="s">
        <v>1212</v>
      </c>
      <c r="C595" s="1" t="s">
        <v>1169</v>
      </c>
      <c r="D595" s="67" t="s">
        <v>1233</v>
      </c>
      <c r="E595" s="59" t="s">
        <v>168</v>
      </c>
      <c r="F595" s="1">
        <v>1800</v>
      </c>
      <c r="G595" s="1">
        <v>310</v>
      </c>
      <c r="I595" s="1">
        <v>1.03</v>
      </c>
      <c r="O595" s="1">
        <v>0.12</v>
      </c>
      <c r="Q595" s="1">
        <v>0.04</v>
      </c>
      <c r="R595" s="1">
        <v>786.38</v>
      </c>
      <c r="S595" s="1">
        <v>100</v>
      </c>
      <c r="T595" s="59" t="s">
        <v>166</v>
      </c>
      <c r="U595" s="59">
        <f t="shared" si="9"/>
        <v>0.29899999999999999</v>
      </c>
      <c r="V595" s="1">
        <v>115</v>
      </c>
      <c r="W595" s="1">
        <v>50</v>
      </c>
      <c r="X595" s="1">
        <v>52</v>
      </c>
    </row>
    <row r="596" spans="1:24" hidden="1" x14ac:dyDescent="0.2">
      <c r="B596" s="7" t="s">
        <v>1218</v>
      </c>
      <c r="C596" s="1" t="s">
        <v>1169</v>
      </c>
      <c r="D596" s="67" t="s">
        <v>1233</v>
      </c>
      <c r="E596" s="59" t="s">
        <v>168</v>
      </c>
      <c r="F596" s="1">
        <v>1800</v>
      </c>
      <c r="Q596" s="1"/>
      <c r="R596" s="60">
        <v>1733.75</v>
      </c>
      <c r="S596" s="1">
        <v>50</v>
      </c>
      <c r="T596" s="59" t="s">
        <v>166</v>
      </c>
      <c r="U596" s="59">
        <f t="shared" si="9"/>
        <v>0</v>
      </c>
    </row>
    <row r="597" spans="1:24" hidden="1" x14ac:dyDescent="0.2">
      <c r="B597" s="7" t="s">
        <v>1217</v>
      </c>
      <c r="C597" s="1" t="s">
        <v>1169</v>
      </c>
      <c r="D597" s="67" t="s">
        <v>1233</v>
      </c>
      <c r="E597" s="59" t="s">
        <v>168</v>
      </c>
      <c r="F597" s="1">
        <v>1800</v>
      </c>
      <c r="Q597" s="1"/>
      <c r="R597" s="60">
        <v>2755.29</v>
      </c>
      <c r="S597" s="1">
        <v>25</v>
      </c>
      <c r="T597" s="59" t="s">
        <v>166</v>
      </c>
      <c r="U597" s="59">
        <f t="shared" si="9"/>
        <v>0</v>
      </c>
    </row>
    <row r="598" spans="1:24" x14ac:dyDescent="0.2">
      <c r="A598" s="1" t="s">
        <v>450</v>
      </c>
      <c r="B598" s="65" t="s">
        <v>1236</v>
      </c>
      <c r="C598" s="1" t="s">
        <v>1169</v>
      </c>
      <c r="D598" s="67" t="s">
        <v>1233</v>
      </c>
      <c r="E598" s="59" t="s">
        <v>168</v>
      </c>
      <c r="F598" s="1">
        <v>2000</v>
      </c>
      <c r="G598" s="1">
        <v>120</v>
      </c>
      <c r="I598" s="1">
        <v>1.1299999999999999</v>
      </c>
      <c r="O598" s="1">
        <v>0.26</v>
      </c>
      <c r="Q598" s="1">
        <v>0.2</v>
      </c>
      <c r="R598" s="60">
        <v>203.21</v>
      </c>
      <c r="S598" s="1">
        <v>100</v>
      </c>
      <c r="T598" s="59" t="s">
        <v>166</v>
      </c>
      <c r="U598" s="59">
        <f t="shared" si="9"/>
        <v>5.7790720000000004E-2</v>
      </c>
      <c r="V598" s="1">
        <v>92</v>
      </c>
      <c r="W598" s="1">
        <v>20.8</v>
      </c>
      <c r="X598" s="1">
        <v>30.2</v>
      </c>
    </row>
    <row r="599" spans="1:24" x14ac:dyDescent="0.2">
      <c r="A599" s="1" t="s">
        <v>1171</v>
      </c>
      <c r="B599" s="7" t="s">
        <v>1223</v>
      </c>
      <c r="C599" s="1" t="s">
        <v>1169</v>
      </c>
      <c r="D599" s="67" t="s">
        <v>1233</v>
      </c>
      <c r="E599" s="59" t="s">
        <v>168</v>
      </c>
      <c r="F599" s="1">
        <v>2000</v>
      </c>
      <c r="G599" s="1">
        <v>270</v>
      </c>
      <c r="I599" s="1">
        <v>1.08</v>
      </c>
      <c r="O599" s="1">
        <v>0.14000000000000001</v>
      </c>
      <c r="Q599" s="1">
        <v>0.04</v>
      </c>
      <c r="R599" s="1">
        <v>811.15</v>
      </c>
      <c r="S599" s="1">
        <v>100</v>
      </c>
      <c r="T599" s="59" t="s">
        <v>166</v>
      </c>
      <c r="U599" s="59">
        <f t="shared" si="9"/>
        <v>0.29899999999999999</v>
      </c>
      <c r="V599" s="1">
        <v>115</v>
      </c>
      <c r="W599" s="1">
        <v>50</v>
      </c>
      <c r="X599" s="1">
        <v>52</v>
      </c>
    </row>
    <row r="600" spans="1:24" x14ac:dyDescent="0.2">
      <c r="A600" s="1" t="s">
        <v>1171</v>
      </c>
      <c r="B600" s="7" t="s">
        <v>1224</v>
      </c>
      <c r="C600" s="1" t="s">
        <v>1169</v>
      </c>
      <c r="D600" s="67" t="s">
        <v>1233</v>
      </c>
      <c r="E600" s="59" t="s">
        <v>168</v>
      </c>
      <c r="F600" s="1">
        <v>2000</v>
      </c>
      <c r="G600" s="1">
        <v>300</v>
      </c>
      <c r="I600" s="1">
        <v>1</v>
      </c>
      <c r="O600" s="1">
        <v>0.13</v>
      </c>
      <c r="Q600" s="1">
        <v>0.04</v>
      </c>
      <c r="R600" s="1">
        <v>674.54</v>
      </c>
      <c r="S600" s="1">
        <v>100</v>
      </c>
      <c r="T600" s="59" t="s">
        <v>166</v>
      </c>
      <c r="U600" s="59">
        <f t="shared" si="9"/>
        <v>0.22272</v>
      </c>
      <c r="V600" s="1">
        <v>116</v>
      </c>
      <c r="W600" s="1">
        <v>60</v>
      </c>
      <c r="X600" s="1">
        <v>32</v>
      </c>
    </row>
    <row r="601" spans="1:24" x14ac:dyDescent="0.2">
      <c r="A601" s="1" t="s">
        <v>1171</v>
      </c>
      <c r="B601" s="7" t="s">
        <v>1225</v>
      </c>
      <c r="C601" s="1" t="s">
        <v>1169</v>
      </c>
      <c r="D601" s="67" t="s">
        <v>1233</v>
      </c>
      <c r="E601" s="59" t="s">
        <v>168</v>
      </c>
      <c r="F601" s="1">
        <v>2000</v>
      </c>
      <c r="G601" s="1">
        <v>310</v>
      </c>
      <c r="I601" s="1">
        <v>1.03</v>
      </c>
      <c r="O601" s="1">
        <v>0.12</v>
      </c>
      <c r="Q601" s="1">
        <v>0.04</v>
      </c>
      <c r="R601" s="1">
        <v>851.51</v>
      </c>
      <c r="S601" s="1">
        <v>100</v>
      </c>
      <c r="T601" s="59" t="s">
        <v>166</v>
      </c>
      <c r="U601" s="59">
        <f t="shared" si="9"/>
        <v>0.29899999999999999</v>
      </c>
      <c r="V601" s="1">
        <v>115</v>
      </c>
      <c r="W601" s="1">
        <v>50</v>
      </c>
      <c r="X601" s="1">
        <v>52</v>
      </c>
    </row>
    <row r="602" spans="1:24" x14ac:dyDescent="0.2">
      <c r="A602" s="1" t="s">
        <v>1171</v>
      </c>
      <c r="B602" s="7" t="s">
        <v>1231</v>
      </c>
      <c r="C602" s="1" t="s">
        <v>1169</v>
      </c>
      <c r="D602" s="67" t="s">
        <v>1233</v>
      </c>
      <c r="E602" s="59" t="s">
        <v>168</v>
      </c>
      <c r="F602" s="1">
        <v>2200</v>
      </c>
      <c r="G602" s="1">
        <v>120</v>
      </c>
      <c r="I602" s="1">
        <v>1.1299999999999999</v>
      </c>
      <c r="O602" s="1">
        <v>0.26</v>
      </c>
      <c r="Q602" s="1">
        <v>0.2</v>
      </c>
      <c r="R602" s="1">
        <v>218.96</v>
      </c>
      <c r="S602" s="1">
        <v>100</v>
      </c>
      <c r="T602" s="59" t="s">
        <v>166</v>
      </c>
      <c r="U602" s="59">
        <f>V602*W602*X602/1000000</f>
        <v>5.7790720000000004E-2</v>
      </c>
      <c r="V602" s="1">
        <v>92</v>
      </c>
      <c r="W602" s="1">
        <v>20.8</v>
      </c>
      <c r="X602" s="1">
        <v>30.2</v>
      </c>
    </row>
    <row r="603" spans="1:24" x14ac:dyDescent="0.2">
      <c r="A603" s="1" t="s">
        <v>1171</v>
      </c>
      <c r="B603" s="7" t="s">
        <v>1227</v>
      </c>
      <c r="C603" s="1" t="s">
        <v>1169</v>
      </c>
      <c r="D603" s="67" t="s">
        <v>1233</v>
      </c>
      <c r="E603" s="59" t="s">
        <v>168</v>
      </c>
      <c r="F603" s="1">
        <v>2200</v>
      </c>
      <c r="G603" s="1">
        <v>224</v>
      </c>
      <c r="I603" s="1">
        <v>1.07</v>
      </c>
      <c r="O603" s="1">
        <v>0.13</v>
      </c>
      <c r="Q603" s="1">
        <v>0.1</v>
      </c>
      <c r="R603" s="1">
        <v>462.38</v>
      </c>
      <c r="S603" s="1">
        <v>100</v>
      </c>
      <c r="T603" s="59" t="s">
        <v>166</v>
      </c>
      <c r="U603" s="59">
        <f>V603*W603*X603/1000000</f>
        <v>0.29899999999999999</v>
      </c>
      <c r="V603" s="1">
        <v>115</v>
      </c>
      <c r="W603" s="1">
        <v>50</v>
      </c>
      <c r="X603" s="1">
        <v>52</v>
      </c>
    </row>
    <row r="604" spans="1:24" x14ac:dyDescent="0.2">
      <c r="A604" s="1" t="s">
        <v>1171</v>
      </c>
      <c r="B604" s="7" t="s">
        <v>1226</v>
      </c>
      <c r="C604" s="1" t="s">
        <v>1169</v>
      </c>
      <c r="D604" s="67" t="s">
        <v>1233</v>
      </c>
      <c r="E604" s="59" t="s">
        <v>168</v>
      </c>
      <c r="F604" s="1">
        <v>2200</v>
      </c>
      <c r="G604" s="1">
        <v>270</v>
      </c>
      <c r="I604" s="1">
        <v>1.08</v>
      </c>
      <c r="O604" s="1">
        <v>0.14000000000000001</v>
      </c>
      <c r="Q604" s="1">
        <v>0.04</v>
      </c>
      <c r="R604" s="1">
        <v>873.28</v>
      </c>
      <c r="S604" s="1">
        <v>100</v>
      </c>
      <c r="T604" s="59" t="s">
        <v>166</v>
      </c>
      <c r="U604" s="59">
        <f>V604*W604*X604/1000000</f>
        <v>0.29899999999999999</v>
      </c>
      <c r="V604" s="1">
        <v>115</v>
      </c>
      <c r="W604" s="1">
        <v>50</v>
      </c>
      <c r="X604" s="1">
        <v>52</v>
      </c>
    </row>
    <row r="605" spans="1:24" x14ac:dyDescent="0.2">
      <c r="A605" s="1" t="s">
        <v>1171</v>
      </c>
      <c r="B605" s="7" t="s">
        <v>1228</v>
      </c>
      <c r="C605" s="1" t="s">
        <v>1169</v>
      </c>
      <c r="D605" s="67" t="s">
        <v>1233</v>
      </c>
      <c r="E605" s="59" t="s">
        <v>168</v>
      </c>
      <c r="F605" s="1">
        <v>2200</v>
      </c>
      <c r="G605" s="1">
        <v>300</v>
      </c>
      <c r="I605" s="1">
        <v>1</v>
      </c>
      <c r="O605" s="1">
        <v>0.13</v>
      </c>
      <c r="Q605" s="1">
        <v>0.04</v>
      </c>
      <c r="R605" s="1">
        <v>726.17</v>
      </c>
      <c r="S605" s="1">
        <v>100</v>
      </c>
      <c r="T605" s="59" t="s">
        <v>166</v>
      </c>
      <c r="U605" s="59">
        <f t="shared" si="9"/>
        <v>0.22272</v>
      </c>
      <c r="V605" s="1">
        <v>116</v>
      </c>
      <c r="W605" s="1">
        <v>60</v>
      </c>
      <c r="X605" s="1">
        <v>32</v>
      </c>
    </row>
    <row r="606" spans="1:24" x14ac:dyDescent="0.2">
      <c r="A606" s="1" t="s">
        <v>1171</v>
      </c>
      <c r="B606" s="7" t="s">
        <v>1229</v>
      </c>
      <c r="C606" s="1" t="s">
        <v>1169</v>
      </c>
      <c r="D606" s="67" t="s">
        <v>1233</v>
      </c>
      <c r="E606" s="59" t="s">
        <v>168</v>
      </c>
      <c r="F606" s="1">
        <v>2200</v>
      </c>
      <c r="G606" s="1">
        <v>310</v>
      </c>
      <c r="I606" s="1">
        <v>1.03</v>
      </c>
      <c r="O606" s="1">
        <v>0.12</v>
      </c>
      <c r="Q606" s="1">
        <v>0.04</v>
      </c>
      <c r="R606" s="1">
        <v>916.81</v>
      </c>
      <c r="S606" s="1">
        <v>100</v>
      </c>
      <c r="T606" s="59" t="s">
        <v>166</v>
      </c>
      <c r="U606" s="59">
        <f t="shared" si="9"/>
        <v>0.29899999999999999</v>
      </c>
      <c r="V606" s="1">
        <v>115</v>
      </c>
      <c r="W606" s="1">
        <v>50</v>
      </c>
      <c r="X606" s="1">
        <v>52</v>
      </c>
    </row>
    <row r="607" spans="1:24" hidden="1" x14ac:dyDescent="0.2">
      <c r="B607" s="7" t="s">
        <v>1230</v>
      </c>
      <c r="C607" s="1" t="s">
        <v>1169</v>
      </c>
      <c r="D607" s="67" t="s">
        <v>1233</v>
      </c>
      <c r="E607" s="59" t="s">
        <v>168</v>
      </c>
      <c r="F607" s="1">
        <v>2200</v>
      </c>
      <c r="R607" s="1">
        <v>1820.42</v>
      </c>
      <c r="S607" s="1">
        <v>50</v>
      </c>
      <c r="T607" s="59" t="s">
        <v>166</v>
      </c>
      <c r="U607" s="59">
        <f t="shared" si="9"/>
        <v>0</v>
      </c>
    </row>
  </sheetData>
  <autoFilter ref="A1:X607">
    <filterColumn colId="0">
      <customFilters>
        <customFilter operator="notEqual" val=" "/>
      </customFilters>
    </filterColumn>
  </autoFilter>
  <sortState ref="A1:X534">
    <sortCondition ref="C2:C534"/>
    <sortCondition ref="D2:D534"/>
    <sortCondition ref="E2:E534"/>
    <sortCondition ref="F2:F534"/>
    <sortCondition ref="G2:G534"/>
  </sortState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"/>
  <sheetViews>
    <sheetView workbookViewId="0">
      <selection activeCell="G33" sqref="G33"/>
    </sheetView>
  </sheetViews>
  <sheetFormatPr defaultRowHeight="14.25" x14ac:dyDescent="0.2"/>
  <cols>
    <col min="1" max="1" width="17.5" bestFit="1" customWidth="1"/>
    <col min="2" max="2" width="6.5" bestFit="1" customWidth="1"/>
    <col min="3" max="3" width="6" bestFit="1" customWidth="1"/>
    <col min="4" max="4" width="21.375" bestFit="1" customWidth="1"/>
    <col min="5" max="5" width="17.125" bestFit="1" customWidth="1"/>
    <col min="6" max="6" width="11.125" bestFit="1" customWidth="1"/>
  </cols>
  <sheetData>
    <row r="1" spans="1:6" x14ac:dyDescent="0.2">
      <c r="A1" s="6" t="s">
        <v>23</v>
      </c>
      <c r="B1" s="6" t="s">
        <v>24</v>
      </c>
      <c r="C1" s="6" t="s">
        <v>25</v>
      </c>
      <c r="D1" s="6" t="s">
        <v>26</v>
      </c>
      <c r="E1" s="6" t="s">
        <v>27</v>
      </c>
      <c r="F1" s="15"/>
    </row>
    <row r="2" spans="1:6" x14ac:dyDescent="0.2">
      <c r="A2" s="7" t="s">
        <v>170</v>
      </c>
      <c r="B2" s="7">
        <v>700</v>
      </c>
      <c r="C2" s="7">
        <v>100</v>
      </c>
      <c r="D2" s="7">
        <v>90</v>
      </c>
      <c r="E2" s="7">
        <v>1.1000000000000001</v>
      </c>
    </row>
    <row r="3" spans="1:6" x14ac:dyDescent="0.2">
      <c r="A3" s="7" t="s">
        <v>171</v>
      </c>
      <c r="B3" s="7">
        <v>500</v>
      </c>
      <c r="C3" s="7">
        <v>125</v>
      </c>
      <c r="D3" s="7">
        <v>90</v>
      </c>
      <c r="E3" s="7">
        <v>1.1000000000000001</v>
      </c>
    </row>
    <row r="4" spans="1:6" x14ac:dyDescent="0.2">
      <c r="A4" s="7" t="s">
        <v>28</v>
      </c>
      <c r="B4" s="7">
        <v>1100</v>
      </c>
      <c r="C4" s="7">
        <v>47</v>
      </c>
      <c r="D4" s="7">
        <v>75</v>
      </c>
      <c r="E4" s="7">
        <v>1.2</v>
      </c>
    </row>
    <row r="5" spans="1:6" x14ac:dyDescent="0.2">
      <c r="A5" s="7" t="s">
        <v>29</v>
      </c>
      <c r="B5" s="7">
        <v>900</v>
      </c>
      <c r="C5" s="7">
        <v>68</v>
      </c>
      <c r="D5" s="7">
        <v>80</v>
      </c>
      <c r="E5" s="7">
        <v>1.2</v>
      </c>
    </row>
    <row r="6" spans="1:6" x14ac:dyDescent="0.2">
      <c r="A6" s="7" t="s">
        <v>30</v>
      </c>
      <c r="B6" s="7">
        <v>1200</v>
      </c>
      <c r="C6" s="7">
        <v>25</v>
      </c>
      <c r="D6" s="7">
        <v>60</v>
      </c>
      <c r="E6" s="7">
        <v>1.3</v>
      </c>
    </row>
    <row r="7" spans="1:6" x14ac:dyDescent="0.2">
      <c r="A7" s="7" t="s">
        <v>31</v>
      </c>
      <c r="B7" s="7">
        <v>900</v>
      </c>
      <c r="C7" s="7">
        <v>200</v>
      </c>
      <c r="D7" s="7">
        <v>110</v>
      </c>
      <c r="E7" s="7">
        <v>1.3</v>
      </c>
    </row>
    <row r="8" spans="1:6" x14ac:dyDescent="0.2">
      <c r="A8" s="7" t="s">
        <v>32</v>
      </c>
      <c r="B8" s="7">
        <v>700</v>
      </c>
      <c r="C8" s="7">
        <v>250</v>
      </c>
      <c r="D8" s="7">
        <v>115</v>
      </c>
      <c r="E8" s="7">
        <v>1.3</v>
      </c>
    </row>
    <row r="9" spans="1:6" x14ac:dyDescent="0.2">
      <c r="A9" s="7" t="s">
        <v>33</v>
      </c>
      <c r="B9" s="7">
        <v>500</v>
      </c>
      <c r="C9" s="7">
        <v>350</v>
      </c>
      <c r="D9" s="7">
        <v>120</v>
      </c>
      <c r="E9" s="7">
        <v>1.3</v>
      </c>
    </row>
    <row r="10" spans="1:6" x14ac:dyDescent="0.2">
      <c r="A10" s="7" t="s">
        <v>34</v>
      </c>
      <c r="B10" s="7">
        <v>500</v>
      </c>
      <c r="C10" s="7">
        <v>500</v>
      </c>
      <c r="D10" s="7">
        <v>125</v>
      </c>
      <c r="E10" s="7">
        <v>1.3</v>
      </c>
    </row>
    <row r="11" spans="1:6" x14ac:dyDescent="0.2">
      <c r="A11" s="7" t="s">
        <v>35</v>
      </c>
      <c r="B11" s="7">
        <v>1500</v>
      </c>
      <c r="C11" s="7">
        <v>18</v>
      </c>
      <c r="D11" s="7">
        <v>55</v>
      </c>
      <c r="E11" s="7">
        <v>1.4</v>
      </c>
    </row>
    <row r="12" spans="1:6" x14ac:dyDescent="0.2">
      <c r="A12" s="7" t="s">
        <v>36</v>
      </c>
      <c r="B12" s="7">
        <v>1200</v>
      </c>
      <c r="C12" s="7">
        <v>60</v>
      </c>
      <c r="D12" s="7">
        <v>100</v>
      </c>
      <c r="E12" s="7">
        <v>1.4</v>
      </c>
    </row>
    <row r="13" spans="1:6" x14ac:dyDescent="0.2">
      <c r="A13" s="7" t="s">
        <v>37</v>
      </c>
      <c r="B13" s="7">
        <v>1100</v>
      </c>
      <c r="C13" s="7">
        <v>125</v>
      </c>
      <c r="D13" s="7">
        <v>105</v>
      </c>
      <c r="E13" s="7">
        <v>1.4</v>
      </c>
    </row>
    <row r="14" spans="1:6" x14ac:dyDescent="0.2">
      <c r="A14" s="7" t="s">
        <v>38</v>
      </c>
      <c r="B14" s="7">
        <v>700</v>
      </c>
      <c r="C14" s="7">
        <v>150</v>
      </c>
      <c r="D14" s="7">
        <v>90</v>
      </c>
      <c r="E14" s="7">
        <v>1.4</v>
      </c>
    </row>
    <row r="15" spans="1:6" x14ac:dyDescent="0.2">
      <c r="A15" s="7" t="s">
        <v>39</v>
      </c>
      <c r="B15" s="7">
        <v>900</v>
      </c>
      <c r="C15" s="7">
        <v>300</v>
      </c>
      <c r="D15" s="7">
        <v>115</v>
      </c>
      <c r="E15" s="7">
        <v>1.4</v>
      </c>
    </row>
    <row r="16" spans="1:6" x14ac:dyDescent="0.2">
      <c r="A16" s="7" t="s">
        <v>40</v>
      </c>
      <c r="B16" s="7">
        <v>700</v>
      </c>
      <c r="C16" s="7">
        <v>350</v>
      </c>
      <c r="D16" s="7">
        <v>120</v>
      </c>
      <c r="E16" s="7">
        <v>1.4</v>
      </c>
    </row>
    <row r="17" spans="1:5" x14ac:dyDescent="0.2">
      <c r="A17" s="7" t="s">
        <v>41</v>
      </c>
      <c r="B17" s="7">
        <v>1800</v>
      </c>
      <c r="C17" s="7">
        <v>10</v>
      </c>
      <c r="D17" s="7">
        <v>50</v>
      </c>
      <c r="E17" s="7">
        <v>1.5</v>
      </c>
    </row>
    <row r="18" spans="1:5" x14ac:dyDescent="0.2">
      <c r="A18" s="7" t="s">
        <v>42</v>
      </c>
      <c r="B18" s="7">
        <v>1500</v>
      </c>
      <c r="C18" s="7">
        <v>47</v>
      </c>
      <c r="D18" s="7">
        <v>100</v>
      </c>
      <c r="E18" s="7">
        <v>1.5</v>
      </c>
    </row>
    <row r="19" spans="1:5" x14ac:dyDescent="0.2">
      <c r="A19" s="7" t="s">
        <v>43</v>
      </c>
      <c r="B19" s="7">
        <v>1100</v>
      </c>
      <c r="C19" s="7">
        <v>68</v>
      </c>
      <c r="D19" s="7">
        <v>75</v>
      </c>
      <c r="E19" s="7">
        <v>1.5</v>
      </c>
    </row>
    <row r="20" spans="1:5" x14ac:dyDescent="0.2">
      <c r="A20" s="7" t="s">
        <v>44</v>
      </c>
      <c r="B20" s="7">
        <v>900</v>
      </c>
      <c r="C20" s="7">
        <v>100</v>
      </c>
      <c r="D20" s="7">
        <v>80</v>
      </c>
      <c r="E20" s="7">
        <v>1.5</v>
      </c>
    </row>
    <row r="21" spans="1:5" x14ac:dyDescent="0.2">
      <c r="A21" s="7" t="s">
        <v>45</v>
      </c>
      <c r="B21" s="7">
        <v>1100</v>
      </c>
      <c r="C21" s="7">
        <v>180</v>
      </c>
      <c r="D21" s="7">
        <v>110</v>
      </c>
      <c r="E21" s="7">
        <v>1.5</v>
      </c>
    </row>
    <row r="22" spans="1:5" x14ac:dyDescent="0.2">
      <c r="A22" s="7" t="s">
        <v>46</v>
      </c>
      <c r="B22" s="7">
        <v>500</v>
      </c>
      <c r="C22" s="7">
        <v>200</v>
      </c>
      <c r="D22" s="7">
        <v>90</v>
      </c>
      <c r="E22" s="7">
        <v>1.5</v>
      </c>
    </row>
    <row r="23" spans="1:5" x14ac:dyDescent="0.2">
      <c r="A23" s="7" t="s">
        <v>47</v>
      </c>
      <c r="B23" s="7">
        <v>700</v>
      </c>
      <c r="C23" s="7">
        <v>220</v>
      </c>
      <c r="D23" s="7">
        <v>85</v>
      </c>
      <c r="E23" s="7">
        <v>1.5</v>
      </c>
    </row>
    <row r="24" spans="1:5" x14ac:dyDescent="0.2">
      <c r="A24" s="7" t="s">
        <v>48</v>
      </c>
      <c r="B24" s="7">
        <v>500</v>
      </c>
      <c r="C24" s="7">
        <v>275</v>
      </c>
      <c r="D24" s="7">
        <v>85</v>
      </c>
      <c r="E24" s="7">
        <v>1.5</v>
      </c>
    </row>
    <row r="25" spans="1:5" x14ac:dyDescent="0.2">
      <c r="A25" s="7" t="s">
        <v>49</v>
      </c>
      <c r="B25" s="7">
        <v>2200</v>
      </c>
      <c r="C25" s="7">
        <v>6.8</v>
      </c>
      <c r="D25" s="7">
        <v>50</v>
      </c>
      <c r="E25" s="7">
        <v>1.6</v>
      </c>
    </row>
    <row r="26" spans="1:5" x14ac:dyDescent="0.2">
      <c r="A26" s="7" t="s">
        <v>50</v>
      </c>
      <c r="B26" s="7">
        <v>1800</v>
      </c>
      <c r="C26" s="7">
        <v>25</v>
      </c>
      <c r="D26" s="7">
        <v>90</v>
      </c>
      <c r="E26" s="7">
        <v>1.6</v>
      </c>
    </row>
    <row r="27" spans="1:5" x14ac:dyDescent="0.2">
      <c r="A27" s="7" t="s">
        <v>51</v>
      </c>
      <c r="B27" s="7">
        <v>1500</v>
      </c>
      <c r="C27" s="7">
        <v>68</v>
      </c>
      <c r="D27" s="7">
        <v>105</v>
      </c>
      <c r="E27" s="7">
        <v>1.6</v>
      </c>
    </row>
    <row r="28" spans="1:5" x14ac:dyDescent="0.2">
      <c r="A28" s="7" t="s">
        <v>52</v>
      </c>
      <c r="B28" s="7">
        <v>1200</v>
      </c>
      <c r="C28" s="7">
        <v>80</v>
      </c>
      <c r="D28" s="7">
        <v>110</v>
      </c>
      <c r="E28" s="7">
        <v>1.6</v>
      </c>
    </row>
    <row r="29" spans="1:5" x14ac:dyDescent="0.2">
      <c r="A29" s="7" t="s">
        <v>53</v>
      </c>
      <c r="B29" s="7">
        <v>900</v>
      </c>
      <c r="C29" s="7">
        <v>140</v>
      </c>
      <c r="D29" s="7">
        <v>75</v>
      </c>
      <c r="E29" s="7">
        <v>1.6</v>
      </c>
    </row>
    <row r="30" spans="1:5" x14ac:dyDescent="0.2">
      <c r="A30" s="7" t="s">
        <v>54</v>
      </c>
      <c r="B30" s="7">
        <v>2200</v>
      </c>
      <c r="C30" s="7">
        <v>18</v>
      </c>
      <c r="D30" s="7">
        <v>90</v>
      </c>
      <c r="E30" s="7">
        <v>1.7</v>
      </c>
    </row>
    <row r="31" spans="1:5" x14ac:dyDescent="0.2">
      <c r="A31" s="7" t="s">
        <v>55</v>
      </c>
      <c r="B31" s="7">
        <v>1200</v>
      </c>
      <c r="C31" s="7">
        <v>35</v>
      </c>
      <c r="D31" s="7">
        <v>60</v>
      </c>
      <c r="E31" s="7">
        <v>1.7</v>
      </c>
    </row>
    <row r="32" spans="1:5" x14ac:dyDescent="0.2">
      <c r="A32" s="7" t="s">
        <v>56</v>
      </c>
      <c r="B32" s="7">
        <v>1100</v>
      </c>
      <c r="C32" s="7">
        <v>100</v>
      </c>
      <c r="D32" s="7">
        <v>70</v>
      </c>
      <c r="E32" s="7">
        <v>1.7</v>
      </c>
    </row>
    <row r="33" spans="1:5" x14ac:dyDescent="0.2">
      <c r="A33" s="7" t="s">
        <v>57</v>
      </c>
      <c r="B33" s="7">
        <v>1500</v>
      </c>
      <c r="C33" s="7">
        <v>25</v>
      </c>
      <c r="D33" s="7">
        <v>55</v>
      </c>
      <c r="E33" s="7">
        <v>1.8</v>
      </c>
    </row>
    <row r="34" spans="1:5" x14ac:dyDescent="0.2">
      <c r="A34" s="7" t="s">
        <v>58</v>
      </c>
      <c r="B34" s="7">
        <v>1800</v>
      </c>
      <c r="C34" s="7">
        <v>35</v>
      </c>
      <c r="D34" s="7">
        <v>100</v>
      </c>
      <c r="E34" s="7">
        <v>1.8</v>
      </c>
    </row>
    <row r="35" spans="1:5" x14ac:dyDescent="0.2">
      <c r="A35" s="7" t="s">
        <v>59</v>
      </c>
      <c r="B35" s="7">
        <v>1800</v>
      </c>
      <c r="C35" s="7">
        <v>15</v>
      </c>
      <c r="D35" s="7">
        <v>50</v>
      </c>
      <c r="E35" s="7">
        <v>1.9</v>
      </c>
    </row>
    <row r="36" spans="1:5" x14ac:dyDescent="0.2">
      <c r="A36" s="7" t="s">
        <v>60</v>
      </c>
      <c r="B36" s="7">
        <v>1200</v>
      </c>
      <c r="C36" s="7">
        <v>50</v>
      </c>
      <c r="D36" s="7">
        <v>55</v>
      </c>
      <c r="E36" s="7">
        <v>1.9</v>
      </c>
    </row>
    <row r="37" spans="1:5" x14ac:dyDescent="0.2">
      <c r="A37" s="7" t="s">
        <v>61</v>
      </c>
      <c r="B37" s="7">
        <v>2200</v>
      </c>
      <c r="C37" s="7">
        <v>25</v>
      </c>
      <c r="D37" s="7">
        <v>100</v>
      </c>
      <c r="E37" s="7">
        <v>2</v>
      </c>
    </row>
    <row r="38" spans="1:5" x14ac:dyDescent="0.2">
      <c r="A38" s="7" t="s">
        <v>62</v>
      </c>
      <c r="B38" s="7">
        <v>2200</v>
      </c>
      <c r="C38" s="7">
        <v>10</v>
      </c>
      <c r="D38" s="7">
        <v>50</v>
      </c>
      <c r="E38" s="7">
        <v>2.1</v>
      </c>
    </row>
    <row r="39" spans="1:5" x14ac:dyDescent="0.2">
      <c r="A39" s="7" t="s">
        <v>63</v>
      </c>
      <c r="B39" s="7">
        <v>1500</v>
      </c>
      <c r="C39" s="7">
        <v>35</v>
      </c>
      <c r="D39" s="7">
        <v>50</v>
      </c>
      <c r="E39" s="7">
        <v>2.1</v>
      </c>
    </row>
    <row r="40" spans="1:5" x14ac:dyDescent="0.2">
      <c r="A40" s="7" t="s">
        <v>64</v>
      </c>
      <c r="B40" s="7">
        <v>1800</v>
      </c>
      <c r="C40" s="7">
        <v>22</v>
      </c>
      <c r="D40" s="7">
        <v>45</v>
      </c>
      <c r="E40" s="7">
        <v>2.2000000000000002</v>
      </c>
    </row>
    <row r="41" spans="1:5" x14ac:dyDescent="0.2">
      <c r="A41" s="7" t="s">
        <v>65</v>
      </c>
      <c r="B41" s="7">
        <v>2200</v>
      </c>
      <c r="C41" s="7">
        <v>15</v>
      </c>
      <c r="D41" s="7">
        <v>45</v>
      </c>
      <c r="E41" s="7">
        <v>2.5</v>
      </c>
    </row>
  </sheetData>
  <phoneticPr fontId="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9"/>
  <sheetViews>
    <sheetView topLeftCell="A103" workbookViewId="0">
      <selection activeCell="N122" sqref="N122"/>
    </sheetView>
  </sheetViews>
  <sheetFormatPr defaultRowHeight="14.25" x14ac:dyDescent="0.2"/>
  <cols>
    <col min="1" max="1" width="7.75" style="1" bestFit="1" customWidth="1"/>
    <col min="2" max="2" width="5.625" style="1" bestFit="1" customWidth="1"/>
    <col min="3" max="3" width="7.375" style="1" bestFit="1" customWidth="1"/>
    <col min="4" max="4" width="7.125" style="1" bestFit="1" customWidth="1"/>
    <col min="5" max="5" width="9.5" style="1" bestFit="1" customWidth="1"/>
    <col min="6" max="6" width="8.5" style="1" bestFit="1" customWidth="1"/>
    <col min="7" max="9" width="9.875" style="1" bestFit="1" customWidth="1"/>
    <col min="10" max="11" width="9" style="1"/>
    <col min="12" max="12" width="19.25" style="51" bestFit="1" customWidth="1"/>
    <col min="13" max="16384" width="9" style="1"/>
  </cols>
  <sheetData>
    <row r="1" spans="1:13" s="2" customFormat="1" x14ac:dyDescent="0.2">
      <c r="A1" s="2" t="s">
        <v>11</v>
      </c>
      <c r="B1" s="2" t="s">
        <v>12</v>
      </c>
      <c r="C1" s="2" t="s">
        <v>13</v>
      </c>
      <c r="D1" s="2" t="s">
        <v>14</v>
      </c>
      <c r="E1" s="2" t="s">
        <v>0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1046</v>
      </c>
      <c r="K1" s="2" t="s">
        <v>1047</v>
      </c>
      <c r="L1" s="51" t="s">
        <v>1051</v>
      </c>
      <c r="M1" s="51" t="s">
        <v>1052</v>
      </c>
    </row>
    <row r="2" spans="1:13" x14ac:dyDescent="0.2">
      <c r="A2" s="1">
        <v>4</v>
      </c>
      <c r="B2" s="1">
        <v>125</v>
      </c>
      <c r="C2" s="1">
        <v>15</v>
      </c>
      <c r="E2" s="1">
        <v>0.39443</v>
      </c>
      <c r="F2" s="1">
        <v>1.261E-2</v>
      </c>
      <c r="G2" s="4">
        <v>-4.7816599999999999E-5</v>
      </c>
      <c r="H2" s="4">
        <v>1.01654E-7</v>
      </c>
      <c r="I2" s="4">
        <v>-7.3792299999999994E-11</v>
      </c>
      <c r="J2" s="4"/>
      <c r="L2" s="51" t="s">
        <v>413</v>
      </c>
      <c r="M2" s="51" t="s">
        <v>1154</v>
      </c>
    </row>
    <row r="3" spans="1:13" x14ac:dyDescent="0.2">
      <c r="A3" s="1">
        <v>4</v>
      </c>
      <c r="B3" s="1">
        <v>125</v>
      </c>
      <c r="E3" s="1">
        <v>0.62175000000000002</v>
      </c>
      <c r="F3" s="1">
        <v>5.6600000000000001E-3</v>
      </c>
      <c r="G3" s="4">
        <v>-1.18277E-5</v>
      </c>
      <c r="H3" s="4">
        <v>1.8208E-8</v>
      </c>
      <c r="I3" s="4">
        <v>-1.12593E-11</v>
      </c>
      <c r="L3" s="51" t="s">
        <v>413</v>
      </c>
      <c r="M3" s="50" t="s">
        <v>1155</v>
      </c>
    </row>
    <row r="4" spans="1:13" x14ac:dyDescent="0.2">
      <c r="A4" s="1">
        <v>4</v>
      </c>
      <c r="B4" s="1">
        <v>125</v>
      </c>
      <c r="C4" s="1">
        <v>15</v>
      </c>
      <c r="D4" s="1">
        <v>600</v>
      </c>
      <c r="E4" s="1">
        <v>2.85039</v>
      </c>
      <c r="F4" s="1">
        <v>6.4460000000000003E-2</v>
      </c>
      <c r="G4" s="4">
        <v>1.46824E-5</v>
      </c>
      <c r="H4" s="4">
        <v>4.2817699999999997E-8</v>
      </c>
      <c r="I4" s="4">
        <v>6.2019900000000003E-11</v>
      </c>
      <c r="J4" s="1">
        <v>30.08972</v>
      </c>
      <c r="K4" s="1">
        <v>4.74613</v>
      </c>
      <c r="L4" s="51" t="s">
        <v>413</v>
      </c>
      <c r="M4" s="50" t="s">
        <v>1156</v>
      </c>
    </row>
    <row r="5" spans="1:13" x14ac:dyDescent="0.2">
      <c r="A5" s="1">
        <v>4</v>
      </c>
      <c r="B5" s="1">
        <v>125</v>
      </c>
      <c r="C5" s="1">
        <v>15</v>
      </c>
      <c r="D5" s="1">
        <v>600</v>
      </c>
      <c r="E5" s="1">
        <v>1.80694</v>
      </c>
      <c r="F5" s="1">
        <v>0.1011</v>
      </c>
      <c r="G5" s="4">
        <v>-3.9446700000000003E-5</v>
      </c>
      <c r="H5" s="4">
        <v>3.3610699999999999E-8</v>
      </c>
      <c r="I5" s="4">
        <v>3.2107599999999999E-13</v>
      </c>
      <c r="J5" s="1">
        <v>30.597090000000001</v>
      </c>
      <c r="K5" s="1">
        <v>4.6751300000000002</v>
      </c>
      <c r="L5" s="51" t="s">
        <v>413</v>
      </c>
      <c r="M5" s="50" t="s">
        <v>1157</v>
      </c>
    </row>
    <row r="6" spans="1:13" x14ac:dyDescent="0.2">
      <c r="A6" s="1">
        <v>4</v>
      </c>
      <c r="B6" s="1">
        <v>125</v>
      </c>
      <c r="D6" s="1">
        <v>600</v>
      </c>
      <c r="E6" s="1">
        <v>2.3443299999999998</v>
      </c>
      <c r="F6" s="1">
        <v>0.12575</v>
      </c>
      <c r="G6" s="4">
        <v>-2.9897399999999997E-4</v>
      </c>
      <c r="H6" s="4">
        <v>4.7882E-7</v>
      </c>
      <c r="I6" s="4">
        <v>-3.3472600000000001E-10</v>
      </c>
      <c r="J6" s="1">
        <v>32.585189999999997</v>
      </c>
      <c r="K6" s="1">
        <v>6.0779500000000004</v>
      </c>
      <c r="L6" s="51" t="s">
        <v>413</v>
      </c>
      <c r="M6" s="50" t="s">
        <v>1158</v>
      </c>
    </row>
    <row r="7" spans="1:13" x14ac:dyDescent="0.2">
      <c r="A7" s="53">
        <v>4</v>
      </c>
      <c r="B7" s="53">
        <v>125</v>
      </c>
      <c r="C7" s="53">
        <v>15</v>
      </c>
      <c r="D7" s="53"/>
      <c r="E7" s="53">
        <v>0.34702</v>
      </c>
      <c r="F7" s="53">
        <v>8.1290000000000001E-2</v>
      </c>
      <c r="G7" s="53">
        <v>-1.81E-3</v>
      </c>
      <c r="H7" s="54">
        <v>2.26645E-5</v>
      </c>
      <c r="I7" s="54">
        <v>-9.6730999999999994E-8</v>
      </c>
      <c r="J7" s="53"/>
      <c r="K7" s="53"/>
      <c r="L7" s="55" t="s">
        <v>1053</v>
      </c>
      <c r="M7" s="51" t="s">
        <v>1154</v>
      </c>
    </row>
    <row r="8" spans="1:13" x14ac:dyDescent="0.2">
      <c r="A8" s="53">
        <v>4</v>
      </c>
      <c r="B8" s="53">
        <v>125</v>
      </c>
      <c r="C8" s="53"/>
      <c r="D8" s="53"/>
      <c r="E8" s="53">
        <v>0.32349</v>
      </c>
      <c r="F8" s="53">
        <v>7.7299999999999994E-2</v>
      </c>
      <c r="G8" s="53">
        <v>-2.0500000000000002E-3</v>
      </c>
      <c r="H8" s="54">
        <v>2.63128E-5</v>
      </c>
      <c r="I8" s="54">
        <v>-1.17135E-7</v>
      </c>
      <c r="J8" s="53"/>
      <c r="K8" s="53"/>
      <c r="L8" s="55" t="s">
        <v>1053</v>
      </c>
      <c r="M8" s="50" t="s">
        <v>1155</v>
      </c>
    </row>
    <row r="9" spans="1:13" x14ac:dyDescent="0.2">
      <c r="A9" s="53">
        <v>4</v>
      </c>
      <c r="B9" s="53">
        <v>125</v>
      </c>
      <c r="C9" s="53">
        <v>15</v>
      </c>
      <c r="D9" s="53">
        <v>600</v>
      </c>
      <c r="E9" s="53">
        <v>0.37034</v>
      </c>
      <c r="F9" s="53">
        <v>0.12603</v>
      </c>
      <c r="G9" s="54">
        <v>-6.4249000000000001E-4</v>
      </c>
      <c r="H9" s="54">
        <v>1.02498E-5</v>
      </c>
      <c r="I9" s="54">
        <v>1.29252E-9</v>
      </c>
      <c r="J9" s="53"/>
      <c r="K9" s="53"/>
      <c r="L9" s="55" t="s">
        <v>1054</v>
      </c>
      <c r="M9" s="50" t="s">
        <v>1156</v>
      </c>
    </row>
    <row r="10" spans="1:13" x14ac:dyDescent="0.2">
      <c r="A10" s="53">
        <v>4</v>
      </c>
      <c r="B10" s="53">
        <v>125</v>
      </c>
      <c r="C10" s="53">
        <v>15</v>
      </c>
      <c r="D10" s="53">
        <v>600</v>
      </c>
      <c r="E10" s="53">
        <v>0.21546000000000001</v>
      </c>
      <c r="F10" s="53">
        <v>8.4220000000000003E-2</v>
      </c>
      <c r="G10" s="54">
        <v>-1.10436E-4</v>
      </c>
      <c r="H10" s="54">
        <v>9.0294699999999999E-8</v>
      </c>
      <c r="I10" s="54">
        <v>-5.1292100000000003E-10</v>
      </c>
      <c r="J10" s="53"/>
      <c r="K10" s="53"/>
      <c r="L10" s="55" t="s">
        <v>1054</v>
      </c>
      <c r="M10" s="50" t="s">
        <v>1157</v>
      </c>
    </row>
    <row r="11" spans="1:13" x14ac:dyDescent="0.2">
      <c r="A11" s="53">
        <v>4</v>
      </c>
      <c r="B11" s="53">
        <v>125</v>
      </c>
      <c r="C11" s="53"/>
      <c r="D11" s="53">
        <v>600</v>
      </c>
      <c r="E11" s="53">
        <v>0.15762999999999999</v>
      </c>
      <c r="F11" s="53">
        <v>9.4E-2</v>
      </c>
      <c r="G11" s="54">
        <v>-7.9880000000000001E-4</v>
      </c>
      <c r="H11" s="54">
        <v>2.53743E-6</v>
      </c>
      <c r="I11" s="54">
        <v>1.9143100000000002E-9</v>
      </c>
      <c r="J11" s="53"/>
      <c r="K11" s="53"/>
      <c r="L11" s="55" t="s">
        <v>1055</v>
      </c>
      <c r="M11" s="50" t="s">
        <v>1158</v>
      </c>
    </row>
    <row r="12" spans="1:13" x14ac:dyDescent="0.2">
      <c r="A12" s="1">
        <v>4</v>
      </c>
      <c r="B12" s="1">
        <v>125</v>
      </c>
      <c r="C12" s="1">
        <v>15</v>
      </c>
      <c r="E12" s="1">
        <v>0.72080999999999995</v>
      </c>
      <c r="F12" s="1">
        <v>1.3860000000000001E-2</v>
      </c>
      <c r="G12" s="4">
        <v>-5.2685600000000003E-5</v>
      </c>
      <c r="H12" s="4">
        <v>1.4770200000000001E-7</v>
      </c>
      <c r="I12" s="4">
        <v>-1.4385499999999999E-10</v>
      </c>
      <c r="L12" s="51" t="s">
        <v>67</v>
      </c>
      <c r="M12" s="51" t="s">
        <v>1154</v>
      </c>
    </row>
    <row r="13" spans="1:13" x14ac:dyDescent="0.2">
      <c r="A13" s="1">
        <v>4</v>
      </c>
      <c r="B13" s="1">
        <v>125</v>
      </c>
      <c r="E13" s="1">
        <v>0.61861999999999995</v>
      </c>
      <c r="F13" s="1">
        <v>1.2529999999999999E-2</v>
      </c>
      <c r="G13" s="4">
        <v>-5.4832500000000001E-5</v>
      </c>
      <c r="H13" s="4">
        <v>1.5060699999999999E-7</v>
      </c>
      <c r="I13" s="4">
        <v>-1.52757E-10</v>
      </c>
      <c r="L13" s="51" t="s">
        <v>67</v>
      </c>
      <c r="M13" s="50" t="s">
        <v>1155</v>
      </c>
    </row>
    <row r="14" spans="1:13" x14ac:dyDescent="0.2">
      <c r="A14" s="1">
        <v>4</v>
      </c>
      <c r="B14" s="1">
        <v>125</v>
      </c>
      <c r="C14" s="1">
        <v>15</v>
      </c>
      <c r="D14" s="1">
        <v>900</v>
      </c>
      <c r="E14" s="1">
        <v>6.5366600000000004</v>
      </c>
      <c r="F14" s="1">
        <v>0.32784999999999997</v>
      </c>
      <c r="G14" s="4">
        <v>-3.0705899999999999E-4</v>
      </c>
      <c r="H14" s="5">
        <v>1.5957499999999999E-6</v>
      </c>
      <c r="I14" s="4">
        <v>-2.32349E-10</v>
      </c>
      <c r="J14" s="1">
        <v>19.536629999999999</v>
      </c>
      <c r="K14" s="1">
        <v>13.35078</v>
      </c>
      <c r="L14" s="51" t="s">
        <v>67</v>
      </c>
      <c r="M14" s="50" t="s">
        <v>1156</v>
      </c>
    </row>
    <row r="15" spans="1:13" x14ac:dyDescent="0.2">
      <c r="A15" s="1">
        <v>4</v>
      </c>
      <c r="B15" s="1">
        <v>125</v>
      </c>
      <c r="C15" s="1">
        <v>15</v>
      </c>
      <c r="D15" s="1">
        <v>900</v>
      </c>
      <c r="E15" s="1">
        <v>2.0737000000000001</v>
      </c>
      <c r="F15" s="1">
        <v>0.31041000000000002</v>
      </c>
      <c r="G15" s="4">
        <v>-8.60943E-5</v>
      </c>
      <c r="H15" s="4">
        <v>-8.1284299999999999E-7</v>
      </c>
      <c r="I15" s="4">
        <v>1.55718E-9</v>
      </c>
      <c r="J15" s="1">
        <v>20.26652</v>
      </c>
      <c r="K15" s="1">
        <v>8.23752</v>
      </c>
      <c r="L15" s="51" t="s">
        <v>67</v>
      </c>
      <c r="M15" s="50" t="s">
        <v>1157</v>
      </c>
    </row>
    <row r="16" spans="1:13" x14ac:dyDescent="0.2">
      <c r="A16" s="1">
        <v>4</v>
      </c>
      <c r="B16" s="1">
        <v>125</v>
      </c>
      <c r="D16" s="1">
        <v>900</v>
      </c>
      <c r="E16" s="1">
        <v>8.7821200000000008</v>
      </c>
      <c r="F16" s="1">
        <v>0.28397</v>
      </c>
      <c r="G16" s="4">
        <v>-7.6305899999999996E-4</v>
      </c>
      <c r="H16" s="4">
        <v>1.37985E-6</v>
      </c>
      <c r="I16" s="4">
        <v>-1.15688E-9</v>
      </c>
      <c r="J16" s="1">
        <v>23.85042</v>
      </c>
      <c r="K16" s="1">
        <v>14.80796</v>
      </c>
      <c r="L16" s="51" t="s">
        <v>67</v>
      </c>
      <c r="M16" s="50" t="s">
        <v>1158</v>
      </c>
    </row>
    <row r="17" spans="1:13" x14ac:dyDescent="0.2">
      <c r="A17" s="1">
        <v>4</v>
      </c>
      <c r="B17" s="1">
        <v>125</v>
      </c>
      <c r="C17" s="1">
        <v>15</v>
      </c>
      <c r="E17" s="1">
        <v>0.72143000000000002</v>
      </c>
      <c r="F17" s="1">
        <v>2.7699999999999999E-3</v>
      </c>
      <c r="G17" s="4">
        <v>-2.07779E-6</v>
      </c>
      <c r="H17" s="4">
        <v>1.1562899999999999E-9</v>
      </c>
      <c r="I17" s="4">
        <v>-2.231E-13</v>
      </c>
      <c r="L17" s="52" t="s">
        <v>519</v>
      </c>
      <c r="M17" s="51" t="s">
        <v>1154</v>
      </c>
    </row>
    <row r="18" spans="1:13" x14ac:dyDescent="0.2">
      <c r="A18" s="1">
        <v>4</v>
      </c>
      <c r="B18" s="1">
        <v>125</v>
      </c>
      <c r="E18" s="1">
        <v>0.62412999999999996</v>
      </c>
      <c r="F18" s="1">
        <v>2.6099999999999999E-3</v>
      </c>
      <c r="G18" s="4">
        <v>-2.3169100000000001E-6</v>
      </c>
      <c r="H18" s="4">
        <v>1.2916E-9</v>
      </c>
      <c r="I18" s="4">
        <v>-2.6561500000000002E-13</v>
      </c>
      <c r="L18" s="52" t="s">
        <v>519</v>
      </c>
      <c r="M18" s="50" t="s">
        <v>1155</v>
      </c>
    </row>
    <row r="19" spans="1:13" x14ac:dyDescent="0.2">
      <c r="A19" s="1">
        <v>4</v>
      </c>
      <c r="B19" s="1">
        <v>125</v>
      </c>
      <c r="C19" s="1">
        <v>15</v>
      </c>
      <c r="D19" s="1">
        <v>900</v>
      </c>
      <c r="E19" s="1">
        <v>8.1245200000000004</v>
      </c>
      <c r="F19" s="1">
        <v>0.39140999999999998</v>
      </c>
      <c r="G19" s="4">
        <v>-1.52626E-4</v>
      </c>
      <c r="H19" s="4">
        <v>1.4721899999999999E-7</v>
      </c>
      <c r="I19" s="4">
        <v>-6.5430499999999997E-12</v>
      </c>
      <c r="J19" s="1">
        <v>225.32925</v>
      </c>
      <c r="K19" s="1">
        <v>90.313190000000006</v>
      </c>
      <c r="L19" s="52" t="s">
        <v>519</v>
      </c>
      <c r="M19" s="50" t="s">
        <v>1156</v>
      </c>
    </row>
    <row r="20" spans="1:13" x14ac:dyDescent="0.2">
      <c r="A20" s="1">
        <v>4</v>
      </c>
      <c r="B20" s="1">
        <v>125</v>
      </c>
      <c r="C20" s="1">
        <v>15</v>
      </c>
      <c r="D20" s="1">
        <v>900</v>
      </c>
      <c r="E20" s="1">
        <v>12.53121</v>
      </c>
      <c r="F20" s="1">
        <v>0.28075</v>
      </c>
      <c r="G20" s="4">
        <v>-1.41837E-7</v>
      </c>
      <c r="H20" s="4">
        <v>-1.1624599999999999E-9</v>
      </c>
      <c r="I20" s="4">
        <v>4.8568499999999996E-13</v>
      </c>
      <c r="J20" s="1">
        <v>226.55365</v>
      </c>
      <c r="K20" s="1">
        <v>76.334540000000004</v>
      </c>
      <c r="L20" s="52" t="s">
        <v>519</v>
      </c>
      <c r="M20" s="50" t="s">
        <v>1157</v>
      </c>
    </row>
    <row r="21" spans="1:13" x14ac:dyDescent="0.2">
      <c r="A21" s="1">
        <v>4</v>
      </c>
      <c r="B21" s="1">
        <v>125</v>
      </c>
      <c r="D21" s="1">
        <v>900</v>
      </c>
      <c r="E21" s="1">
        <v>38.356560000000002</v>
      </c>
      <c r="F21" s="1">
        <v>0.26488</v>
      </c>
      <c r="G21" s="4">
        <v>-1.1581100000000001E-4</v>
      </c>
      <c r="H21" s="4">
        <v>1.4739400000000001E-8</v>
      </c>
      <c r="I21" s="4">
        <v>1.45355E-12</v>
      </c>
      <c r="J21" s="1">
        <v>226.33514</v>
      </c>
      <c r="K21" s="1">
        <v>92.427880000000002</v>
      </c>
      <c r="L21" s="52" t="s">
        <v>519</v>
      </c>
      <c r="M21" s="50" t="s">
        <v>1158</v>
      </c>
    </row>
    <row r="22" spans="1:13" x14ac:dyDescent="0.2">
      <c r="A22" s="1">
        <v>4</v>
      </c>
      <c r="B22" s="1">
        <v>125</v>
      </c>
      <c r="C22" s="1">
        <v>15</v>
      </c>
      <c r="E22" s="1">
        <v>0.34350999999999998</v>
      </c>
      <c r="F22" s="1">
        <v>2.6980000000000001E-2</v>
      </c>
      <c r="G22" s="4">
        <v>-2.09698E-4</v>
      </c>
      <c r="H22" s="4">
        <v>8.8889999999999997E-7</v>
      </c>
      <c r="I22" s="4">
        <v>-1.2883100000000001E-9</v>
      </c>
      <c r="L22" s="51" t="s">
        <v>646</v>
      </c>
      <c r="M22" s="51" t="s">
        <v>1154</v>
      </c>
    </row>
    <row r="23" spans="1:13" x14ac:dyDescent="0.2">
      <c r="A23" s="1">
        <v>4</v>
      </c>
      <c r="B23" s="1">
        <v>125</v>
      </c>
      <c r="E23" s="1">
        <v>0.37241999999999997</v>
      </c>
      <c r="F23" s="1">
        <v>2.3380000000000001E-2</v>
      </c>
      <c r="G23" s="4">
        <v>-1.96572E-4</v>
      </c>
      <c r="H23" s="4">
        <v>8.2560200000000004E-7</v>
      </c>
      <c r="I23" s="4">
        <v>-1.2102300000000001E-9</v>
      </c>
      <c r="L23" s="51" t="s">
        <v>646</v>
      </c>
      <c r="M23" s="50" t="s">
        <v>1155</v>
      </c>
    </row>
    <row r="24" spans="1:13" x14ac:dyDescent="0.2">
      <c r="A24" s="1">
        <v>4</v>
      </c>
      <c r="B24" s="1">
        <v>125</v>
      </c>
      <c r="C24" s="1">
        <v>15</v>
      </c>
      <c r="D24" s="1">
        <v>600</v>
      </c>
      <c r="E24" s="1">
        <v>1.7294799999999999</v>
      </c>
      <c r="F24" s="1">
        <v>6.3399999999999998E-2</v>
      </c>
      <c r="G24" s="4">
        <v>1.4484599999999999E-4</v>
      </c>
      <c r="H24" s="4">
        <v>-5.4410199999999996E-7</v>
      </c>
      <c r="I24" s="4">
        <v>2.2515200000000001E-9</v>
      </c>
      <c r="J24" s="1">
        <v>15.46518</v>
      </c>
      <c r="K24" s="1">
        <v>2.7030599999999998</v>
      </c>
      <c r="L24" s="51" t="s">
        <v>646</v>
      </c>
      <c r="M24" s="50" t="s">
        <v>1156</v>
      </c>
    </row>
    <row r="25" spans="1:13" x14ac:dyDescent="0.2">
      <c r="A25" s="1">
        <v>4</v>
      </c>
      <c r="B25" s="1">
        <v>125</v>
      </c>
      <c r="C25" s="1">
        <v>15</v>
      </c>
      <c r="D25" s="1">
        <v>600</v>
      </c>
      <c r="E25" s="1">
        <v>0.74882000000000004</v>
      </c>
      <c r="F25" s="1">
        <v>9.3740000000000004E-2</v>
      </c>
      <c r="G25" s="4">
        <v>-8.4954699999999995E-5</v>
      </c>
      <c r="H25" s="4">
        <v>1.7912799999999999E-7</v>
      </c>
      <c r="I25" s="4">
        <v>-8.1759700000000005E-11</v>
      </c>
      <c r="J25" s="1">
        <v>16.476310000000002</v>
      </c>
      <c r="K25" s="1">
        <v>2.24377</v>
      </c>
      <c r="L25" s="51" t="s">
        <v>646</v>
      </c>
      <c r="M25" s="50" t="s">
        <v>1157</v>
      </c>
    </row>
    <row r="26" spans="1:13" x14ac:dyDescent="0.2">
      <c r="A26" s="1">
        <v>4</v>
      </c>
      <c r="B26" s="1">
        <v>125</v>
      </c>
      <c r="D26" s="1">
        <v>600</v>
      </c>
      <c r="E26" s="1">
        <v>1.06551</v>
      </c>
      <c r="F26" s="1">
        <v>7.707E-2</v>
      </c>
      <c r="G26" s="4">
        <v>-1.50538E-4</v>
      </c>
      <c r="H26" s="4">
        <v>-3.5897100000000002E-7</v>
      </c>
      <c r="I26" s="4">
        <v>1.0931799999999999E-9</v>
      </c>
      <c r="J26" s="1">
        <v>19.878609999999998</v>
      </c>
      <c r="K26" s="1">
        <v>2.6129199999999999</v>
      </c>
      <c r="L26" s="51" t="s">
        <v>646</v>
      </c>
      <c r="M26" s="50" t="s">
        <v>1158</v>
      </c>
    </row>
    <row r="27" spans="1:13" x14ac:dyDescent="0.2">
      <c r="A27" s="1">
        <v>4</v>
      </c>
      <c r="B27" s="1">
        <v>125</v>
      </c>
      <c r="C27" s="1">
        <v>15</v>
      </c>
      <c r="E27" s="1">
        <v>0.38438</v>
      </c>
      <c r="F27" s="1">
        <v>2.742E-2</v>
      </c>
      <c r="G27" s="4">
        <v>-2.17278E-4</v>
      </c>
      <c r="H27" s="4">
        <v>9.1900500000000004E-7</v>
      </c>
      <c r="I27" s="4">
        <v>-1.3258999999999999E-9</v>
      </c>
      <c r="L27" s="51" t="s">
        <v>66</v>
      </c>
      <c r="M27" s="51" t="s">
        <v>1154</v>
      </c>
    </row>
    <row r="28" spans="1:13" x14ac:dyDescent="0.2">
      <c r="A28" s="1">
        <v>4</v>
      </c>
      <c r="B28" s="1">
        <v>125</v>
      </c>
      <c r="E28" s="1">
        <v>0.40949000000000002</v>
      </c>
      <c r="F28" s="1">
        <v>2.0480000000000002E-2</v>
      </c>
      <c r="G28" s="4">
        <v>-1.3070200000000001E-4</v>
      </c>
      <c r="H28" s="4">
        <v>4.0612500000000002E-7</v>
      </c>
      <c r="I28" s="4">
        <v>-4.4004199999999998E-10</v>
      </c>
      <c r="L28" s="51" t="s">
        <v>66</v>
      </c>
      <c r="M28" s="50" t="s">
        <v>1155</v>
      </c>
    </row>
    <row r="29" spans="1:13" x14ac:dyDescent="0.2">
      <c r="A29" s="1">
        <v>4</v>
      </c>
      <c r="B29" s="1">
        <v>125</v>
      </c>
      <c r="C29" s="1">
        <v>15</v>
      </c>
      <c r="D29" s="1">
        <v>600</v>
      </c>
      <c r="E29" s="1">
        <v>0</v>
      </c>
      <c r="F29" s="1">
        <v>0.11713999999999999</v>
      </c>
      <c r="G29" s="4">
        <v>-9.2447299999999998E-4</v>
      </c>
      <c r="H29" s="4">
        <v>4.98544E-6</v>
      </c>
      <c r="I29" s="4">
        <v>-6.2533100000000002E-9</v>
      </c>
      <c r="L29" s="51" t="s">
        <v>66</v>
      </c>
      <c r="M29" s="50" t="s">
        <v>1156</v>
      </c>
    </row>
    <row r="30" spans="1:13" x14ac:dyDescent="0.2">
      <c r="A30" s="1">
        <v>4</v>
      </c>
      <c r="B30" s="1">
        <v>125</v>
      </c>
      <c r="C30" s="1">
        <v>15</v>
      </c>
      <c r="D30" s="1">
        <v>600</v>
      </c>
      <c r="E30" s="1">
        <v>0</v>
      </c>
      <c r="F30" s="1">
        <v>0.14818000000000001</v>
      </c>
      <c r="G30" s="4">
        <v>-6.6958899999999995E-4</v>
      </c>
      <c r="H30" s="4">
        <v>2.0597099999999998E-6</v>
      </c>
      <c r="I30" s="4">
        <v>-1.8421999999999999E-9</v>
      </c>
      <c r="L30" s="51" t="s">
        <v>66</v>
      </c>
      <c r="M30" s="50" t="s">
        <v>1157</v>
      </c>
    </row>
    <row r="31" spans="1:13" x14ac:dyDescent="0.2">
      <c r="A31" s="1">
        <v>4</v>
      </c>
      <c r="B31" s="1">
        <v>125</v>
      </c>
      <c r="D31" s="1">
        <v>600</v>
      </c>
      <c r="E31" s="1">
        <v>0</v>
      </c>
      <c r="F31" s="1">
        <v>0.25178</v>
      </c>
      <c r="G31" s="1">
        <v>-1.4400000000000001E-3</v>
      </c>
      <c r="H31" s="4">
        <v>4.5297799999999997E-6</v>
      </c>
      <c r="I31" s="4">
        <v>-5.5067300000000001E-9</v>
      </c>
      <c r="L31" s="51" t="s">
        <v>66</v>
      </c>
      <c r="M31" s="50" t="s">
        <v>1158</v>
      </c>
    </row>
    <row r="32" spans="1:13" x14ac:dyDescent="0.2">
      <c r="A32" s="1">
        <v>4</v>
      </c>
      <c r="B32" s="1">
        <v>125</v>
      </c>
      <c r="C32" s="1">
        <v>15</v>
      </c>
      <c r="E32" s="1">
        <v>0.31777</v>
      </c>
      <c r="F32" s="1">
        <v>4.2070000000000003E-2</v>
      </c>
      <c r="G32" s="4">
        <v>-4.9975699999999998E-4</v>
      </c>
      <c r="H32" s="4">
        <v>3.18638E-6</v>
      </c>
      <c r="I32" s="4">
        <v>-6.9435399999999998E-9</v>
      </c>
      <c r="L32" s="51" t="s">
        <v>71</v>
      </c>
      <c r="M32" s="51" t="s">
        <v>1154</v>
      </c>
    </row>
    <row r="33" spans="1:13" x14ac:dyDescent="0.2">
      <c r="A33" s="1">
        <v>4</v>
      </c>
      <c r="B33" s="1">
        <v>125</v>
      </c>
      <c r="E33" s="1">
        <v>0.33278000000000002</v>
      </c>
      <c r="F33" s="1">
        <v>3.7740000000000003E-2</v>
      </c>
      <c r="G33" s="4">
        <v>-4.9190599999999996E-4</v>
      </c>
      <c r="H33" s="4">
        <v>3.1285499999999999E-6</v>
      </c>
      <c r="I33" s="4">
        <v>-6.9143399999999999E-9</v>
      </c>
      <c r="L33" s="51" t="s">
        <v>71</v>
      </c>
      <c r="M33" s="50" t="s">
        <v>1155</v>
      </c>
    </row>
    <row r="34" spans="1:13" x14ac:dyDescent="0.2">
      <c r="A34" s="1">
        <v>4</v>
      </c>
      <c r="B34" s="1">
        <v>125</v>
      </c>
      <c r="C34" s="1">
        <v>15</v>
      </c>
      <c r="D34" s="1">
        <v>600</v>
      </c>
      <c r="E34" s="1">
        <v>0.82538</v>
      </c>
      <c r="F34" s="1">
        <v>9.0219999999999995E-2</v>
      </c>
      <c r="G34" s="4">
        <v>-2.9742100000000002E-4</v>
      </c>
      <c r="H34" s="4">
        <v>2.5079799999999998E-6</v>
      </c>
      <c r="I34" s="4">
        <v>5.22511E-10</v>
      </c>
      <c r="J34" s="1">
        <v>10.253550000000001</v>
      </c>
      <c r="K34" s="1">
        <v>1.7321299999999999</v>
      </c>
      <c r="L34" s="51" t="s">
        <v>71</v>
      </c>
      <c r="M34" s="50" t="s">
        <v>1156</v>
      </c>
    </row>
    <row r="35" spans="1:13" x14ac:dyDescent="0.2">
      <c r="A35" s="1">
        <v>4</v>
      </c>
      <c r="B35" s="1">
        <v>125</v>
      </c>
      <c r="C35" s="1">
        <v>15</v>
      </c>
      <c r="D35" s="1">
        <v>600</v>
      </c>
      <c r="E35" s="1">
        <v>0.60129999999999995</v>
      </c>
      <c r="F35" s="1">
        <v>9.5799999999999996E-2</v>
      </c>
      <c r="G35" s="4">
        <v>-1.60741E-4</v>
      </c>
      <c r="H35" s="4">
        <v>4.1744400000000002E-7</v>
      </c>
      <c r="I35" s="4">
        <v>-1.8889099999999999E-10</v>
      </c>
      <c r="J35" s="1">
        <v>10.803039999999999</v>
      </c>
      <c r="K35" s="1">
        <v>1.62703</v>
      </c>
      <c r="L35" s="51" t="s">
        <v>71</v>
      </c>
      <c r="M35" s="50" t="s">
        <v>1157</v>
      </c>
    </row>
    <row r="36" spans="1:13" x14ac:dyDescent="0.2">
      <c r="A36" s="1">
        <v>4</v>
      </c>
      <c r="B36" s="1">
        <v>125</v>
      </c>
      <c r="D36" s="1">
        <v>600</v>
      </c>
      <c r="E36" s="1">
        <v>1.04731</v>
      </c>
      <c r="F36" s="1">
        <v>8.1009999999999999E-2</v>
      </c>
      <c r="G36" s="4">
        <v>-3.9345899999999997E-4</v>
      </c>
      <c r="H36" s="4">
        <v>6.93745E-7</v>
      </c>
      <c r="I36" s="4">
        <v>7.0831400000000004E-10</v>
      </c>
      <c r="J36" s="1">
        <v>11.262029999999999</v>
      </c>
      <c r="K36" s="1">
        <v>1.92147</v>
      </c>
      <c r="L36" s="51" t="s">
        <v>71</v>
      </c>
      <c r="M36" s="50" t="s">
        <v>1158</v>
      </c>
    </row>
    <row r="37" spans="1:13" x14ac:dyDescent="0.2">
      <c r="A37" s="1">
        <v>4</v>
      </c>
      <c r="B37" s="1">
        <v>125</v>
      </c>
      <c r="C37" s="1">
        <v>15</v>
      </c>
      <c r="E37" s="1">
        <v>0.34702</v>
      </c>
      <c r="F37" s="1">
        <v>8.1290000000000001E-2</v>
      </c>
      <c r="G37" s="1">
        <v>-1.81E-3</v>
      </c>
      <c r="H37" s="4">
        <v>2.26645E-5</v>
      </c>
      <c r="I37" s="4">
        <v>-9.6730999999999994E-8</v>
      </c>
      <c r="L37" s="51" t="s">
        <v>151</v>
      </c>
      <c r="M37" s="51" t="s">
        <v>1154</v>
      </c>
    </row>
    <row r="38" spans="1:13" x14ac:dyDescent="0.2">
      <c r="A38" s="1">
        <v>4</v>
      </c>
      <c r="B38" s="1">
        <v>125</v>
      </c>
      <c r="E38" s="1">
        <v>0.32349</v>
      </c>
      <c r="F38" s="1">
        <v>7.7299999999999994E-2</v>
      </c>
      <c r="G38" s="1">
        <v>-2.0500000000000002E-3</v>
      </c>
      <c r="H38" s="4">
        <v>2.63128E-5</v>
      </c>
      <c r="I38" s="4">
        <v>-1.17135E-7</v>
      </c>
      <c r="L38" s="51" t="s">
        <v>151</v>
      </c>
      <c r="M38" s="50" t="s">
        <v>1155</v>
      </c>
    </row>
    <row r="39" spans="1:13" x14ac:dyDescent="0.2">
      <c r="A39" s="1">
        <v>4</v>
      </c>
      <c r="B39" s="1">
        <v>125</v>
      </c>
      <c r="C39" s="1">
        <v>15</v>
      </c>
      <c r="D39" s="1">
        <v>600</v>
      </c>
      <c r="E39" s="1">
        <v>0.37034</v>
      </c>
      <c r="F39" s="1">
        <v>0.12603</v>
      </c>
      <c r="G39" s="4">
        <v>-6.4249000000000001E-4</v>
      </c>
      <c r="H39" s="4">
        <v>1.02498E-5</v>
      </c>
      <c r="I39" s="4">
        <v>1.29252E-9</v>
      </c>
      <c r="J39" s="1">
        <v>3.9568699999999999</v>
      </c>
      <c r="K39" s="1">
        <v>0.86167000000000005</v>
      </c>
      <c r="L39" s="51" t="s">
        <v>151</v>
      </c>
      <c r="M39" s="50" t="s">
        <v>1156</v>
      </c>
    </row>
    <row r="40" spans="1:13" x14ac:dyDescent="0.2">
      <c r="A40" s="1">
        <v>4</v>
      </c>
      <c r="B40" s="1">
        <v>125</v>
      </c>
      <c r="C40" s="1">
        <v>15</v>
      </c>
      <c r="D40" s="1">
        <v>600</v>
      </c>
      <c r="E40" s="1">
        <v>0.21546000000000001</v>
      </c>
      <c r="F40" s="1">
        <v>8.4220000000000003E-2</v>
      </c>
      <c r="G40" s="4">
        <v>-1.10436E-4</v>
      </c>
      <c r="H40" s="4">
        <v>9.0294699999999999E-8</v>
      </c>
      <c r="I40" s="4">
        <v>-5.1292100000000003E-10</v>
      </c>
      <c r="J40" s="1">
        <v>3.9895499999999999</v>
      </c>
      <c r="K40" s="1">
        <v>0.54283000000000003</v>
      </c>
      <c r="L40" s="51" t="s">
        <v>151</v>
      </c>
      <c r="M40" s="50" t="s">
        <v>1157</v>
      </c>
    </row>
    <row r="41" spans="1:13" x14ac:dyDescent="0.2">
      <c r="A41" s="1">
        <v>4</v>
      </c>
      <c r="B41" s="1">
        <v>125</v>
      </c>
      <c r="D41" s="1">
        <v>600</v>
      </c>
      <c r="E41" s="1">
        <v>0.15762999999999999</v>
      </c>
      <c r="F41" s="1">
        <v>9.4E-2</v>
      </c>
      <c r="G41" s="4">
        <v>-7.9880000000000001E-4</v>
      </c>
      <c r="H41" s="4">
        <v>2.53743E-6</v>
      </c>
      <c r="I41" s="4">
        <v>1.9143100000000002E-9</v>
      </c>
      <c r="J41" s="1">
        <v>4.50997</v>
      </c>
      <c r="K41" s="1">
        <v>0.56142999999999998</v>
      </c>
      <c r="L41" s="51" t="s">
        <v>151</v>
      </c>
      <c r="M41" s="50" t="s">
        <v>1158</v>
      </c>
    </row>
    <row r="42" spans="1:13" x14ac:dyDescent="0.2">
      <c r="A42" s="1">
        <v>4</v>
      </c>
      <c r="B42" s="1">
        <v>125</v>
      </c>
      <c r="C42" s="1">
        <v>15</v>
      </c>
      <c r="E42" s="1">
        <v>0.30346000000000001</v>
      </c>
      <c r="F42" s="1">
        <v>1.7229999999999999E-2</v>
      </c>
      <c r="G42" s="4">
        <v>-1.07662E-4</v>
      </c>
      <c r="H42" s="4">
        <v>3.4302600000000002E-7</v>
      </c>
      <c r="I42" s="4">
        <v>-3.7561800000000003E-10</v>
      </c>
      <c r="L42" s="51" t="s">
        <v>152</v>
      </c>
      <c r="M42" s="51" t="s">
        <v>1154</v>
      </c>
    </row>
    <row r="43" spans="1:13" x14ac:dyDescent="0.2">
      <c r="A43" s="1">
        <v>4</v>
      </c>
      <c r="B43" s="1">
        <v>125</v>
      </c>
      <c r="E43" s="1">
        <v>0.55867999999999995</v>
      </c>
      <c r="F43" s="1">
        <v>1.12E-2</v>
      </c>
      <c r="G43" s="4">
        <v>-6.2491399999999996E-5</v>
      </c>
      <c r="H43" s="4">
        <v>1.8759600000000001E-7</v>
      </c>
      <c r="I43" s="4">
        <v>-2.01654E-10</v>
      </c>
      <c r="L43" s="51" t="s">
        <v>152</v>
      </c>
      <c r="M43" s="50" t="s">
        <v>1155</v>
      </c>
    </row>
    <row r="44" spans="1:13" x14ac:dyDescent="0.2">
      <c r="A44" s="1">
        <v>4</v>
      </c>
      <c r="B44" s="1">
        <v>125</v>
      </c>
      <c r="C44" s="1">
        <v>15</v>
      </c>
      <c r="D44" s="1">
        <v>300</v>
      </c>
      <c r="E44" s="1">
        <v>0.30148000000000003</v>
      </c>
      <c r="F44" s="1">
        <v>1.0749999999999999E-2</v>
      </c>
      <c r="G44" s="4">
        <v>7.1997400000000001E-6</v>
      </c>
      <c r="H44" s="4">
        <v>6.8415900000000002E-9</v>
      </c>
      <c r="I44" s="4">
        <v>4.6803799999999999E-11</v>
      </c>
      <c r="J44" s="1">
        <v>20.023230000000002</v>
      </c>
      <c r="K44" s="1">
        <v>0.50992999999999999</v>
      </c>
      <c r="L44" s="51" t="s">
        <v>152</v>
      </c>
      <c r="M44" s="50" t="s">
        <v>1156</v>
      </c>
    </row>
    <row r="45" spans="1:13" x14ac:dyDescent="0.2">
      <c r="A45" s="1">
        <v>4</v>
      </c>
      <c r="B45" s="1">
        <v>125</v>
      </c>
      <c r="C45" s="1">
        <v>15</v>
      </c>
      <c r="D45" s="1">
        <v>300</v>
      </c>
      <c r="E45" s="1">
        <v>0.61685999999999996</v>
      </c>
      <c r="F45" s="1">
        <v>3.3239999999999999E-2</v>
      </c>
      <c r="G45" s="4">
        <v>4.8705299999999998E-6</v>
      </c>
      <c r="H45" s="4">
        <v>5.5115699999999999E-8</v>
      </c>
      <c r="I45" s="4">
        <v>-1.01036E-11</v>
      </c>
      <c r="J45" s="1">
        <v>21.94558</v>
      </c>
      <c r="K45" s="1">
        <v>1.34748</v>
      </c>
      <c r="L45" s="51" t="s">
        <v>152</v>
      </c>
      <c r="M45" s="50" t="s">
        <v>1157</v>
      </c>
    </row>
    <row r="46" spans="1:13" x14ac:dyDescent="0.2">
      <c r="A46" s="1">
        <v>4</v>
      </c>
      <c r="B46" s="1">
        <v>125</v>
      </c>
      <c r="D46" s="1">
        <v>300</v>
      </c>
      <c r="E46" s="1">
        <v>0.74039999999999995</v>
      </c>
      <c r="F46" s="1">
        <v>2.7879999999999999E-2</v>
      </c>
      <c r="G46" s="4">
        <v>-6.6520700000000002E-5</v>
      </c>
      <c r="H46" s="4">
        <v>6.3399499999999998E-8</v>
      </c>
      <c r="I46" s="4">
        <v>-1.0406200000000001E-12</v>
      </c>
      <c r="J46" s="1">
        <v>22.316790000000001</v>
      </c>
      <c r="K46" s="1">
        <v>1.32</v>
      </c>
      <c r="L46" s="51" t="s">
        <v>152</v>
      </c>
      <c r="M46" s="50" t="s">
        <v>1158</v>
      </c>
    </row>
    <row r="47" spans="1:13" x14ac:dyDescent="0.2">
      <c r="A47" s="1">
        <v>4</v>
      </c>
      <c r="B47" s="1">
        <v>125</v>
      </c>
      <c r="C47" s="1">
        <v>15</v>
      </c>
      <c r="E47" s="1">
        <v>0.31004999999999999</v>
      </c>
      <c r="F47" s="1">
        <v>8.4899999999999993E-3</v>
      </c>
      <c r="G47" s="4">
        <v>-2.6299400000000001E-5</v>
      </c>
      <c r="H47" s="4">
        <v>4.1807499999999999E-8</v>
      </c>
      <c r="I47" s="4">
        <v>-2.28495E-11</v>
      </c>
      <c r="L47" s="51" t="s">
        <v>979</v>
      </c>
      <c r="M47" s="51" t="s">
        <v>1154</v>
      </c>
    </row>
    <row r="48" spans="1:13" x14ac:dyDescent="0.2">
      <c r="A48" s="1">
        <v>4</v>
      </c>
      <c r="B48" s="1">
        <v>125</v>
      </c>
      <c r="E48" s="3">
        <v>0.58769000000000005</v>
      </c>
      <c r="F48" s="1">
        <v>5.1799999999999997E-3</v>
      </c>
      <c r="G48" s="4">
        <v>-1.36957E-5</v>
      </c>
      <c r="H48" s="4">
        <v>2.0132199999999999E-8</v>
      </c>
      <c r="I48" s="4">
        <v>-1.06864E-11</v>
      </c>
      <c r="L48" s="51" t="s">
        <v>979</v>
      </c>
      <c r="M48" s="50" t="s">
        <v>1155</v>
      </c>
    </row>
    <row r="49" spans="1:13" x14ac:dyDescent="0.2">
      <c r="A49" s="1">
        <v>4</v>
      </c>
      <c r="B49" s="1">
        <v>125</v>
      </c>
      <c r="C49" s="1">
        <v>15</v>
      </c>
      <c r="D49" s="1">
        <v>300</v>
      </c>
      <c r="E49" s="1">
        <v>0.96099999999999997</v>
      </c>
      <c r="F49" s="1">
        <v>3.3899999999999998E-3</v>
      </c>
      <c r="G49" s="4">
        <v>5.4572199999999997E-6</v>
      </c>
      <c r="H49" s="4">
        <v>-9.4044100000000002E-10</v>
      </c>
      <c r="I49" s="4">
        <v>-9.0533700000000004E-13</v>
      </c>
      <c r="L49" s="51" t="s">
        <v>979</v>
      </c>
      <c r="M49" s="50" t="s">
        <v>1156</v>
      </c>
    </row>
    <row r="50" spans="1:13" x14ac:dyDescent="0.2">
      <c r="A50" s="1">
        <v>4</v>
      </c>
      <c r="B50" s="1">
        <v>125</v>
      </c>
      <c r="C50" s="1">
        <v>15</v>
      </c>
      <c r="D50" s="1">
        <v>300</v>
      </c>
      <c r="E50" s="1">
        <v>0.75026000000000004</v>
      </c>
      <c r="F50" s="1">
        <v>4.8500000000000001E-2</v>
      </c>
      <c r="G50" s="4">
        <v>-7.2631200000000004E-5</v>
      </c>
      <c r="H50" s="4">
        <v>1.3722699999999999E-7</v>
      </c>
      <c r="I50" s="4">
        <v>-7.96941E-11</v>
      </c>
      <c r="L50" s="51" t="s">
        <v>979</v>
      </c>
      <c r="M50" s="50" t="s">
        <v>1157</v>
      </c>
    </row>
    <row r="51" spans="1:13" x14ac:dyDescent="0.2">
      <c r="A51" s="1">
        <v>4</v>
      </c>
      <c r="B51" s="1">
        <v>125</v>
      </c>
      <c r="D51" s="1">
        <v>300</v>
      </c>
      <c r="E51" s="1">
        <v>1.0354099999999999</v>
      </c>
      <c r="F51" s="1">
        <v>2.538E-2</v>
      </c>
      <c r="G51" s="4">
        <v>-3.44944E-5</v>
      </c>
      <c r="H51" s="4">
        <v>3.2584500000000003E-8</v>
      </c>
      <c r="I51" s="4">
        <v>-1.48796E-11</v>
      </c>
      <c r="L51" s="51" t="s">
        <v>979</v>
      </c>
      <c r="M51" s="50" t="s">
        <v>1158</v>
      </c>
    </row>
    <row r="52" spans="1:13" x14ac:dyDescent="0.2">
      <c r="A52" s="1">
        <v>4</v>
      </c>
      <c r="B52" s="1">
        <v>125</v>
      </c>
      <c r="C52" s="1">
        <v>15</v>
      </c>
      <c r="E52" s="1">
        <v>0.37425999999999998</v>
      </c>
      <c r="F52" s="1">
        <v>2.0389999999999998E-2</v>
      </c>
      <c r="G52" s="4">
        <v>-1.1937799999999999E-4</v>
      </c>
      <c r="H52" s="4">
        <v>3.7561699999999999E-7</v>
      </c>
      <c r="I52" s="4">
        <v>-4.0422199999999999E-10</v>
      </c>
      <c r="L52" s="51" t="s">
        <v>153</v>
      </c>
      <c r="M52" s="51" t="s">
        <v>1154</v>
      </c>
    </row>
    <row r="53" spans="1:13" x14ac:dyDescent="0.2">
      <c r="A53" s="1">
        <v>4</v>
      </c>
      <c r="B53" s="1">
        <v>125</v>
      </c>
      <c r="E53" s="1">
        <v>0.47776000000000002</v>
      </c>
      <c r="F53" s="1">
        <v>1.7780000000000001E-2</v>
      </c>
      <c r="G53" s="4">
        <v>-1.01568E-4</v>
      </c>
      <c r="H53" s="4">
        <v>3.30266E-7</v>
      </c>
      <c r="I53" s="4">
        <v>-3.6071499999999998E-10</v>
      </c>
      <c r="L53" s="51" t="s">
        <v>153</v>
      </c>
      <c r="M53" s="50" t="s">
        <v>1155</v>
      </c>
    </row>
    <row r="54" spans="1:13" x14ac:dyDescent="0.2">
      <c r="A54" s="1">
        <v>4</v>
      </c>
      <c r="B54" s="1">
        <v>125</v>
      </c>
      <c r="C54" s="1">
        <v>15</v>
      </c>
      <c r="D54" s="1">
        <v>600</v>
      </c>
      <c r="E54" s="1">
        <v>0</v>
      </c>
      <c r="F54" s="1">
        <v>3.9820000000000001E-2</v>
      </c>
      <c r="G54" s="4">
        <v>-1.3664499999999999E-4</v>
      </c>
      <c r="H54" s="4">
        <v>6.8047599999999996E-7</v>
      </c>
      <c r="I54" s="4">
        <v>-3.1347E-10</v>
      </c>
      <c r="L54" s="51" t="s">
        <v>153</v>
      </c>
      <c r="M54" s="50" t="s">
        <v>1156</v>
      </c>
    </row>
    <row r="55" spans="1:13" x14ac:dyDescent="0.2">
      <c r="A55" s="1">
        <v>4</v>
      </c>
      <c r="B55" s="1">
        <v>125</v>
      </c>
      <c r="C55" s="1">
        <v>15</v>
      </c>
      <c r="D55" s="1">
        <v>600</v>
      </c>
      <c r="E55" s="1">
        <v>0</v>
      </c>
      <c r="F55" s="1">
        <v>0.13175000000000001</v>
      </c>
      <c r="G55" s="4">
        <v>-4.83635E-4</v>
      </c>
      <c r="H55" s="4">
        <v>1.44613E-6</v>
      </c>
      <c r="I55" s="4">
        <v>-1.24583E-9</v>
      </c>
      <c r="L55" s="51" t="s">
        <v>153</v>
      </c>
      <c r="M55" s="50" t="s">
        <v>1157</v>
      </c>
    </row>
    <row r="56" spans="1:13" x14ac:dyDescent="0.2">
      <c r="A56" s="1">
        <v>4</v>
      </c>
      <c r="B56" s="1">
        <v>125</v>
      </c>
      <c r="D56" s="1">
        <v>600</v>
      </c>
      <c r="E56" s="1">
        <v>0</v>
      </c>
      <c r="F56" s="1">
        <v>2.3700000000000001E-3</v>
      </c>
      <c r="G56" s="4">
        <v>-1.3913E-5</v>
      </c>
      <c r="H56" s="4">
        <v>4.1878E-8</v>
      </c>
      <c r="I56" s="4">
        <v>-4.5087300000000002E-11</v>
      </c>
      <c r="L56" s="51" t="s">
        <v>153</v>
      </c>
      <c r="M56" s="50" t="s">
        <v>1158</v>
      </c>
    </row>
    <row r="57" spans="1:13" x14ac:dyDescent="0.2">
      <c r="A57" s="1">
        <v>4</v>
      </c>
      <c r="B57" s="1">
        <v>125</v>
      </c>
      <c r="C57" s="1">
        <v>15</v>
      </c>
      <c r="E57" s="1">
        <v>0.64314000000000004</v>
      </c>
      <c r="F57" s="1">
        <v>2.8139999999999998E-2</v>
      </c>
      <c r="G57" s="4">
        <v>-1.09832E-4</v>
      </c>
      <c r="H57" s="4">
        <v>2.24005E-7</v>
      </c>
      <c r="I57" s="4">
        <v>-1.6073700000000001E-10</v>
      </c>
      <c r="L57" s="51" t="s">
        <v>155</v>
      </c>
      <c r="M57" s="51" t="s">
        <v>1154</v>
      </c>
    </row>
    <row r="58" spans="1:13" x14ac:dyDescent="0.2">
      <c r="A58" s="1">
        <v>4</v>
      </c>
      <c r="B58" s="1">
        <v>125</v>
      </c>
      <c r="E58" s="1">
        <v>0.48769000000000001</v>
      </c>
      <c r="F58" s="1">
        <v>1.265E-2</v>
      </c>
      <c r="G58" s="4">
        <v>-4.6901499999999998E-5</v>
      </c>
      <c r="H58" s="4">
        <v>1.0380200000000001E-7</v>
      </c>
      <c r="I58" s="4">
        <v>-7.6270999999999994E-11</v>
      </c>
      <c r="L58" s="51" t="s">
        <v>155</v>
      </c>
      <c r="M58" s="50" t="s">
        <v>1155</v>
      </c>
    </row>
    <row r="59" spans="1:13" x14ac:dyDescent="0.2">
      <c r="A59" s="1">
        <v>4</v>
      </c>
      <c r="B59" s="1">
        <v>125</v>
      </c>
      <c r="C59" s="1">
        <v>15</v>
      </c>
      <c r="D59" s="1">
        <v>600</v>
      </c>
      <c r="E59" s="1">
        <v>0.44055</v>
      </c>
      <c r="F59" s="1">
        <v>1.2899999999999999E-3</v>
      </c>
      <c r="G59" s="4">
        <v>2.24498E-5</v>
      </c>
      <c r="H59" s="4">
        <v>-3.13062E-8</v>
      </c>
      <c r="I59" s="4">
        <v>3.4109899999999999E-11</v>
      </c>
      <c r="L59" s="51" t="s">
        <v>155</v>
      </c>
      <c r="M59" s="50" t="s">
        <v>1156</v>
      </c>
    </row>
    <row r="60" spans="1:13" x14ac:dyDescent="0.2">
      <c r="A60" s="1">
        <v>4</v>
      </c>
      <c r="B60" s="1">
        <v>125</v>
      </c>
      <c r="C60" s="1">
        <v>15</v>
      </c>
      <c r="D60" s="1">
        <v>600</v>
      </c>
      <c r="E60" s="1">
        <v>0</v>
      </c>
      <c r="F60" s="1">
        <v>4.0890000000000003E-2</v>
      </c>
      <c r="G60" s="4">
        <v>-6.5176299999999995E-5</v>
      </c>
      <c r="H60" s="4">
        <v>1.7567799999999999E-7</v>
      </c>
      <c r="I60" s="4">
        <v>-7.6320700000000005E-11</v>
      </c>
      <c r="L60" s="51" t="s">
        <v>155</v>
      </c>
      <c r="M60" s="50" t="s">
        <v>1157</v>
      </c>
    </row>
    <row r="61" spans="1:13" x14ac:dyDescent="0.2">
      <c r="A61" s="1">
        <v>4</v>
      </c>
      <c r="B61" s="1">
        <v>125</v>
      </c>
      <c r="D61" s="1">
        <v>600</v>
      </c>
      <c r="E61" s="1">
        <v>0.89122999999999997</v>
      </c>
      <c r="F61" s="4">
        <v>5.3400000000000001E-3</v>
      </c>
      <c r="G61" s="4">
        <v>-2.89707E-5</v>
      </c>
      <c r="H61" s="4">
        <v>5.3192999999999999E-8</v>
      </c>
      <c r="I61" s="4">
        <v>-3.2585000000000003E-11</v>
      </c>
      <c r="L61" s="51" t="s">
        <v>155</v>
      </c>
      <c r="M61" s="50" t="s">
        <v>1158</v>
      </c>
    </row>
    <row r="62" spans="1:13" x14ac:dyDescent="0.2">
      <c r="A62" s="1">
        <v>4</v>
      </c>
      <c r="B62" s="1">
        <v>125</v>
      </c>
      <c r="C62" s="1">
        <v>15</v>
      </c>
      <c r="E62" s="1">
        <v>0.37230999999999997</v>
      </c>
      <c r="F62" s="1">
        <v>1.3440000000000001E-2</v>
      </c>
      <c r="G62" s="4">
        <v>-5.1722299999999998E-5</v>
      </c>
      <c r="H62" s="4">
        <v>1.07716E-7</v>
      </c>
      <c r="I62" s="4">
        <v>-7.68496E-11</v>
      </c>
      <c r="L62" s="51" t="s">
        <v>156</v>
      </c>
      <c r="M62" s="51" t="s">
        <v>1154</v>
      </c>
    </row>
    <row r="63" spans="1:13" x14ac:dyDescent="0.2">
      <c r="A63" s="1">
        <v>4</v>
      </c>
      <c r="B63" s="1">
        <v>125</v>
      </c>
      <c r="E63" s="1">
        <v>0.46937000000000001</v>
      </c>
      <c r="F63" s="1">
        <v>1.1259999999999999E-2</v>
      </c>
      <c r="G63" s="4">
        <v>-5.0175800000000002E-5</v>
      </c>
      <c r="H63" s="4">
        <v>1.11046E-7</v>
      </c>
      <c r="I63" s="4">
        <v>-8.2708500000000004E-11</v>
      </c>
      <c r="L63" s="51" t="s">
        <v>156</v>
      </c>
      <c r="M63" s="50" t="s">
        <v>1155</v>
      </c>
    </row>
    <row r="64" spans="1:13" x14ac:dyDescent="0.2">
      <c r="A64" s="1">
        <v>4</v>
      </c>
      <c r="B64" s="1">
        <v>125</v>
      </c>
      <c r="C64" s="1">
        <v>15</v>
      </c>
      <c r="D64" s="1">
        <v>600</v>
      </c>
      <c r="E64" s="1">
        <v>0</v>
      </c>
      <c r="F64" s="1">
        <v>4.9820000000000003E-2</v>
      </c>
      <c r="G64" s="4">
        <v>-2.0547100000000001E-4</v>
      </c>
      <c r="H64" s="4">
        <v>6.7814200000000001E-7</v>
      </c>
      <c r="I64" s="4">
        <v>-4.3692099999999998E-10</v>
      </c>
      <c r="L64" s="51" t="s">
        <v>156</v>
      </c>
      <c r="M64" s="50" t="s">
        <v>1156</v>
      </c>
    </row>
    <row r="65" spans="1:13" x14ac:dyDescent="0.2">
      <c r="A65" s="1">
        <v>4</v>
      </c>
      <c r="B65" s="1">
        <v>125</v>
      </c>
      <c r="C65" s="1">
        <v>15</v>
      </c>
      <c r="D65" s="1">
        <v>600</v>
      </c>
      <c r="E65" s="1">
        <v>0</v>
      </c>
      <c r="F65" s="1">
        <v>0.11661000000000001</v>
      </c>
      <c r="G65" s="4">
        <v>-1.3581500000000001E-4</v>
      </c>
      <c r="H65" s="4">
        <v>2.8355999999999998E-7</v>
      </c>
      <c r="I65" s="4">
        <v>-1.4747900000000001E-10</v>
      </c>
      <c r="L65" s="51" t="s">
        <v>156</v>
      </c>
      <c r="M65" s="50" t="s">
        <v>1157</v>
      </c>
    </row>
    <row r="66" spans="1:13" x14ac:dyDescent="0.2">
      <c r="A66" s="1">
        <v>4</v>
      </c>
      <c r="B66" s="1">
        <v>125</v>
      </c>
      <c r="D66" s="1">
        <v>600</v>
      </c>
      <c r="E66" s="1">
        <v>0</v>
      </c>
      <c r="F66" s="1">
        <v>1.1100000000000001E-3</v>
      </c>
      <c r="G66" s="4">
        <v>9.0686100000000006E-6</v>
      </c>
      <c r="H66" s="4">
        <v>-2.8235999999999999E-8</v>
      </c>
      <c r="I66" s="4">
        <v>2.2351000000000001E-11</v>
      </c>
      <c r="L66" s="51" t="s">
        <v>156</v>
      </c>
      <c r="M66" s="50" t="s">
        <v>1158</v>
      </c>
    </row>
    <row r="67" spans="1:13" x14ac:dyDescent="0.2">
      <c r="A67" s="1">
        <v>4</v>
      </c>
      <c r="B67" s="1">
        <v>125</v>
      </c>
      <c r="C67" s="1">
        <v>15</v>
      </c>
      <c r="E67" s="1">
        <v>0.37208000000000002</v>
      </c>
      <c r="F67" s="1">
        <v>1.332E-2</v>
      </c>
      <c r="G67" s="4">
        <v>-4.98226E-5</v>
      </c>
      <c r="H67" s="4">
        <v>1.0067400000000001E-7</v>
      </c>
      <c r="I67" s="4">
        <v>-6.9486900000000004E-11</v>
      </c>
      <c r="L67" s="51" t="s">
        <v>157</v>
      </c>
      <c r="M67" s="51" t="s">
        <v>1154</v>
      </c>
    </row>
    <row r="68" spans="1:13" x14ac:dyDescent="0.2">
      <c r="A68" s="1">
        <v>4</v>
      </c>
      <c r="B68" s="1">
        <v>125</v>
      </c>
      <c r="E68" s="1">
        <v>0.44656000000000001</v>
      </c>
      <c r="F68" s="1">
        <v>1.2200000000000001E-2</v>
      </c>
      <c r="G68" s="4">
        <v>-4.65809E-5</v>
      </c>
      <c r="H68" s="4">
        <v>1.0047600000000001E-7</v>
      </c>
      <c r="I68" s="4">
        <v>-7.2971699999999994E-11</v>
      </c>
      <c r="L68" s="51" t="s">
        <v>157</v>
      </c>
      <c r="M68" s="50" t="s">
        <v>1155</v>
      </c>
    </row>
    <row r="69" spans="1:13" x14ac:dyDescent="0.2">
      <c r="A69" s="1">
        <v>4</v>
      </c>
      <c r="B69" s="1">
        <v>125</v>
      </c>
      <c r="C69" s="1">
        <v>15</v>
      </c>
      <c r="D69" s="1">
        <v>600</v>
      </c>
      <c r="E69" s="1">
        <v>0</v>
      </c>
      <c r="F69" s="1">
        <v>1.47E-2</v>
      </c>
      <c r="G69" s="4">
        <v>1.78901E-6</v>
      </c>
      <c r="H69" s="4">
        <v>4.2352400000000003E-8</v>
      </c>
      <c r="I69" s="4">
        <v>2.4286100000000001E-12</v>
      </c>
      <c r="L69" s="51" t="s">
        <v>157</v>
      </c>
      <c r="M69" s="50" t="s">
        <v>1156</v>
      </c>
    </row>
    <row r="70" spans="1:13" x14ac:dyDescent="0.2">
      <c r="A70" s="1">
        <v>4</v>
      </c>
      <c r="B70" s="1">
        <v>125</v>
      </c>
      <c r="C70" s="1">
        <v>15</v>
      </c>
      <c r="D70" s="1">
        <v>600</v>
      </c>
      <c r="E70" s="1">
        <v>0</v>
      </c>
      <c r="F70" s="1">
        <v>0.13586999999999999</v>
      </c>
      <c r="G70" s="4">
        <v>-1.8179000000000001E-4</v>
      </c>
      <c r="H70" s="4">
        <v>2.95106E-7</v>
      </c>
      <c r="I70" s="4">
        <v>6.4627099999999994E-11</v>
      </c>
      <c r="L70" s="51" t="s">
        <v>157</v>
      </c>
      <c r="M70" s="50" t="s">
        <v>1157</v>
      </c>
    </row>
    <row r="71" spans="1:13" x14ac:dyDescent="0.2">
      <c r="A71" s="1">
        <v>4</v>
      </c>
      <c r="B71" s="1">
        <v>125</v>
      </c>
      <c r="D71" s="1">
        <v>600</v>
      </c>
      <c r="E71" s="1">
        <v>0</v>
      </c>
      <c r="F71" s="1">
        <v>2.4330000000000001E-2</v>
      </c>
      <c r="G71" s="4">
        <v>-7.86219E-5</v>
      </c>
      <c r="H71" s="4">
        <v>6.0873700000000003E-8</v>
      </c>
      <c r="I71" s="4">
        <v>1.7551200000000001E-11</v>
      </c>
      <c r="L71" s="51" t="s">
        <v>157</v>
      </c>
      <c r="M71" s="50" t="s">
        <v>1158</v>
      </c>
    </row>
    <row r="72" spans="1:13" x14ac:dyDescent="0.2">
      <c r="A72" s="1">
        <v>4</v>
      </c>
      <c r="B72" s="1">
        <v>125</v>
      </c>
      <c r="C72" s="1">
        <v>15</v>
      </c>
      <c r="E72" s="1">
        <v>0.38778000000000001</v>
      </c>
      <c r="F72" s="1">
        <v>8.8100000000000001E-3</v>
      </c>
      <c r="G72" s="4">
        <v>-2.2637600000000002E-5</v>
      </c>
      <c r="H72" s="4">
        <v>3.1502300000000003E-8</v>
      </c>
      <c r="I72" s="4">
        <v>-1.49792E-11</v>
      </c>
      <c r="L72" s="51" t="s">
        <v>158</v>
      </c>
      <c r="M72" s="51" t="s">
        <v>1154</v>
      </c>
    </row>
    <row r="73" spans="1:13" x14ac:dyDescent="0.2">
      <c r="A73" s="1">
        <v>4</v>
      </c>
      <c r="B73" s="1">
        <v>125</v>
      </c>
      <c r="E73" s="1">
        <v>0.46919</v>
      </c>
      <c r="F73" s="1">
        <v>7.7999999999999996E-3</v>
      </c>
      <c r="G73" s="4">
        <v>-2.1279899999999999E-5</v>
      </c>
      <c r="H73" s="4">
        <v>3.1316299999999997E-8</v>
      </c>
      <c r="I73" s="4">
        <v>-1.5520599999999999E-11</v>
      </c>
      <c r="L73" s="51" t="s">
        <v>158</v>
      </c>
      <c r="M73" s="50" t="s">
        <v>1155</v>
      </c>
    </row>
    <row r="74" spans="1:13" x14ac:dyDescent="0.2">
      <c r="A74" s="1">
        <v>4</v>
      </c>
      <c r="B74" s="1">
        <v>125</v>
      </c>
      <c r="C74" s="1">
        <v>15</v>
      </c>
      <c r="D74" s="1">
        <v>600</v>
      </c>
      <c r="E74" s="1">
        <v>0</v>
      </c>
      <c r="F74" s="1">
        <v>1.89E-2</v>
      </c>
      <c r="G74" s="4">
        <v>-5.0277600000000001E-5</v>
      </c>
      <c r="H74" s="4">
        <v>9.6816100000000004E-8</v>
      </c>
      <c r="I74" s="4">
        <v>-5.2798400000000002E-11</v>
      </c>
      <c r="L74" s="51" t="s">
        <v>158</v>
      </c>
      <c r="M74" s="50" t="s">
        <v>1156</v>
      </c>
    </row>
    <row r="75" spans="1:13" x14ac:dyDescent="0.2">
      <c r="A75" s="1">
        <v>4</v>
      </c>
      <c r="B75" s="1">
        <v>125</v>
      </c>
      <c r="C75" s="1">
        <v>15</v>
      </c>
      <c r="D75" s="1">
        <v>600</v>
      </c>
      <c r="E75" s="1">
        <v>0</v>
      </c>
      <c r="F75" s="1">
        <v>0.12087000000000001</v>
      </c>
      <c r="G75" s="4">
        <v>-1.17283E-4</v>
      </c>
      <c r="H75" s="4">
        <v>1.16114E-7</v>
      </c>
      <c r="I75" s="4">
        <v>2.1184500000000001E-12</v>
      </c>
      <c r="L75" s="51" t="s">
        <v>158</v>
      </c>
      <c r="M75" s="50" t="s">
        <v>1157</v>
      </c>
    </row>
    <row r="76" spans="1:13" x14ac:dyDescent="0.2">
      <c r="A76" s="1">
        <v>4</v>
      </c>
      <c r="B76" s="1">
        <v>125</v>
      </c>
      <c r="D76" s="1">
        <v>600</v>
      </c>
      <c r="E76" s="1">
        <v>0</v>
      </c>
      <c r="F76" s="1">
        <v>1.8780000000000002E-2</v>
      </c>
      <c r="G76" s="4">
        <v>-4.76562E-5</v>
      </c>
      <c r="H76" s="4">
        <v>4.0416000000000003E-8</v>
      </c>
      <c r="I76" s="4">
        <v>-7.9355000000000007E-12</v>
      </c>
      <c r="L76" s="51" t="s">
        <v>158</v>
      </c>
      <c r="M76" s="50" t="s">
        <v>1158</v>
      </c>
    </row>
    <row r="77" spans="1:13" x14ac:dyDescent="0.2">
      <c r="A77" s="1">
        <v>4</v>
      </c>
      <c r="B77" s="1">
        <v>125</v>
      </c>
      <c r="C77" s="1">
        <v>15</v>
      </c>
      <c r="E77" s="1">
        <v>0.41838999999999998</v>
      </c>
      <c r="F77" s="1">
        <v>7.0800000000000004E-3</v>
      </c>
      <c r="G77" s="4">
        <v>-1.3993400000000001E-5</v>
      </c>
      <c r="H77" s="4">
        <v>1.5041299999999999E-8</v>
      </c>
      <c r="I77" s="4">
        <v>-5.4623800000000004E-12</v>
      </c>
      <c r="L77" s="51" t="s">
        <v>159</v>
      </c>
      <c r="M77" s="51" t="s">
        <v>1154</v>
      </c>
    </row>
    <row r="78" spans="1:13" x14ac:dyDescent="0.2">
      <c r="A78" s="1">
        <v>4</v>
      </c>
      <c r="B78" s="1">
        <v>125</v>
      </c>
      <c r="E78" s="1">
        <v>0.47872999999999999</v>
      </c>
      <c r="F78" s="1">
        <v>6.3699999999999998E-3</v>
      </c>
      <c r="G78" s="4">
        <v>-1.1768499999999999E-5</v>
      </c>
      <c r="H78" s="4">
        <v>1.2941E-8</v>
      </c>
      <c r="I78" s="4">
        <v>-4.7839199999999997E-12</v>
      </c>
      <c r="L78" s="51" t="s">
        <v>159</v>
      </c>
      <c r="M78" s="50" t="s">
        <v>1155</v>
      </c>
    </row>
    <row r="79" spans="1:13" x14ac:dyDescent="0.2">
      <c r="A79" s="1">
        <v>4</v>
      </c>
      <c r="B79" s="1">
        <v>125</v>
      </c>
      <c r="C79" s="1">
        <v>15</v>
      </c>
      <c r="D79" s="1">
        <v>600</v>
      </c>
      <c r="E79" s="1">
        <v>0.53130999999999995</v>
      </c>
      <c r="F79" s="1">
        <v>1.047E-2</v>
      </c>
      <c r="G79" s="4">
        <v>8.5093399999999994E-6</v>
      </c>
      <c r="H79" s="4">
        <v>-4.9059699999999998E-9</v>
      </c>
      <c r="I79" s="4">
        <v>1.59163E-12</v>
      </c>
      <c r="L79" s="51" t="s">
        <v>159</v>
      </c>
      <c r="M79" s="50" t="s">
        <v>1156</v>
      </c>
    </row>
    <row r="80" spans="1:13" x14ac:dyDescent="0.2">
      <c r="A80" s="1">
        <v>4</v>
      </c>
      <c r="B80" s="1">
        <v>125</v>
      </c>
      <c r="C80" s="1">
        <v>15</v>
      </c>
      <c r="D80" s="1">
        <v>600</v>
      </c>
      <c r="E80" s="1">
        <v>4.1274499999999996</v>
      </c>
      <c r="F80" s="1">
        <v>7.2580000000000006E-2</v>
      </c>
      <c r="G80" s="4">
        <v>4.1340600000000002E-5</v>
      </c>
      <c r="H80" s="4">
        <v>5.5495599999999996E-9</v>
      </c>
      <c r="I80" s="4">
        <v>-3.8016199999999997E-12</v>
      </c>
      <c r="L80" s="51" t="s">
        <v>159</v>
      </c>
      <c r="M80" s="50" t="s">
        <v>1157</v>
      </c>
    </row>
    <row r="81" spans="1:13" x14ac:dyDescent="0.2">
      <c r="A81" s="1">
        <v>4</v>
      </c>
      <c r="B81" s="1">
        <v>125</v>
      </c>
      <c r="D81" s="1">
        <v>600</v>
      </c>
      <c r="E81" s="1">
        <v>0.55855999999999995</v>
      </c>
      <c r="F81" s="1">
        <v>1.112E-2</v>
      </c>
      <c r="G81" s="4">
        <v>-2.12168E-5</v>
      </c>
      <c r="H81" s="4">
        <v>1.7568100000000001E-8</v>
      </c>
      <c r="I81" s="4">
        <v>-5.2231600000000001E-12</v>
      </c>
      <c r="L81" s="51" t="s">
        <v>159</v>
      </c>
      <c r="M81" s="50" t="s">
        <v>1158</v>
      </c>
    </row>
    <row r="82" spans="1:13" x14ac:dyDescent="0.2">
      <c r="A82" s="1">
        <v>4</v>
      </c>
      <c r="B82" s="1">
        <v>125</v>
      </c>
      <c r="C82" s="1">
        <v>15</v>
      </c>
      <c r="E82" s="1">
        <v>0.40387000000000001</v>
      </c>
      <c r="F82" s="1">
        <v>1.2370000000000001E-2</v>
      </c>
      <c r="G82" s="4">
        <v>-3.5801499999999999E-5</v>
      </c>
      <c r="H82" s="4">
        <v>5.4890999999999998E-8</v>
      </c>
      <c r="I82" s="4">
        <v>-2.9130699999999997E-11</v>
      </c>
      <c r="L82" s="51" t="s">
        <v>154</v>
      </c>
      <c r="M82" s="51" t="s">
        <v>1154</v>
      </c>
    </row>
    <row r="83" spans="1:13" x14ac:dyDescent="0.2">
      <c r="A83" s="1">
        <v>4</v>
      </c>
      <c r="B83" s="1">
        <v>125</v>
      </c>
      <c r="E83" s="1">
        <v>0.42742999999999998</v>
      </c>
      <c r="F83" s="1">
        <v>9.2300000000000004E-3</v>
      </c>
      <c r="G83" s="4">
        <v>-2.5200900000000001E-5</v>
      </c>
      <c r="H83" s="4">
        <v>4.1258300000000001E-8</v>
      </c>
      <c r="I83" s="4">
        <v>-2.29155E-11</v>
      </c>
      <c r="L83" s="51" t="s">
        <v>154</v>
      </c>
      <c r="M83" s="50" t="s">
        <v>1155</v>
      </c>
    </row>
    <row r="84" spans="1:13" x14ac:dyDescent="0.2">
      <c r="A84" s="1">
        <v>4</v>
      </c>
      <c r="B84" s="1">
        <v>125</v>
      </c>
      <c r="C84" s="1">
        <v>15</v>
      </c>
      <c r="D84" s="1">
        <v>900</v>
      </c>
      <c r="E84" s="1">
        <v>0</v>
      </c>
      <c r="F84" s="1">
        <v>0.20202999999999999</v>
      </c>
      <c r="G84" s="4">
        <v>-6.5805200000000001E-4</v>
      </c>
      <c r="H84" s="4">
        <v>1.6151100000000001E-6</v>
      </c>
      <c r="I84" s="4">
        <v>-8.8235800000000003E-10</v>
      </c>
      <c r="L84" s="51" t="s">
        <v>154</v>
      </c>
      <c r="M84" s="50" t="s">
        <v>1156</v>
      </c>
    </row>
    <row r="85" spans="1:13" x14ac:dyDescent="0.2">
      <c r="A85" s="1">
        <v>4</v>
      </c>
      <c r="B85" s="1">
        <v>125</v>
      </c>
      <c r="C85" s="1">
        <v>15</v>
      </c>
      <c r="D85" s="1">
        <v>900</v>
      </c>
      <c r="E85" s="1">
        <v>0</v>
      </c>
      <c r="F85" s="1">
        <v>0.52144000000000001</v>
      </c>
      <c r="G85" s="1">
        <v>-1.15E-3</v>
      </c>
      <c r="H85" s="4">
        <v>2.13445E-6</v>
      </c>
      <c r="I85" s="4">
        <v>-1.25853E-9</v>
      </c>
      <c r="L85" s="51" t="s">
        <v>154</v>
      </c>
      <c r="M85" s="50" t="s">
        <v>1157</v>
      </c>
    </row>
    <row r="86" spans="1:13" x14ac:dyDescent="0.2">
      <c r="A86" s="1">
        <v>4</v>
      </c>
      <c r="B86" s="1">
        <v>125</v>
      </c>
      <c r="D86" s="1">
        <v>900</v>
      </c>
      <c r="E86" s="1">
        <v>0</v>
      </c>
      <c r="F86" s="1">
        <v>0.11733</v>
      </c>
      <c r="G86" s="4">
        <v>-4.0912700000000001E-4</v>
      </c>
      <c r="H86" s="4">
        <v>6.1256599999999998E-7</v>
      </c>
      <c r="I86" s="4">
        <v>-3.2011300000000002E-10</v>
      </c>
      <c r="L86" s="51" t="s">
        <v>154</v>
      </c>
      <c r="M86" s="50" t="s">
        <v>1158</v>
      </c>
    </row>
    <row r="87" spans="1:13" x14ac:dyDescent="0.2">
      <c r="A87" s="1">
        <v>4</v>
      </c>
      <c r="B87" s="1">
        <v>125</v>
      </c>
      <c r="C87" s="1">
        <v>15</v>
      </c>
      <c r="E87" s="1">
        <v>0.72760000000000002</v>
      </c>
      <c r="F87" s="1">
        <v>1.8329999999999999E-2</v>
      </c>
      <c r="G87" s="4">
        <v>-9.1495400000000005E-5</v>
      </c>
      <c r="H87" s="4">
        <v>3.3854200000000001E-7</v>
      </c>
      <c r="I87" s="4">
        <v>-4.3464999999999999E-10</v>
      </c>
      <c r="L87" s="52" t="s">
        <v>498</v>
      </c>
      <c r="M87" s="51" t="s">
        <v>1154</v>
      </c>
    </row>
    <row r="88" spans="1:13" x14ac:dyDescent="0.2">
      <c r="A88" s="1">
        <v>4</v>
      </c>
      <c r="B88" s="1">
        <v>125</v>
      </c>
      <c r="E88" s="1">
        <v>0.5766</v>
      </c>
      <c r="F88" s="1">
        <v>1.4970000000000001E-2</v>
      </c>
      <c r="G88" s="4">
        <v>-9.1058100000000002E-5</v>
      </c>
      <c r="H88" s="4">
        <v>3.3834899999999998E-7</v>
      </c>
      <c r="I88" s="4">
        <v>-4.64482E-10</v>
      </c>
      <c r="L88" s="52" t="s">
        <v>498</v>
      </c>
      <c r="M88" s="50" t="s">
        <v>1155</v>
      </c>
    </row>
    <row r="89" spans="1:13" x14ac:dyDescent="0.2">
      <c r="A89" s="1">
        <v>4</v>
      </c>
      <c r="B89" s="1">
        <v>125</v>
      </c>
      <c r="C89" s="1">
        <v>15</v>
      </c>
      <c r="D89" s="1">
        <v>900</v>
      </c>
      <c r="E89" s="1">
        <v>5.3815400000000002</v>
      </c>
      <c r="F89" s="1">
        <v>0.32950000000000002</v>
      </c>
      <c r="G89" s="4">
        <v>2.8181899999999999E-4</v>
      </c>
      <c r="H89" s="4">
        <v>-1.8962900000000001E-6</v>
      </c>
      <c r="I89" s="4">
        <v>5.8034E-9</v>
      </c>
      <c r="J89" s="1">
        <v>17.301120000000001</v>
      </c>
      <c r="K89" s="1">
        <v>11.10519</v>
      </c>
      <c r="L89" s="52" t="s">
        <v>498</v>
      </c>
      <c r="M89" s="50" t="s">
        <v>1156</v>
      </c>
    </row>
    <row r="90" spans="1:13" x14ac:dyDescent="0.2">
      <c r="A90" s="1">
        <v>4</v>
      </c>
      <c r="B90" s="1">
        <v>125</v>
      </c>
      <c r="C90" s="1">
        <v>15</v>
      </c>
      <c r="D90" s="1">
        <v>900</v>
      </c>
      <c r="E90" s="1">
        <v>1.5214300000000001</v>
      </c>
      <c r="F90" s="1">
        <v>0.32274000000000003</v>
      </c>
      <c r="G90" s="4">
        <v>-1.7138200000000001E-4</v>
      </c>
      <c r="H90" s="4">
        <v>-1.2973400000000001E-6</v>
      </c>
      <c r="I90" s="4">
        <v>3.5757E-9</v>
      </c>
      <c r="J90" s="1">
        <v>16.175249999999998</v>
      </c>
      <c r="K90" s="1">
        <v>6.5637800000000004</v>
      </c>
      <c r="L90" s="52" t="s">
        <v>498</v>
      </c>
      <c r="M90" s="50" t="s">
        <v>1157</v>
      </c>
    </row>
    <row r="91" spans="1:13" x14ac:dyDescent="0.2">
      <c r="A91" s="1">
        <v>4</v>
      </c>
      <c r="B91" s="1">
        <v>125</v>
      </c>
      <c r="D91" s="1">
        <v>900</v>
      </c>
      <c r="E91" s="1">
        <v>7.4087199999999998</v>
      </c>
      <c r="F91" s="1">
        <v>0.34242</v>
      </c>
      <c r="G91" s="1">
        <v>-1.2899999999999999E-3</v>
      </c>
      <c r="H91" s="4">
        <v>3.2793399999999999E-6</v>
      </c>
      <c r="I91" s="4">
        <v>-3.7741199999999998E-9</v>
      </c>
      <c r="J91" s="1">
        <v>17.3461</v>
      </c>
      <c r="K91" s="1">
        <v>12.63402</v>
      </c>
      <c r="L91" s="52" t="s">
        <v>498</v>
      </c>
      <c r="M91" s="50" t="s">
        <v>1158</v>
      </c>
    </row>
    <row r="92" spans="1:13" x14ac:dyDescent="0.2">
      <c r="A92" s="1">
        <v>4</v>
      </c>
      <c r="B92" s="1">
        <v>125</v>
      </c>
      <c r="C92" s="1">
        <v>15</v>
      </c>
      <c r="E92" s="1">
        <v>1.0588900000000001</v>
      </c>
      <c r="F92" s="1">
        <v>2.2769999999999999E-2</v>
      </c>
      <c r="G92" s="4">
        <v>-8.9178599999999994E-5</v>
      </c>
      <c r="H92" s="4">
        <v>2.02875E-7</v>
      </c>
      <c r="I92" s="4">
        <v>-1.65265E-10</v>
      </c>
      <c r="L92" s="51" t="s">
        <v>456</v>
      </c>
      <c r="M92" s="51" t="s">
        <v>1154</v>
      </c>
    </row>
    <row r="93" spans="1:13" x14ac:dyDescent="0.2">
      <c r="A93" s="1">
        <v>4</v>
      </c>
      <c r="B93" s="1">
        <v>125</v>
      </c>
      <c r="E93" s="1">
        <v>0.79137999999999997</v>
      </c>
      <c r="F93" s="1">
        <v>1.5389999999999999E-2</v>
      </c>
      <c r="G93" s="4">
        <v>-4.6434100000000003E-5</v>
      </c>
      <c r="H93" s="4">
        <v>9.3932900000000006E-8</v>
      </c>
      <c r="I93" s="4">
        <v>-7.1978799999999999E-11</v>
      </c>
      <c r="L93" s="51" t="s">
        <v>456</v>
      </c>
      <c r="M93" s="50" t="s">
        <v>1155</v>
      </c>
    </row>
    <row r="94" spans="1:13" x14ac:dyDescent="0.2">
      <c r="A94" s="1">
        <v>4</v>
      </c>
      <c r="B94" s="1">
        <v>125</v>
      </c>
      <c r="C94" s="1">
        <v>15</v>
      </c>
      <c r="D94" s="1">
        <v>3600</v>
      </c>
      <c r="E94" s="1">
        <v>266.29376000000002</v>
      </c>
      <c r="F94" s="1">
        <v>4.4782700000000002</v>
      </c>
      <c r="G94" s="1">
        <v>1.217E-2</v>
      </c>
      <c r="H94" s="4">
        <v>6.8176899999999997E-7</v>
      </c>
      <c r="I94" s="4">
        <v>4.3881100000000003E-11</v>
      </c>
      <c r="J94" s="1">
        <v>25.94275</v>
      </c>
      <c r="K94" s="1">
        <v>398.78163999999998</v>
      </c>
      <c r="L94" s="51" t="s">
        <v>456</v>
      </c>
      <c r="M94" s="50" t="s">
        <v>1156</v>
      </c>
    </row>
    <row r="95" spans="1:13" x14ac:dyDescent="0.2">
      <c r="A95" s="1">
        <v>4</v>
      </c>
      <c r="B95" s="1">
        <v>125</v>
      </c>
      <c r="C95" s="1">
        <v>15</v>
      </c>
      <c r="D95" s="1">
        <v>3600</v>
      </c>
      <c r="E95" s="1">
        <v>6.05701</v>
      </c>
      <c r="F95" s="1">
        <v>5.6809900000000004</v>
      </c>
      <c r="G95" s="4">
        <v>-2.09464E-4</v>
      </c>
      <c r="H95" s="4">
        <v>4.51516E-7</v>
      </c>
      <c r="I95" s="4">
        <v>-3.2900499999999999E-10</v>
      </c>
      <c r="J95" s="1">
        <v>25.774609999999999</v>
      </c>
      <c r="K95" s="1">
        <v>154.06565000000001</v>
      </c>
      <c r="L95" s="51" t="s">
        <v>456</v>
      </c>
      <c r="M95" s="50" t="s">
        <v>1157</v>
      </c>
    </row>
    <row r="96" spans="1:13" x14ac:dyDescent="0.2">
      <c r="A96" s="1">
        <v>4</v>
      </c>
      <c r="B96" s="1">
        <v>125</v>
      </c>
      <c r="D96" s="1">
        <v>3600</v>
      </c>
      <c r="E96" s="1">
        <v>214.44980000000001</v>
      </c>
      <c r="F96" s="1">
        <v>4.04237</v>
      </c>
      <c r="G96" s="1">
        <v>-3.29E-3</v>
      </c>
      <c r="H96" s="4">
        <v>-9.5509199999999996E-7</v>
      </c>
      <c r="I96" s="4">
        <v>8.9598599999999999E-10</v>
      </c>
      <c r="J96" s="1">
        <v>28.401350000000001</v>
      </c>
      <c r="K96" s="1">
        <v>323.47546</v>
      </c>
      <c r="L96" s="51" t="s">
        <v>456</v>
      </c>
      <c r="M96" s="50" t="s">
        <v>1158</v>
      </c>
    </row>
    <row r="97" spans="1:13" x14ac:dyDescent="0.2">
      <c r="A97" s="1">
        <v>4</v>
      </c>
      <c r="B97" s="1">
        <v>125</v>
      </c>
      <c r="C97" s="1">
        <v>15</v>
      </c>
      <c r="E97" s="1">
        <v>0.33509</v>
      </c>
      <c r="F97" s="1">
        <v>2.069E-2</v>
      </c>
      <c r="G97" s="4">
        <v>-1.22552E-4</v>
      </c>
      <c r="H97" s="4">
        <v>3.9168799999999998E-7</v>
      </c>
      <c r="I97" s="4">
        <v>-4.2769800000000002E-10</v>
      </c>
      <c r="L97" s="52" t="s">
        <v>688</v>
      </c>
      <c r="M97" s="51" t="s">
        <v>1154</v>
      </c>
    </row>
    <row r="98" spans="1:13" x14ac:dyDescent="0.2">
      <c r="A98" s="1">
        <v>4</v>
      </c>
      <c r="B98" s="1">
        <v>125</v>
      </c>
      <c r="E98" s="1">
        <v>0.62409000000000003</v>
      </c>
      <c r="F98" s="1">
        <v>8.6199999999999992E-3</v>
      </c>
      <c r="G98" s="4">
        <v>-2.82781E-5</v>
      </c>
      <c r="H98" s="4">
        <v>6.7812100000000004E-8</v>
      </c>
      <c r="I98" s="4">
        <v>-6.4639799999999997E-11</v>
      </c>
      <c r="L98" s="52" t="s">
        <v>688</v>
      </c>
      <c r="M98" s="50" t="s">
        <v>1155</v>
      </c>
    </row>
    <row r="99" spans="1:13" x14ac:dyDescent="0.2">
      <c r="A99" s="1">
        <v>4</v>
      </c>
      <c r="B99" s="1">
        <v>125</v>
      </c>
      <c r="C99" s="1">
        <v>15</v>
      </c>
      <c r="D99" s="1">
        <v>600</v>
      </c>
      <c r="E99" s="1">
        <v>1.8717699999999999</v>
      </c>
      <c r="F99" s="1">
        <v>4.938E-2</v>
      </c>
      <c r="G99" s="4">
        <v>1.08207E-4</v>
      </c>
      <c r="H99" s="4">
        <v>-2.37846E-7</v>
      </c>
      <c r="I99" s="4">
        <v>5.8522099999999998E-10</v>
      </c>
      <c r="J99" s="1">
        <v>20.40577</v>
      </c>
      <c r="K99" s="1">
        <v>2.8800699999999999</v>
      </c>
      <c r="L99" s="52" t="s">
        <v>688</v>
      </c>
      <c r="M99" s="50" t="s">
        <v>1156</v>
      </c>
    </row>
    <row r="100" spans="1:13" x14ac:dyDescent="0.2">
      <c r="A100" s="1">
        <v>4</v>
      </c>
      <c r="B100" s="1">
        <v>125</v>
      </c>
      <c r="C100" s="1">
        <v>15</v>
      </c>
      <c r="D100" s="1">
        <v>600</v>
      </c>
      <c r="E100" s="1">
        <v>1.07243</v>
      </c>
      <c r="F100" s="1">
        <v>0.10537000000000001</v>
      </c>
      <c r="G100" s="4">
        <v>-8.0072400000000003E-5</v>
      </c>
      <c r="H100" s="4">
        <v>1.3979300000000001E-7</v>
      </c>
      <c r="I100" s="4">
        <v>-6.4871799999999997E-11</v>
      </c>
      <c r="J100" s="1">
        <v>22.120709999999999</v>
      </c>
      <c r="K100" s="1">
        <v>3.3136199999999998</v>
      </c>
      <c r="L100" s="52" t="s">
        <v>688</v>
      </c>
      <c r="M100" s="50" t="s">
        <v>1157</v>
      </c>
    </row>
    <row r="101" spans="1:13" x14ac:dyDescent="0.2">
      <c r="A101" s="1">
        <v>4</v>
      </c>
      <c r="B101" s="1">
        <v>125</v>
      </c>
      <c r="D101" s="1">
        <v>600</v>
      </c>
      <c r="E101" s="1">
        <v>2.1141999999999999</v>
      </c>
      <c r="F101" s="1">
        <v>0.10290000000000001</v>
      </c>
      <c r="G101" s="4">
        <v>-2.02556E-4</v>
      </c>
      <c r="H101" s="4">
        <v>2.2830800000000001E-7</v>
      </c>
      <c r="I101" s="4">
        <v>-2.1172299999999999E-10</v>
      </c>
      <c r="J101" s="1">
        <v>20.984169999999999</v>
      </c>
      <c r="K101" s="1">
        <v>4.0091299999999999</v>
      </c>
      <c r="L101" s="52" t="s">
        <v>688</v>
      </c>
      <c r="M101" s="50" t="s">
        <v>1158</v>
      </c>
    </row>
    <row r="102" spans="1:13" x14ac:dyDescent="0.2">
      <c r="A102" s="1">
        <v>4</v>
      </c>
      <c r="B102" s="1">
        <v>125</v>
      </c>
      <c r="C102" s="1">
        <v>15</v>
      </c>
      <c r="E102" s="1">
        <v>1.0808599999999999</v>
      </c>
      <c r="F102" s="1">
        <v>7.1999999999999998E-3</v>
      </c>
      <c r="G102" s="4">
        <v>-1.1211E-5</v>
      </c>
      <c r="H102" s="4">
        <v>1.2892400000000001E-8</v>
      </c>
      <c r="I102" s="4">
        <v>-5.4179199999999996E-12</v>
      </c>
      <c r="L102" s="52" t="s">
        <v>466</v>
      </c>
      <c r="M102" s="51" t="s">
        <v>1154</v>
      </c>
    </row>
    <row r="103" spans="1:13" x14ac:dyDescent="0.2">
      <c r="A103" s="1">
        <v>4</v>
      </c>
      <c r="B103" s="1">
        <v>125</v>
      </c>
      <c r="E103" s="1">
        <v>0.83728000000000002</v>
      </c>
      <c r="F103" s="1">
        <v>8.0800000000000004E-3</v>
      </c>
      <c r="G103" s="4">
        <v>-1.45076E-5</v>
      </c>
      <c r="H103" s="4">
        <v>1.6551800000000001E-8</v>
      </c>
      <c r="I103" s="4">
        <v>-7.2345000000000003E-12</v>
      </c>
      <c r="L103" s="52" t="s">
        <v>466</v>
      </c>
      <c r="M103" s="50" t="s">
        <v>1155</v>
      </c>
    </row>
    <row r="104" spans="1:13" x14ac:dyDescent="0.2">
      <c r="A104" s="1">
        <v>4</v>
      </c>
      <c r="B104" s="1">
        <v>125</v>
      </c>
      <c r="C104" s="1">
        <v>15</v>
      </c>
      <c r="D104" s="1">
        <v>1800</v>
      </c>
      <c r="E104" s="1">
        <v>120.9248</v>
      </c>
      <c r="F104" s="1">
        <v>0.94169000000000003</v>
      </c>
      <c r="G104" s="4">
        <v>8.6776500000000005E-4</v>
      </c>
      <c r="H104" s="4">
        <v>3.0963099999999998E-7</v>
      </c>
      <c r="I104" s="4">
        <v>4.1169700000000001E-10</v>
      </c>
      <c r="J104" s="1">
        <v>46.104349999999997</v>
      </c>
      <c r="K104" s="1">
        <v>165.61651000000001</v>
      </c>
      <c r="L104" s="52" t="s">
        <v>466</v>
      </c>
      <c r="M104" s="50" t="s">
        <v>1156</v>
      </c>
    </row>
    <row r="105" spans="1:13" x14ac:dyDescent="0.2">
      <c r="A105" s="1">
        <v>4</v>
      </c>
      <c r="B105" s="1">
        <v>125</v>
      </c>
      <c r="C105" s="1">
        <v>15</v>
      </c>
      <c r="D105" s="1">
        <v>1800</v>
      </c>
      <c r="E105" s="1">
        <v>53.441659999999999</v>
      </c>
      <c r="F105" s="1">
        <v>1.2366699999999999</v>
      </c>
      <c r="G105" s="4">
        <v>-2.1336E-5</v>
      </c>
      <c r="H105" s="4">
        <v>-7.2066900000000001E-8</v>
      </c>
      <c r="I105" s="4">
        <v>3.5666899999999999E-11</v>
      </c>
      <c r="J105" s="1">
        <v>47.012569999999997</v>
      </c>
      <c r="K105" s="1">
        <v>111.27282</v>
      </c>
      <c r="L105" s="52" t="s">
        <v>466</v>
      </c>
      <c r="M105" s="50" t="s">
        <v>1157</v>
      </c>
    </row>
    <row r="106" spans="1:13" x14ac:dyDescent="0.2">
      <c r="A106" s="1">
        <v>4</v>
      </c>
      <c r="B106" s="1">
        <v>125</v>
      </c>
      <c r="D106" s="1">
        <v>1800</v>
      </c>
      <c r="E106" s="1">
        <v>133.80028999999999</v>
      </c>
      <c r="F106" s="1">
        <v>1.5268600000000001</v>
      </c>
      <c r="G106" s="1">
        <v>-2.3600000000000001E-3</v>
      </c>
      <c r="H106" s="4">
        <v>1.8983399999999999E-6</v>
      </c>
      <c r="I106" s="4">
        <v>-6.3272099999999997E-10</v>
      </c>
      <c r="J106" s="1">
        <v>46.797499999999999</v>
      </c>
      <c r="K106" s="1">
        <v>199.32802000000001</v>
      </c>
      <c r="L106" s="52" t="s">
        <v>466</v>
      </c>
      <c r="M106" s="50" t="s">
        <v>1158</v>
      </c>
    </row>
    <row r="107" spans="1:13" x14ac:dyDescent="0.2">
      <c r="A107" s="1">
        <v>4</v>
      </c>
      <c r="B107" s="1">
        <v>125</v>
      </c>
      <c r="C107" s="1">
        <v>15</v>
      </c>
      <c r="E107" s="1">
        <v>1.17893</v>
      </c>
      <c r="F107" s="1">
        <v>4.0899999999999999E-3</v>
      </c>
      <c r="G107" s="4">
        <v>-3.6949699999999998E-6</v>
      </c>
      <c r="H107" s="4">
        <v>2.4732700000000001E-9</v>
      </c>
      <c r="I107" s="4">
        <v>-6.1607799999999999E-13</v>
      </c>
      <c r="L107" s="52" t="s">
        <v>464</v>
      </c>
      <c r="M107" s="51" t="s">
        <v>1154</v>
      </c>
    </row>
    <row r="108" spans="1:13" x14ac:dyDescent="0.2">
      <c r="A108" s="1">
        <v>4</v>
      </c>
      <c r="B108" s="1">
        <v>125</v>
      </c>
      <c r="E108" s="1">
        <v>0.78907000000000005</v>
      </c>
      <c r="F108" s="1">
        <v>3.7399999999999998E-3</v>
      </c>
      <c r="G108" s="4">
        <v>-3.4889600000000001E-6</v>
      </c>
      <c r="H108" s="4">
        <v>2.1971999999999998E-9</v>
      </c>
      <c r="I108" s="4">
        <v>-5.3643800000000004E-13</v>
      </c>
      <c r="L108" s="52" t="s">
        <v>464</v>
      </c>
      <c r="M108" s="50" t="s">
        <v>1155</v>
      </c>
    </row>
    <row r="109" spans="1:13" x14ac:dyDescent="0.2">
      <c r="A109" s="1">
        <v>4</v>
      </c>
      <c r="B109" s="1">
        <v>125</v>
      </c>
      <c r="C109" s="1">
        <v>15</v>
      </c>
      <c r="D109" s="1">
        <v>2800</v>
      </c>
      <c r="E109" s="1">
        <v>523.74283000000003</v>
      </c>
      <c r="F109" s="1">
        <v>2.5817399999999999</v>
      </c>
      <c r="G109" s="1">
        <v>2.63E-3</v>
      </c>
      <c r="H109" s="4">
        <v>-3.6430499999999998E-7</v>
      </c>
      <c r="I109" s="4">
        <v>1.09481E-10</v>
      </c>
      <c r="J109" s="1">
        <v>82.829880000000003</v>
      </c>
      <c r="K109" s="1">
        <v>780.85229000000004</v>
      </c>
      <c r="L109" s="52" t="s">
        <v>464</v>
      </c>
      <c r="M109" s="50" t="s">
        <v>1156</v>
      </c>
    </row>
    <row r="110" spans="1:13" x14ac:dyDescent="0.2">
      <c r="A110" s="1">
        <v>4</v>
      </c>
      <c r="B110" s="1">
        <v>125</v>
      </c>
      <c r="C110" s="1">
        <v>15</v>
      </c>
      <c r="D110" s="1">
        <v>2800</v>
      </c>
      <c r="E110" s="1">
        <v>187.95321000000001</v>
      </c>
      <c r="F110" s="1">
        <v>3.9523299999999999</v>
      </c>
      <c r="G110" s="4">
        <v>-2.5200299999999999E-4</v>
      </c>
      <c r="H110" s="4">
        <v>4.4517899999999999E-7</v>
      </c>
      <c r="I110" s="4">
        <v>-1.5259300000000001E-10</v>
      </c>
      <c r="J110" s="1">
        <v>87.665610000000001</v>
      </c>
      <c r="K110" s="1">
        <v>523.58028000000002</v>
      </c>
      <c r="L110" s="52" t="s">
        <v>464</v>
      </c>
      <c r="M110" s="50" t="s">
        <v>1157</v>
      </c>
    </row>
    <row r="111" spans="1:13" x14ac:dyDescent="0.2">
      <c r="A111" s="1">
        <v>4</v>
      </c>
      <c r="B111" s="1">
        <v>125</v>
      </c>
      <c r="D111" s="1">
        <v>2800</v>
      </c>
      <c r="E111" s="1">
        <v>302.80207999999999</v>
      </c>
      <c r="F111" s="1">
        <v>4.7762099999999998</v>
      </c>
      <c r="G111" s="1">
        <v>-4.0600000000000002E-3</v>
      </c>
      <c r="H111" s="4">
        <v>2.0457499999999999E-6</v>
      </c>
      <c r="I111" s="4">
        <v>-4.44775E-10</v>
      </c>
      <c r="J111" s="1">
        <v>67.648820000000001</v>
      </c>
      <c r="K111" s="1">
        <v>580.13241000000005</v>
      </c>
      <c r="L111" s="52" t="s">
        <v>464</v>
      </c>
      <c r="M111" s="50" t="s">
        <v>1158</v>
      </c>
    </row>
    <row r="112" spans="1:13" x14ac:dyDescent="0.2">
      <c r="A112" s="1">
        <v>4</v>
      </c>
      <c r="B112" s="40">
        <v>150</v>
      </c>
      <c r="C112" s="1">
        <v>20</v>
      </c>
      <c r="E112" s="1">
        <v>1.9E-3</v>
      </c>
      <c r="F112" s="1">
        <v>2.111E-2</v>
      </c>
      <c r="G112" s="4">
        <v>8.2286600000000003E-6</v>
      </c>
      <c r="H112" s="4">
        <v>3.0875700000000002E-8</v>
      </c>
      <c r="I112" s="4">
        <v>9.6084099999999994E-11</v>
      </c>
      <c r="L112" s="51" t="s">
        <v>451</v>
      </c>
      <c r="M112" s="51" t="s">
        <v>1159</v>
      </c>
    </row>
    <row r="113" spans="1:13" x14ac:dyDescent="0.2">
      <c r="A113" s="1">
        <v>4</v>
      </c>
      <c r="B113" s="40">
        <v>150</v>
      </c>
      <c r="C113" s="1">
        <v>-5</v>
      </c>
      <c r="E113" s="1">
        <v>0.72838000000000003</v>
      </c>
      <c r="F113" s="1">
        <v>1.102E-2</v>
      </c>
      <c r="G113" s="4">
        <v>-8.1012499999999997E-6</v>
      </c>
      <c r="H113" s="4">
        <v>2.1367299999999998E-8</v>
      </c>
      <c r="I113" s="4">
        <v>-4.3536200000000003E-11</v>
      </c>
      <c r="L113" s="51" t="s">
        <v>451</v>
      </c>
      <c r="M113" s="51" t="s">
        <v>1161</v>
      </c>
    </row>
    <row r="114" spans="1:13" x14ac:dyDescent="0.2">
      <c r="A114" s="1">
        <v>4</v>
      </c>
      <c r="B114" s="40">
        <v>25</v>
      </c>
      <c r="C114" s="1">
        <v>20</v>
      </c>
      <c r="D114" s="1">
        <v>600</v>
      </c>
      <c r="E114" s="1">
        <v>0.98709999999999998</v>
      </c>
      <c r="F114" s="1">
        <v>1.58E-3</v>
      </c>
      <c r="G114" s="4">
        <v>1.25143E-4</v>
      </c>
      <c r="H114" s="4">
        <v>-8.1264900000000004E-7</v>
      </c>
      <c r="I114" s="4">
        <v>1.78139E-9</v>
      </c>
      <c r="J114" s="1">
        <v>39.510120000000001</v>
      </c>
      <c r="K114" s="1">
        <v>1.1850400000000001</v>
      </c>
      <c r="L114" s="51" t="s">
        <v>451</v>
      </c>
      <c r="M114" s="50" t="s">
        <v>1156</v>
      </c>
    </row>
    <row r="115" spans="1:13" x14ac:dyDescent="0.2">
      <c r="A115" s="1">
        <v>4</v>
      </c>
      <c r="B115" s="40">
        <v>25</v>
      </c>
      <c r="C115" s="1">
        <v>20</v>
      </c>
      <c r="D115" s="1">
        <v>600</v>
      </c>
      <c r="E115" s="1">
        <v>0.25569999999999998</v>
      </c>
      <c r="F115" s="1">
        <v>-2.7499999999999998E-3</v>
      </c>
      <c r="G115" s="4">
        <v>5.1286299999999997E-5</v>
      </c>
      <c r="H115" s="4">
        <v>-2.4843600000000002E-7</v>
      </c>
      <c r="I115" s="4">
        <v>6.2344199999999999E-10</v>
      </c>
      <c r="J115" s="1">
        <v>41.256399999999999</v>
      </c>
      <c r="K115" s="1">
        <v>0.20301</v>
      </c>
      <c r="L115" s="51" t="s">
        <v>451</v>
      </c>
      <c r="M115" s="50" t="s">
        <v>1157</v>
      </c>
    </row>
    <row r="116" spans="1:13" x14ac:dyDescent="0.2">
      <c r="A116" s="1">
        <v>4</v>
      </c>
      <c r="B116" s="40">
        <v>25</v>
      </c>
      <c r="C116" s="1">
        <v>-5</v>
      </c>
      <c r="D116" s="1">
        <v>600</v>
      </c>
      <c r="E116" s="1">
        <v>0</v>
      </c>
      <c r="F116" s="1">
        <v>0</v>
      </c>
      <c r="G116" s="1">
        <v>0</v>
      </c>
      <c r="H116" s="1">
        <v>0</v>
      </c>
      <c r="I116" s="1">
        <v>0</v>
      </c>
      <c r="L116" s="51" t="s">
        <v>451</v>
      </c>
      <c r="M116" s="50" t="s">
        <v>1158</v>
      </c>
    </row>
    <row r="117" spans="1:13" x14ac:dyDescent="0.2">
      <c r="A117" s="1">
        <v>4</v>
      </c>
      <c r="B117" s="40">
        <v>150</v>
      </c>
      <c r="C117" s="1">
        <v>20</v>
      </c>
      <c r="E117" s="1">
        <v>1.8600000000000001E-3</v>
      </c>
      <c r="F117" s="1">
        <v>7.6400000000000001E-3</v>
      </c>
      <c r="G117" s="4">
        <v>-1.3847000000000001E-6</v>
      </c>
      <c r="H117" s="4">
        <v>7.8050999999999999E-9</v>
      </c>
      <c r="I117" s="4">
        <v>-4.2129600000000003E-12</v>
      </c>
      <c r="L117" s="51" t="s">
        <v>452</v>
      </c>
      <c r="M117" s="51" t="s">
        <v>1159</v>
      </c>
    </row>
    <row r="118" spans="1:13" x14ac:dyDescent="0.2">
      <c r="A118" s="1">
        <v>4</v>
      </c>
      <c r="B118" s="40">
        <v>150</v>
      </c>
      <c r="C118" s="1">
        <v>-5</v>
      </c>
      <c r="E118" s="1">
        <v>0.72521000000000002</v>
      </c>
      <c r="F118" s="1">
        <v>5.8500000000000002E-3</v>
      </c>
      <c r="G118" s="4">
        <v>-6.7417399999999996E-6</v>
      </c>
      <c r="H118" s="4">
        <v>1.48412E-8</v>
      </c>
      <c r="I118" s="4">
        <v>-1.3931399999999999E-11</v>
      </c>
      <c r="L118" s="51" t="s">
        <v>452</v>
      </c>
      <c r="M118" s="56" t="s">
        <v>1161</v>
      </c>
    </row>
    <row r="119" spans="1:13" x14ac:dyDescent="0.2">
      <c r="A119" s="1">
        <v>4</v>
      </c>
      <c r="B119" s="40">
        <v>25</v>
      </c>
      <c r="C119" s="1">
        <v>20</v>
      </c>
      <c r="D119" s="1">
        <v>600</v>
      </c>
      <c r="E119" s="1">
        <v>1.0465800000000001</v>
      </c>
      <c r="F119" s="1">
        <v>2.503E-2</v>
      </c>
      <c r="G119" s="4">
        <v>-9.9301600000000005E-5</v>
      </c>
      <c r="H119" s="4">
        <v>3.7346400000000001E-7</v>
      </c>
      <c r="I119" s="4">
        <v>-4.5108399999999999E-10</v>
      </c>
      <c r="J119" s="1">
        <v>50.931789999999999</v>
      </c>
      <c r="K119" s="1">
        <v>2.1583800000000002</v>
      </c>
      <c r="L119" s="51" t="s">
        <v>452</v>
      </c>
      <c r="M119" s="50" t="s">
        <v>1156</v>
      </c>
    </row>
    <row r="120" spans="1:13" x14ac:dyDescent="0.2">
      <c r="A120" s="1">
        <v>4</v>
      </c>
      <c r="B120" s="40">
        <v>25</v>
      </c>
      <c r="C120" s="1">
        <v>20</v>
      </c>
      <c r="D120" s="1">
        <v>600</v>
      </c>
      <c r="E120" s="1">
        <v>0.80678000000000005</v>
      </c>
      <c r="F120" s="1">
        <v>-7.0400000000000003E-3</v>
      </c>
      <c r="G120" s="4">
        <v>1.2554299999999999E-4</v>
      </c>
      <c r="H120" s="4">
        <v>-1.76707E-7</v>
      </c>
      <c r="I120" s="4">
        <v>8.6231099999999998E-11</v>
      </c>
      <c r="J120" s="1">
        <v>50.516979999999997</v>
      </c>
      <c r="K120" s="1">
        <v>0.73048999999999997</v>
      </c>
      <c r="L120" s="51" t="s">
        <v>452</v>
      </c>
      <c r="M120" s="50" t="s">
        <v>1157</v>
      </c>
    </row>
    <row r="121" spans="1:13" x14ac:dyDescent="0.2">
      <c r="A121" s="1">
        <v>4</v>
      </c>
      <c r="B121" s="40">
        <v>25</v>
      </c>
      <c r="C121" s="1">
        <v>-5</v>
      </c>
      <c r="D121" s="1">
        <v>600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  <c r="L121" s="51" t="s">
        <v>452</v>
      </c>
      <c r="M121" s="50" t="s">
        <v>1158</v>
      </c>
    </row>
    <row r="122" spans="1:13" x14ac:dyDescent="0.2">
      <c r="A122" s="1">
        <v>4</v>
      </c>
      <c r="B122" s="40">
        <v>150</v>
      </c>
      <c r="C122" s="1">
        <v>15</v>
      </c>
      <c r="E122" s="1">
        <v>0</v>
      </c>
      <c r="F122" s="1">
        <v>3.62E-3</v>
      </c>
      <c r="G122" s="4">
        <v>3.7295400000000002E-7</v>
      </c>
      <c r="H122" s="4">
        <v>-7.4818299999999994E-11</v>
      </c>
      <c r="I122" s="4">
        <v>2.6821999999999999E-13</v>
      </c>
      <c r="L122" s="51" t="s">
        <v>455</v>
      </c>
      <c r="M122" s="51" t="s">
        <v>1159</v>
      </c>
    </row>
    <row r="123" spans="1:13" x14ac:dyDescent="0.2">
      <c r="A123" s="1">
        <v>4</v>
      </c>
      <c r="B123" s="40">
        <v>150</v>
      </c>
      <c r="C123" s="1">
        <v>-4</v>
      </c>
      <c r="E123" s="1">
        <v>2.5311699999999999</v>
      </c>
      <c r="F123" s="1">
        <v>8.7299999999999999E-3</v>
      </c>
      <c r="G123" s="4">
        <v>-2.0867099999999999E-5</v>
      </c>
      <c r="H123" s="4">
        <v>2.6560199999999999E-8</v>
      </c>
      <c r="I123" s="4">
        <v>-1.2327500000000001E-11</v>
      </c>
      <c r="L123" s="51" t="s">
        <v>455</v>
      </c>
      <c r="M123" s="56" t="s">
        <v>1161</v>
      </c>
    </row>
    <row r="124" spans="1:13" x14ac:dyDescent="0.2">
      <c r="A124" s="1">
        <v>4</v>
      </c>
      <c r="B124" s="40">
        <v>25</v>
      </c>
      <c r="C124" s="1">
        <v>15</v>
      </c>
      <c r="D124" s="1">
        <v>600</v>
      </c>
      <c r="E124" s="1">
        <v>0.28151999999999999</v>
      </c>
      <c r="F124" s="1">
        <v>2.4570000000000002E-2</v>
      </c>
      <c r="G124" s="4">
        <v>-5.0749999999999997E-6</v>
      </c>
      <c r="H124" s="4">
        <v>8.7367200000000008E-9</v>
      </c>
      <c r="I124" s="4">
        <v>-4.2222000000000003E-12</v>
      </c>
      <c r="J124" s="1">
        <v>63.404719999999998</v>
      </c>
      <c r="K124" s="1">
        <v>1.79986</v>
      </c>
      <c r="L124" s="51" t="s">
        <v>455</v>
      </c>
      <c r="M124" s="50" t="s">
        <v>1156</v>
      </c>
    </row>
    <row r="125" spans="1:13" x14ac:dyDescent="0.2">
      <c r="A125" s="1">
        <v>4</v>
      </c>
      <c r="B125" s="40">
        <v>25</v>
      </c>
      <c r="C125" s="1">
        <v>15</v>
      </c>
      <c r="D125" s="1">
        <v>600</v>
      </c>
      <c r="E125" s="1">
        <v>0</v>
      </c>
      <c r="F125" s="1">
        <v>1.2529999999999999E-2</v>
      </c>
      <c r="G125" s="4">
        <v>2.66126E-5</v>
      </c>
      <c r="H125" s="4">
        <v>-1.29854E-8</v>
      </c>
      <c r="I125" s="4">
        <v>5.7436599999999998E-12</v>
      </c>
      <c r="J125" s="1">
        <v>51.984360000000002</v>
      </c>
      <c r="K125" s="1">
        <v>0.57650000000000001</v>
      </c>
      <c r="L125" s="51" t="s">
        <v>455</v>
      </c>
      <c r="M125" s="50" t="s">
        <v>1157</v>
      </c>
    </row>
    <row r="126" spans="1:13" x14ac:dyDescent="0.2">
      <c r="A126" s="1">
        <v>4</v>
      </c>
      <c r="B126" s="40">
        <v>25</v>
      </c>
      <c r="C126" s="1">
        <v>-4</v>
      </c>
      <c r="D126" s="1">
        <v>600</v>
      </c>
      <c r="E126" s="40">
        <v>0</v>
      </c>
      <c r="F126" s="40">
        <v>0</v>
      </c>
      <c r="G126" s="40">
        <v>0</v>
      </c>
      <c r="H126" s="40">
        <v>0</v>
      </c>
      <c r="I126" s="40">
        <v>0</v>
      </c>
      <c r="L126" s="51" t="s">
        <v>455</v>
      </c>
      <c r="M126" s="50" t="s">
        <v>1158</v>
      </c>
    </row>
    <row r="127" spans="1:13" x14ac:dyDescent="0.2">
      <c r="A127" s="1">
        <v>4</v>
      </c>
      <c r="B127" s="40">
        <v>150</v>
      </c>
      <c r="C127" s="1">
        <v>15</v>
      </c>
      <c r="E127" s="1">
        <v>0</v>
      </c>
      <c r="F127" s="1">
        <v>1.4160000000000001E-2</v>
      </c>
      <c r="G127" s="4">
        <v>8.4876600000000007E-6</v>
      </c>
      <c r="H127" s="4">
        <v>1.3045E-9</v>
      </c>
      <c r="I127" s="4">
        <v>1.37198E-11</v>
      </c>
      <c r="L127" s="51" t="s">
        <v>454</v>
      </c>
      <c r="M127" s="51" t="s">
        <v>1159</v>
      </c>
    </row>
    <row r="128" spans="1:13" x14ac:dyDescent="0.2">
      <c r="A128" s="1">
        <v>4</v>
      </c>
      <c r="B128" s="40">
        <v>150</v>
      </c>
      <c r="C128" s="1">
        <v>-4</v>
      </c>
      <c r="E128" s="1">
        <v>0.71723999999999999</v>
      </c>
      <c r="F128" s="1">
        <v>6.4900000000000001E-3</v>
      </c>
      <c r="G128" s="4">
        <v>-6.3521999999999999E-6</v>
      </c>
      <c r="H128" s="4">
        <v>1.30327E-8</v>
      </c>
      <c r="I128" s="4">
        <v>-1.1948300000000001E-11</v>
      </c>
      <c r="L128" s="51" t="s">
        <v>454</v>
      </c>
      <c r="M128" s="56" t="s">
        <v>1161</v>
      </c>
    </row>
    <row r="129" spans="1:13" x14ac:dyDescent="0.2">
      <c r="A129" s="1">
        <v>4</v>
      </c>
      <c r="B129" s="40">
        <v>25</v>
      </c>
      <c r="C129" s="1">
        <v>15</v>
      </c>
      <c r="D129" s="1">
        <v>900</v>
      </c>
      <c r="E129" s="1">
        <v>0</v>
      </c>
      <c r="F129" s="1">
        <v>9.4570000000000001E-2</v>
      </c>
      <c r="G129" s="4">
        <v>-5.0349100000000001E-4</v>
      </c>
      <c r="H129" s="4">
        <v>1.8654899999999999E-6</v>
      </c>
      <c r="I129" s="4">
        <v>-2.4406600000000001E-9</v>
      </c>
      <c r="J129" s="1">
        <v>100.70689</v>
      </c>
      <c r="K129" s="1">
        <v>6.0717499999999998</v>
      </c>
      <c r="L129" s="51" t="s">
        <v>454</v>
      </c>
      <c r="M129" s="50" t="s">
        <v>1156</v>
      </c>
    </row>
    <row r="130" spans="1:13" x14ac:dyDescent="0.2">
      <c r="A130" s="1">
        <v>4</v>
      </c>
      <c r="B130" s="40">
        <v>25</v>
      </c>
      <c r="C130" s="1">
        <v>15</v>
      </c>
      <c r="D130" s="1">
        <v>900</v>
      </c>
      <c r="E130" s="1">
        <v>0</v>
      </c>
      <c r="F130" s="1">
        <v>2.231E-2</v>
      </c>
      <c r="G130" s="4">
        <v>-3.8250100000000002E-5</v>
      </c>
      <c r="H130" s="4">
        <v>5.3883000000000001E-7</v>
      </c>
      <c r="I130" s="4">
        <v>-9.8085699999999994E-10</v>
      </c>
      <c r="J130" s="1">
        <v>100.11915</v>
      </c>
      <c r="K130" s="1">
        <v>2.2166000000000001</v>
      </c>
      <c r="L130" s="51" t="s">
        <v>454</v>
      </c>
      <c r="M130" s="50" t="s">
        <v>1157</v>
      </c>
    </row>
    <row r="131" spans="1:13" x14ac:dyDescent="0.2">
      <c r="A131" s="1">
        <v>4</v>
      </c>
      <c r="B131" s="40">
        <v>25</v>
      </c>
      <c r="C131" s="1">
        <v>-4</v>
      </c>
      <c r="D131" s="1">
        <v>900</v>
      </c>
      <c r="E131" s="40">
        <v>0</v>
      </c>
      <c r="F131" s="40">
        <v>0</v>
      </c>
      <c r="G131" s="40">
        <v>0</v>
      </c>
      <c r="H131" s="40">
        <v>0</v>
      </c>
      <c r="I131" s="40">
        <v>0</v>
      </c>
      <c r="L131" s="51" t="s">
        <v>454</v>
      </c>
      <c r="M131" s="50" t="s">
        <v>1158</v>
      </c>
    </row>
    <row r="132" spans="1:13" x14ac:dyDescent="0.2">
      <c r="A132" s="1">
        <v>4</v>
      </c>
      <c r="B132" s="40">
        <v>150</v>
      </c>
      <c r="C132" s="1">
        <v>-5</v>
      </c>
      <c r="E132" s="1">
        <v>2.5053299999999998</v>
      </c>
      <c r="F132" s="1">
        <v>6.547E-2</v>
      </c>
      <c r="G132" s="4">
        <v>-9.1147600000000004E-4</v>
      </c>
      <c r="H132" s="4">
        <v>7.1300600000000003E-6</v>
      </c>
      <c r="I132" s="4">
        <v>-2.00572E-8</v>
      </c>
      <c r="L132" s="51" t="s">
        <v>1034</v>
      </c>
      <c r="M132" s="51" t="s">
        <v>1160</v>
      </c>
    </row>
    <row r="133" spans="1:13" x14ac:dyDescent="0.2">
      <c r="A133" s="1">
        <v>4</v>
      </c>
      <c r="B133" s="40">
        <v>150</v>
      </c>
      <c r="C133" s="1">
        <v>-5</v>
      </c>
      <c r="E133" s="1">
        <v>2.51742</v>
      </c>
      <c r="F133" s="1">
        <v>8.4099999999999994E-2</v>
      </c>
      <c r="G133" s="1">
        <v>-1.82E-3</v>
      </c>
      <c r="H133" s="4">
        <v>2.32749E-5</v>
      </c>
      <c r="I133" s="4">
        <v>-1.08587E-7</v>
      </c>
      <c r="L133" s="51" t="s">
        <v>1032</v>
      </c>
      <c r="M133" s="51" t="s">
        <v>1160</v>
      </c>
    </row>
    <row r="134" spans="1:13" x14ac:dyDescent="0.2">
      <c r="A134" s="1">
        <v>4</v>
      </c>
      <c r="B134" s="40">
        <v>150</v>
      </c>
      <c r="C134" s="1">
        <v>-5</v>
      </c>
      <c r="E134" s="1">
        <v>2.5305</v>
      </c>
      <c r="F134" s="1">
        <v>1.1295900000000001</v>
      </c>
      <c r="G134" s="1">
        <v>-0.42923</v>
      </c>
      <c r="H134" s="1">
        <v>9.6350000000000005E-2</v>
      </c>
      <c r="I134" s="1">
        <v>-7.9799999999999992E-3</v>
      </c>
      <c r="L134" s="51" t="s">
        <v>1035</v>
      </c>
      <c r="M134" s="51" t="s">
        <v>1160</v>
      </c>
    </row>
    <row r="135" spans="1:13" x14ac:dyDescent="0.2">
      <c r="A135" s="1">
        <v>4</v>
      </c>
      <c r="B135" s="1">
        <v>125</v>
      </c>
      <c r="C135" s="1">
        <v>15</v>
      </c>
      <c r="E135" s="1">
        <v>0.69557000000000002</v>
      </c>
      <c r="F135" s="1">
        <v>9.2099999999999994E-3</v>
      </c>
      <c r="G135" s="4">
        <v>-2.5442100000000002E-5</v>
      </c>
      <c r="H135" s="4">
        <v>6.07958E-8</v>
      </c>
      <c r="I135" s="4">
        <v>-4.8463900000000002E-11</v>
      </c>
      <c r="L135" s="52" t="s">
        <v>1045</v>
      </c>
      <c r="M135" s="51" t="s">
        <v>1154</v>
      </c>
    </row>
    <row r="136" spans="1:13" x14ac:dyDescent="0.2">
      <c r="A136" s="1">
        <v>4</v>
      </c>
      <c r="B136" s="1">
        <v>125</v>
      </c>
      <c r="E136" s="1">
        <v>0.58326</v>
      </c>
      <c r="F136" s="1">
        <v>1.078E-2</v>
      </c>
      <c r="G136" s="4">
        <v>-4.4274000000000003E-5</v>
      </c>
      <c r="H136" s="4">
        <v>1.03058E-7</v>
      </c>
      <c r="I136" s="4">
        <v>-8.6541700000000005E-11</v>
      </c>
      <c r="L136" s="52" t="s">
        <v>1048</v>
      </c>
      <c r="M136" s="50" t="s">
        <v>1155</v>
      </c>
    </row>
    <row r="137" spans="1:13" x14ac:dyDescent="0.2">
      <c r="A137" s="1">
        <v>4</v>
      </c>
      <c r="B137" s="1">
        <v>125</v>
      </c>
      <c r="C137" s="1">
        <v>15</v>
      </c>
      <c r="D137" s="1">
        <v>900</v>
      </c>
      <c r="E137" s="1">
        <v>8.1782500000000002</v>
      </c>
      <c r="F137" s="1">
        <v>0.30241000000000001</v>
      </c>
      <c r="G137" s="4">
        <v>3.0509599999999998E-4</v>
      </c>
      <c r="H137" s="4">
        <v>-3.97164E-7</v>
      </c>
      <c r="I137" s="4">
        <v>2.5490100000000001E-9</v>
      </c>
      <c r="J137" s="1">
        <v>30.591729999999998</v>
      </c>
      <c r="K137" s="1">
        <v>17.220645568168798</v>
      </c>
      <c r="L137" s="52" t="s">
        <v>1045</v>
      </c>
      <c r="M137" s="50" t="s">
        <v>1156</v>
      </c>
    </row>
    <row r="138" spans="1:13" x14ac:dyDescent="0.2">
      <c r="A138" s="1">
        <v>4</v>
      </c>
      <c r="B138" s="1">
        <v>125</v>
      </c>
      <c r="C138" s="1">
        <v>15</v>
      </c>
      <c r="D138" s="1">
        <v>900</v>
      </c>
      <c r="E138" s="1">
        <v>12.79162</v>
      </c>
      <c r="F138" s="1">
        <v>0.59509000000000001</v>
      </c>
      <c r="G138" s="1">
        <v>-1.1999999999999999E-3</v>
      </c>
      <c r="H138" s="4">
        <v>1.8517E-6</v>
      </c>
      <c r="I138" s="4">
        <v>-1.0298200000000001E-9</v>
      </c>
      <c r="J138" s="1">
        <v>25.965922000938001</v>
      </c>
      <c r="K138" s="1">
        <v>27.518241706595202</v>
      </c>
      <c r="L138" s="52" t="s">
        <v>1045</v>
      </c>
      <c r="M138" s="50" t="s">
        <v>1157</v>
      </c>
    </row>
    <row r="139" spans="1:13" x14ac:dyDescent="0.2">
      <c r="A139" s="1">
        <v>4</v>
      </c>
      <c r="B139" s="1">
        <v>125</v>
      </c>
      <c r="D139" s="1">
        <v>900</v>
      </c>
      <c r="E139" s="1">
        <v>13.428000000000001</v>
      </c>
      <c r="F139" s="1">
        <v>0.25453999999999999</v>
      </c>
      <c r="G139" s="4">
        <v>-4.6057500000000001E-4</v>
      </c>
      <c r="H139" s="4">
        <v>2.6695300000000002E-7</v>
      </c>
      <c r="I139" s="4">
        <v>2.4360700000000001E-11</v>
      </c>
      <c r="J139" s="1">
        <v>25.292809999999999</v>
      </c>
      <c r="K139" s="1">
        <v>19.773019999999999</v>
      </c>
      <c r="L139" s="52" t="s">
        <v>1045</v>
      </c>
      <c r="M139" s="50" t="s">
        <v>1158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128"/>
  <sheetViews>
    <sheetView workbookViewId="0">
      <selection activeCell="C1" sqref="C1:C1048576"/>
    </sheetView>
  </sheetViews>
  <sheetFormatPr defaultRowHeight="14.25" x14ac:dyDescent="0.2"/>
  <cols>
    <col min="1" max="1" width="9" style="7"/>
    <col min="2" max="2" width="10.125" style="7" bestFit="1" customWidth="1"/>
    <col min="3" max="3" width="15.25" style="7" bestFit="1" customWidth="1"/>
    <col min="4" max="4" width="22" style="7" bestFit="1" customWidth="1"/>
    <col min="5" max="5" width="16.75" style="7" bestFit="1" customWidth="1"/>
    <col min="6" max="6" width="14.75" style="7" bestFit="1" customWidth="1"/>
    <col min="7" max="7" width="14.25" style="7" bestFit="1" customWidth="1"/>
    <col min="8" max="8" width="8.875" style="7" customWidth="1"/>
    <col min="9" max="9" width="12.125" style="7" bestFit="1" customWidth="1"/>
    <col min="10" max="16384" width="9" style="7"/>
  </cols>
  <sheetData>
    <row r="1" spans="1:11" s="46" customFormat="1" x14ac:dyDescent="0.2">
      <c r="A1" s="46" t="s">
        <v>321</v>
      </c>
      <c r="B1" s="46" t="s">
        <v>1057</v>
      </c>
      <c r="C1" s="46" t="s">
        <v>1056</v>
      </c>
      <c r="D1" s="46" t="s">
        <v>69</v>
      </c>
      <c r="E1" s="46" t="s">
        <v>369</v>
      </c>
      <c r="F1" s="46" t="s">
        <v>389</v>
      </c>
      <c r="G1" s="62" t="s">
        <v>1122</v>
      </c>
      <c r="H1" s="46" t="s">
        <v>371</v>
      </c>
      <c r="I1" s="46" t="s">
        <v>370</v>
      </c>
      <c r="J1" s="46" t="s">
        <v>390</v>
      </c>
      <c r="K1" s="62" t="s">
        <v>1123</v>
      </c>
    </row>
    <row r="2" spans="1:11" hidden="1" x14ac:dyDescent="0.2">
      <c r="B2" s="45" t="s">
        <v>388</v>
      </c>
      <c r="C2" s="45" t="s">
        <v>1058</v>
      </c>
      <c r="D2" s="7">
        <f t="shared" ref="D2:D33" si="0">PI()*POWER(H2/2,2)*10</f>
        <v>49.087385212340521</v>
      </c>
      <c r="E2" s="7">
        <f t="shared" ref="E2:E33" si="1">PI()*POWER(I2/2,2)*10</f>
        <v>53.830593216656915</v>
      </c>
      <c r="F2" s="7">
        <f t="shared" ref="F2:F33" si="2">1/J2</f>
        <v>5.8823529411764705E-2</v>
      </c>
      <c r="G2" s="7">
        <v>60</v>
      </c>
      <c r="H2" s="7">
        <v>2.5</v>
      </c>
      <c r="I2" s="7">
        <v>2.6179999999999999</v>
      </c>
      <c r="J2" s="7">
        <v>17</v>
      </c>
    </row>
    <row r="3" spans="1:11" hidden="1" x14ac:dyDescent="0.2">
      <c r="B3" s="45" t="s">
        <v>387</v>
      </c>
      <c r="C3" s="45" t="s">
        <v>1058</v>
      </c>
      <c r="D3" s="7">
        <f t="shared" si="0"/>
        <v>39.408138246630372</v>
      </c>
      <c r="E3" s="7">
        <f t="shared" si="1"/>
        <v>43.558378491563332</v>
      </c>
      <c r="F3" s="7">
        <f t="shared" si="2"/>
        <v>3.8461538461538464E-2</v>
      </c>
      <c r="G3" s="7">
        <v>60</v>
      </c>
      <c r="H3" s="7">
        <v>2.2400000000000002</v>
      </c>
      <c r="I3" s="7">
        <v>2.355</v>
      </c>
      <c r="J3" s="7">
        <v>26</v>
      </c>
    </row>
    <row r="4" spans="1:11" s="1" customFormat="1" hidden="1" x14ac:dyDescent="0.2">
      <c r="B4" s="22" t="s">
        <v>386</v>
      </c>
      <c r="C4" s="49"/>
      <c r="D4" s="1">
        <f t="shared" si="0"/>
        <v>35.298935055734916</v>
      </c>
      <c r="E4" s="1">
        <f t="shared" si="1"/>
        <v>39.232405407570184</v>
      </c>
      <c r="F4" s="1" t="e">
        <f t="shared" si="2"/>
        <v>#DIV/0!</v>
      </c>
      <c r="G4" s="1">
        <v>60</v>
      </c>
      <c r="H4" s="1">
        <v>2.12</v>
      </c>
      <c r="I4" s="1">
        <v>2.2349999999999999</v>
      </c>
      <c r="J4"/>
    </row>
    <row r="5" spans="1:11" hidden="1" x14ac:dyDescent="0.2">
      <c r="B5" s="45" t="s">
        <v>384</v>
      </c>
      <c r="C5" s="45" t="s">
        <v>1058</v>
      </c>
      <c r="D5" s="7">
        <f t="shared" si="0"/>
        <v>31.415926535897931</v>
      </c>
      <c r="E5" s="7">
        <f t="shared" si="1"/>
        <v>35.033030653535079</v>
      </c>
      <c r="F5" s="7">
        <f t="shared" si="2"/>
        <v>3.3333333333333333E-2</v>
      </c>
      <c r="G5" s="7">
        <v>60</v>
      </c>
      <c r="H5" s="7">
        <v>2</v>
      </c>
      <c r="I5" s="7">
        <v>2.1120000000000001</v>
      </c>
      <c r="J5" s="7">
        <v>30</v>
      </c>
    </row>
    <row r="6" spans="1:11" s="1" customFormat="1" hidden="1" x14ac:dyDescent="0.2">
      <c r="B6" s="22" t="s">
        <v>385</v>
      </c>
      <c r="C6" s="49"/>
      <c r="D6" s="1">
        <f t="shared" si="0"/>
        <v>28.352873698647883</v>
      </c>
      <c r="E6" s="1">
        <f t="shared" si="1"/>
        <v>31.794048627683999</v>
      </c>
      <c r="F6" s="1" t="e">
        <f t="shared" si="2"/>
        <v>#DIV/0!</v>
      </c>
      <c r="G6" s="1">
        <v>60</v>
      </c>
      <c r="H6" s="1">
        <v>1.9</v>
      </c>
      <c r="I6" s="1">
        <v>2.012</v>
      </c>
      <c r="J6"/>
    </row>
    <row r="7" spans="1:11" hidden="1" x14ac:dyDescent="0.2">
      <c r="B7" s="45" t="s">
        <v>383</v>
      </c>
      <c r="C7" s="45" t="s">
        <v>1058</v>
      </c>
      <c r="D7" s="7">
        <f t="shared" si="0"/>
        <v>25.446900494077326</v>
      </c>
      <c r="E7" s="7">
        <f t="shared" si="1"/>
        <v>28.622116043042162</v>
      </c>
      <c r="F7" s="7">
        <f t="shared" si="2"/>
        <v>2.564102564102564E-2</v>
      </c>
      <c r="G7" s="7">
        <v>60</v>
      </c>
      <c r="H7" s="7">
        <v>1.8</v>
      </c>
      <c r="I7" s="7">
        <v>1.909</v>
      </c>
      <c r="J7" s="7">
        <v>39</v>
      </c>
    </row>
    <row r="8" spans="1:11" hidden="1" x14ac:dyDescent="0.2">
      <c r="B8" s="45" t="s">
        <v>382</v>
      </c>
      <c r="C8" s="45" t="s">
        <v>1058</v>
      </c>
      <c r="D8" s="7">
        <f t="shared" si="0"/>
        <v>22.698006922186252</v>
      </c>
      <c r="E8" s="7">
        <f t="shared" si="1"/>
        <v>25.702005671530447</v>
      </c>
      <c r="F8" s="7">
        <f t="shared" si="2"/>
        <v>2.4390243902439025E-2</v>
      </c>
      <c r="G8" s="7">
        <v>60</v>
      </c>
      <c r="H8" s="7">
        <v>1.7</v>
      </c>
      <c r="I8" s="7">
        <v>1.8089999999999999</v>
      </c>
      <c r="J8" s="7">
        <v>41</v>
      </c>
    </row>
    <row r="9" spans="1:11" s="1" customFormat="1" hidden="1" x14ac:dyDescent="0.2">
      <c r="B9" s="22" t="s">
        <v>381</v>
      </c>
      <c r="C9" s="49"/>
      <c r="D9" s="1">
        <f t="shared" si="0"/>
        <v>20.106192982974676</v>
      </c>
      <c r="E9" s="1">
        <f t="shared" si="1"/>
        <v>22.858510890858156</v>
      </c>
      <c r="F9" s="1" t="e">
        <f t="shared" si="2"/>
        <v>#DIV/0!</v>
      </c>
      <c r="G9" s="1">
        <v>57</v>
      </c>
      <c r="H9" s="1">
        <v>1.6</v>
      </c>
      <c r="I9" s="1">
        <v>1.706</v>
      </c>
      <c r="J9"/>
    </row>
    <row r="10" spans="1:11" hidden="1" x14ac:dyDescent="0.2">
      <c r="B10" s="45" t="s">
        <v>380</v>
      </c>
      <c r="C10" s="45" t="s">
        <v>1058</v>
      </c>
      <c r="D10" s="7">
        <f t="shared" si="0"/>
        <v>17.671458676442587</v>
      </c>
      <c r="E10" s="7">
        <f t="shared" si="1"/>
        <v>20.257272173685813</v>
      </c>
      <c r="F10" s="7">
        <f t="shared" si="2"/>
        <v>1.7543859649122806E-2</v>
      </c>
      <c r="G10" s="7">
        <v>57</v>
      </c>
      <c r="H10" s="7">
        <v>1.5</v>
      </c>
      <c r="I10" s="7">
        <v>1.6060000000000001</v>
      </c>
      <c r="J10" s="7">
        <v>57</v>
      </c>
    </row>
    <row r="11" spans="1:11" s="1" customFormat="1" hidden="1" x14ac:dyDescent="0.2">
      <c r="B11" s="22" t="s">
        <v>379</v>
      </c>
      <c r="C11" s="49"/>
      <c r="D11" s="1">
        <f t="shared" si="0"/>
        <v>16.51299638543135</v>
      </c>
      <c r="E11" s="1">
        <f t="shared" si="1"/>
        <v>0</v>
      </c>
      <c r="F11" s="1">
        <f t="shared" si="2"/>
        <v>1.6393442622950821E-2</v>
      </c>
      <c r="G11" s="1">
        <v>54</v>
      </c>
      <c r="H11" s="1">
        <v>1.45</v>
      </c>
      <c r="J11" s="1">
        <v>61</v>
      </c>
    </row>
    <row r="12" spans="1:11" hidden="1" x14ac:dyDescent="0.2">
      <c r="B12" s="45" t="s">
        <v>378</v>
      </c>
      <c r="C12" s="45" t="s">
        <v>1058</v>
      </c>
      <c r="D12" s="7">
        <f t="shared" si="0"/>
        <v>15.393804002589984</v>
      </c>
      <c r="E12" s="7">
        <f t="shared" si="1"/>
        <v>17.718613982172968</v>
      </c>
      <c r="F12" s="7">
        <f t="shared" si="2"/>
        <v>1.5384615384615385E-2</v>
      </c>
      <c r="G12" s="7">
        <v>54</v>
      </c>
      <c r="H12" s="7">
        <v>1.4</v>
      </c>
      <c r="I12" s="7">
        <v>1.502</v>
      </c>
      <c r="J12" s="7">
        <v>65</v>
      </c>
    </row>
    <row r="13" spans="1:11" s="1" customFormat="1" hidden="1" x14ac:dyDescent="0.2">
      <c r="B13" s="22" t="s">
        <v>377</v>
      </c>
      <c r="C13" s="49"/>
      <c r="D13" s="1">
        <f t="shared" si="0"/>
        <v>14.313881527918497</v>
      </c>
      <c r="E13" s="1">
        <f t="shared" si="1"/>
        <v>0</v>
      </c>
      <c r="F13" s="1">
        <f t="shared" si="2"/>
        <v>1.4084507042253521E-2</v>
      </c>
      <c r="G13" s="1">
        <v>54</v>
      </c>
      <c r="H13" s="1">
        <v>1.35</v>
      </c>
      <c r="J13" s="1">
        <v>71</v>
      </c>
    </row>
    <row r="14" spans="1:11" hidden="1" x14ac:dyDescent="0.2">
      <c r="B14" s="45" t="s">
        <v>376</v>
      </c>
      <c r="C14" s="45" t="s">
        <v>1058</v>
      </c>
      <c r="D14" s="7">
        <f t="shared" si="0"/>
        <v>13.273228961416876</v>
      </c>
      <c r="E14" s="7">
        <f t="shared" si="1"/>
        <v>15.437817715666778</v>
      </c>
      <c r="F14" s="7">
        <f t="shared" si="2"/>
        <v>1.2345679012345678E-2</v>
      </c>
      <c r="G14" s="7">
        <v>55</v>
      </c>
      <c r="H14" s="7">
        <v>1.3</v>
      </c>
      <c r="I14" s="7">
        <v>1.4019999999999999</v>
      </c>
      <c r="J14" s="7">
        <v>81</v>
      </c>
    </row>
    <row r="15" spans="1:11" s="1" customFormat="1" hidden="1" x14ac:dyDescent="0.2">
      <c r="B15" s="22" t="s">
        <v>375</v>
      </c>
      <c r="C15" s="49"/>
      <c r="D15" s="1">
        <f t="shared" si="0"/>
        <v>12.27184630308513</v>
      </c>
      <c r="E15" s="1">
        <f t="shared" si="1"/>
        <v>0</v>
      </c>
      <c r="F15" s="1">
        <f t="shared" si="2"/>
        <v>1.098901098901099E-2</v>
      </c>
      <c r="G15" s="1">
        <v>55</v>
      </c>
      <c r="H15" s="1">
        <v>1.25</v>
      </c>
      <c r="J15" s="1">
        <v>91</v>
      </c>
    </row>
    <row r="16" spans="1:11" s="1" customFormat="1" hidden="1" x14ac:dyDescent="0.2">
      <c r="B16" s="22" t="s">
        <v>374</v>
      </c>
      <c r="C16" s="49"/>
      <c r="D16" s="1">
        <f t="shared" si="0"/>
        <v>11.309733552923255</v>
      </c>
      <c r="E16" s="1">
        <f t="shared" si="1"/>
        <v>0</v>
      </c>
      <c r="F16" s="1">
        <f t="shared" si="2"/>
        <v>1.0416666666666666E-2</v>
      </c>
      <c r="G16" s="1">
        <v>55</v>
      </c>
      <c r="H16" s="1">
        <v>1.2</v>
      </c>
      <c r="J16" s="1">
        <v>96</v>
      </c>
    </row>
    <row r="17" spans="2:10" hidden="1" x14ac:dyDescent="0.2">
      <c r="B17" s="45" t="s">
        <v>373</v>
      </c>
      <c r="C17" s="45" t="s">
        <v>1058</v>
      </c>
      <c r="D17" s="7">
        <f t="shared" si="0"/>
        <v>10.935884027146068</v>
      </c>
      <c r="E17" s="7">
        <f t="shared" si="1"/>
        <v>12.84786517010245</v>
      </c>
      <c r="F17" s="7">
        <f t="shared" si="2"/>
        <v>0.01</v>
      </c>
      <c r="G17" s="7">
        <v>55</v>
      </c>
      <c r="H17" s="7">
        <v>1.18</v>
      </c>
      <c r="I17" s="7">
        <v>1.2789999999999999</v>
      </c>
      <c r="J17" s="7">
        <v>100</v>
      </c>
    </row>
    <row r="18" spans="2:10" hidden="1" x14ac:dyDescent="0.2">
      <c r="B18" s="45" t="s">
        <v>372</v>
      </c>
      <c r="C18" s="45" t="s">
        <v>1058</v>
      </c>
      <c r="D18" s="7">
        <f t="shared" si="0"/>
        <v>9.8520345616575931</v>
      </c>
      <c r="E18" s="7">
        <f t="shared" si="1"/>
        <v>11.632445804281632</v>
      </c>
      <c r="F18" s="7">
        <f t="shared" si="2"/>
        <v>9.0909090909090905E-3</v>
      </c>
      <c r="G18" s="7">
        <v>55</v>
      </c>
      <c r="H18" s="7">
        <v>1.1200000000000001</v>
      </c>
      <c r="I18" s="7">
        <v>1.2170000000000001</v>
      </c>
      <c r="J18" s="7">
        <v>110</v>
      </c>
    </row>
    <row r="19" spans="2:10" hidden="1" x14ac:dyDescent="0.2">
      <c r="B19" s="45" t="s">
        <v>368</v>
      </c>
      <c r="C19" s="45" t="s">
        <v>1058</v>
      </c>
      <c r="D19" s="7">
        <f t="shared" si="0"/>
        <v>8.8247337639337289</v>
      </c>
      <c r="E19" s="7">
        <f t="shared" si="1"/>
        <v>10.513724660338308</v>
      </c>
      <c r="F19" s="7">
        <f t="shared" si="2"/>
        <v>8.3333333333333332E-3</v>
      </c>
      <c r="G19" s="7">
        <v>55</v>
      </c>
      <c r="H19" s="7">
        <v>1.06</v>
      </c>
      <c r="I19" s="7">
        <v>1.157</v>
      </c>
      <c r="J19" s="7">
        <v>120</v>
      </c>
    </row>
    <row r="20" spans="2:10" hidden="1" x14ac:dyDescent="0.2">
      <c r="B20" s="45" t="s">
        <v>367</v>
      </c>
      <c r="C20" s="45" t="s">
        <v>1058</v>
      </c>
      <c r="D20" s="7">
        <f t="shared" si="0"/>
        <v>7.8539816339744828</v>
      </c>
      <c r="E20" s="7">
        <f t="shared" si="1"/>
        <v>9.3999279628794863</v>
      </c>
      <c r="F20" s="7">
        <f t="shared" si="2"/>
        <v>7.1428571428571426E-3</v>
      </c>
      <c r="G20" s="7">
        <v>55</v>
      </c>
      <c r="H20" s="7">
        <v>1</v>
      </c>
      <c r="I20" s="7">
        <v>1.0940000000000001</v>
      </c>
      <c r="J20" s="7">
        <v>140</v>
      </c>
    </row>
    <row r="21" spans="2:10" hidden="1" x14ac:dyDescent="0.2">
      <c r="B21" s="45" t="s">
        <v>366</v>
      </c>
      <c r="C21" s="45" t="s">
        <v>1058</v>
      </c>
      <c r="D21" s="7">
        <f t="shared" si="0"/>
        <v>7.0882184246619708</v>
      </c>
      <c r="E21" s="7">
        <f t="shared" si="1"/>
        <v>8.5603373262076126</v>
      </c>
      <c r="F21" s="7">
        <f t="shared" si="2"/>
        <v>6.6666666666666671E-3</v>
      </c>
      <c r="G21" s="7">
        <v>55</v>
      </c>
      <c r="H21" s="7">
        <v>0.95</v>
      </c>
      <c r="I21" s="7">
        <v>1.044</v>
      </c>
      <c r="J21" s="7">
        <v>150</v>
      </c>
    </row>
    <row r="22" spans="2:10" s="1" customFormat="1" hidden="1" x14ac:dyDescent="0.2">
      <c r="B22" s="22" t="s">
        <v>365</v>
      </c>
      <c r="C22" s="49"/>
      <c r="D22" s="1">
        <f t="shared" si="0"/>
        <v>6.7929087152245318</v>
      </c>
      <c r="E22" s="1">
        <f t="shared" si="1"/>
        <v>0</v>
      </c>
      <c r="F22" s="1">
        <f t="shared" si="2"/>
        <v>6.2500000000000003E-3</v>
      </c>
      <c r="G22" s="1">
        <v>55</v>
      </c>
      <c r="H22" s="1">
        <v>0.93</v>
      </c>
      <c r="J22" s="1">
        <v>160</v>
      </c>
    </row>
    <row r="23" spans="2:10" hidden="1" x14ac:dyDescent="0.2">
      <c r="B23" s="45" t="s">
        <v>364</v>
      </c>
      <c r="C23" s="45" t="s">
        <v>1058</v>
      </c>
      <c r="D23" s="7">
        <f t="shared" si="0"/>
        <v>6.3617251235193315</v>
      </c>
      <c r="E23" s="7">
        <f t="shared" si="1"/>
        <v>7.6821443698047549</v>
      </c>
      <c r="F23" s="7">
        <f t="shared" si="2"/>
        <v>5.8823529411764705E-3</v>
      </c>
      <c r="G23" s="7">
        <v>55</v>
      </c>
      <c r="H23" s="7">
        <v>0.9</v>
      </c>
      <c r="I23" s="7">
        <v>0.98899999999999999</v>
      </c>
      <c r="J23" s="7">
        <v>170</v>
      </c>
    </row>
    <row r="24" spans="2:10" hidden="1" x14ac:dyDescent="0.2">
      <c r="B24" s="45" t="s">
        <v>363</v>
      </c>
      <c r="C24" s="45" t="s">
        <v>1058</v>
      </c>
      <c r="D24" s="7">
        <f t="shared" si="0"/>
        <v>5.674501730546563</v>
      </c>
      <c r="E24" s="7">
        <f t="shared" si="1"/>
        <v>6.9250205402896139</v>
      </c>
      <c r="F24" s="7">
        <f t="shared" si="2"/>
        <v>5.5555555555555558E-3</v>
      </c>
      <c r="G24" s="7">
        <v>55</v>
      </c>
      <c r="H24" s="7">
        <v>0.85</v>
      </c>
      <c r="I24" s="7">
        <v>0.93899999999999995</v>
      </c>
      <c r="J24" s="7">
        <v>180</v>
      </c>
    </row>
    <row r="25" spans="2:10" s="1" customFormat="1" hidden="1" x14ac:dyDescent="0.2">
      <c r="B25" s="22" t="s">
        <v>362</v>
      </c>
      <c r="C25" s="49"/>
      <c r="D25" s="1">
        <f t="shared" si="0"/>
        <v>5.4106079476450208</v>
      </c>
      <c r="E25" s="1">
        <f t="shared" si="1"/>
        <v>0</v>
      </c>
      <c r="F25" s="1">
        <f t="shared" si="2"/>
        <v>5.263157894736842E-3</v>
      </c>
      <c r="G25" s="1">
        <v>55</v>
      </c>
      <c r="H25" s="1">
        <v>0.83</v>
      </c>
      <c r="J25" s="1">
        <v>190</v>
      </c>
    </row>
    <row r="26" spans="2:10" hidden="1" x14ac:dyDescent="0.2">
      <c r="B26" s="45" t="s">
        <v>361</v>
      </c>
      <c r="C26" s="45" t="s">
        <v>1058</v>
      </c>
      <c r="D26" s="7">
        <f t="shared" si="0"/>
        <v>5.026548245743669</v>
      </c>
      <c r="E26" s="7">
        <f t="shared" si="1"/>
        <v>6.1375410717591636</v>
      </c>
      <c r="F26" s="7">
        <f t="shared" si="2"/>
        <v>4.7619047619047623E-3</v>
      </c>
      <c r="G26" s="7">
        <v>55</v>
      </c>
      <c r="H26" s="7">
        <v>0.8</v>
      </c>
      <c r="I26" s="7">
        <v>0.88400000000000001</v>
      </c>
      <c r="J26" s="7">
        <v>210</v>
      </c>
    </row>
    <row r="27" spans="2:10" s="1" customFormat="1" hidden="1" x14ac:dyDescent="0.2">
      <c r="B27" s="22" t="s">
        <v>360</v>
      </c>
      <c r="C27" s="49"/>
      <c r="D27" s="1">
        <f t="shared" si="0"/>
        <v>4.6566257107834712</v>
      </c>
      <c r="E27" s="1">
        <f t="shared" si="1"/>
        <v>0</v>
      </c>
      <c r="F27" s="1">
        <f t="shared" si="2"/>
        <v>4.3478260869565218E-3</v>
      </c>
      <c r="G27" s="1">
        <v>55</v>
      </c>
      <c r="H27" s="1">
        <v>0.77</v>
      </c>
      <c r="J27" s="1">
        <v>230</v>
      </c>
    </row>
    <row r="28" spans="2:10" s="1" customFormat="1" hidden="1" x14ac:dyDescent="0.2">
      <c r="B28" s="22" t="s">
        <v>359</v>
      </c>
      <c r="C28" s="49"/>
      <c r="D28" s="1">
        <f t="shared" si="0"/>
        <v>4.3008403427644266</v>
      </c>
      <c r="E28" s="1">
        <f t="shared" si="1"/>
        <v>0</v>
      </c>
      <c r="F28" s="1">
        <f t="shared" si="2"/>
        <v>4.0000000000000001E-3</v>
      </c>
      <c r="G28" s="1">
        <v>55</v>
      </c>
      <c r="H28" s="1">
        <v>0.74</v>
      </c>
      <c r="J28" s="1">
        <v>250</v>
      </c>
    </row>
    <row r="29" spans="2:10" hidden="1" x14ac:dyDescent="0.2">
      <c r="B29" s="45" t="s">
        <v>358</v>
      </c>
      <c r="C29" s="45" t="s">
        <v>1058</v>
      </c>
      <c r="D29" s="7">
        <f t="shared" si="0"/>
        <v>3.9591921416865365</v>
      </c>
      <c r="E29" s="7">
        <f t="shared" si="1"/>
        <v>4.8892685007634293</v>
      </c>
      <c r="F29" s="7">
        <f t="shared" si="2"/>
        <v>3.7037037037037038E-3</v>
      </c>
      <c r="G29" s="7">
        <v>55</v>
      </c>
      <c r="H29" s="7">
        <v>0.71</v>
      </c>
      <c r="I29" s="7">
        <v>0.78900000000000003</v>
      </c>
      <c r="J29" s="7">
        <v>270</v>
      </c>
    </row>
    <row r="30" spans="2:10" s="1" customFormat="1" hidden="1" x14ac:dyDescent="0.2">
      <c r="B30" s="22" t="s">
        <v>357</v>
      </c>
      <c r="C30" s="49"/>
      <c r="D30" s="1">
        <f t="shared" si="0"/>
        <v>3.7392806559352505</v>
      </c>
      <c r="E30" s="1">
        <f t="shared" si="1"/>
        <v>0</v>
      </c>
      <c r="F30" s="1">
        <f t="shared" si="2"/>
        <v>3.4482758620689655E-3</v>
      </c>
      <c r="G30" s="1">
        <v>55</v>
      </c>
      <c r="H30" s="1">
        <v>0.69</v>
      </c>
      <c r="J30" s="1">
        <v>290</v>
      </c>
    </row>
    <row r="31" spans="2:10" hidden="1" x14ac:dyDescent="0.2">
      <c r="B31" s="45" t="s">
        <v>356</v>
      </c>
      <c r="C31" s="45" t="s">
        <v>1058</v>
      </c>
      <c r="D31" s="7">
        <f t="shared" si="0"/>
        <v>3.5256523554911463</v>
      </c>
      <c r="E31" s="7">
        <f t="shared" si="1"/>
        <v>4.4060915506413183</v>
      </c>
      <c r="F31" s="7">
        <f t="shared" si="2"/>
        <v>3.2258064516129032E-3</v>
      </c>
      <c r="G31" s="7">
        <v>55</v>
      </c>
      <c r="H31" s="7">
        <v>0.67</v>
      </c>
      <c r="I31" s="7">
        <v>0.749</v>
      </c>
      <c r="J31" s="7">
        <v>310</v>
      </c>
    </row>
    <row r="32" spans="2:10" s="1" customFormat="1" hidden="1" x14ac:dyDescent="0.2">
      <c r="B32" s="22" t="s">
        <v>355</v>
      </c>
      <c r="C32" s="49"/>
      <c r="D32" s="1">
        <f t="shared" si="0"/>
        <v>3.2169908772759479</v>
      </c>
      <c r="E32" s="1">
        <f t="shared" si="1"/>
        <v>0</v>
      </c>
      <c r="F32" s="1">
        <f t="shared" si="2"/>
        <v>2.9411764705882353E-3</v>
      </c>
      <c r="G32" s="1">
        <v>55</v>
      </c>
      <c r="H32" s="1">
        <v>0.64</v>
      </c>
      <c r="J32" s="1">
        <v>340</v>
      </c>
    </row>
    <row r="33" spans="2:10" s="1" customFormat="1" hidden="1" x14ac:dyDescent="0.2">
      <c r="B33" s="22" t="s">
        <v>354</v>
      </c>
      <c r="C33" s="49"/>
      <c r="D33" s="1">
        <f t="shared" si="0"/>
        <v>3.0190705400997913</v>
      </c>
      <c r="E33" s="1">
        <f t="shared" si="1"/>
        <v>0</v>
      </c>
      <c r="F33" s="1">
        <f t="shared" si="2"/>
        <v>2.7777777777777779E-3</v>
      </c>
      <c r="G33" s="1">
        <v>55</v>
      </c>
      <c r="H33" s="1">
        <v>0.62</v>
      </c>
      <c r="J33" s="1">
        <v>360</v>
      </c>
    </row>
    <row r="34" spans="2:10" s="1" customFormat="1" hidden="1" x14ac:dyDescent="0.2">
      <c r="B34" s="22" t="s">
        <v>353</v>
      </c>
      <c r="C34" s="49"/>
      <c r="D34" s="1">
        <f t="shared" ref="D34:D53" si="3">PI()*POWER(H34/2,2)*10</f>
        <v>2.7339710067865171</v>
      </c>
      <c r="E34" s="1">
        <f t="shared" ref="E34:E128" si="4">PI()*POWER(I34/2,2)*10</f>
        <v>0</v>
      </c>
      <c r="F34" s="1">
        <f t="shared" ref="F34:F53" si="5">1/J34</f>
        <v>2.4390243902439024E-3</v>
      </c>
      <c r="G34" s="1">
        <v>55</v>
      </c>
      <c r="H34" s="1">
        <v>0.59</v>
      </c>
      <c r="J34" s="1">
        <v>410</v>
      </c>
    </row>
    <row r="35" spans="2:10" s="1" customFormat="1" hidden="1" x14ac:dyDescent="0.2">
      <c r="B35" s="22" t="s">
        <v>352</v>
      </c>
      <c r="C35" s="49"/>
      <c r="D35" s="1">
        <f t="shared" si="3"/>
        <v>2.5517586328783093</v>
      </c>
      <c r="E35" s="1">
        <f t="shared" si="4"/>
        <v>0</v>
      </c>
      <c r="F35" s="1">
        <f t="shared" si="5"/>
        <v>2.2727272727272726E-3</v>
      </c>
      <c r="G35" s="1">
        <v>57</v>
      </c>
      <c r="H35" s="1">
        <v>0.56999999999999995</v>
      </c>
      <c r="J35" s="1">
        <v>440</v>
      </c>
    </row>
    <row r="36" spans="2:10" s="1" customFormat="1" hidden="1" x14ac:dyDescent="0.2">
      <c r="B36" s="22" t="s">
        <v>351</v>
      </c>
      <c r="C36" s="49"/>
      <c r="D36" s="1">
        <f t="shared" si="3"/>
        <v>2.3758294442772816</v>
      </c>
      <c r="E36" s="1">
        <f t="shared" si="4"/>
        <v>0</v>
      </c>
      <c r="F36" s="1">
        <f t="shared" si="5"/>
        <v>2.1739130434782609E-3</v>
      </c>
      <c r="G36" s="1">
        <v>57</v>
      </c>
      <c r="H36" s="1">
        <v>0.55000000000000004</v>
      </c>
      <c r="J36" s="1">
        <v>460</v>
      </c>
    </row>
    <row r="37" spans="2:10" s="1" customFormat="1" hidden="1" x14ac:dyDescent="0.2">
      <c r="B37" s="22" t="s">
        <v>350</v>
      </c>
      <c r="C37" s="49"/>
      <c r="D37" s="1">
        <f t="shared" si="3"/>
        <v>2.0428206229967629</v>
      </c>
      <c r="E37" s="1">
        <f t="shared" si="4"/>
        <v>0</v>
      </c>
      <c r="F37" s="1">
        <f t="shared" si="5"/>
        <v>1.9607843137254902E-3</v>
      </c>
      <c r="G37" s="1">
        <v>57</v>
      </c>
      <c r="H37" s="1">
        <v>0.51</v>
      </c>
      <c r="J37" s="1">
        <v>510</v>
      </c>
    </row>
    <row r="38" spans="2:10" s="1" customFormat="1" hidden="1" x14ac:dyDescent="0.2">
      <c r="B38" s="22" t="s">
        <v>349</v>
      </c>
      <c r="C38" s="49"/>
      <c r="D38" s="1">
        <f t="shared" si="3"/>
        <v>1.885740990317273</v>
      </c>
      <c r="E38" s="1">
        <f t="shared" si="4"/>
        <v>0</v>
      </c>
      <c r="F38" s="1">
        <f t="shared" si="5"/>
        <v>1.8181818181818182E-3</v>
      </c>
      <c r="G38" s="1">
        <v>57</v>
      </c>
      <c r="H38" s="1">
        <v>0.49</v>
      </c>
      <c r="J38" s="1">
        <v>550</v>
      </c>
    </row>
    <row r="39" spans="2:10" hidden="1" x14ac:dyDescent="0.2">
      <c r="B39" s="45" t="s">
        <v>348</v>
      </c>
      <c r="C39" s="45" t="s">
        <v>1058</v>
      </c>
      <c r="D39" s="7">
        <f t="shared" si="3"/>
        <v>1.734944542944963</v>
      </c>
      <c r="E39" s="7">
        <f t="shared" si="4"/>
        <v>2.2564175075143336</v>
      </c>
      <c r="F39" s="7">
        <f t="shared" si="5"/>
        <v>1.6129032258064516E-3</v>
      </c>
      <c r="G39" s="7">
        <v>57</v>
      </c>
      <c r="H39" s="7">
        <v>0.47</v>
      </c>
      <c r="I39" s="7">
        <v>0.53600000000000003</v>
      </c>
      <c r="J39" s="7">
        <v>620</v>
      </c>
    </row>
    <row r="40" spans="2:10" s="1" customFormat="1" hidden="1" x14ac:dyDescent="0.2">
      <c r="B40" s="22" t="s">
        <v>347</v>
      </c>
      <c r="C40" s="49"/>
      <c r="D40" s="1">
        <f t="shared" si="3"/>
        <v>1.5205308443374599</v>
      </c>
      <c r="E40" s="1">
        <f t="shared" si="4"/>
        <v>0</v>
      </c>
      <c r="F40" s="1">
        <f t="shared" si="5"/>
        <v>1.4285714285714286E-3</v>
      </c>
      <c r="G40" s="1">
        <v>60</v>
      </c>
      <c r="H40" s="1">
        <v>0.44</v>
      </c>
      <c r="J40" s="1">
        <v>700</v>
      </c>
    </row>
    <row r="41" spans="2:10" s="1" customFormat="1" hidden="1" x14ac:dyDescent="0.2">
      <c r="B41" s="22" t="s">
        <v>346</v>
      </c>
      <c r="C41" s="49"/>
      <c r="D41" s="1">
        <f t="shared" si="3"/>
        <v>1.3202543126711102</v>
      </c>
      <c r="E41" s="1">
        <f t="shared" si="4"/>
        <v>0</v>
      </c>
      <c r="F41" s="1">
        <f t="shared" si="5"/>
        <v>1.25E-3</v>
      </c>
      <c r="G41" s="1">
        <v>60</v>
      </c>
      <c r="H41" s="1">
        <v>0.41</v>
      </c>
      <c r="J41" s="1">
        <v>800</v>
      </c>
    </row>
    <row r="42" spans="2:10" hidden="1" x14ac:dyDescent="0.2">
      <c r="B42" s="45" t="s">
        <v>345</v>
      </c>
      <c r="C42" s="45" t="s">
        <v>1058</v>
      </c>
      <c r="D42" s="7">
        <f t="shared" si="3"/>
        <v>1.1341149479459154</v>
      </c>
      <c r="E42" s="7">
        <f t="shared" si="4"/>
        <v>1.5136271944811963</v>
      </c>
      <c r="F42" s="7">
        <f t="shared" si="5"/>
        <v>1.0526315789473684E-3</v>
      </c>
      <c r="G42" s="7">
        <v>60</v>
      </c>
      <c r="H42" s="7">
        <v>0.38</v>
      </c>
      <c r="I42" s="7">
        <v>0.439</v>
      </c>
      <c r="J42" s="7">
        <v>950</v>
      </c>
    </row>
    <row r="43" spans="2:10" hidden="1" x14ac:dyDescent="0.2">
      <c r="B43" s="45" t="s">
        <v>344</v>
      </c>
      <c r="C43" s="45" t="s">
        <v>1058</v>
      </c>
      <c r="D43" s="7">
        <f t="shared" si="3"/>
        <v>0.96211275016187403</v>
      </c>
      <c r="E43" s="7">
        <f t="shared" si="4"/>
        <v>1.2946189166178179</v>
      </c>
      <c r="F43" s="7">
        <f t="shared" si="5"/>
        <v>9.0909090909090909E-4</v>
      </c>
      <c r="G43" s="7">
        <v>60</v>
      </c>
      <c r="H43" s="7">
        <v>0.35</v>
      </c>
      <c r="I43" s="7">
        <v>0.40600000000000003</v>
      </c>
      <c r="J43" s="7">
        <v>1100</v>
      </c>
    </row>
    <row r="44" spans="2:10" hidden="1" x14ac:dyDescent="0.2">
      <c r="B44" s="45" t="s">
        <v>343</v>
      </c>
      <c r="C44" s="45" t="s">
        <v>1058</v>
      </c>
      <c r="D44" s="7">
        <f t="shared" si="3"/>
        <v>0.85529859993982127</v>
      </c>
      <c r="E44" s="7">
        <f t="shared" si="4"/>
        <v>1.1823698111050547</v>
      </c>
      <c r="F44" s="7">
        <f t="shared" si="5"/>
        <v>8.3333333333333339E-4</v>
      </c>
      <c r="G44" s="7">
        <v>60</v>
      </c>
      <c r="H44" s="7">
        <v>0.33</v>
      </c>
      <c r="I44" s="7">
        <v>0.38800000000000001</v>
      </c>
      <c r="J44" s="7">
        <v>1200</v>
      </c>
    </row>
    <row r="45" spans="2:10" hidden="1" x14ac:dyDescent="0.2">
      <c r="B45" s="45" t="s">
        <v>342</v>
      </c>
      <c r="C45" s="45" t="s">
        <v>1058</v>
      </c>
      <c r="D45" s="7">
        <f t="shared" si="3"/>
        <v>0.75476763502494781</v>
      </c>
      <c r="E45" s="7">
        <f t="shared" si="4"/>
        <v>1.029217169242552</v>
      </c>
      <c r="F45" s="7">
        <f t="shared" si="5"/>
        <v>7.1428571428571429E-4</v>
      </c>
      <c r="G45" s="7">
        <v>62</v>
      </c>
      <c r="H45" s="7">
        <v>0.31</v>
      </c>
      <c r="I45" s="7">
        <v>0.36199999999999999</v>
      </c>
      <c r="J45" s="7">
        <v>1400</v>
      </c>
    </row>
    <row r="46" spans="2:10" s="1" customFormat="1" hidden="1" x14ac:dyDescent="0.2">
      <c r="B46" s="22" t="s">
        <v>341</v>
      </c>
      <c r="C46" s="49"/>
      <c r="D46" s="1">
        <f t="shared" si="3"/>
        <v>0.660519855417254</v>
      </c>
      <c r="E46" s="1">
        <f t="shared" si="4"/>
        <v>0</v>
      </c>
      <c r="F46" s="1" t="e">
        <f t="shared" si="5"/>
        <v>#DIV/0!</v>
      </c>
      <c r="G46" s="1">
        <v>62</v>
      </c>
      <c r="H46" s="1">
        <v>0.28999999999999998</v>
      </c>
      <c r="J46"/>
    </row>
    <row r="47" spans="2:10" s="1" customFormat="1" hidden="1" x14ac:dyDescent="0.2">
      <c r="B47" s="22" t="s">
        <v>340</v>
      </c>
      <c r="C47" s="49"/>
      <c r="D47" s="1">
        <f t="shared" si="3"/>
        <v>0.57255526111673982</v>
      </c>
      <c r="E47" s="1">
        <f t="shared" si="4"/>
        <v>0</v>
      </c>
      <c r="F47" s="1">
        <f t="shared" si="5"/>
        <v>5.5555555555555556E-4</v>
      </c>
      <c r="G47" s="1">
        <v>62</v>
      </c>
      <c r="H47" s="1">
        <v>0.27</v>
      </c>
      <c r="J47" s="1">
        <v>1800</v>
      </c>
    </row>
    <row r="48" spans="2:10" hidden="1" x14ac:dyDescent="0.2">
      <c r="B48" s="45" t="s">
        <v>339</v>
      </c>
      <c r="C48" s="45" t="s">
        <v>1058</v>
      </c>
      <c r="D48" s="7">
        <f t="shared" si="3"/>
        <v>0.49087385212340517</v>
      </c>
      <c r="E48" s="7">
        <f t="shared" si="4"/>
        <v>0.69279186595125508</v>
      </c>
      <c r="F48" s="7">
        <f t="shared" si="5"/>
        <v>4.7619047619047619E-4</v>
      </c>
      <c r="G48" s="7">
        <v>62</v>
      </c>
      <c r="H48" s="7">
        <v>0.25</v>
      </c>
      <c r="I48" s="7">
        <v>0.29699999999999999</v>
      </c>
      <c r="J48" s="7">
        <v>2100</v>
      </c>
    </row>
    <row r="49" spans="1:11" hidden="1" x14ac:dyDescent="0.2">
      <c r="B49" s="45" t="s">
        <v>338</v>
      </c>
      <c r="C49" s="45" t="s">
        <v>1058</v>
      </c>
      <c r="D49" s="7">
        <f t="shared" si="3"/>
        <v>0.41547562843725017</v>
      </c>
      <c r="E49" s="7">
        <f t="shared" si="4"/>
        <v>0.60262815679322823</v>
      </c>
      <c r="F49" s="7">
        <f t="shared" si="5"/>
        <v>3.8461538461538462E-4</v>
      </c>
      <c r="G49" s="7">
        <v>65</v>
      </c>
      <c r="H49" s="7">
        <v>0.23</v>
      </c>
      <c r="I49" s="7">
        <v>0.27700000000000002</v>
      </c>
      <c r="J49" s="7">
        <v>2600</v>
      </c>
    </row>
    <row r="50" spans="1:11" hidden="1" x14ac:dyDescent="0.2">
      <c r="B50" s="45" t="s">
        <v>337</v>
      </c>
      <c r="C50" s="45" t="s">
        <v>1058</v>
      </c>
      <c r="D50" s="7">
        <f t="shared" si="3"/>
        <v>0.34636059005827469</v>
      </c>
      <c r="E50" s="7">
        <f t="shared" si="4"/>
        <v>0.49875924968391555</v>
      </c>
      <c r="F50" s="7">
        <f t="shared" si="5"/>
        <v>3.3333333333333332E-4</v>
      </c>
      <c r="G50" s="7">
        <v>65</v>
      </c>
      <c r="H50" s="7">
        <v>0.21</v>
      </c>
      <c r="I50" s="7">
        <v>0.252</v>
      </c>
      <c r="J50" s="7">
        <v>3000</v>
      </c>
    </row>
    <row r="51" spans="1:11" hidden="1" x14ac:dyDescent="0.2">
      <c r="B51" s="45" t="s">
        <v>336</v>
      </c>
      <c r="C51" s="45" t="s">
        <v>1058</v>
      </c>
      <c r="D51" s="7">
        <f t="shared" si="3"/>
        <v>0.28352873698647885</v>
      </c>
      <c r="E51" s="7">
        <f t="shared" si="4"/>
        <v>0.40828138126052954</v>
      </c>
      <c r="F51" s="7">
        <f t="shared" si="5"/>
        <v>2.5641025641025641E-4</v>
      </c>
      <c r="G51" s="7">
        <v>68</v>
      </c>
      <c r="H51" s="7">
        <v>0.19</v>
      </c>
      <c r="I51" s="7">
        <v>0.22800000000000001</v>
      </c>
      <c r="J51" s="7">
        <v>3900</v>
      </c>
    </row>
    <row r="52" spans="1:11" s="1" customFormat="1" hidden="1" x14ac:dyDescent="0.2">
      <c r="B52" s="22" t="s">
        <v>335</v>
      </c>
      <c r="C52" s="49"/>
      <c r="D52" s="1">
        <f t="shared" si="3"/>
        <v>0.22698006922186262</v>
      </c>
      <c r="E52" s="1">
        <f t="shared" si="4"/>
        <v>0.33006357816777754</v>
      </c>
      <c r="F52" s="1" t="e">
        <f t="shared" si="5"/>
        <v>#DIV/0!</v>
      </c>
      <c r="G52" s="1">
        <v>68</v>
      </c>
      <c r="H52" s="1">
        <v>0.17</v>
      </c>
      <c r="I52" s="1">
        <v>0.20499999999999999</v>
      </c>
      <c r="J52"/>
    </row>
    <row r="53" spans="1:11" hidden="1" x14ac:dyDescent="0.2">
      <c r="B53" s="45" t="s">
        <v>334</v>
      </c>
      <c r="C53" s="45" t="s">
        <v>1058</v>
      </c>
      <c r="D53" s="7">
        <f t="shared" si="3"/>
        <v>0.17671458676442586</v>
      </c>
      <c r="E53" s="7">
        <f t="shared" si="4"/>
        <v>0.26015528764377077</v>
      </c>
      <c r="F53" s="7">
        <f t="shared" si="5"/>
        <v>1.6666666666666666E-4</v>
      </c>
      <c r="G53" s="7">
        <v>68</v>
      </c>
      <c r="H53" s="7">
        <v>0.15</v>
      </c>
      <c r="I53" s="7">
        <v>0.182</v>
      </c>
      <c r="J53" s="7">
        <v>6000</v>
      </c>
    </row>
    <row r="54" spans="1:11" x14ac:dyDescent="0.2">
      <c r="A54" s="7" t="s">
        <v>391</v>
      </c>
      <c r="B54" s="7" t="s">
        <v>1077</v>
      </c>
      <c r="C54" s="7" t="s">
        <v>1076</v>
      </c>
      <c r="D54" s="7">
        <f>PI()*POWER(H54/2,2)*10*K54</f>
        <v>0.78539816339744828</v>
      </c>
      <c r="E54" s="7">
        <f t="shared" si="4"/>
        <v>1.3854423602330987</v>
      </c>
      <c r="G54" s="7">
        <v>0.12</v>
      </c>
      <c r="H54" s="7">
        <v>0.1</v>
      </c>
      <c r="I54" s="7">
        <v>0.42</v>
      </c>
      <c r="K54" s="7">
        <v>10</v>
      </c>
    </row>
    <row r="55" spans="1:11" x14ac:dyDescent="0.2">
      <c r="A55" s="7" t="s">
        <v>391</v>
      </c>
      <c r="B55" s="61" t="s">
        <v>1078</v>
      </c>
      <c r="C55" s="7" t="s">
        <v>1076</v>
      </c>
      <c r="D55" s="7">
        <f t="shared" ref="D55:D128" si="6">PI()*POWER(H55/2,2)*10*K55</f>
        <v>1.1780972450961724</v>
      </c>
      <c r="E55" s="7">
        <f t="shared" si="4"/>
        <v>2.0428206229967629</v>
      </c>
      <c r="G55" s="7">
        <v>0.18</v>
      </c>
      <c r="H55" s="7">
        <v>0.1</v>
      </c>
      <c r="I55" s="7">
        <v>0.51</v>
      </c>
      <c r="K55" s="7">
        <v>15</v>
      </c>
    </row>
    <row r="56" spans="1:11" x14ac:dyDescent="0.2">
      <c r="A56" s="7" t="s">
        <v>391</v>
      </c>
      <c r="B56" s="61" t="s">
        <v>1079</v>
      </c>
      <c r="C56" s="7" t="s">
        <v>1076</v>
      </c>
      <c r="D56" s="7">
        <f t="shared" si="6"/>
        <v>1.5707963267948966</v>
      </c>
      <c r="E56" s="7">
        <f t="shared" si="4"/>
        <v>2.7339710067865171</v>
      </c>
      <c r="G56" s="7">
        <v>0.23</v>
      </c>
      <c r="H56" s="7">
        <v>0.1</v>
      </c>
      <c r="I56" s="7">
        <v>0.59</v>
      </c>
      <c r="K56" s="7">
        <v>20</v>
      </c>
    </row>
    <row r="57" spans="1:11" x14ac:dyDescent="0.2">
      <c r="A57" s="7" t="s">
        <v>391</v>
      </c>
      <c r="B57" s="61" t="s">
        <v>1080</v>
      </c>
      <c r="C57" s="7" t="s">
        <v>1076</v>
      </c>
      <c r="D57" s="7">
        <f t="shared" si="6"/>
        <v>1.9634954084936207</v>
      </c>
      <c r="E57" s="7">
        <f t="shared" si="4"/>
        <v>3.4211943997592851</v>
      </c>
      <c r="G57" s="7">
        <v>0.28000000000000003</v>
      </c>
      <c r="H57" s="7">
        <v>0.1</v>
      </c>
      <c r="I57" s="7">
        <v>0.66</v>
      </c>
      <c r="K57" s="7">
        <v>25</v>
      </c>
    </row>
    <row r="58" spans="1:11" x14ac:dyDescent="0.2">
      <c r="A58" s="7" t="s">
        <v>391</v>
      </c>
      <c r="B58" s="61" t="s">
        <v>1081</v>
      </c>
      <c r="C58" s="7" t="s">
        <v>1076</v>
      </c>
      <c r="D58" s="7">
        <f t="shared" si="6"/>
        <v>2.3561944901923448</v>
      </c>
      <c r="E58" s="7">
        <f t="shared" si="4"/>
        <v>4.0715040790523718</v>
      </c>
      <c r="G58" s="7">
        <v>0.33</v>
      </c>
      <c r="H58" s="7">
        <v>0.1</v>
      </c>
      <c r="I58" s="7">
        <v>0.72</v>
      </c>
      <c r="K58" s="7">
        <v>30</v>
      </c>
    </row>
    <row r="59" spans="1:11" x14ac:dyDescent="0.2">
      <c r="A59" s="7" t="s">
        <v>391</v>
      </c>
      <c r="B59" s="61" t="s">
        <v>1082</v>
      </c>
      <c r="C59" s="7" t="s">
        <v>1076</v>
      </c>
      <c r="D59" s="7">
        <f t="shared" si="6"/>
        <v>2.748893571891069</v>
      </c>
      <c r="E59" s="7">
        <f t="shared" si="4"/>
        <v>4.7783624261100757</v>
      </c>
      <c r="G59" s="7">
        <v>0.4</v>
      </c>
      <c r="H59" s="7">
        <v>0.1</v>
      </c>
      <c r="I59" s="7">
        <v>0.78</v>
      </c>
      <c r="K59" s="7">
        <v>35</v>
      </c>
    </row>
    <row r="60" spans="1:11" x14ac:dyDescent="0.2">
      <c r="A60" s="7" t="s">
        <v>391</v>
      </c>
      <c r="B60" s="61" t="s">
        <v>1083</v>
      </c>
      <c r="C60" s="7" t="s">
        <v>1076</v>
      </c>
      <c r="D60" s="7">
        <f t="shared" si="6"/>
        <v>3.1415926535897931</v>
      </c>
      <c r="E60" s="7">
        <f t="shared" si="4"/>
        <v>5.541769440932395</v>
      </c>
      <c r="G60" s="7">
        <v>0.45</v>
      </c>
      <c r="H60" s="7">
        <v>0.1</v>
      </c>
      <c r="I60" s="7">
        <v>0.84</v>
      </c>
      <c r="K60" s="7">
        <v>40</v>
      </c>
    </row>
    <row r="61" spans="1:11" x14ac:dyDescent="0.2">
      <c r="A61" s="7" t="s">
        <v>391</v>
      </c>
      <c r="B61" s="61" t="s">
        <v>1084</v>
      </c>
      <c r="C61" s="7" t="s">
        <v>1076</v>
      </c>
      <c r="D61" s="7">
        <f t="shared" si="6"/>
        <v>3.9269908169872414</v>
      </c>
      <c r="E61" s="7">
        <f t="shared" si="4"/>
        <v>6.9397781717798521</v>
      </c>
      <c r="G61" s="7">
        <v>0.57999999999999996</v>
      </c>
      <c r="H61" s="7">
        <v>0.1</v>
      </c>
      <c r="I61" s="7">
        <v>0.94</v>
      </c>
      <c r="K61" s="7">
        <v>50</v>
      </c>
    </row>
    <row r="62" spans="1:11" x14ac:dyDescent="0.2">
      <c r="A62" s="7" t="s">
        <v>391</v>
      </c>
      <c r="B62" s="61" t="s">
        <v>1085</v>
      </c>
      <c r="C62" s="7" t="s">
        <v>1076</v>
      </c>
      <c r="D62" s="7">
        <f t="shared" si="6"/>
        <v>4.7123889803846897</v>
      </c>
      <c r="E62" s="7">
        <f t="shared" si="4"/>
        <v>8.1712824919870517</v>
      </c>
      <c r="G62" s="7">
        <v>0.7</v>
      </c>
      <c r="H62" s="7">
        <v>0.1</v>
      </c>
      <c r="I62" s="7">
        <v>1.02</v>
      </c>
      <c r="K62" s="7">
        <v>60</v>
      </c>
    </row>
    <row r="63" spans="1:11" x14ac:dyDescent="0.2">
      <c r="A63" s="7" t="s">
        <v>391</v>
      </c>
      <c r="B63" s="61" t="s">
        <v>1086</v>
      </c>
      <c r="C63" s="7" t="s">
        <v>1076</v>
      </c>
      <c r="D63" s="7">
        <f t="shared" si="6"/>
        <v>5.497787143782138</v>
      </c>
      <c r="E63" s="7">
        <f t="shared" si="4"/>
        <v>9.676890771219961</v>
      </c>
      <c r="G63" s="7">
        <v>0.82</v>
      </c>
      <c r="H63" s="7">
        <v>0.1</v>
      </c>
      <c r="I63" s="7">
        <v>1.1100000000000001</v>
      </c>
      <c r="K63" s="7">
        <v>70</v>
      </c>
    </row>
    <row r="64" spans="1:11" x14ac:dyDescent="0.2">
      <c r="A64" s="7" t="s">
        <v>391</v>
      </c>
      <c r="B64" s="61" t="s">
        <v>1089</v>
      </c>
      <c r="C64" s="7" t="s">
        <v>1076</v>
      </c>
      <c r="D64" s="7">
        <f t="shared" si="6"/>
        <v>5.8904862254808616</v>
      </c>
      <c r="E64" s="7">
        <f t="shared" si="4"/>
        <v>10.386890710931251</v>
      </c>
      <c r="G64" s="7">
        <v>0.87</v>
      </c>
      <c r="H64" s="7">
        <v>0.1</v>
      </c>
      <c r="I64" s="7">
        <v>1.1499999999999999</v>
      </c>
      <c r="K64" s="7">
        <v>75</v>
      </c>
    </row>
    <row r="65" spans="1:11" x14ac:dyDescent="0.2">
      <c r="A65" s="7" t="s">
        <v>391</v>
      </c>
      <c r="B65" s="61" t="s">
        <v>1087</v>
      </c>
      <c r="C65" s="7" t="s">
        <v>1076</v>
      </c>
      <c r="D65" s="7">
        <f t="shared" si="6"/>
        <v>6.2831853071795862</v>
      </c>
      <c r="E65" s="7">
        <f t="shared" si="4"/>
        <v>10.935884027146068</v>
      </c>
      <c r="G65" s="7">
        <v>0.9</v>
      </c>
      <c r="H65" s="7">
        <v>0.1</v>
      </c>
      <c r="I65" s="7">
        <v>1.18</v>
      </c>
      <c r="K65" s="7">
        <v>80</v>
      </c>
    </row>
    <row r="66" spans="1:11" x14ac:dyDescent="0.2">
      <c r="A66" s="7" t="s">
        <v>391</v>
      </c>
      <c r="B66" s="61" t="s">
        <v>1088</v>
      </c>
      <c r="C66" s="7" t="s">
        <v>1076</v>
      </c>
      <c r="D66" s="7">
        <f t="shared" si="6"/>
        <v>7.0685834705770345</v>
      </c>
      <c r="E66" s="7">
        <f t="shared" si="4"/>
        <v>12.27184630308513</v>
      </c>
      <c r="G66" s="7">
        <v>1</v>
      </c>
      <c r="H66" s="7">
        <v>0.1</v>
      </c>
      <c r="I66" s="7">
        <v>1.25</v>
      </c>
      <c r="K66" s="7">
        <v>90</v>
      </c>
    </row>
    <row r="67" spans="1:11" x14ac:dyDescent="0.2">
      <c r="A67" s="7" t="s">
        <v>391</v>
      </c>
      <c r="B67" s="61" t="s">
        <v>1090</v>
      </c>
      <c r="C67" s="7" t="s">
        <v>1076</v>
      </c>
      <c r="D67" s="7">
        <f t="shared" si="6"/>
        <v>7.8539816339744828</v>
      </c>
      <c r="E67" s="7">
        <f t="shared" si="4"/>
        <v>13.68477759903714</v>
      </c>
      <c r="G67" s="7">
        <v>1.1000000000000001</v>
      </c>
      <c r="H67" s="7">
        <v>0.1</v>
      </c>
      <c r="I67" s="7">
        <v>1.32</v>
      </c>
      <c r="K67" s="7">
        <v>100</v>
      </c>
    </row>
    <row r="68" spans="1:11" x14ac:dyDescent="0.2">
      <c r="A68" s="7" t="s">
        <v>391</v>
      </c>
      <c r="B68" s="61" t="s">
        <v>1091</v>
      </c>
      <c r="C68" s="7" t="s">
        <v>1076</v>
      </c>
      <c r="D68" s="7">
        <f t="shared" si="6"/>
        <v>8.6393797973719302</v>
      </c>
      <c r="E68" s="7">
        <f t="shared" si="4"/>
        <v>15.174677915002095</v>
      </c>
      <c r="G68" s="7">
        <v>1.2</v>
      </c>
      <c r="H68" s="7">
        <v>0.1</v>
      </c>
      <c r="I68" s="7">
        <v>1.39</v>
      </c>
      <c r="K68" s="7">
        <v>110</v>
      </c>
    </row>
    <row r="69" spans="1:11" x14ac:dyDescent="0.2">
      <c r="A69" s="7" t="s">
        <v>391</v>
      </c>
      <c r="B69" s="61" t="s">
        <v>1092</v>
      </c>
      <c r="C69" s="7" t="s">
        <v>1076</v>
      </c>
      <c r="D69" s="7">
        <f t="shared" si="6"/>
        <v>9.4247779607693793</v>
      </c>
      <c r="E69" s="7">
        <f t="shared" si="4"/>
        <v>16.51299638543135</v>
      </c>
      <c r="G69" s="7">
        <v>1.3</v>
      </c>
      <c r="H69" s="7">
        <v>0.1</v>
      </c>
      <c r="I69" s="7">
        <v>1.45</v>
      </c>
      <c r="K69" s="7">
        <v>120</v>
      </c>
    </row>
    <row r="70" spans="1:11" x14ac:dyDescent="0.2">
      <c r="A70" s="7" t="s">
        <v>391</v>
      </c>
      <c r="B70" s="61" t="s">
        <v>1093</v>
      </c>
      <c r="C70" s="7" t="s">
        <v>1076</v>
      </c>
      <c r="D70" s="7">
        <f t="shared" si="6"/>
        <v>10.210176124166829</v>
      </c>
      <c r="E70" s="7">
        <f t="shared" si="4"/>
        <v>17.907863523625217</v>
      </c>
      <c r="G70" s="7">
        <v>1.4</v>
      </c>
      <c r="H70" s="7">
        <v>0.1</v>
      </c>
      <c r="I70" s="7">
        <v>1.51</v>
      </c>
      <c r="K70" s="7">
        <v>130</v>
      </c>
    </row>
    <row r="71" spans="1:11" x14ac:dyDescent="0.2">
      <c r="A71" s="7" t="s">
        <v>391</v>
      </c>
      <c r="B71" s="61" t="s">
        <v>1094</v>
      </c>
      <c r="C71" s="7" t="s">
        <v>1076</v>
      </c>
      <c r="D71" s="7">
        <f t="shared" si="6"/>
        <v>10.995574287564276</v>
      </c>
      <c r="E71" s="7">
        <f t="shared" si="4"/>
        <v>19.359279329583703</v>
      </c>
      <c r="G71" s="7">
        <v>1.6</v>
      </c>
      <c r="H71" s="7">
        <v>0.1</v>
      </c>
      <c r="I71" s="7">
        <v>1.57</v>
      </c>
      <c r="K71" s="7">
        <v>140</v>
      </c>
    </row>
    <row r="72" spans="1:11" x14ac:dyDescent="0.2">
      <c r="A72" s="7" t="s">
        <v>391</v>
      </c>
      <c r="B72" s="61" t="s">
        <v>1095</v>
      </c>
      <c r="C72" s="7" t="s">
        <v>1076</v>
      </c>
      <c r="D72" s="7">
        <f t="shared" si="6"/>
        <v>11.780972450961723</v>
      </c>
      <c r="E72" s="7">
        <f t="shared" si="4"/>
        <v>20.611989400202635</v>
      </c>
      <c r="G72" s="7">
        <v>1.7</v>
      </c>
      <c r="H72" s="7">
        <v>0.1</v>
      </c>
      <c r="I72" s="7">
        <v>1.62</v>
      </c>
      <c r="K72" s="7">
        <v>150</v>
      </c>
    </row>
    <row r="73" spans="1:11" x14ac:dyDescent="0.2">
      <c r="A73" s="7" t="s">
        <v>391</v>
      </c>
      <c r="B73" s="61" t="s">
        <v>1096</v>
      </c>
      <c r="C73" s="7" t="s">
        <v>1076</v>
      </c>
      <c r="D73" s="7">
        <f t="shared" si="6"/>
        <v>12.566370614359172</v>
      </c>
      <c r="E73" s="7">
        <f t="shared" si="4"/>
        <v>21.903969378991434</v>
      </c>
      <c r="G73" s="7">
        <v>1.8</v>
      </c>
      <c r="H73" s="7">
        <v>0.1</v>
      </c>
      <c r="I73" s="7">
        <v>1.67</v>
      </c>
      <c r="K73" s="7">
        <v>160</v>
      </c>
    </row>
    <row r="74" spans="1:11" x14ac:dyDescent="0.2">
      <c r="A74" s="7" t="s">
        <v>391</v>
      </c>
      <c r="B74" s="61" t="s">
        <v>1097</v>
      </c>
      <c r="C74" s="7" t="s">
        <v>1076</v>
      </c>
      <c r="D74" s="7">
        <f t="shared" si="6"/>
        <v>14.137166941154069</v>
      </c>
      <c r="E74" s="7">
        <f t="shared" si="4"/>
        <v>24.605739061078658</v>
      </c>
      <c r="G74" s="7">
        <v>2</v>
      </c>
      <c r="H74" s="7">
        <v>0.1</v>
      </c>
      <c r="I74" s="7">
        <v>1.77</v>
      </c>
      <c r="K74" s="7">
        <v>180</v>
      </c>
    </row>
    <row r="75" spans="1:11" x14ac:dyDescent="0.2">
      <c r="A75" s="7" t="s">
        <v>391</v>
      </c>
      <c r="B75" s="61" t="s">
        <v>1098</v>
      </c>
      <c r="C75" s="7" t="s">
        <v>1076</v>
      </c>
      <c r="D75" s="7">
        <f t="shared" si="6"/>
        <v>15.707963267948966</v>
      </c>
      <c r="E75" s="7">
        <f t="shared" si="4"/>
        <v>27.464588375845373</v>
      </c>
      <c r="G75" s="7">
        <v>2.2000000000000002</v>
      </c>
      <c r="H75" s="7">
        <v>0.1</v>
      </c>
      <c r="I75" s="7">
        <v>1.87</v>
      </c>
      <c r="K75" s="7">
        <v>200</v>
      </c>
    </row>
    <row r="76" spans="1:11" x14ac:dyDescent="0.2">
      <c r="A76" s="7" t="s">
        <v>391</v>
      </c>
      <c r="B76" s="61" t="s">
        <v>1099</v>
      </c>
      <c r="C76" s="7" t="s">
        <v>1076</v>
      </c>
      <c r="D76" s="7">
        <f t="shared" si="6"/>
        <v>19.634954084936208</v>
      </c>
      <c r="E76" s="7">
        <f t="shared" si="4"/>
        <v>34.306977175363933</v>
      </c>
      <c r="G76" s="7">
        <v>2.8</v>
      </c>
      <c r="H76" s="7">
        <v>0.1</v>
      </c>
      <c r="I76" s="7">
        <v>2.09</v>
      </c>
      <c r="K76" s="7">
        <v>250</v>
      </c>
    </row>
    <row r="77" spans="1:11" x14ac:dyDescent="0.2">
      <c r="A77" s="7" t="s">
        <v>391</v>
      </c>
      <c r="B77" s="61" t="s">
        <v>1100</v>
      </c>
      <c r="C77" s="7" t="s">
        <v>1076</v>
      </c>
      <c r="D77" s="7">
        <f t="shared" si="6"/>
        <v>23.561944901923447</v>
      </c>
      <c r="E77" s="7">
        <f t="shared" si="4"/>
        <v>41.187065086725589</v>
      </c>
      <c r="G77" s="7">
        <v>3.3</v>
      </c>
      <c r="H77" s="7">
        <v>0.1</v>
      </c>
      <c r="I77" s="7">
        <v>2.29</v>
      </c>
      <c r="K77" s="7">
        <v>300</v>
      </c>
    </row>
    <row r="78" spans="1:11" x14ac:dyDescent="0.2">
      <c r="A78" s="7" t="s">
        <v>391</v>
      </c>
      <c r="B78" s="61" t="s">
        <v>1101</v>
      </c>
      <c r="C78" s="7" t="s">
        <v>1076</v>
      </c>
      <c r="D78" s="7">
        <f t="shared" si="6"/>
        <v>27.488935718910689</v>
      </c>
      <c r="E78" s="7">
        <f t="shared" si="4"/>
        <v>47.916356550714937</v>
      </c>
      <c r="G78" s="7">
        <v>3.8</v>
      </c>
      <c r="H78" s="7">
        <v>0.1</v>
      </c>
      <c r="I78" s="7">
        <v>2.4700000000000002</v>
      </c>
      <c r="K78" s="7">
        <v>350</v>
      </c>
    </row>
    <row r="79" spans="1:11" x14ac:dyDescent="0.2">
      <c r="A79" s="7" t="s">
        <v>391</v>
      </c>
      <c r="B79" s="61" t="s">
        <v>1102</v>
      </c>
      <c r="C79" s="7" t="s">
        <v>1076</v>
      </c>
      <c r="D79" s="7">
        <f t="shared" si="6"/>
        <v>31.415926535897931</v>
      </c>
      <c r="E79" s="7">
        <f t="shared" si="4"/>
        <v>58.10689772079683</v>
      </c>
      <c r="G79" s="7">
        <v>4.5</v>
      </c>
      <c r="H79" s="7">
        <v>0.1</v>
      </c>
      <c r="I79" s="7">
        <v>2.72</v>
      </c>
      <c r="K79" s="7">
        <v>400</v>
      </c>
    </row>
    <row r="80" spans="1:11" x14ac:dyDescent="0.2">
      <c r="A80" s="7" t="s">
        <v>391</v>
      </c>
      <c r="B80" s="61" t="s">
        <v>1103</v>
      </c>
      <c r="C80" s="7" t="s">
        <v>1076</v>
      </c>
      <c r="D80" s="7">
        <f t="shared" si="6"/>
        <v>35.342917352885173</v>
      </c>
      <c r="E80" s="7">
        <f t="shared" si="4"/>
        <v>65.144065264837948</v>
      </c>
      <c r="G80" s="7">
        <v>5</v>
      </c>
      <c r="H80" s="7">
        <v>0.1</v>
      </c>
      <c r="I80" s="7">
        <v>2.88</v>
      </c>
      <c r="K80" s="7">
        <v>450</v>
      </c>
    </row>
    <row r="81" spans="1:11" x14ac:dyDescent="0.2">
      <c r="A81" s="7" t="s">
        <v>391</v>
      </c>
      <c r="B81" s="61" t="s">
        <v>1104</v>
      </c>
      <c r="C81" s="7" t="s">
        <v>1076</v>
      </c>
      <c r="D81" s="7">
        <f t="shared" si="6"/>
        <v>39.269908169872416</v>
      </c>
      <c r="E81" s="7">
        <f t="shared" si="4"/>
        <v>72.106619983356325</v>
      </c>
      <c r="G81" s="7">
        <v>5.5</v>
      </c>
      <c r="H81" s="7">
        <v>0.1</v>
      </c>
      <c r="I81" s="7">
        <v>3.03</v>
      </c>
      <c r="K81" s="7">
        <v>500</v>
      </c>
    </row>
    <row r="82" spans="1:11" x14ac:dyDescent="0.2">
      <c r="A82" s="7" t="s">
        <v>391</v>
      </c>
      <c r="B82" s="61" t="s">
        <v>1105</v>
      </c>
      <c r="C82" s="7" t="s">
        <v>1076</v>
      </c>
      <c r="D82" s="7">
        <f t="shared" si="6"/>
        <v>47.123889803846893</v>
      </c>
      <c r="E82" s="7">
        <f t="shared" si="4"/>
        <v>87.092016940979647</v>
      </c>
      <c r="G82" s="7">
        <v>6.6</v>
      </c>
      <c r="H82" s="7">
        <v>0.1</v>
      </c>
      <c r="I82" s="7">
        <v>3.33</v>
      </c>
      <c r="K82" s="7">
        <v>600</v>
      </c>
    </row>
    <row r="83" spans="1:11" x14ac:dyDescent="0.2">
      <c r="A83" s="7" t="s">
        <v>391</v>
      </c>
      <c r="B83" s="61" t="s">
        <v>1106</v>
      </c>
      <c r="C83" s="7" t="s">
        <v>1076</v>
      </c>
      <c r="D83" s="7">
        <f t="shared" si="6"/>
        <v>54.977871437821378</v>
      </c>
      <c r="E83" s="7">
        <f t="shared" si="4"/>
        <v>101.22290069682651</v>
      </c>
      <c r="G83" s="7">
        <v>7.7</v>
      </c>
      <c r="H83" s="7">
        <v>0.1</v>
      </c>
      <c r="I83" s="7">
        <v>3.59</v>
      </c>
      <c r="K83" s="7">
        <v>700</v>
      </c>
    </row>
    <row r="84" spans="1:11" x14ac:dyDescent="0.2">
      <c r="A84" s="7" t="s">
        <v>391</v>
      </c>
      <c r="B84" s="61" t="s">
        <v>1107</v>
      </c>
      <c r="C84" s="7" t="s">
        <v>1076</v>
      </c>
      <c r="D84" s="7">
        <f t="shared" si="6"/>
        <v>62.831853071795862</v>
      </c>
      <c r="E84" s="7">
        <f t="shared" si="4"/>
        <v>115.81167158193412</v>
      </c>
      <c r="G84" s="7">
        <v>8.8000000000000007</v>
      </c>
      <c r="H84" s="7">
        <v>0.1</v>
      </c>
      <c r="I84" s="7">
        <v>3.84</v>
      </c>
      <c r="K84" s="7">
        <v>800</v>
      </c>
    </row>
    <row r="85" spans="1:11" x14ac:dyDescent="0.2">
      <c r="A85" s="7" t="s">
        <v>391</v>
      </c>
      <c r="B85" s="61" t="s">
        <v>1108</v>
      </c>
      <c r="C85" s="7" t="s">
        <v>1076</v>
      </c>
      <c r="D85" s="7">
        <f t="shared" si="6"/>
        <v>70.685834705770347</v>
      </c>
      <c r="E85" s="7">
        <f t="shared" si="4"/>
        <v>130.10042036862393</v>
      </c>
      <c r="G85" s="7">
        <v>10</v>
      </c>
      <c r="H85" s="7">
        <v>0.1</v>
      </c>
      <c r="I85" s="7">
        <v>4.07</v>
      </c>
      <c r="K85" s="7">
        <v>900</v>
      </c>
    </row>
    <row r="86" spans="1:11" x14ac:dyDescent="0.2">
      <c r="A86" s="7" t="s">
        <v>391</v>
      </c>
      <c r="B86" s="61" t="s">
        <v>1109</v>
      </c>
      <c r="C86" s="7" t="s">
        <v>1076</v>
      </c>
      <c r="D86" s="7">
        <f t="shared" si="6"/>
        <v>78.539816339744831</v>
      </c>
      <c r="E86" s="7">
        <f t="shared" si="4"/>
        <v>144.54546338982976</v>
      </c>
      <c r="G86" s="7">
        <v>11</v>
      </c>
      <c r="H86" s="7">
        <v>0.1</v>
      </c>
      <c r="I86" s="7">
        <v>4.29</v>
      </c>
      <c r="K86" s="7">
        <v>1000</v>
      </c>
    </row>
    <row r="87" spans="1:11" x14ac:dyDescent="0.2">
      <c r="A87" s="7" t="s">
        <v>391</v>
      </c>
      <c r="B87" s="61" t="s">
        <v>1110</v>
      </c>
      <c r="C87" s="7" t="s">
        <v>1076</v>
      </c>
      <c r="D87" s="7">
        <f t="shared" si="6"/>
        <v>82.466807156732074</v>
      </c>
      <c r="E87" s="7">
        <f t="shared" si="4"/>
        <v>151.36271944811961</v>
      </c>
      <c r="G87" s="7">
        <v>13</v>
      </c>
      <c r="H87" s="7">
        <v>0.1</v>
      </c>
      <c r="I87" s="7">
        <v>4.3899999999999997</v>
      </c>
      <c r="K87" s="7">
        <v>1050</v>
      </c>
    </row>
    <row r="88" spans="1:11" x14ac:dyDescent="0.2">
      <c r="A88" s="7" t="s">
        <v>391</v>
      </c>
      <c r="B88" s="61" t="s">
        <v>1111</v>
      </c>
      <c r="C88" s="7" t="s">
        <v>1076</v>
      </c>
      <c r="D88" s="7">
        <f t="shared" si="6"/>
        <v>94.247779607693786</v>
      </c>
      <c r="E88" s="7">
        <f t="shared" si="4"/>
        <v>173.49445429449634</v>
      </c>
      <c r="G88" s="7">
        <v>14</v>
      </c>
      <c r="H88" s="7">
        <v>0.1</v>
      </c>
      <c r="I88" s="7">
        <v>4.7</v>
      </c>
      <c r="K88" s="7">
        <v>1200</v>
      </c>
    </row>
    <row r="89" spans="1:11" x14ac:dyDescent="0.2">
      <c r="A89" s="7" t="s">
        <v>391</v>
      </c>
      <c r="B89" s="61" t="s">
        <v>1112</v>
      </c>
      <c r="C89" s="7" t="s">
        <v>1076</v>
      </c>
      <c r="D89" s="7">
        <f t="shared" si="6"/>
        <v>102.10176124166827</v>
      </c>
      <c r="E89" s="7">
        <f t="shared" si="4"/>
        <v>187.80519422976118</v>
      </c>
      <c r="G89" s="7">
        <v>15</v>
      </c>
      <c r="H89" s="7">
        <v>0.1</v>
      </c>
      <c r="I89" s="7">
        <v>4.8899999999999997</v>
      </c>
      <c r="K89" s="7">
        <v>1300</v>
      </c>
    </row>
    <row r="90" spans="1:11" x14ac:dyDescent="0.2">
      <c r="A90" s="7" t="s">
        <v>391</v>
      </c>
      <c r="B90" s="61" t="s">
        <v>1113</v>
      </c>
      <c r="C90" s="7" t="s">
        <v>1076</v>
      </c>
      <c r="D90" s="7">
        <f t="shared" si="6"/>
        <v>117.80972450961724</v>
      </c>
      <c r="E90" s="7">
        <f t="shared" si="4"/>
        <v>223.96099868176276</v>
      </c>
      <c r="G90" s="7">
        <v>18</v>
      </c>
      <c r="H90" s="7">
        <v>0.1</v>
      </c>
      <c r="I90" s="7">
        <v>5.34</v>
      </c>
      <c r="K90" s="7">
        <v>1500</v>
      </c>
    </row>
    <row r="91" spans="1:11" x14ac:dyDescent="0.2">
      <c r="A91" s="7" t="s">
        <v>391</v>
      </c>
      <c r="B91" s="61" t="s">
        <v>1114</v>
      </c>
      <c r="C91" s="7" t="s">
        <v>1076</v>
      </c>
      <c r="D91" s="7">
        <f t="shared" si="6"/>
        <v>157.07963267948966</v>
      </c>
      <c r="E91" s="7">
        <f t="shared" si="4"/>
        <v>298.99244142561122</v>
      </c>
      <c r="G91" s="7">
        <v>24</v>
      </c>
      <c r="H91" s="7">
        <v>0.1</v>
      </c>
      <c r="I91" s="7">
        <v>6.17</v>
      </c>
      <c r="K91" s="7">
        <v>2000</v>
      </c>
    </row>
    <row r="92" spans="1:11" x14ac:dyDescent="0.2">
      <c r="A92" s="7" t="s">
        <v>391</v>
      </c>
      <c r="B92" s="61" t="s">
        <v>1115</v>
      </c>
      <c r="C92" s="7" t="s">
        <v>1076</v>
      </c>
      <c r="D92" s="7">
        <f t="shared" si="6"/>
        <v>172.78759594743863</v>
      </c>
      <c r="E92" s="7">
        <f t="shared" si="4"/>
        <v>328.77473978164238</v>
      </c>
      <c r="G92" s="7">
        <v>26</v>
      </c>
      <c r="H92" s="7">
        <v>0.1</v>
      </c>
      <c r="I92" s="7">
        <v>6.47</v>
      </c>
      <c r="K92" s="7">
        <v>2200</v>
      </c>
    </row>
    <row r="93" spans="1:11" x14ac:dyDescent="0.2">
      <c r="A93" s="7" t="s">
        <v>391</v>
      </c>
      <c r="B93" s="61" t="s">
        <v>1116</v>
      </c>
      <c r="C93" s="7" t="s">
        <v>1076</v>
      </c>
      <c r="D93" s="7">
        <f t="shared" si="6"/>
        <v>196.34954084936206</v>
      </c>
      <c r="E93" s="7">
        <f t="shared" si="4"/>
        <v>373.92806559352516</v>
      </c>
      <c r="G93" s="7">
        <v>30</v>
      </c>
      <c r="H93" s="7">
        <v>0.1</v>
      </c>
      <c r="I93" s="7">
        <v>6.9</v>
      </c>
      <c r="K93" s="7">
        <v>2500</v>
      </c>
    </row>
    <row r="94" spans="1:11" x14ac:dyDescent="0.2">
      <c r="A94" s="7" t="s">
        <v>391</v>
      </c>
      <c r="B94" s="61" t="s">
        <v>1117</v>
      </c>
      <c r="C94" s="7" t="s">
        <v>1076</v>
      </c>
      <c r="D94" s="7">
        <f t="shared" si="6"/>
        <v>235.61944901923448</v>
      </c>
      <c r="E94" s="7">
        <f t="shared" si="4"/>
        <v>447.69658809063048</v>
      </c>
      <c r="G94" s="7">
        <v>36</v>
      </c>
      <c r="H94" s="7">
        <v>0.1</v>
      </c>
      <c r="I94" s="7">
        <v>7.55</v>
      </c>
      <c r="K94" s="7">
        <v>3000</v>
      </c>
    </row>
    <row r="95" spans="1:11" x14ac:dyDescent="0.2">
      <c r="A95" s="7" t="s">
        <v>391</v>
      </c>
      <c r="B95" s="61" t="s">
        <v>1118</v>
      </c>
      <c r="C95" s="7" t="s">
        <v>1076</v>
      </c>
      <c r="D95" s="7">
        <f t="shared" si="6"/>
        <v>251.32741228718345</v>
      </c>
      <c r="E95" s="7">
        <f t="shared" si="4"/>
        <v>477.83624261100749</v>
      </c>
      <c r="G95" s="7">
        <v>38</v>
      </c>
      <c r="H95" s="7">
        <v>0.1</v>
      </c>
      <c r="I95" s="7">
        <v>7.8</v>
      </c>
      <c r="K95" s="7">
        <v>3200</v>
      </c>
    </row>
    <row r="96" spans="1:11" x14ac:dyDescent="0.2">
      <c r="A96" s="7" t="s">
        <v>391</v>
      </c>
      <c r="B96" s="61" t="s">
        <v>1119</v>
      </c>
      <c r="C96" s="7" t="s">
        <v>1076</v>
      </c>
      <c r="D96" s="7">
        <f t="shared" si="6"/>
        <v>274.88935718910687</v>
      </c>
      <c r="E96" s="7">
        <f t="shared" si="4"/>
        <v>522.96207948717131</v>
      </c>
      <c r="G96" s="7">
        <v>42</v>
      </c>
      <c r="H96" s="7">
        <v>0.1</v>
      </c>
      <c r="I96" s="7">
        <v>8.16</v>
      </c>
      <c r="K96" s="7">
        <v>3500</v>
      </c>
    </row>
    <row r="97" spans="1:11" x14ac:dyDescent="0.2">
      <c r="A97" s="7" t="s">
        <v>391</v>
      </c>
      <c r="B97" s="61" t="s">
        <v>1120</v>
      </c>
      <c r="C97" s="7" t="s">
        <v>1076</v>
      </c>
      <c r="D97" s="7">
        <f t="shared" si="6"/>
        <v>314.15926535897933</v>
      </c>
      <c r="E97" s="7">
        <f t="shared" si="4"/>
        <v>598.5747168719339</v>
      </c>
      <c r="G97" s="7">
        <v>48</v>
      </c>
      <c r="H97" s="7">
        <v>0.1</v>
      </c>
      <c r="I97" s="7">
        <v>8.73</v>
      </c>
      <c r="K97" s="7">
        <v>4000</v>
      </c>
    </row>
    <row r="98" spans="1:11" x14ac:dyDescent="0.2">
      <c r="A98" s="7" t="s">
        <v>391</v>
      </c>
      <c r="B98" s="61" t="s">
        <v>1121</v>
      </c>
      <c r="C98" s="7" t="s">
        <v>1076</v>
      </c>
      <c r="D98" s="7">
        <f t="shared" si="6"/>
        <v>392.69908169872411</v>
      </c>
      <c r="E98" s="7">
        <f t="shared" si="4"/>
        <v>748.15144089648766</v>
      </c>
      <c r="G98" s="7">
        <v>60</v>
      </c>
      <c r="H98" s="7">
        <v>0.1</v>
      </c>
      <c r="I98" s="7">
        <v>9.76</v>
      </c>
      <c r="K98" s="7">
        <v>5000</v>
      </c>
    </row>
    <row r="99" spans="1:11" x14ac:dyDescent="0.2">
      <c r="A99" s="7" t="s">
        <v>391</v>
      </c>
      <c r="B99" s="64" t="s">
        <v>1124</v>
      </c>
      <c r="C99" s="7" t="s">
        <v>1076</v>
      </c>
      <c r="D99" s="7">
        <f t="shared" si="6"/>
        <v>471.23889803846896</v>
      </c>
      <c r="E99" s="7">
        <f t="shared" si="4"/>
        <v>899.20235727373836</v>
      </c>
      <c r="G99" s="7">
        <v>72</v>
      </c>
      <c r="H99" s="7">
        <v>0.1</v>
      </c>
      <c r="I99" s="63">
        <v>10.7</v>
      </c>
      <c r="K99" s="7">
        <v>6000</v>
      </c>
    </row>
    <row r="100" spans="1:11" x14ac:dyDescent="0.2">
      <c r="A100" s="7" t="s">
        <v>391</v>
      </c>
      <c r="B100" s="64" t="s">
        <v>1125</v>
      </c>
      <c r="C100" s="7" t="s">
        <v>1076</v>
      </c>
      <c r="D100" s="7">
        <f t="shared" si="6"/>
        <v>628.31853071795865</v>
      </c>
      <c r="E100" s="7">
        <f t="shared" si="4"/>
        <v>1197.9089137678729</v>
      </c>
      <c r="G100" s="7">
        <v>96</v>
      </c>
      <c r="H100" s="7">
        <v>0.1</v>
      </c>
      <c r="I100" s="7">
        <v>12.35</v>
      </c>
      <c r="K100" s="7">
        <v>8000</v>
      </c>
    </row>
    <row r="101" spans="1:11" x14ac:dyDescent="0.2">
      <c r="A101" s="7" t="s">
        <v>391</v>
      </c>
      <c r="B101" s="64" t="s">
        <v>1126</v>
      </c>
      <c r="C101" s="7" t="s">
        <v>1076</v>
      </c>
      <c r="D101" s="7">
        <f t="shared" si="6"/>
        <v>785.39816339744823</v>
      </c>
      <c r="E101" s="7">
        <f t="shared" si="4"/>
        <v>1506.5703919830703</v>
      </c>
      <c r="G101" s="7">
        <v>120</v>
      </c>
      <c r="H101" s="7">
        <v>0.1</v>
      </c>
      <c r="I101" s="7">
        <v>13.85</v>
      </c>
      <c r="K101" s="7">
        <v>10000</v>
      </c>
    </row>
    <row r="102" spans="1:11" x14ac:dyDescent="0.2">
      <c r="B102" s="64" t="s">
        <v>1127</v>
      </c>
      <c r="C102" s="7" t="s">
        <v>1076</v>
      </c>
      <c r="D102" s="7">
        <f t="shared" si="6"/>
        <v>1.5707963267948966</v>
      </c>
      <c r="E102" s="7">
        <f t="shared" si="4"/>
        <v>2.642079421669016</v>
      </c>
      <c r="G102" s="7">
        <v>0.24</v>
      </c>
      <c r="H102" s="7">
        <v>0.2</v>
      </c>
      <c r="I102" s="7">
        <v>0.57999999999999996</v>
      </c>
      <c r="K102" s="7">
        <v>5</v>
      </c>
    </row>
    <row r="103" spans="1:11" x14ac:dyDescent="0.2">
      <c r="B103" s="64" t="s">
        <v>1128</v>
      </c>
      <c r="C103" s="7" t="s">
        <v>1076</v>
      </c>
      <c r="D103" s="7">
        <f t="shared" si="6"/>
        <v>1.8849555921538759</v>
      </c>
      <c r="E103" s="7">
        <f t="shared" si="4"/>
        <v>3.2169908772759479</v>
      </c>
      <c r="G103" s="7">
        <v>0.28000000000000003</v>
      </c>
      <c r="H103" s="7">
        <v>0.2</v>
      </c>
      <c r="I103" s="7">
        <v>0.64</v>
      </c>
      <c r="K103" s="7">
        <v>6</v>
      </c>
    </row>
    <row r="104" spans="1:11" x14ac:dyDescent="0.2">
      <c r="B104" s="64" t="s">
        <v>1129</v>
      </c>
      <c r="C104" s="7" t="s">
        <v>1076</v>
      </c>
      <c r="D104" s="7">
        <f t="shared" si="6"/>
        <v>2.1991148575128552</v>
      </c>
      <c r="E104" s="7">
        <f t="shared" si="4"/>
        <v>3.6316811075498019</v>
      </c>
      <c r="G104" s="7">
        <v>0.32</v>
      </c>
      <c r="H104" s="7">
        <v>0.2</v>
      </c>
      <c r="I104" s="7">
        <v>0.68</v>
      </c>
      <c r="K104" s="7">
        <v>7</v>
      </c>
    </row>
    <row r="105" spans="1:11" x14ac:dyDescent="0.2">
      <c r="B105" s="64" t="s">
        <v>1130</v>
      </c>
      <c r="C105" s="7" t="s">
        <v>1076</v>
      </c>
      <c r="D105" s="7">
        <f t="shared" si="6"/>
        <v>2.5132741228718345</v>
      </c>
      <c r="E105" s="7">
        <f t="shared" si="4"/>
        <v>4.1853868127450014</v>
      </c>
      <c r="G105" s="7">
        <v>0.36</v>
      </c>
      <c r="H105" s="7">
        <v>0.2</v>
      </c>
      <c r="I105" s="7">
        <v>0.73</v>
      </c>
      <c r="K105" s="7">
        <v>8</v>
      </c>
    </row>
    <row r="106" spans="1:11" x14ac:dyDescent="0.2">
      <c r="B106" s="64" t="s">
        <v>1131</v>
      </c>
      <c r="C106" s="7" t="s">
        <v>1076</v>
      </c>
      <c r="D106" s="7">
        <f t="shared" si="6"/>
        <v>3.1415926535897931</v>
      </c>
      <c r="E106" s="7">
        <f t="shared" si="4"/>
        <v>5.2810172506844406</v>
      </c>
      <c r="G106" s="7">
        <v>0.4</v>
      </c>
      <c r="H106" s="7">
        <v>0.2</v>
      </c>
      <c r="I106" s="7">
        <v>0.82</v>
      </c>
      <c r="K106" s="7">
        <v>10</v>
      </c>
    </row>
    <row r="107" spans="1:11" x14ac:dyDescent="0.2">
      <c r="B107" s="64" t="s">
        <v>1132</v>
      </c>
      <c r="C107" s="7" t="s">
        <v>1076</v>
      </c>
      <c r="D107" s="7">
        <f t="shared" si="6"/>
        <v>4.3982297150257104</v>
      </c>
      <c r="E107" s="7">
        <f t="shared" si="4"/>
        <v>7.3898113194065909</v>
      </c>
      <c r="G107" s="7">
        <v>0.55000000000000004</v>
      </c>
      <c r="H107" s="7">
        <v>0.2</v>
      </c>
      <c r="I107" s="7">
        <v>0.97</v>
      </c>
      <c r="K107" s="7">
        <v>14</v>
      </c>
    </row>
    <row r="108" spans="1:11" x14ac:dyDescent="0.2">
      <c r="B108" s="64" t="s">
        <v>1133</v>
      </c>
      <c r="C108" s="7" t="s">
        <v>1076</v>
      </c>
      <c r="D108" s="7">
        <f t="shared" si="6"/>
        <v>4.7123889803846897</v>
      </c>
      <c r="E108" s="7">
        <f t="shared" si="4"/>
        <v>7.8539816339744828</v>
      </c>
      <c r="G108" s="7">
        <v>0.6</v>
      </c>
      <c r="H108" s="7">
        <v>0.2</v>
      </c>
      <c r="I108" s="7">
        <v>1</v>
      </c>
      <c r="K108" s="7">
        <v>15</v>
      </c>
    </row>
    <row r="109" spans="1:11" x14ac:dyDescent="0.2">
      <c r="B109" s="64" t="s">
        <v>1134</v>
      </c>
      <c r="C109" s="7" t="s">
        <v>1076</v>
      </c>
      <c r="D109" s="7">
        <f t="shared" si="6"/>
        <v>5.026548245743669</v>
      </c>
      <c r="E109" s="7">
        <f t="shared" si="4"/>
        <v>8.4948665353068016</v>
      </c>
      <c r="G109" s="7">
        <v>0.65</v>
      </c>
      <c r="H109" s="7">
        <v>0.2</v>
      </c>
      <c r="I109" s="7">
        <v>1.04</v>
      </c>
      <c r="K109" s="7">
        <v>16</v>
      </c>
    </row>
    <row r="110" spans="1:11" x14ac:dyDescent="0.2">
      <c r="B110" s="64" t="s">
        <v>1135</v>
      </c>
      <c r="C110" s="7" t="s">
        <v>1076</v>
      </c>
      <c r="D110" s="7">
        <f t="shared" si="6"/>
        <v>6.2831853071795862</v>
      </c>
      <c r="E110" s="7">
        <f t="shared" si="4"/>
        <v>10.568317686676064</v>
      </c>
      <c r="G110" s="7">
        <v>0.8</v>
      </c>
      <c r="H110" s="7">
        <v>0.2</v>
      </c>
      <c r="I110" s="7">
        <v>1.1599999999999999</v>
      </c>
      <c r="K110" s="7">
        <v>20</v>
      </c>
    </row>
    <row r="111" spans="1:11" x14ac:dyDescent="0.2">
      <c r="B111" s="64" t="s">
        <v>1136</v>
      </c>
      <c r="C111" s="7" t="s">
        <v>1076</v>
      </c>
      <c r="D111" s="7">
        <f t="shared" si="6"/>
        <v>7.8539816339744828</v>
      </c>
      <c r="E111" s="7">
        <f t="shared" si="4"/>
        <v>13.069810837096938</v>
      </c>
      <c r="G111" s="7">
        <v>1</v>
      </c>
      <c r="H111" s="7">
        <v>0.2</v>
      </c>
      <c r="I111" s="7">
        <v>1.29</v>
      </c>
      <c r="K111" s="7">
        <v>25</v>
      </c>
    </row>
    <row r="112" spans="1:11" x14ac:dyDescent="0.2">
      <c r="B112" s="64" t="s">
        <v>1137</v>
      </c>
      <c r="C112" s="7" t="s">
        <v>1076</v>
      </c>
      <c r="D112" s="7">
        <f t="shared" si="6"/>
        <v>9.4247779607693793</v>
      </c>
      <c r="E112" s="7">
        <f t="shared" si="4"/>
        <v>16.51299638543135</v>
      </c>
      <c r="G112" s="7">
        <v>1.2</v>
      </c>
      <c r="H112" s="7">
        <v>0.2</v>
      </c>
      <c r="I112" s="7">
        <v>1.45</v>
      </c>
      <c r="K112" s="7">
        <v>30</v>
      </c>
    </row>
    <row r="113" spans="2:11" x14ac:dyDescent="0.2">
      <c r="B113" s="64" t="s">
        <v>1138</v>
      </c>
      <c r="C113" s="7" t="s">
        <v>1076</v>
      </c>
      <c r="D113" s="7">
        <f t="shared" si="6"/>
        <v>10.995574287564276</v>
      </c>
      <c r="E113" s="7">
        <f t="shared" si="4"/>
        <v>18.385385606970868</v>
      </c>
      <c r="G113" s="7">
        <v>1.4</v>
      </c>
      <c r="H113" s="7">
        <v>0.2</v>
      </c>
      <c r="I113" s="7">
        <v>1.53</v>
      </c>
      <c r="K113" s="7">
        <v>35</v>
      </c>
    </row>
    <row r="114" spans="2:11" x14ac:dyDescent="0.2">
      <c r="B114" s="64" t="s">
        <v>1139</v>
      </c>
      <c r="C114" s="7" t="s">
        <v>1076</v>
      </c>
      <c r="D114" s="7">
        <f t="shared" si="6"/>
        <v>12.566370614359172</v>
      </c>
      <c r="E114" s="7">
        <f t="shared" si="4"/>
        <v>21.124069002737762</v>
      </c>
      <c r="G114" s="7">
        <v>1.6</v>
      </c>
      <c r="H114" s="7">
        <v>0.2</v>
      </c>
      <c r="I114" s="7">
        <v>1.64</v>
      </c>
      <c r="K114" s="7">
        <v>40</v>
      </c>
    </row>
    <row r="115" spans="2:11" x14ac:dyDescent="0.2">
      <c r="B115" s="64" t="s">
        <v>1140</v>
      </c>
      <c r="C115" s="7" t="s">
        <v>1076</v>
      </c>
      <c r="D115" s="7">
        <f t="shared" si="6"/>
        <v>14.137166941154069</v>
      </c>
      <c r="E115" s="7">
        <f t="shared" si="4"/>
        <v>23.778714795021145</v>
      </c>
      <c r="G115" s="7">
        <v>1.8</v>
      </c>
      <c r="H115" s="7">
        <v>0.2</v>
      </c>
      <c r="I115" s="7">
        <v>1.74</v>
      </c>
      <c r="K115" s="7">
        <v>45</v>
      </c>
    </row>
    <row r="116" spans="2:11" x14ac:dyDescent="0.2">
      <c r="B116" s="64" t="s">
        <v>1141</v>
      </c>
      <c r="C116" s="7" t="s">
        <v>1076</v>
      </c>
      <c r="D116" s="7">
        <f t="shared" si="6"/>
        <v>15.707963267948966</v>
      </c>
      <c r="E116" s="7">
        <f t="shared" si="4"/>
        <v>26.302199094017148</v>
      </c>
      <c r="G116" s="7">
        <v>2</v>
      </c>
      <c r="H116" s="7">
        <v>0.2</v>
      </c>
      <c r="I116" s="7">
        <v>1.83</v>
      </c>
      <c r="K116" s="7">
        <v>50</v>
      </c>
    </row>
    <row r="117" spans="2:11" x14ac:dyDescent="0.2">
      <c r="B117" s="64" t="s">
        <v>1142</v>
      </c>
      <c r="C117" s="7" t="s">
        <v>1076</v>
      </c>
      <c r="D117" s="7">
        <f t="shared" si="6"/>
        <v>18.849555921538759</v>
      </c>
      <c r="E117" s="7">
        <f t="shared" si="4"/>
        <v>31.415926535897931</v>
      </c>
      <c r="G117" s="7">
        <v>2.4</v>
      </c>
      <c r="H117" s="7">
        <v>0.2</v>
      </c>
      <c r="I117" s="7">
        <v>2</v>
      </c>
      <c r="K117" s="7">
        <v>60</v>
      </c>
    </row>
    <row r="118" spans="2:11" x14ac:dyDescent="0.2">
      <c r="B118" s="64" t="s">
        <v>1143</v>
      </c>
      <c r="C118" s="7" t="s">
        <v>1076</v>
      </c>
      <c r="D118" s="7">
        <f t="shared" si="6"/>
        <v>21.991148575128552</v>
      </c>
      <c r="E118" s="7">
        <f t="shared" si="4"/>
        <v>36.643536711471349</v>
      </c>
      <c r="G118" s="7">
        <v>2.8</v>
      </c>
      <c r="H118" s="7">
        <v>0.2</v>
      </c>
      <c r="I118" s="7">
        <v>2.16</v>
      </c>
      <c r="K118" s="7">
        <v>70</v>
      </c>
    </row>
    <row r="119" spans="2:11" x14ac:dyDescent="0.2">
      <c r="B119" s="64" t="s">
        <v>1144</v>
      </c>
      <c r="C119" s="7" t="s">
        <v>1076</v>
      </c>
      <c r="D119" s="7">
        <f t="shared" si="6"/>
        <v>25.132741228718345</v>
      </c>
      <c r="E119" s="7">
        <f t="shared" si="4"/>
        <v>41.909631397051243</v>
      </c>
      <c r="G119" s="7">
        <v>3.2</v>
      </c>
      <c r="H119" s="7">
        <v>0.2</v>
      </c>
      <c r="I119" s="7">
        <v>2.31</v>
      </c>
      <c r="K119" s="7">
        <v>80</v>
      </c>
    </row>
    <row r="120" spans="2:11" x14ac:dyDescent="0.2">
      <c r="B120" s="64" t="s">
        <v>1145</v>
      </c>
      <c r="C120" s="7" t="s">
        <v>1076</v>
      </c>
      <c r="D120" s="7">
        <f t="shared" si="6"/>
        <v>28.274333882308138</v>
      </c>
      <c r="E120" s="7">
        <f t="shared" si="4"/>
        <v>47.143524757931843</v>
      </c>
      <c r="G120" s="7">
        <v>3.6</v>
      </c>
      <c r="H120" s="7">
        <v>0.2</v>
      </c>
      <c r="I120" s="7">
        <v>2.4500000000000002</v>
      </c>
      <c r="K120" s="7">
        <v>90</v>
      </c>
    </row>
    <row r="121" spans="2:11" x14ac:dyDescent="0.2">
      <c r="B121" s="64" t="s">
        <v>1146</v>
      </c>
      <c r="C121" s="7" t="s">
        <v>1076</v>
      </c>
      <c r="D121" s="7">
        <f t="shared" si="6"/>
        <v>31.415926535897931</v>
      </c>
      <c r="E121" s="7">
        <f t="shared" si="4"/>
        <v>52.685294198864213</v>
      </c>
      <c r="G121" s="7">
        <v>4</v>
      </c>
      <c r="H121" s="7">
        <v>0.2</v>
      </c>
      <c r="I121" s="7">
        <v>2.59</v>
      </c>
      <c r="K121" s="7">
        <v>100</v>
      </c>
    </row>
    <row r="122" spans="2:11" x14ac:dyDescent="0.2">
      <c r="B122" s="64" t="s">
        <v>1147</v>
      </c>
      <c r="C122" s="7" t="s">
        <v>1076</v>
      </c>
      <c r="D122" s="7">
        <f t="shared" si="6"/>
        <v>37.699111843077517</v>
      </c>
      <c r="E122" s="7">
        <f t="shared" si="4"/>
        <v>62.901753508338238</v>
      </c>
      <c r="G122" s="7">
        <v>4.8</v>
      </c>
      <c r="H122" s="7">
        <v>0.2</v>
      </c>
      <c r="I122" s="7">
        <v>2.83</v>
      </c>
      <c r="K122" s="7">
        <v>120</v>
      </c>
    </row>
    <row r="123" spans="2:11" x14ac:dyDescent="0.2">
      <c r="B123" s="64" t="s">
        <v>1148</v>
      </c>
      <c r="C123" s="7" t="s">
        <v>1076</v>
      </c>
      <c r="D123" s="7">
        <f t="shared" si="6"/>
        <v>47.123889803846893</v>
      </c>
      <c r="E123" s="7">
        <f t="shared" si="4"/>
        <v>78.923876041646182</v>
      </c>
      <c r="G123" s="7">
        <v>6</v>
      </c>
      <c r="H123" s="7">
        <v>0.2</v>
      </c>
      <c r="I123" s="7">
        <v>3.17</v>
      </c>
      <c r="K123" s="7">
        <v>150</v>
      </c>
    </row>
    <row r="124" spans="2:11" x14ac:dyDescent="0.2">
      <c r="B124" s="64" t="s">
        <v>1149</v>
      </c>
      <c r="C124" s="7" t="s">
        <v>1076</v>
      </c>
      <c r="D124" s="7">
        <f t="shared" si="6"/>
        <v>62.831853071795862</v>
      </c>
      <c r="E124" s="7">
        <f t="shared" si="4"/>
        <v>108.68653944359251</v>
      </c>
      <c r="G124" s="7">
        <v>8</v>
      </c>
      <c r="H124" s="7">
        <v>0.2</v>
      </c>
      <c r="I124" s="7">
        <v>3.72</v>
      </c>
      <c r="K124" s="7">
        <v>200</v>
      </c>
    </row>
    <row r="125" spans="2:11" x14ac:dyDescent="0.2">
      <c r="B125" s="64" t="s">
        <v>1150</v>
      </c>
      <c r="C125" s="7" t="s">
        <v>1076</v>
      </c>
      <c r="D125" s="7">
        <f t="shared" si="6"/>
        <v>78.539816339744831</v>
      </c>
      <c r="E125" s="7">
        <f t="shared" si="4"/>
        <v>135.91786456490883</v>
      </c>
      <c r="G125" s="7">
        <v>10</v>
      </c>
      <c r="H125" s="7">
        <v>0.2</v>
      </c>
      <c r="I125" s="7">
        <v>4.16</v>
      </c>
      <c r="K125" s="7">
        <v>250</v>
      </c>
    </row>
    <row r="126" spans="2:11" x14ac:dyDescent="0.2">
      <c r="B126" s="64" t="s">
        <v>1151</v>
      </c>
      <c r="C126" s="7" t="s">
        <v>1076</v>
      </c>
      <c r="D126" s="7">
        <f t="shared" si="6"/>
        <v>94.247779607693786</v>
      </c>
      <c r="E126" s="7">
        <f t="shared" si="4"/>
        <v>163.31255250421179</v>
      </c>
      <c r="G126" s="7">
        <v>12</v>
      </c>
      <c r="H126" s="7">
        <v>0.2</v>
      </c>
      <c r="I126" s="7">
        <v>4.5599999999999996</v>
      </c>
      <c r="K126" s="7">
        <v>300</v>
      </c>
    </row>
    <row r="127" spans="2:11" x14ac:dyDescent="0.2">
      <c r="B127" s="64" t="s">
        <v>1152</v>
      </c>
      <c r="C127" s="7" t="s">
        <v>1076</v>
      </c>
      <c r="D127" s="7">
        <f t="shared" si="6"/>
        <v>100.53096491487338</v>
      </c>
      <c r="E127" s="7">
        <f t="shared" si="4"/>
        <v>174.23351396625333</v>
      </c>
      <c r="G127" s="7">
        <v>13</v>
      </c>
      <c r="H127" s="7">
        <v>0.2</v>
      </c>
      <c r="I127" s="7">
        <v>4.71</v>
      </c>
      <c r="K127" s="7">
        <v>320</v>
      </c>
    </row>
    <row r="128" spans="2:11" x14ac:dyDescent="0.2">
      <c r="B128" s="64" t="s">
        <v>1153</v>
      </c>
      <c r="C128" s="7" t="s">
        <v>1076</v>
      </c>
      <c r="D128" s="7">
        <f t="shared" si="6"/>
        <v>201.06192982974676</v>
      </c>
      <c r="E128" s="7">
        <f t="shared" si="4"/>
        <v>348.36806776391859</v>
      </c>
      <c r="G128" s="7">
        <v>25</v>
      </c>
      <c r="H128" s="7">
        <v>0.2</v>
      </c>
      <c r="I128" s="7">
        <v>6.66</v>
      </c>
      <c r="K128" s="7">
        <v>640</v>
      </c>
    </row>
  </sheetData>
  <autoFilter ref="A1:J99">
    <filterColumn colId="0">
      <customFilters and="1">
        <customFilter operator="notEqual" val=" "/>
      </customFilters>
    </filterColumn>
    <sortState ref="A2:J53">
      <sortCondition descending="1" ref="D2:D53"/>
    </sortState>
  </autoFilter>
  <phoneticPr fontId="4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1"/>
  <sheetViews>
    <sheetView topLeftCell="K22" workbookViewId="0">
      <selection activeCell="W46" sqref="W46"/>
    </sheetView>
  </sheetViews>
  <sheetFormatPr defaultColWidth="8.875" defaultRowHeight="14.25" x14ac:dyDescent="0.2"/>
  <cols>
    <col min="1" max="1" width="9" style="1" customWidth="1"/>
    <col min="2" max="2" width="17.625" style="1" bestFit="1" customWidth="1"/>
    <col min="3" max="3" width="11.125" style="1" bestFit="1" customWidth="1"/>
    <col min="4" max="4" width="13.625" style="1" bestFit="1" customWidth="1"/>
    <col min="5" max="5" width="9" style="1" customWidth="1"/>
    <col min="6" max="7" width="12.75" style="1" bestFit="1" customWidth="1"/>
    <col min="8" max="8" width="9.625" style="1" bestFit="1" customWidth="1"/>
    <col min="9" max="9" width="12.75" style="1" bestFit="1" customWidth="1"/>
    <col min="10" max="10" width="10.5" style="1" bestFit="1" customWidth="1"/>
    <col min="11" max="11" width="13" style="1" bestFit="1" customWidth="1"/>
    <col min="12" max="12" width="11.875" style="1" bestFit="1" customWidth="1"/>
    <col min="13" max="13" width="13.5" style="1" bestFit="1" customWidth="1"/>
    <col min="14" max="14" width="7.25" style="1" bestFit="1" customWidth="1"/>
    <col min="15" max="16" width="7.125" style="1" bestFit="1" customWidth="1"/>
    <col min="17" max="17" width="7.375" style="1" bestFit="1" customWidth="1"/>
    <col min="18" max="18" width="9.5" style="1" bestFit="1" customWidth="1"/>
    <col min="19" max="19" width="7" style="1" bestFit="1" customWidth="1"/>
    <col min="20" max="20" width="10.375" style="1" bestFit="1" customWidth="1"/>
    <col min="21" max="21" width="11.125" style="1" bestFit="1" customWidth="1"/>
    <col min="22" max="22" width="6" style="1" bestFit="1" customWidth="1"/>
    <col min="23" max="23" width="10.875" style="1" bestFit="1" customWidth="1"/>
    <col min="24" max="24" width="8.875" style="1"/>
    <col min="25" max="25" width="8.375" style="1" customWidth="1"/>
    <col min="26" max="16384" width="8.875" style="1"/>
  </cols>
  <sheetData>
    <row r="1" spans="1:25" x14ac:dyDescent="0.2">
      <c r="A1" s="56" t="s">
        <v>321</v>
      </c>
      <c r="B1" s="56" t="s">
        <v>416</v>
      </c>
      <c r="C1" s="46" t="s">
        <v>103</v>
      </c>
      <c r="D1" s="46" t="s">
        <v>104</v>
      </c>
      <c r="E1" s="46" t="s">
        <v>102</v>
      </c>
      <c r="F1" s="9" t="s">
        <v>130</v>
      </c>
      <c r="G1" s="9" t="s">
        <v>111</v>
      </c>
      <c r="H1" s="9" t="s">
        <v>129</v>
      </c>
      <c r="I1" s="8" t="s">
        <v>113</v>
      </c>
      <c r="J1" s="8" t="s">
        <v>114</v>
      </c>
      <c r="K1" s="8" t="s">
        <v>115</v>
      </c>
      <c r="L1" s="8" t="s">
        <v>112</v>
      </c>
      <c r="M1" s="8" t="s">
        <v>117</v>
      </c>
      <c r="N1" s="8" t="s">
        <v>105</v>
      </c>
      <c r="O1" s="8" t="s">
        <v>106</v>
      </c>
      <c r="P1" s="8" t="s">
        <v>107</v>
      </c>
      <c r="Q1" s="8" t="s">
        <v>108</v>
      </c>
      <c r="R1" s="8" t="s">
        <v>109</v>
      </c>
      <c r="S1" s="8" t="s">
        <v>110</v>
      </c>
      <c r="T1" s="9" t="s">
        <v>128</v>
      </c>
      <c r="U1" s="56" t="s">
        <v>172</v>
      </c>
      <c r="V1" s="56" t="s">
        <v>164</v>
      </c>
      <c r="W1" s="56" t="s">
        <v>165</v>
      </c>
      <c r="X1" s="56" t="s">
        <v>331</v>
      </c>
      <c r="Y1" s="56" t="s">
        <v>1003</v>
      </c>
    </row>
    <row r="2" spans="1:25" x14ac:dyDescent="0.2">
      <c r="A2" s="57" t="s">
        <v>407</v>
      </c>
      <c r="B2" s="57" t="s">
        <v>449</v>
      </c>
      <c r="C2" s="10" t="s">
        <v>75</v>
      </c>
      <c r="D2" s="10" t="s">
        <v>73</v>
      </c>
      <c r="E2" s="10" t="s">
        <v>74</v>
      </c>
      <c r="F2" s="7">
        <f t="shared" ref="F2:F41" si="0">G2*J2</f>
        <v>12.795899999999998</v>
      </c>
      <c r="G2" s="7">
        <f>(R2-Q2)*S2</f>
        <v>4.9214999999999991</v>
      </c>
      <c r="H2" s="1">
        <f t="shared" ref="H2:H39" si="1">(R2+P2)*2</f>
        <v>11.8</v>
      </c>
      <c r="I2" s="7">
        <v>12.6</v>
      </c>
      <c r="J2" s="7">
        <v>2.6</v>
      </c>
      <c r="K2" s="7">
        <v>2.5</v>
      </c>
      <c r="L2" s="7">
        <v>33</v>
      </c>
      <c r="M2" s="7">
        <v>0.16</v>
      </c>
      <c r="N2" s="7">
        <v>5.25</v>
      </c>
      <c r="O2" s="7">
        <v>2.65</v>
      </c>
      <c r="P2" s="7">
        <v>2</v>
      </c>
      <c r="Q2" s="7">
        <v>1.35</v>
      </c>
      <c r="R2" s="7">
        <v>3.9</v>
      </c>
      <c r="S2" s="7">
        <v>1.93</v>
      </c>
      <c r="T2" s="1">
        <f t="shared" ref="T2:T40" si="2">Q2*P2</f>
        <v>2.7</v>
      </c>
      <c r="U2" s="1">
        <v>2.27</v>
      </c>
      <c r="V2" s="1">
        <v>100</v>
      </c>
      <c r="W2" s="57" t="s">
        <v>166</v>
      </c>
      <c r="X2" s="57" t="s">
        <v>332</v>
      </c>
      <c r="Y2" s="1">
        <f>N2*O2*P2/1000000</f>
        <v>2.7824999999999999E-5</v>
      </c>
    </row>
    <row r="3" spans="1:25" x14ac:dyDescent="0.2">
      <c r="A3" s="57" t="s">
        <v>407</v>
      </c>
      <c r="B3" s="57" t="s">
        <v>448</v>
      </c>
      <c r="C3" s="10" t="s">
        <v>76</v>
      </c>
      <c r="D3" s="10" t="s">
        <v>73</v>
      </c>
      <c r="E3" s="10" t="s">
        <v>74</v>
      </c>
      <c r="F3" s="7">
        <f t="shared" si="0"/>
        <v>13.431000000000001</v>
      </c>
      <c r="G3" s="7">
        <f t="shared" ref="G3:G39" si="3">(R3-Q3)*S3</f>
        <v>4.07</v>
      </c>
      <c r="H3" s="1">
        <f t="shared" si="1"/>
        <v>11.2</v>
      </c>
      <c r="I3" s="7">
        <v>12.2</v>
      </c>
      <c r="J3" s="7">
        <v>3.3</v>
      </c>
      <c r="K3" s="7">
        <v>2.6</v>
      </c>
      <c r="L3" s="7">
        <v>40.299999999999997</v>
      </c>
      <c r="M3" s="7">
        <v>0.24</v>
      </c>
      <c r="N3" s="7">
        <v>6.3</v>
      </c>
      <c r="O3" s="7">
        <v>2.9</v>
      </c>
      <c r="P3" s="7">
        <v>2</v>
      </c>
      <c r="Q3" s="7">
        <v>1.4</v>
      </c>
      <c r="R3" s="7">
        <v>3.6</v>
      </c>
      <c r="S3" s="7">
        <v>1.85</v>
      </c>
      <c r="T3" s="1">
        <f t="shared" si="2"/>
        <v>2.8</v>
      </c>
      <c r="U3" s="1">
        <v>1.89</v>
      </c>
      <c r="V3" s="1">
        <v>100</v>
      </c>
      <c r="W3" s="57" t="s">
        <v>166</v>
      </c>
      <c r="X3" s="57" t="s">
        <v>332</v>
      </c>
      <c r="Y3" s="1">
        <f t="shared" ref="Y3:Y41" si="4">N3*O3*P3/1000000</f>
        <v>3.6539999999999999E-5</v>
      </c>
    </row>
    <row r="4" spans="1:25" x14ac:dyDescent="0.2">
      <c r="A4" s="57" t="s">
        <v>407</v>
      </c>
      <c r="B4" s="57" t="s">
        <v>447</v>
      </c>
      <c r="C4" s="10" t="s">
        <v>77</v>
      </c>
      <c r="D4" s="10" t="s">
        <v>73</v>
      </c>
      <c r="E4" s="10" t="s">
        <v>74</v>
      </c>
      <c r="F4" s="7">
        <f t="shared" si="0"/>
        <v>33.494999999999997</v>
      </c>
      <c r="G4" s="7">
        <f t="shared" si="3"/>
        <v>6.6989999999999998</v>
      </c>
      <c r="H4" s="1">
        <f t="shared" si="1"/>
        <v>14.4</v>
      </c>
      <c r="I4" s="7">
        <v>15.5</v>
      </c>
      <c r="J4" s="7">
        <v>5</v>
      </c>
      <c r="K4" s="7">
        <v>3.6</v>
      </c>
      <c r="L4" s="7">
        <v>78</v>
      </c>
      <c r="M4" s="7">
        <v>0.5</v>
      </c>
      <c r="N4" s="7">
        <v>9</v>
      </c>
      <c r="O4" s="7">
        <v>4.0999999999999996</v>
      </c>
      <c r="P4" s="7">
        <v>2</v>
      </c>
      <c r="Q4" s="7">
        <v>1.9</v>
      </c>
      <c r="R4" s="7">
        <v>5.2</v>
      </c>
      <c r="S4" s="7">
        <v>2.0299999999999998</v>
      </c>
      <c r="T4" s="1">
        <f t="shared" si="2"/>
        <v>3.8</v>
      </c>
      <c r="U4" s="1">
        <v>2.83</v>
      </c>
      <c r="V4" s="1">
        <v>100</v>
      </c>
      <c r="W4" s="57" t="s">
        <v>166</v>
      </c>
      <c r="X4" s="57" t="s">
        <v>332</v>
      </c>
      <c r="Y4" s="1">
        <f t="shared" si="4"/>
        <v>7.3799999999999991E-5</v>
      </c>
    </row>
    <row r="5" spans="1:25" x14ac:dyDescent="0.2">
      <c r="A5" s="57" t="s">
        <v>407</v>
      </c>
      <c r="B5" s="57" t="s">
        <v>446</v>
      </c>
      <c r="C5" s="11" t="s">
        <v>116</v>
      </c>
      <c r="D5" s="10" t="s">
        <v>73</v>
      </c>
      <c r="E5" s="10" t="s">
        <v>74</v>
      </c>
      <c r="F5" s="7">
        <f t="shared" si="0"/>
        <v>259.41999999999996</v>
      </c>
      <c r="G5" s="7">
        <f t="shared" si="3"/>
        <v>23.799999999999997</v>
      </c>
      <c r="H5" s="1">
        <f t="shared" si="1"/>
        <v>25.5</v>
      </c>
      <c r="I5" s="7">
        <v>26.3</v>
      </c>
      <c r="J5" s="7">
        <v>10.9</v>
      </c>
      <c r="K5" s="7">
        <v>10.4</v>
      </c>
      <c r="L5" s="7">
        <v>287</v>
      </c>
      <c r="M5" s="1">
        <v>1.4</v>
      </c>
      <c r="N5" s="7">
        <v>10.199999999999999</v>
      </c>
      <c r="O5" s="7">
        <v>5.5</v>
      </c>
      <c r="P5" s="7">
        <v>4.8</v>
      </c>
      <c r="Q5" s="7">
        <v>2.35</v>
      </c>
      <c r="R5" s="7">
        <v>7.95</v>
      </c>
      <c r="S5" s="7">
        <v>4.25</v>
      </c>
      <c r="T5" s="1">
        <f t="shared" si="2"/>
        <v>11.28</v>
      </c>
      <c r="U5" s="1">
        <v>2.58</v>
      </c>
      <c r="V5" s="1">
        <v>100</v>
      </c>
      <c r="W5" s="57" t="s">
        <v>166</v>
      </c>
      <c r="X5" s="57" t="s">
        <v>332</v>
      </c>
      <c r="Y5" s="1">
        <f t="shared" si="4"/>
        <v>2.6928E-4</v>
      </c>
    </row>
    <row r="6" spans="1:25" x14ac:dyDescent="0.2">
      <c r="A6" s="57" t="s">
        <v>407</v>
      </c>
      <c r="B6" s="57" t="s">
        <v>444</v>
      </c>
      <c r="C6" s="10" t="s">
        <v>78</v>
      </c>
      <c r="D6" s="10" t="s">
        <v>73</v>
      </c>
      <c r="E6" s="10" t="s">
        <v>74</v>
      </c>
      <c r="F6" s="7">
        <f t="shared" si="0"/>
        <v>290.16000000000003</v>
      </c>
      <c r="G6" s="7">
        <f t="shared" si="3"/>
        <v>23.400000000000002</v>
      </c>
      <c r="H6" s="1">
        <f t="shared" si="1"/>
        <v>25.200000000000003</v>
      </c>
      <c r="I6" s="7">
        <v>29.6</v>
      </c>
      <c r="J6" s="7">
        <v>12.4</v>
      </c>
      <c r="K6" s="7">
        <v>12.2</v>
      </c>
      <c r="L6" s="7">
        <v>367</v>
      </c>
      <c r="M6" s="1">
        <v>2</v>
      </c>
      <c r="N6" s="7">
        <v>12.6</v>
      </c>
      <c r="O6" s="7">
        <v>6.5</v>
      </c>
      <c r="P6" s="7">
        <v>3.7</v>
      </c>
      <c r="Q6" s="7">
        <v>3.7</v>
      </c>
      <c r="R6" s="7">
        <v>8.9</v>
      </c>
      <c r="S6" s="7">
        <v>4.5</v>
      </c>
      <c r="T6" s="1">
        <f t="shared" si="2"/>
        <v>13.690000000000001</v>
      </c>
      <c r="U6" s="1">
        <v>1.76</v>
      </c>
      <c r="V6" s="1">
        <v>100</v>
      </c>
      <c r="W6" s="57" t="s">
        <v>166</v>
      </c>
      <c r="X6" s="57" t="s">
        <v>332</v>
      </c>
      <c r="Y6" s="1">
        <f t="shared" si="4"/>
        <v>3.0302999999999998E-4</v>
      </c>
    </row>
    <row r="7" spans="1:25" x14ac:dyDescent="0.2">
      <c r="A7" s="57"/>
      <c r="B7" s="57"/>
      <c r="C7" s="11" t="s">
        <v>120</v>
      </c>
      <c r="D7" s="10" t="s">
        <v>73</v>
      </c>
      <c r="E7" s="10" t="s">
        <v>74</v>
      </c>
      <c r="F7" s="7">
        <f t="shared" si="0"/>
        <v>307.08600000000001</v>
      </c>
      <c r="G7" s="7">
        <f t="shared" si="3"/>
        <v>24.180000000000003</v>
      </c>
      <c r="H7" s="1">
        <f t="shared" si="1"/>
        <v>25.200000000000003</v>
      </c>
      <c r="I7" s="7">
        <v>30</v>
      </c>
      <c r="J7" s="7">
        <v>12.7</v>
      </c>
      <c r="K7" s="7">
        <v>12.1</v>
      </c>
      <c r="L7" s="7">
        <v>382</v>
      </c>
      <c r="M7" s="1">
        <v>2</v>
      </c>
      <c r="N7" s="7">
        <v>13</v>
      </c>
      <c r="O7" s="7">
        <v>6.5</v>
      </c>
      <c r="P7" s="7">
        <v>3.7</v>
      </c>
      <c r="Q7" s="7">
        <v>3.7</v>
      </c>
      <c r="R7" s="7">
        <v>8.9</v>
      </c>
      <c r="S7" s="7">
        <v>4.6500000000000004</v>
      </c>
      <c r="T7" s="1">
        <f t="shared" si="2"/>
        <v>13.690000000000001</v>
      </c>
      <c r="W7" s="57"/>
      <c r="X7" s="57"/>
      <c r="Y7" s="1">
        <f t="shared" si="4"/>
        <v>3.1265000000000004E-4</v>
      </c>
    </row>
    <row r="8" spans="1:25" x14ac:dyDescent="0.2">
      <c r="A8" s="57" t="s">
        <v>407</v>
      </c>
      <c r="B8" s="57" t="s">
        <v>441</v>
      </c>
      <c r="C8" s="10" t="s">
        <v>80</v>
      </c>
      <c r="D8" s="10" t="s">
        <v>73</v>
      </c>
      <c r="E8" s="10" t="s">
        <v>74</v>
      </c>
      <c r="F8" s="7">
        <f t="shared" si="0"/>
        <v>456.19200000000001</v>
      </c>
      <c r="G8" s="7">
        <f t="shared" si="3"/>
        <v>23.76</v>
      </c>
      <c r="H8" s="1">
        <f t="shared" si="1"/>
        <v>32</v>
      </c>
      <c r="I8" s="7">
        <v>28.6</v>
      </c>
      <c r="J8" s="7">
        <v>19.2</v>
      </c>
      <c r="K8" s="7">
        <v>17.600000000000001</v>
      </c>
      <c r="L8" s="7">
        <v>549</v>
      </c>
      <c r="M8" s="1">
        <v>3</v>
      </c>
      <c r="N8" s="7">
        <v>16</v>
      </c>
      <c r="O8" s="7">
        <v>5.8</v>
      </c>
      <c r="P8" s="7">
        <v>4.7</v>
      </c>
      <c r="Q8" s="7">
        <v>4.7</v>
      </c>
      <c r="R8" s="7">
        <v>11.3</v>
      </c>
      <c r="S8" s="7">
        <v>3.6</v>
      </c>
      <c r="T8" s="1">
        <f t="shared" si="2"/>
        <v>22.090000000000003</v>
      </c>
      <c r="U8" s="1">
        <v>1.57</v>
      </c>
      <c r="V8" s="1">
        <v>6000</v>
      </c>
      <c r="W8" s="57" t="s">
        <v>166</v>
      </c>
      <c r="X8" s="57" t="s">
        <v>332</v>
      </c>
      <c r="Y8" s="1">
        <f t="shared" si="4"/>
        <v>4.3616E-4</v>
      </c>
    </row>
    <row r="9" spans="1:25" x14ac:dyDescent="0.2">
      <c r="A9" s="57" t="s">
        <v>407</v>
      </c>
      <c r="B9" s="57" t="s">
        <v>442</v>
      </c>
      <c r="C9" s="10" t="s">
        <v>79</v>
      </c>
      <c r="D9" s="10" t="s">
        <v>73</v>
      </c>
      <c r="E9" s="10" t="s">
        <v>74</v>
      </c>
      <c r="F9" s="7">
        <f t="shared" si="0"/>
        <v>499.72</v>
      </c>
      <c r="G9" s="7">
        <f t="shared" si="3"/>
        <v>32.24</v>
      </c>
      <c r="H9" s="1">
        <f t="shared" si="1"/>
        <v>29.6</v>
      </c>
      <c r="I9" s="7">
        <v>33.9</v>
      </c>
      <c r="J9" s="7">
        <v>15.5</v>
      </c>
      <c r="K9" s="7">
        <v>13.1</v>
      </c>
      <c r="L9" s="7">
        <v>525</v>
      </c>
      <c r="M9" s="1">
        <v>2.8</v>
      </c>
      <c r="N9" s="7">
        <v>14.3</v>
      </c>
      <c r="O9" s="7">
        <v>7.8</v>
      </c>
      <c r="P9" s="7">
        <v>4.3</v>
      </c>
      <c r="Q9" s="7">
        <v>4.3</v>
      </c>
      <c r="R9" s="7">
        <v>10.5</v>
      </c>
      <c r="S9" s="7">
        <v>5.2</v>
      </c>
      <c r="T9" s="1">
        <f t="shared" si="2"/>
        <v>18.489999999999998</v>
      </c>
      <c r="U9" s="1">
        <v>1.38</v>
      </c>
      <c r="V9" s="1">
        <v>8550</v>
      </c>
      <c r="W9" s="57" t="s">
        <v>166</v>
      </c>
      <c r="X9" s="57" t="s">
        <v>443</v>
      </c>
      <c r="Y9" s="1">
        <f t="shared" si="4"/>
        <v>4.7962200000000002E-4</v>
      </c>
    </row>
    <row r="10" spans="1:25" x14ac:dyDescent="0.2">
      <c r="A10" s="57"/>
      <c r="B10" s="57"/>
      <c r="C10" s="10" t="s">
        <v>119</v>
      </c>
      <c r="D10" s="10" t="s">
        <v>73</v>
      </c>
      <c r="E10" s="10" t="s">
        <v>74</v>
      </c>
      <c r="F10" s="7">
        <f t="shared" si="0"/>
        <v>516.9064800000001</v>
      </c>
      <c r="G10" s="7">
        <f t="shared" si="3"/>
        <v>25.975200000000005</v>
      </c>
      <c r="H10" s="1">
        <f t="shared" si="1"/>
        <v>31.7</v>
      </c>
      <c r="I10" s="7">
        <v>28.3</v>
      </c>
      <c r="J10" s="7">
        <v>19.899999999999999</v>
      </c>
      <c r="K10" s="7">
        <v>19.399999999999999</v>
      </c>
      <c r="L10" s="7">
        <v>564</v>
      </c>
      <c r="M10" s="1">
        <v>2.9</v>
      </c>
      <c r="N10" s="7">
        <v>12.7</v>
      </c>
      <c r="O10" s="7">
        <v>5.7</v>
      </c>
      <c r="P10" s="7">
        <v>6.35</v>
      </c>
      <c r="Q10" s="7">
        <v>3.18</v>
      </c>
      <c r="R10" s="7">
        <v>9.5</v>
      </c>
      <c r="S10" s="7">
        <v>4.1100000000000003</v>
      </c>
      <c r="T10" s="1">
        <f t="shared" si="2"/>
        <v>20.193000000000001</v>
      </c>
      <c r="W10" s="57"/>
      <c r="X10" s="57"/>
      <c r="Y10" s="1">
        <f t="shared" si="4"/>
        <v>4.5967649999999996E-4</v>
      </c>
    </row>
    <row r="11" spans="1:25" x14ac:dyDescent="0.2">
      <c r="A11" s="57" t="s">
        <v>407</v>
      </c>
      <c r="B11" s="57" t="s">
        <v>445</v>
      </c>
      <c r="C11" s="11" t="s">
        <v>121</v>
      </c>
      <c r="D11" s="10" t="s">
        <v>73</v>
      </c>
      <c r="E11" s="10" t="s">
        <v>74</v>
      </c>
      <c r="F11" s="7">
        <f t="shared" si="0"/>
        <v>578.15099999999995</v>
      </c>
      <c r="G11" s="7">
        <f t="shared" si="3"/>
        <v>33.809999999999995</v>
      </c>
      <c r="H11" s="1">
        <f>(R11+P11)*2</f>
        <v>32.5</v>
      </c>
      <c r="I11" s="7">
        <v>30.2</v>
      </c>
      <c r="J11" s="7">
        <v>17.100000000000001</v>
      </c>
      <c r="K11" s="7">
        <v>16.899999999999999</v>
      </c>
      <c r="L11" s="7">
        <v>516</v>
      </c>
      <c r="M11" s="1">
        <v>2.7</v>
      </c>
      <c r="N11" s="7">
        <v>13</v>
      </c>
      <c r="O11" s="7">
        <v>6</v>
      </c>
      <c r="P11" s="7">
        <v>6.15</v>
      </c>
      <c r="Q11" s="7">
        <v>2.75</v>
      </c>
      <c r="R11" s="7">
        <v>10.1</v>
      </c>
      <c r="S11" s="7">
        <v>4.5999999999999996</v>
      </c>
      <c r="T11" s="1">
        <f t="shared" si="2"/>
        <v>16.912500000000001</v>
      </c>
      <c r="U11" s="1">
        <v>1.76</v>
      </c>
      <c r="V11" s="1">
        <v>100</v>
      </c>
      <c r="W11" s="57" t="s">
        <v>166</v>
      </c>
      <c r="X11" s="57" t="s">
        <v>332</v>
      </c>
      <c r="Y11" s="1">
        <f t="shared" si="4"/>
        <v>4.7970000000000006E-4</v>
      </c>
    </row>
    <row r="12" spans="1:25" x14ac:dyDescent="0.2">
      <c r="A12" s="57" t="s">
        <v>407</v>
      </c>
      <c r="B12" s="57" t="s">
        <v>440</v>
      </c>
      <c r="C12" s="10" t="s">
        <v>81</v>
      </c>
      <c r="D12" s="10" t="s">
        <v>73</v>
      </c>
      <c r="E12" s="10" t="s">
        <v>74</v>
      </c>
      <c r="F12" s="7">
        <f t="shared" si="0"/>
        <v>756.16200000000015</v>
      </c>
      <c r="G12" s="7">
        <f t="shared" si="3"/>
        <v>37.620000000000005</v>
      </c>
      <c r="H12" s="1">
        <f t="shared" si="1"/>
        <v>32</v>
      </c>
      <c r="I12" s="7">
        <v>37.6</v>
      </c>
      <c r="J12" s="7">
        <v>20.100000000000001</v>
      </c>
      <c r="K12" s="7">
        <v>19.399999999999999</v>
      </c>
      <c r="L12" s="7">
        <v>756</v>
      </c>
      <c r="M12" s="1">
        <v>3.6</v>
      </c>
      <c r="N12" s="7">
        <v>16</v>
      </c>
      <c r="O12" s="7">
        <v>8.1999999999999993</v>
      </c>
      <c r="P12" s="7">
        <v>4.7</v>
      </c>
      <c r="Q12" s="7">
        <v>4.7</v>
      </c>
      <c r="R12" s="7">
        <v>11.3</v>
      </c>
      <c r="S12" s="7">
        <v>5.7</v>
      </c>
      <c r="T12" s="1">
        <f t="shared" si="2"/>
        <v>22.090000000000003</v>
      </c>
      <c r="U12" s="1">
        <v>2</v>
      </c>
      <c r="V12" s="1">
        <v>100</v>
      </c>
      <c r="W12" s="57" t="s">
        <v>166</v>
      </c>
      <c r="X12" s="57" t="s">
        <v>332</v>
      </c>
      <c r="Y12" s="1">
        <f t="shared" si="4"/>
        <v>6.1664E-4</v>
      </c>
    </row>
    <row r="13" spans="1:25" x14ac:dyDescent="0.2">
      <c r="A13" s="57"/>
      <c r="B13" s="57"/>
      <c r="C13" s="12" t="s">
        <v>122</v>
      </c>
      <c r="D13" s="10" t="s">
        <v>73</v>
      </c>
      <c r="E13" s="10" t="s">
        <v>74</v>
      </c>
      <c r="F13" s="7">
        <f t="shared" si="0"/>
        <v>808.70399999999995</v>
      </c>
      <c r="G13" s="7">
        <f t="shared" si="3"/>
        <v>42.12</v>
      </c>
      <c r="H13" s="1">
        <f t="shared" si="1"/>
        <v>33.799999999999997</v>
      </c>
      <c r="I13" s="7">
        <v>35.1</v>
      </c>
      <c r="J13" s="7">
        <v>19.2</v>
      </c>
      <c r="K13" s="7">
        <v>19.2</v>
      </c>
      <c r="L13" s="7">
        <v>680</v>
      </c>
      <c r="M13" s="1">
        <v>3.4</v>
      </c>
      <c r="N13" s="7">
        <v>16</v>
      </c>
      <c r="O13" s="7">
        <v>7.2</v>
      </c>
      <c r="P13" s="7">
        <v>4.8</v>
      </c>
      <c r="Q13" s="7">
        <v>4</v>
      </c>
      <c r="R13" s="7">
        <v>12.1</v>
      </c>
      <c r="S13" s="7">
        <v>5.2</v>
      </c>
      <c r="T13" s="1">
        <f t="shared" si="2"/>
        <v>19.2</v>
      </c>
      <c r="W13" s="57"/>
      <c r="X13" s="57"/>
      <c r="Y13" s="1">
        <f t="shared" si="4"/>
        <v>5.5296000000000002E-4</v>
      </c>
    </row>
    <row r="14" spans="1:25" x14ac:dyDescent="0.2">
      <c r="A14" s="57" t="s">
        <v>407</v>
      </c>
      <c r="B14" s="57" t="s">
        <v>439</v>
      </c>
      <c r="C14" s="10" t="s">
        <v>82</v>
      </c>
      <c r="D14" s="10" t="s">
        <v>73</v>
      </c>
      <c r="E14" s="10" t="s">
        <v>74</v>
      </c>
      <c r="F14" s="7">
        <f t="shared" si="0"/>
        <v>1218.375</v>
      </c>
      <c r="G14" s="7">
        <f t="shared" si="3"/>
        <v>54.15</v>
      </c>
      <c r="H14" s="1">
        <f t="shared" si="1"/>
        <v>38.200000000000003</v>
      </c>
      <c r="I14" s="7">
        <v>39.6</v>
      </c>
      <c r="J14" s="7">
        <v>22.5</v>
      </c>
      <c r="K14" s="7">
        <v>22.1</v>
      </c>
      <c r="L14" s="7">
        <v>891</v>
      </c>
      <c r="M14" s="1">
        <v>4.4000000000000004</v>
      </c>
      <c r="N14" s="7">
        <v>19</v>
      </c>
      <c r="O14" s="7">
        <v>8</v>
      </c>
      <c r="P14" s="7">
        <v>4.8</v>
      </c>
      <c r="Q14" s="7">
        <v>4.8</v>
      </c>
      <c r="R14" s="7">
        <v>14.3</v>
      </c>
      <c r="S14" s="7">
        <v>5.7</v>
      </c>
      <c r="T14" s="1">
        <f t="shared" si="2"/>
        <v>23.04</v>
      </c>
      <c r="U14" s="1">
        <v>2.25</v>
      </c>
      <c r="V14" s="1">
        <v>100</v>
      </c>
      <c r="W14" s="57" t="s">
        <v>166</v>
      </c>
      <c r="X14" s="57" t="s">
        <v>332</v>
      </c>
      <c r="Y14" s="1">
        <f t="shared" si="4"/>
        <v>7.2960000000000006E-4</v>
      </c>
    </row>
    <row r="15" spans="1:25" x14ac:dyDescent="0.2">
      <c r="A15" s="57"/>
      <c r="B15" s="57"/>
      <c r="C15" s="12" t="s">
        <v>123</v>
      </c>
      <c r="D15" s="10" t="s">
        <v>73</v>
      </c>
      <c r="E15" s="10" t="s">
        <v>74</v>
      </c>
      <c r="F15" s="7">
        <f t="shared" si="0"/>
        <v>1365.606</v>
      </c>
      <c r="G15" s="7">
        <f t="shared" si="3"/>
        <v>37.620000000000005</v>
      </c>
      <c r="H15" s="1">
        <f t="shared" si="1"/>
        <v>39.400000000000006</v>
      </c>
      <c r="I15" s="7">
        <v>37.6</v>
      </c>
      <c r="J15" s="7">
        <v>36.299999999999997</v>
      </c>
      <c r="K15" s="7">
        <v>35</v>
      </c>
      <c r="L15" s="7">
        <v>1370</v>
      </c>
      <c r="M15" s="1">
        <v>6.8</v>
      </c>
      <c r="N15" s="7">
        <v>16</v>
      </c>
      <c r="O15" s="7">
        <v>8.1999999999999993</v>
      </c>
      <c r="P15" s="7">
        <v>8.4</v>
      </c>
      <c r="Q15" s="7">
        <v>4.7</v>
      </c>
      <c r="R15" s="7">
        <v>11.3</v>
      </c>
      <c r="S15" s="7">
        <v>5.7</v>
      </c>
      <c r="T15" s="1">
        <f t="shared" si="2"/>
        <v>39.480000000000004</v>
      </c>
      <c r="W15" s="57"/>
      <c r="X15" s="57"/>
      <c r="Y15" s="1">
        <f t="shared" si="4"/>
        <v>1.1020799999999999E-3</v>
      </c>
    </row>
    <row r="16" spans="1:25" x14ac:dyDescent="0.2">
      <c r="A16" s="57" t="s">
        <v>407</v>
      </c>
      <c r="B16" s="57" t="s">
        <v>434</v>
      </c>
      <c r="C16" s="10" t="s">
        <v>84</v>
      </c>
      <c r="D16" s="10" t="s">
        <v>73</v>
      </c>
      <c r="E16" s="10" t="s">
        <v>74</v>
      </c>
      <c r="F16" s="7">
        <f t="shared" si="0"/>
        <v>1425.6000000000001</v>
      </c>
      <c r="G16" s="7">
        <f t="shared" si="3"/>
        <v>66</v>
      </c>
      <c r="H16" s="1">
        <f t="shared" si="1"/>
        <v>42</v>
      </c>
      <c r="I16" s="7">
        <v>43.4</v>
      </c>
      <c r="J16" s="7">
        <v>21.6</v>
      </c>
      <c r="K16" s="7">
        <v>20.2</v>
      </c>
      <c r="L16" s="7">
        <v>937</v>
      </c>
      <c r="M16" s="1">
        <v>4.8</v>
      </c>
      <c r="N16" s="7">
        <v>21.1</v>
      </c>
      <c r="O16" s="7">
        <v>8.6999999999999993</v>
      </c>
      <c r="P16" s="7">
        <v>5</v>
      </c>
      <c r="Q16" s="7">
        <v>5</v>
      </c>
      <c r="R16" s="7">
        <v>16</v>
      </c>
      <c r="S16" s="7">
        <v>6</v>
      </c>
      <c r="T16" s="1">
        <f t="shared" si="2"/>
        <v>25</v>
      </c>
      <c r="U16" s="1">
        <v>2.23</v>
      </c>
      <c r="V16" s="1">
        <v>100</v>
      </c>
      <c r="W16" s="57" t="s">
        <v>166</v>
      </c>
      <c r="X16" s="57" t="s">
        <v>435</v>
      </c>
      <c r="Y16" s="1">
        <f t="shared" si="4"/>
        <v>9.1784999999999989E-4</v>
      </c>
    </row>
    <row r="17" spans="1:25" x14ac:dyDescent="0.2">
      <c r="A17" s="57"/>
      <c r="B17" s="57"/>
      <c r="C17" s="12" t="s">
        <v>125</v>
      </c>
      <c r="D17" s="10" t="s">
        <v>73</v>
      </c>
      <c r="E17" s="10" t="s">
        <v>74</v>
      </c>
      <c r="F17" s="7">
        <f t="shared" si="0"/>
        <v>1618.8030000000001</v>
      </c>
      <c r="G17" s="7">
        <f t="shared" si="3"/>
        <v>50.43</v>
      </c>
      <c r="H17" s="1">
        <f t="shared" si="1"/>
        <v>40</v>
      </c>
      <c r="I17" s="7">
        <v>42.9</v>
      </c>
      <c r="J17" s="7">
        <v>32.1</v>
      </c>
      <c r="K17" s="7">
        <v>31.9</v>
      </c>
      <c r="L17" s="7">
        <v>1380</v>
      </c>
      <c r="M17" s="1">
        <v>6.8</v>
      </c>
      <c r="N17" s="7">
        <v>20.399999999999999</v>
      </c>
      <c r="O17" s="7">
        <v>9.35</v>
      </c>
      <c r="P17" s="7">
        <v>5.9</v>
      </c>
      <c r="Q17" s="7">
        <v>5.9</v>
      </c>
      <c r="R17" s="7">
        <v>14.1</v>
      </c>
      <c r="S17" s="7">
        <v>6.15</v>
      </c>
      <c r="T17" s="1">
        <f t="shared" si="2"/>
        <v>34.81</v>
      </c>
      <c r="W17" s="57"/>
      <c r="X17" s="57"/>
      <c r="Y17" s="1">
        <f t="shared" si="4"/>
        <v>1.125366E-3</v>
      </c>
    </row>
    <row r="18" spans="1:25" x14ac:dyDescent="0.2">
      <c r="A18" s="57" t="s">
        <v>407</v>
      </c>
      <c r="B18" s="57" t="s">
        <v>438</v>
      </c>
      <c r="C18" s="10" t="s">
        <v>83</v>
      </c>
      <c r="D18" s="10" t="s">
        <v>73</v>
      </c>
      <c r="E18" s="10" t="s">
        <v>74</v>
      </c>
      <c r="F18" s="7">
        <f t="shared" si="0"/>
        <v>1842.5399999999997</v>
      </c>
      <c r="G18" s="7">
        <f t="shared" si="3"/>
        <v>57.399999999999991</v>
      </c>
      <c r="H18" s="1">
        <f t="shared" si="1"/>
        <v>40</v>
      </c>
      <c r="I18" s="7">
        <v>46.3</v>
      </c>
      <c r="J18" s="7">
        <v>32.1</v>
      </c>
      <c r="K18" s="7">
        <v>31.9</v>
      </c>
      <c r="L18" s="7">
        <v>1490</v>
      </c>
      <c r="M18" s="1">
        <v>7.3</v>
      </c>
      <c r="N18" s="7">
        <v>20.399999999999999</v>
      </c>
      <c r="O18" s="7">
        <v>10.1</v>
      </c>
      <c r="P18" s="7">
        <v>5.9</v>
      </c>
      <c r="Q18" s="7">
        <v>5.9</v>
      </c>
      <c r="R18" s="7">
        <v>14.1</v>
      </c>
      <c r="S18" s="7">
        <v>7</v>
      </c>
      <c r="T18" s="1">
        <f t="shared" si="2"/>
        <v>34.81</v>
      </c>
      <c r="U18" s="1">
        <v>2.2599999999999998</v>
      </c>
      <c r="V18" s="1">
        <v>100</v>
      </c>
      <c r="W18" s="57" t="s">
        <v>166</v>
      </c>
      <c r="X18" s="57" t="s">
        <v>332</v>
      </c>
      <c r="Y18" s="1">
        <f t="shared" si="4"/>
        <v>1.215636E-3</v>
      </c>
    </row>
    <row r="19" spans="1:25" x14ac:dyDescent="0.2">
      <c r="A19" s="57" t="s">
        <v>407</v>
      </c>
      <c r="B19" s="57" t="s">
        <v>433</v>
      </c>
      <c r="C19" s="10" t="s">
        <v>86</v>
      </c>
      <c r="D19" s="10" t="s">
        <v>73</v>
      </c>
      <c r="E19" s="10" t="s">
        <v>74</v>
      </c>
      <c r="F19" s="7">
        <f t="shared" si="0"/>
        <v>3092.5152000000003</v>
      </c>
      <c r="G19" s="7">
        <f t="shared" si="3"/>
        <v>79.704000000000008</v>
      </c>
      <c r="H19" s="1">
        <f t="shared" si="1"/>
        <v>50.6</v>
      </c>
      <c r="I19" s="7">
        <v>49.2</v>
      </c>
      <c r="J19" s="7">
        <v>38.799999999999997</v>
      </c>
      <c r="K19" s="7">
        <v>38.4</v>
      </c>
      <c r="L19" s="7">
        <v>1910</v>
      </c>
      <c r="M19" s="1">
        <v>9.6</v>
      </c>
      <c r="N19" s="7">
        <v>25.4</v>
      </c>
      <c r="O19" s="7">
        <v>9.7799999999999994</v>
      </c>
      <c r="P19" s="7">
        <v>6.5</v>
      </c>
      <c r="Q19" s="7">
        <v>6.5</v>
      </c>
      <c r="R19" s="7">
        <v>18.8</v>
      </c>
      <c r="S19" s="7">
        <v>6.48</v>
      </c>
      <c r="T19" s="1">
        <f t="shared" si="2"/>
        <v>42.25</v>
      </c>
      <c r="U19" s="1">
        <v>1.89</v>
      </c>
      <c r="V19" s="1">
        <v>100</v>
      </c>
      <c r="W19" s="57" t="s">
        <v>166</v>
      </c>
      <c r="X19" s="57" t="s">
        <v>332</v>
      </c>
      <c r="Y19" s="1">
        <f t="shared" si="4"/>
        <v>1.6146779999999998E-3</v>
      </c>
    </row>
    <row r="20" spans="1:25" x14ac:dyDescent="0.2">
      <c r="A20" s="57" t="s">
        <v>407</v>
      </c>
      <c r="B20" s="57" t="s">
        <v>436</v>
      </c>
      <c r="C20" s="12" t="s">
        <v>124</v>
      </c>
      <c r="D20" s="10" t="s">
        <v>73</v>
      </c>
      <c r="E20" s="10" t="s">
        <v>74</v>
      </c>
      <c r="F20" s="7">
        <f t="shared" si="0"/>
        <v>3501.3999999999996</v>
      </c>
      <c r="G20" s="7">
        <f t="shared" si="3"/>
        <v>57.399999999999991</v>
      </c>
      <c r="H20" s="1">
        <f t="shared" si="1"/>
        <v>50.2</v>
      </c>
      <c r="I20" s="7">
        <v>46.3</v>
      </c>
      <c r="J20" s="7">
        <v>61</v>
      </c>
      <c r="K20" s="7">
        <v>60.5</v>
      </c>
      <c r="L20" s="7">
        <v>2830</v>
      </c>
      <c r="M20" s="1">
        <v>13.8</v>
      </c>
      <c r="N20" s="7">
        <v>20.399999999999999</v>
      </c>
      <c r="O20" s="7">
        <v>10.1</v>
      </c>
      <c r="P20" s="7">
        <v>11</v>
      </c>
      <c r="Q20" s="7">
        <v>5.9</v>
      </c>
      <c r="R20" s="7">
        <v>14.1</v>
      </c>
      <c r="S20" s="7">
        <v>7</v>
      </c>
      <c r="T20" s="1">
        <f t="shared" si="2"/>
        <v>64.900000000000006</v>
      </c>
      <c r="U20" s="1">
        <v>2.29</v>
      </c>
      <c r="V20" s="1">
        <v>2205</v>
      </c>
      <c r="W20" s="57" t="s">
        <v>166</v>
      </c>
      <c r="X20" s="57" t="s">
        <v>437</v>
      </c>
      <c r="Y20" s="1">
        <f t="shared" si="4"/>
        <v>2.2664400000000002E-3</v>
      </c>
    </row>
    <row r="21" spans="1:25" x14ac:dyDescent="0.2">
      <c r="A21" s="57"/>
      <c r="B21" s="57"/>
      <c r="C21" s="12" t="s">
        <v>126</v>
      </c>
      <c r="D21" s="10" t="s">
        <v>73</v>
      </c>
      <c r="E21" s="10" t="s">
        <v>74</v>
      </c>
      <c r="F21" s="7">
        <f t="shared" si="0"/>
        <v>3950.4399999999991</v>
      </c>
      <c r="G21" s="7">
        <f t="shared" si="3"/>
        <v>111.27999999999997</v>
      </c>
      <c r="H21" s="1">
        <f t="shared" si="1"/>
        <v>43.8</v>
      </c>
      <c r="I21" s="7">
        <v>63.2</v>
      </c>
      <c r="J21" s="7">
        <v>35.5</v>
      </c>
      <c r="K21" s="7">
        <v>33.1</v>
      </c>
      <c r="L21" s="7">
        <v>2250</v>
      </c>
      <c r="M21" s="1">
        <v>11.8</v>
      </c>
      <c r="N21" s="7">
        <v>22</v>
      </c>
      <c r="O21" s="7">
        <v>14.7</v>
      </c>
      <c r="P21" s="7">
        <v>5.75</v>
      </c>
      <c r="Q21" s="7">
        <v>5.75</v>
      </c>
      <c r="R21" s="7">
        <v>16.149999999999999</v>
      </c>
      <c r="S21" s="7">
        <v>10.7</v>
      </c>
      <c r="T21" s="1">
        <f t="shared" si="2"/>
        <v>33.0625</v>
      </c>
      <c r="W21" s="57"/>
      <c r="X21" s="57"/>
      <c r="Y21" s="1">
        <f t="shared" si="4"/>
        <v>1.85955E-3</v>
      </c>
    </row>
    <row r="22" spans="1:25" x14ac:dyDescent="0.2">
      <c r="A22" s="57" t="s">
        <v>407</v>
      </c>
      <c r="B22" s="57" t="s">
        <v>432</v>
      </c>
      <c r="C22" s="10" t="s">
        <v>85</v>
      </c>
      <c r="D22" s="10" t="s">
        <v>73</v>
      </c>
      <c r="E22" s="10" t="s">
        <v>74</v>
      </c>
      <c r="F22" s="7">
        <f t="shared" si="0"/>
        <v>4567.5</v>
      </c>
      <c r="G22" s="7">
        <f t="shared" si="3"/>
        <v>87</v>
      </c>
      <c r="H22" s="1">
        <f t="shared" si="1"/>
        <v>50</v>
      </c>
      <c r="I22" s="7">
        <v>57.5</v>
      </c>
      <c r="J22" s="7">
        <v>52.5</v>
      </c>
      <c r="K22" s="7">
        <v>51.5</v>
      </c>
      <c r="L22" s="7">
        <v>3020</v>
      </c>
      <c r="M22" s="1">
        <v>16</v>
      </c>
      <c r="N22" s="7">
        <v>25</v>
      </c>
      <c r="O22" s="7">
        <v>12.8</v>
      </c>
      <c r="P22" s="7">
        <v>7.5</v>
      </c>
      <c r="Q22" s="7">
        <v>7.5</v>
      </c>
      <c r="R22" s="7">
        <v>17.5</v>
      </c>
      <c r="S22" s="7">
        <v>8.6999999999999993</v>
      </c>
      <c r="T22" s="1">
        <f t="shared" si="2"/>
        <v>56.25</v>
      </c>
      <c r="U22" s="1">
        <v>2.63</v>
      </c>
      <c r="V22" s="1">
        <v>100</v>
      </c>
      <c r="W22" s="57" t="s">
        <v>166</v>
      </c>
      <c r="X22" s="57" t="s">
        <v>332</v>
      </c>
      <c r="Y22" s="1">
        <f t="shared" si="4"/>
        <v>2.3999999999999998E-3</v>
      </c>
    </row>
    <row r="23" spans="1:25" x14ac:dyDescent="0.2">
      <c r="A23" s="57"/>
      <c r="B23" s="57"/>
      <c r="C23" s="12" t="s">
        <v>127</v>
      </c>
      <c r="D23" s="10" t="s">
        <v>73</v>
      </c>
      <c r="E23" s="10" t="s">
        <v>74</v>
      </c>
      <c r="F23" s="7">
        <f t="shared" si="0"/>
        <v>6425.7050000000008</v>
      </c>
      <c r="G23" s="7">
        <f t="shared" si="3"/>
        <v>78.650000000000006</v>
      </c>
      <c r="H23" s="1">
        <f t="shared" si="1"/>
        <v>61.2</v>
      </c>
      <c r="I23" s="7">
        <v>51.6</v>
      </c>
      <c r="J23" s="7">
        <v>81.7</v>
      </c>
      <c r="K23" s="7">
        <v>77</v>
      </c>
      <c r="L23" s="7">
        <v>4220</v>
      </c>
      <c r="M23" s="1">
        <v>21.8</v>
      </c>
      <c r="N23" s="7">
        <v>28</v>
      </c>
      <c r="O23" s="7">
        <v>10.6</v>
      </c>
      <c r="P23" s="7">
        <v>11</v>
      </c>
      <c r="Q23" s="7">
        <v>7.5</v>
      </c>
      <c r="R23" s="7">
        <v>19.600000000000001</v>
      </c>
      <c r="S23" s="7">
        <v>6.5</v>
      </c>
      <c r="T23" s="1">
        <f t="shared" si="2"/>
        <v>82.5</v>
      </c>
      <c r="W23" s="57"/>
      <c r="X23" s="57"/>
      <c r="Y23" s="1">
        <f t="shared" si="4"/>
        <v>3.2648E-3</v>
      </c>
    </row>
    <row r="24" spans="1:25" x14ac:dyDescent="0.2">
      <c r="A24" s="57" t="s">
        <v>407</v>
      </c>
      <c r="B24" s="57" t="s">
        <v>431</v>
      </c>
      <c r="C24" s="10" t="s">
        <v>87</v>
      </c>
      <c r="D24" s="10" t="s">
        <v>73</v>
      </c>
      <c r="E24" s="10" t="s">
        <v>74</v>
      </c>
      <c r="F24" s="7">
        <f t="shared" si="0"/>
        <v>7158.6</v>
      </c>
      <c r="G24" s="7">
        <f t="shared" si="3"/>
        <v>119.31</v>
      </c>
      <c r="H24" s="1">
        <f t="shared" si="1"/>
        <v>53.6</v>
      </c>
      <c r="I24" s="7">
        <v>67</v>
      </c>
      <c r="J24" s="7">
        <v>60</v>
      </c>
      <c r="K24" s="7">
        <v>49</v>
      </c>
      <c r="L24" s="7">
        <v>4000</v>
      </c>
      <c r="M24" s="1">
        <v>22</v>
      </c>
      <c r="N24" s="7">
        <v>30</v>
      </c>
      <c r="O24" s="7">
        <v>15.2</v>
      </c>
      <c r="P24" s="7">
        <v>7.3</v>
      </c>
      <c r="Q24" s="7">
        <v>7.2</v>
      </c>
      <c r="R24" s="7">
        <v>19.5</v>
      </c>
      <c r="S24" s="7">
        <v>9.6999999999999993</v>
      </c>
      <c r="T24" s="1">
        <f t="shared" si="2"/>
        <v>52.56</v>
      </c>
      <c r="U24" s="1">
        <v>3.44</v>
      </c>
      <c r="V24" s="1">
        <v>100</v>
      </c>
      <c r="W24" s="57" t="s">
        <v>166</v>
      </c>
      <c r="X24" s="57" t="s">
        <v>332</v>
      </c>
      <c r="Y24" s="1">
        <f t="shared" si="4"/>
        <v>3.3287999999999998E-3</v>
      </c>
    </row>
    <row r="25" spans="1:25" x14ac:dyDescent="0.2">
      <c r="A25" s="57" t="s">
        <v>407</v>
      </c>
      <c r="B25" s="57" t="s">
        <v>430</v>
      </c>
      <c r="C25" s="10" t="s">
        <v>88</v>
      </c>
      <c r="D25" s="10" t="s">
        <v>73</v>
      </c>
      <c r="E25" s="10" t="s">
        <v>74</v>
      </c>
      <c r="F25" s="7">
        <f t="shared" si="0"/>
        <v>12270.719999999998</v>
      </c>
      <c r="G25" s="7">
        <f t="shared" si="3"/>
        <v>147.83999999999997</v>
      </c>
      <c r="H25" s="1">
        <f t="shared" si="1"/>
        <v>64.400000000000006</v>
      </c>
      <c r="I25" s="7">
        <v>74</v>
      </c>
      <c r="J25" s="7">
        <v>83</v>
      </c>
      <c r="K25" s="7">
        <v>81.400000000000006</v>
      </c>
      <c r="L25" s="7">
        <v>6140</v>
      </c>
      <c r="M25" s="1">
        <v>30</v>
      </c>
      <c r="N25" s="7">
        <v>32</v>
      </c>
      <c r="O25" s="7">
        <v>16.399999999999999</v>
      </c>
      <c r="P25" s="7">
        <v>9.5</v>
      </c>
      <c r="Q25" s="7">
        <v>9.5</v>
      </c>
      <c r="R25" s="7">
        <v>22.7</v>
      </c>
      <c r="S25" s="7">
        <v>11.2</v>
      </c>
      <c r="T25" s="1">
        <f t="shared" si="2"/>
        <v>90.25</v>
      </c>
      <c r="U25" s="1">
        <v>4.9800000000000004</v>
      </c>
      <c r="V25" s="1">
        <v>100</v>
      </c>
      <c r="W25" s="57" t="s">
        <v>166</v>
      </c>
      <c r="X25" s="57" t="s">
        <v>332</v>
      </c>
      <c r="Y25" s="1">
        <f t="shared" si="4"/>
        <v>4.9855999999999998E-3</v>
      </c>
    </row>
    <row r="26" spans="1:25" x14ac:dyDescent="0.2">
      <c r="A26" s="57" t="s">
        <v>407</v>
      </c>
      <c r="B26" s="57" t="s">
        <v>428</v>
      </c>
      <c r="C26" s="10" t="s">
        <v>90</v>
      </c>
      <c r="D26" s="10" t="s">
        <v>73</v>
      </c>
      <c r="E26" s="10" t="s">
        <v>74</v>
      </c>
      <c r="F26" s="7">
        <f t="shared" si="0"/>
        <v>12446.52</v>
      </c>
      <c r="G26" s="7">
        <f t="shared" si="3"/>
        <v>146.77500000000001</v>
      </c>
      <c r="H26" s="1">
        <f t="shared" si="1"/>
        <v>69.599999999999994</v>
      </c>
      <c r="I26" s="7">
        <v>69.599999999999994</v>
      </c>
      <c r="J26" s="7">
        <v>84.8</v>
      </c>
      <c r="K26" s="7">
        <v>83.2</v>
      </c>
      <c r="L26" s="7">
        <v>5900</v>
      </c>
      <c r="M26" s="1">
        <v>30</v>
      </c>
      <c r="N26" s="7">
        <v>34.6</v>
      </c>
      <c r="O26" s="7">
        <v>14.65</v>
      </c>
      <c r="P26" s="7">
        <v>9.6999999999999993</v>
      </c>
      <c r="Q26" s="7">
        <v>9.65</v>
      </c>
      <c r="R26" s="7">
        <v>25.1</v>
      </c>
      <c r="S26" s="7">
        <v>9.5</v>
      </c>
      <c r="T26" s="1">
        <f t="shared" si="2"/>
        <v>93.60499999999999</v>
      </c>
      <c r="U26" s="1">
        <v>4.72</v>
      </c>
      <c r="V26" s="1">
        <v>100</v>
      </c>
      <c r="W26" s="57" t="s">
        <v>166</v>
      </c>
      <c r="X26" s="57" t="s">
        <v>332</v>
      </c>
      <c r="Y26" s="1">
        <f t="shared" si="4"/>
        <v>4.9168329999999998E-3</v>
      </c>
    </row>
    <row r="27" spans="1:25" x14ac:dyDescent="0.2">
      <c r="A27" s="57" t="s">
        <v>407</v>
      </c>
      <c r="B27" s="57" t="s">
        <v>429</v>
      </c>
      <c r="C27" s="10" t="s">
        <v>89</v>
      </c>
      <c r="D27" s="10" t="s">
        <v>73</v>
      </c>
      <c r="E27" s="10" t="s">
        <v>74</v>
      </c>
      <c r="F27" s="7">
        <f t="shared" si="0"/>
        <v>14340.479999999998</v>
      </c>
      <c r="G27" s="7">
        <f t="shared" si="3"/>
        <v>147.83999999999997</v>
      </c>
      <c r="H27" s="1">
        <f t="shared" si="1"/>
        <v>67.400000000000006</v>
      </c>
      <c r="I27" s="7">
        <v>74</v>
      </c>
      <c r="J27" s="7">
        <v>97</v>
      </c>
      <c r="K27" s="7">
        <v>95</v>
      </c>
      <c r="L27" s="7">
        <v>7187</v>
      </c>
      <c r="M27" s="1">
        <v>37</v>
      </c>
      <c r="N27" s="7">
        <v>32</v>
      </c>
      <c r="O27" s="7">
        <v>16.399999999999999</v>
      </c>
      <c r="P27" s="7">
        <v>11</v>
      </c>
      <c r="Q27" s="7">
        <v>9.5</v>
      </c>
      <c r="R27" s="7">
        <v>22.7</v>
      </c>
      <c r="S27" s="7">
        <v>11.2</v>
      </c>
      <c r="T27" s="1">
        <f t="shared" si="2"/>
        <v>104.5</v>
      </c>
      <c r="U27" s="1">
        <v>4.72</v>
      </c>
      <c r="V27" s="1">
        <v>1440</v>
      </c>
      <c r="W27" s="57" t="s">
        <v>166</v>
      </c>
      <c r="X27" s="57" t="s">
        <v>332</v>
      </c>
      <c r="Y27" s="1">
        <f t="shared" si="4"/>
        <v>5.7727999999999989E-3</v>
      </c>
    </row>
    <row r="28" spans="1:25" x14ac:dyDescent="0.2">
      <c r="A28" s="57" t="s">
        <v>407</v>
      </c>
      <c r="B28" s="57" t="s">
        <v>427</v>
      </c>
      <c r="C28" s="10" t="s">
        <v>91</v>
      </c>
      <c r="D28" s="10" t="s">
        <v>73</v>
      </c>
      <c r="E28" s="10" t="s">
        <v>74</v>
      </c>
      <c r="F28" s="7">
        <f t="shared" si="0"/>
        <v>20592.000000000004</v>
      </c>
      <c r="G28" s="7">
        <f t="shared" si="3"/>
        <v>171.60000000000002</v>
      </c>
      <c r="H28" s="1">
        <f t="shared" si="1"/>
        <v>72</v>
      </c>
      <c r="I28" s="7">
        <v>81</v>
      </c>
      <c r="J28" s="7">
        <v>120</v>
      </c>
      <c r="K28" s="7">
        <v>112</v>
      </c>
      <c r="L28" s="7">
        <v>9720</v>
      </c>
      <c r="M28" s="1">
        <v>50</v>
      </c>
      <c r="N28" s="7">
        <v>36</v>
      </c>
      <c r="O28" s="7">
        <v>18</v>
      </c>
      <c r="P28" s="7">
        <v>11.5</v>
      </c>
      <c r="Q28" s="7">
        <v>10.199999999999999</v>
      </c>
      <c r="R28" s="7">
        <v>24.5</v>
      </c>
      <c r="S28" s="7">
        <v>12</v>
      </c>
      <c r="T28" s="1">
        <f t="shared" si="2"/>
        <v>117.3</v>
      </c>
      <c r="U28" s="1">
        <v>6.84</v>
      </c>
      <c r="V28" s="1">
        <v>100</v>
      </c>
      <c r="W28" s="57" t="s">
        <v>166</v>
      </c>
      <c r="X28" s="57" t="s">
        <v>332</v>
      </c>
      <c r="Y28" s="1">
        <f t="shared" si="4"/>
        <v>7.4520000000000003E-3</v>
      </c>
    </row>
    <row r="29" spans="1:25" x14ac:dyDescent="0.2">
      <c r="A29" s="57" t="s">
        <v>407</v>
      </c>
      <c r="B29" s="57" t="s">
        <v>426</v>
      </c>
      <c r="C29" s="10" t="s">
        <v>92</v>
      </c>
      <c r="D29" s="10" t="s">
        <v>73</v>
      </c>
      <c r="E29" s="10" t="s">
        <v>74</v>
      </c>
      <c r="F29" s="7">
        <f t="shared" si="0"/>
        <v>25188.45</v>
      </c>
      <c r="G29" s="7">
        <f t="shared" si="3"/>
        <v>169.05</v>
      </c>
      <c r="H29" s="1">
        <f t="shared" si="1"/>
        <v>82.2</v>
      </c>
      <c r="I29" s="7">
        <v>77</v>
      </c>
      <c r="J29" s="7">
        <v>149</v>
      </c>
      <c r="K29" s="7">
        <v>143</v>
      </c>
      <c r="L29" s="7">
        <v>11500</v>
      </c>
      <c r="M29" s="1">
        <v>58</v>
      </c>
      <c r="N29" s="7">
        <v>40.6</v>
      </c>
      <c r="O29" s="7">
        <v>16.5</v>
      </c>
      <c r="P29" s="7">
        <v>12.5</v>
      </c>
      <c r="Q29" s="7">
        <v>12.5</v>
      </c>
      <c r="R29" s="7">
        <v>28.6</v>
      </c>
      <c r="S29" s="7">
        <v>10.5</v>
      </c>
      <c r="T29" s="1">
        <f t="shared" si="2"/>
        <v>156.25</v>
      </c>
      <c r="U29" s="1">
        <v>7.68</v>
      </c>
      <c r="V29" s="1">
        <v>100</v>
      </c>
      <c r="W29" s="57" t="s">
        <v>166</v>
      </c>
      <c r="X29" s="57" t="s">
        <v>332</v>
      </c>
      <c r="Y29" s="1">
        <f t="shared" si="4"/>
        <v>8.3737499999999992E-3</v>
      </c>
    </row>
    <row r="30" spans="1:25" x14ac:dyDescent="0.2">
      <c r="A30" s="57" t="s">
        <v>407</v>
      </c>
      <c r="B30" s="57" t="s">
        <v>425</v>
      </c>
      <c r="C30" s="10" t="s">
        <v>93</v>
      </c>
      <c r="D30" s="10" t="s">
        <v>73</v>
      </c>
      <c r="E30" s="10" t="s">
        <v>74</v>
      </c>
      <c r="F30" s="7">
        <f t="shared" si="0"/>
        <v>45575.12</v>
      </c>
      <c r="G30" s="7">
        <f t="shared" si="3"/>
        <v>256.04000000000002</v>
      </c>
      <c r="H30" s="1">
        <f t="shared" si="1"/>
        <v>89.4</v>
      </c>
      <c r="I30" s="7">
        <v>97</v>
      </c>
      <c r="J30" s="7">
        <v>178</v>
      </c>
      <c r="K30" s="7">
        <v>175</v>
      </c>
      <c r="L30" s="7">
        <v>17300</v>
      </c>
      <c r="M30" s="1">
        <v>88</v>
      </c>
      <c r="N30" s="7">
        <v>42</v>
      </c>
      <c r="O30" s="7">
        <v>21.2</v>
      </c>
      <c r="P30" s="7">
        <v>15.2</v>
      </c>
      <c r="Q30" s="7">
        <v>12.2</v>
      </c>
      <c r="R30" s="7">
        <v>29.5</v>
      </c>
      <c r="S30" s="7">
        <v>14.8</v>
      </c>
      <c r="T30" s="1">
        <f t="shared" si="2"/>
        <v>185.43999999999997</v>
      </c>
      <c r="U30" s="1">
        <v>8.68</v>
      </c>
      <c r="V30" s="1">
        <v>100</v>
      </c>
      <c r="W30" s="57" t="s">
        <v>166</v>
      </c>
      <c r="X30" s="57" t="s">
        <v>332</v>
      </c>
      <c r="Y30" s="1">
        <f t="shared" si="4"/>
        <v>1.353408E-2</v>
      </c>
    </row>
    <row r="31" spans="1:25" x14ac:dyDescent="0.2">
      <c r="A31" s="57" t="s">
        <v>407</v>
      </c>
      <c r="B31" s="57" t="s">
        <v>423</v>
      </c>
      <c r="C31" s="10" t="s">
        <v>95</v>
      </c>
      <c r="D31" s="10" t="s">
        <v>73</v>
      </c>
      <c r="E31" s="10" t="s">
        <v>74</v>
      </c>
      <c r="F31" s="7">
        <f t="shared" si="0"/>
        <v>46050.12</v>
      </c>
      <c r="G31" s="7">
        <f t="shared" si="3"/>
        <v>197.64000000000001</v>
      </c>
      <c r="H31" s="1">
        <f t="shared" si="1"/>
        <v>94.8</v>
      </c>
      <c r="I31" s="7">
        <v>89</v>
      </c>
      <c r="J31" s="7">
        <v>233</v>
      </c>
      <c r="K31" s="7">
        <v>226</v>
      </c>
      <c r="L31" s="7">
        <v>20700</v>
      </c>
      <c r="M31" s="1">
        <v>106</v>
      </c>
      <c r="N31" s="7">
        <v>46.9</v>
      </c>
      <c r="O31" s="7">
        <v>19.600000000000001</v>
      </c>
      <c r="P31" s="7">
        <v>15.6</v>
      </c>
      <c r="Q31" s="7">
        <v>15.6</v>
      </c>
      <c r="R31" s="7">
        <v>31.8</v>
      </c>
      <c r="S31" s="7">
        <v>12.2</v>
      </c>
      <c r="T31" s="1">
        <f t="shared" si="2"/>
        <v>243.35999999999999</v>
      </c>
      <c r="U31" s="1">
        <v>15.53</v>
      </c>
      <c r="V31" s="1">
        <v>100</v>
      </c>
      <c r="W31" s="57" t="s">
        <v>166</v>
      </c>
      <c r="X31" s="57" t="s">
        <v>332</v>
      </c>
      <c r="Y31" s="1">
        <f t="shared" si="4"/>
        <v>1.4340144000000001E-2</v>
      </c>
    </row>
    <row r="32" spans="1:25" x14ac:dyDescent="0.2">
      <c r="A32" s="57" t="s">
        <v>407</v>
      </c>
      <c r="B32" s="57" t="s">
        <v>424</v>
      </c>
      <c r="C32" s="10" t="s">
        <v>94</v>
      </c>
      <c r="D32" s="10" t="s">
        <v>73</v>
      </c>
      <c r="E32" s="10" t="s">
        <v>74</v>
      </c>
      <c r="F32" s="7">
        <f t="shared" si="0"/>
        <v>59913.360000000008</v>
      </c>
      <c r="G32" s="7">
        <f t="shared" si="3"/>
        <v>256.04000000000002</v>
      </c>
      <c r="H32" s="1">
        <f t="shared" si="1"/>
        <v>99</v>
      </c>
      <c r="I32" s="7">
        <v>97</v>
      </c>
      <c r="J32" s="7">
        <v>234</v>
      </c>
      <c r="K32" s="7">
        <v>229</v>
      </c>
      <c r="L32" s="7">
        <v>22700</v>
      </c>
      <c r="M32" s="1">
        <v>116</v>
      </c>
      <c r="N32" s="7">
        <v>42</v>
      </c>
      <c r="O32" s="7">
        <v>21.2</v>
      </c>
      <c r="P32" s="7">
        <v>20</v>
      </c>
      <c r="Q32" s="7">
        <v>12.2</v>
      </c>
      <c r="R32" s="7">
        <v>29.5</v>
      </c>
      <c r="S32" s="7">
        <v>14.8</v>
      </c>
      <c r="T32" s="1">
        <f t="shared" si="2"/>
        <v>244</v>
      </c>
      <c r="U32" s="1">
        <v>11.14</v>
      </c>
      <c r="V32" s="1">
        <v>100</v>
      </c>
      <c r="W32" s="57" t="s">
        <v>166</v>
      </c>
      <c r="X32" s="57" t="s">
        <v>332</v>
      </c>
      <c r="Y32" s="1">
        <f t="shared" si="4"/>
        <v>1.7808000000000001E-2</v>
      </c>
    </row>
    <row r="33" spans="1:25" x14ac:dyDescent="0.2">
      <c r="A33" s="57" t="s">
        <v>407</v>
      </c>
      <c r="B33" s="57" t="s">
        <v>420</v>
      </c>
      <c r="C33" s="10" t="s">
        <v>98</v>
      </c>
      <c r="D33" s="10" t="s">
        <v>73</v>
      </c>
      <c r="E33" s="10" t="s">
        <v>74</v>
      </c>
      <c r="F33" s="7">
        <f t="shared" si="0"/>
        <v>95805.200000000012</v>
      </c>
      <c r="G33" s="7">
        <f t="shared" si="3"/>
        <v>281.78000000000003</v>
      </c>
      <c r="H33" s="1">
        <f t="shared" si="1"/>
        <v>113.80000000000001</v>
      </c>
      <c r="I33" s="7">
        <v>107</v>
      </c>
      <c r="J33" s="7">
        <v>340</v>
      </c>
      <c r="K33" s="7">
        <v>327</v>
      </c>
      <c r="L33" s="7">
        <v>36400</v>
      </c>
      <c r="M33" s="1">
        <v>184</v>
      </c>
      <c r="N33" s="7">
        <v>56.1</v>
      </c>
      <c r="O33" s="7">
        <v>23.6</v>
      </c>
      <c r="P33" s="7">
        <v>18.8</v>
      </c>
      <c r="Q33" s="7">
        <v>18.8</v>
      </c>
      <c r="R33" s="7">
        <v>38.1</v>
      </c>
      <c r="S33" s="7">
        <v>14.6</v>
      </c>
      <c r="T33" s="1">
        <f t="shared" si="2"/>
        <v>353.44000000000005</v>
      </c>
      <c r="U33" s="1">
        <v>23.74</v>
      </c>
      <c r="V33" s="1">
        <v>100</v>
      </c>
      <c r="W33" s="57" t="s">
        <v>166</v>
      </c>
      <c r="X33" s="57" t="s">
        <v>332</v>
      </c>
      <c r="Y33" s="1">
        <f t="shared" si="4"/>
        <v>2.4890447999999999E-2</v>
      </c>
    </row>
    <row r="34" spans="1:25" x14ac:dyDescent="0.2">
      <c r="A34" s="57" t="s">
        <v>407</v>
      </c>
      <c r="B34" s="57" t="s">
        <v>422</v>
      </c>
      <c r="C34" s="10" t="s">
        <v>96</v>
      </c>
      <c r="D34" s="10" t="s">
        <v>73</v>
      </c>
      <c r="E34" s="10" t="s">
        <v>74</v>
      </c>
      <c r="F34" s="7">
        <f t="shared" si="0"/>
        <v>132944.70000000001</v>
      </c>
      <c r="G34" s="7">
        <f t="shared" si="3"/>
        <v>375.55</v>
      </c>
      <c r="H34" s="1">
        <f t="shared" si="1"/>
        <v>117</v>
      </c>
      <c r="I34" s="7">
        <v>124</v>
      </c>
      <c r="J34" s="7">
        <v>354</v>
      </c>
      <c r="K34" s="7">
        <v>351</v>
      </c>
      <c r="L34" s="7">
        <v>43900</v>
      </c>
      <c r="M34" s="1">
        <v>215</v>
      </c>
      <c r="N34" s="7">
        <v>55</v>
      </c>
      <c r="O34" s="7">
        <v>27.8</v>
      </c>
      <c r="P34" s="7">
        <v>21</v>
      </c>
      <c r="Q34" s="7">
        <v>17.2</v>
      </c>
      <c r="R34" s="7">
        <v>37.5</v>
      </c>
      <c r="S34" s="7">
        <v>18.5</v>
      </c>
      <c r="T34" s="1">
        <f t="shared" si="2"/>
        <v>361.2</v>
      </c>
      <c r="U34" s="1">
        <v>20.28</v>
      </c>
      <c r="V34" s="1">
        <v>100</v>
      </c>
      <c r="W34" s="57" t="s">
        <v>166</v>
      </c>
      <c r="X34" s="57" t="s">
        <v>332</v>
      </c>
      <c r="Y34" s="1">
        <f t="shared" si="4"/>
        <v>3.2108999999999999E-2</v>
      </c>
    </row>
    <row r="35" spans="1:25" x14ac:dyDescent="0.2">
      <c r="A35" s="57" t="s">
        <v>407</v>
      </c>
      <c r="B35" s="57" t="s">
        <v>421</v>
      </c>
      <c r="C35" s="10" t="s">
        <v>97</v>
      </c>
      <c r="D35" s="10" t="s">
        <v>73</v>
      </c>
      <c r="E35" s="10" t="s">
        <v>74</v>
      </c>
      <c r="F35" s="7">
        <f t="shared" si="0"/>
        <v>157731</v>
      </c>
      <c r="G35" s="7">
        <f t="shared" si="3"/>
        <v>375.55</v>
      </c>
      <c r="H35" s="1">
        <f t="shared" si="1"/>
        <v>125</v>
      </c>
      <c r="I35" s="7">
        <v>124</v>
      </c>
      <c r="J35" s="7">
        <v>420</v>
      </c>
      <c r="K35" s="7">
        <v>420</v>
      </c>
      <c r="L35" s="7">
        <v>52100</v>
      </c>
      <c r="M35" s="1">
        <v>256</v>
      </c>
      <c r="N35" s="7">
        <v>55</v>
      </c>
      <c r="O35" s="7">
        <v>27.8</v>
      </c>
      <c r="P35" s="7">
        <v>25</v>
      </c>
      <c r="Q35" s="7">
        <v>17.2</v>
      </c>
      <c r="R35" s="7">
        <v>37.5</v>
      </c>
      <c r="S35" s="7">
        <v>18.5</v>
      </c>
      <c r="T35" s="1">
        <f t="shared" si="2"/>
        <v>430</v>
      </c>
      <c r="U35" s="1">
        <v>22.67</v>
      </c>
      <c r="V35" s="1">
        <v>100</v>
      </c>
      <c r="W35" s="57" t="s">
        <v>166</v>
      </c>
      <c r="X35" s="57" t="s">
        <v>332</v>
      </c>
      <c r="Y35" s="1">
        <f t="shared" si="4"/>
        <v>3.8225000000000002E-2</v>
      </c>
    </row>
    <row r="36" spans="1:25" x14ac:dyDescent="0.2">
      <c r="A36" s="57" t="s">
        <v>407</v>
      </c>
      <c r="B36" s="57" t="s">
        <v>419</v>
      </c>
      <c r="C36" s="10" t="s">
        <v>99</v>
      </c>
      <c r="D36" s="10" t="s">
        <v>73</v>
      </c>
      <c r="E36" s="10" t="s">
        <v>74</v>
      </c>
      <c r="F36" s="7">
        <f t="shared" si="0"/>
        <v>287423.40000000002</v>
      </c>
      <c r="G36" s="7">
        <f t="shared" si="3"/>
        <v>537.24</v>
      </c>
      <c r="H36" s="1">
        <f t="shared" si="1"/>
        <v>143.19999999999999</v>
      </c>
      <c r="I36" s="7">
        <v>147</v>
      </c>
      <c r="J36" s="7">
        <v>535</v>
      </c>
      <c r="K36" s="7">
        <v>529</v>
      </c>
      <c r="L36" s="7">
        <v>78650</v>
      </c>
      <c r="M36" s="1">
        <v>394</v>
      </c>
      <c r="N36" s="7">
        <v>65</v>
      </c>
      <c r="O36" s="7">
        <v>32.799999999999997</v>
      </c>
      <c r="P36" s="7">
        <v>27.4</v>
      </c>
      <c r="Q36" s="7">
        <v>20</v>
      </c>
      <c r="R36" s="7">
        <v>44.2</v>
      </c>
      <c r="S36" s="7">
        <v>22.2</v>
      </c>
      <c r="T36" s="1">
        <f t="shared" si="2"/>
        <v>548</v>
      </c>
      <c r="U36" s="1">
        <v>28.43</v>
      </c>
      <c r="V36" s="1">
        <v>100</v>
      </c>
      <c r="W36" s="57" t="s">
        <v>166</v>
      </c>
      <c r="X36" s="57" t="s">
        <v>332</v>
      </c>
      <c r="Y36" s="1">
        <f t="shared" si="4"/>
        <v>5.8416799999999998E-2</v>
      </c>
    </row>
    <row r="37" spans="1:25" x14ac:dyDescent="0.2">
      <c r="A37" s="57" t="s">
        <v>407</v>
      </c>
      <c r="B37" s="57" t="s">
        <v>418</v>
      </c>
      <c r="C37" s="10" t="s">
        <v>100</v>
      </c>
      <c r="D37" s="10" t="s">
        <v>73</v>
      </c>
      <c r="E37" s="10" t="s">
        <v>74</v>
      </c>
      <c r="F37" s="7">
        <f t="shared" si="0"/>
        <v>388900.2</v>
      </c>
      <c r="G37" s="7">
        <f t="shared" si="3"/>
        <v>569.4</v>
      </c>
      <c r="H37" s="1">
        <f t="shared" si="1"/>
        <v>160</v>
      </c>
      <c r="I37" s="7">
        <v>149</v>
      </c>
      <c r="J37" s="7">
        <v>683</v>
      </c>
      <c r="K37" s="7">
        <v>676</v>
      </c>
      <c r="L37" s="7">
        <v>102000</v>
      </c>
      <c r="M37" s="1">
        <v>514</v>
      </c>
      <c r="N37" s="7">
        <v>70.5</v>
      </c>
      <c r="O37" s="7">
        <v>33.200000000000003</v>
      </c>
      <c r="P37" s="7">
        <v>32</v>
      </c>
      <c r="Q37" s="7">
        <v>22</v>
      </c>
      <c r="R37" s="7">
        <v>48</v>
      </c>
      <c r="S37" s="7">
        <v>21.9</v>
      </c>
      <c r="T37" s="1">
        <f t="shared" si="2"/>
        <v>704</v>
      </c>
      <c r="U37" s="1">
        <v>47.1</v>
      </c>
      <c r="V37" s="1">
        <v>100</v>
      </c>
      <c r="W37" s="57" t="s">
        <v>166</v>
      </c>
      <c r="X37" s="57" t="s">
        <v>332</v>
      </c>
      <c r="Y37" s="1">
        <f t="shared" si="4"/>
        <v>7.4899200000000013E-2</v>
      </c>
    </row>
    <row r="38" spans="1:25" x14ac:dyDescent="0.2">
      <c r="A38" s="57" t="s">
        <v>407</v>
      </c>
      <c r="B38" s="57" t="s">
        <v>417</v>
      </c>
      <c r="C38" s="10" t="s">
        <v>101</v>
      </c>
      <c r="D38" s="10" t="s">
        <v>73</v>
      </c>
      <c r="E38" s="10" t="s">
        <v>74</v>
      </c>
      <c r="F38" s="7">
        <f>G38*J38</f>
        <v>421094.7</v>
      </c>
      <c r="G38" s="7">
        <f t="shared" si="3"/>
        <v>1079.73</v>
      </c>
      <c r="H38" s="1">
        <f t="shared" si="1"/>
        <v>158.19999999999999</v>
      </c>
      <c r="I38" s="7">
        <v>184</v>
      </c>
      <c r="J38" s="7">
        <v>390</v>
      </c>
      <c r="K38" s="7">
        <v>388</v>
      </c>
      <c r="L38" s="7">
        <v>71800</v>
      </c>
      <c r="M38" s="1">
        <v>358</v>
      </c>
      <c r="N38" s="7">
        <v>80</v>
      </c>
      <c r="O38" s="7">
        <v>38.5</v>
      </c>
      <c r="P38" s="7">
        <v>20.2</v>
      </c>
      <c r="Q38" s="7">
        <v>20.2</v>
      </c>
      <c r="R38" s="7">
        <v>58.9</v>
      </c>
      <c r="S38" s="7">
        <v>27.9</v>
      </c>
      <c r="T38" s="1">
        <f t="shared" si="2"/>
        <v>408.03999999999996</v>
      </c>
      <c r="U38" s="1">
        <v>36.880000000000003</v>
      </c>
      <c r="V38" s="1">
        <v>100</v>
      </c>
      <c r="W38" s="57" t="s">
        <v>166</v>
      </c>
      <c r="X38" s="57" t="s">
        <v>332</v>
      </c>
      <c r="Y38" s="1">
        <f t="shared" si="4"/>
        <v>6.2216E-2</v>
      </c>
    </row>
    <row r="39" spans="1:25" x14ac:dyDescent="0.2">
      <c r="A39" s="57" t="s">
        <v>407</v>
      </c>
      <c r="B39" s="57" t="s">
        <v>415</v>
      </c>
      <c r="C39" s="11" t="s">
        <v>118</v>
      </c>
      <c r="D39" s="10" t="s">
        <v>73</v>
      </c>
      <c r="E39" s="10" t="s">
        <v>74</v>
      </c>
      <c r="F39" s="7">
        <f t="shared" si="0"/>
        <v>1571946.3375000001</v>
      </c>
      <c r="G39" s="7">
        <f t="shared" si="3"/>
        <v>2138.7025000000003</v>
      </c>
      <c r="H39" s="1">
        <f t="shared" si="1"/>
        <v>201.3</v>
      </c>
      <c r="I39" s="7">
        <v>274</v>
      </c>
      <c r="J39" s="7">
        <v>735</v>
      </c>
      <c r="K39" s="1">
        <v>690</v>
      </c>
      <c r="L39" s="7">
        <v>201390</v>
      </c>
      <c r="M39" s="1">
        <v>987</v>
      </c>
      <c r="N39" s="1">
        <v>100.3</v>
      </c>
      <c r="O39" s="1">
        <v>59.4</v>
      </c>
      <c r="P39" s="1">
        <v>27.5</v>
      </c>
      <c r="Q39" s="1">
        <v>27.5</v>
      </c>
      <c r="R39" s="1">
        <v>73.150000000000006</v>
      </c>
      <c r="S39" s="1">
        <v>46.85</v>
      </c>
      <c r="T39" s="1">
        <f t="shared" si="2"/>
        <v>756.25</v>
      </c>
      <c r="U39" s="1">
        <v>129.4</v>
      </c>
      <c r="V39" s="1">
        <v>100</v>
      </c>
      <c r="W39" s="57" t="s">
        <v>166</v>
      </c>
      <c r="X39" s="57" t="s">
        <v>332</v>
      </c>
      <c r="Y39" s="1">
        <f t="shared" si="4"/>
        <v>0.16384004999999999</v>
      </c>
    </row>
    <row r="40" spans="1:25" x14ac:dyDescent="0.2">
      <c r="A40" s="58" t="s">
        <v>407</v>
      </c>
      <c r="B40" s="58" t="s">
        <v>1059</v>
      </c>
      <c r="C40" s="58" t="s">
        <v>1065</v>
      </c>
      <c r="D40" s="10" t="s">
        <v>73</v>
      </c>
      <c r="E40" s="58" t="s">
        <v>1062</v>
      </c>
      <c r="F40" s="7">
        <f t="shared" si="0"/>
        <v>3548160</v>
      </c>
      <c r="G40" s="7">
        <f>Q40*R40*2</f>
        <v>4224</v>
      </c>
      <c r="H40" s="1">
        <f>(N40+Q40)+P40*2</f>
        <v>205</v>
      </c>
      <c r="I40" s="1">
        <v>368</v>
      </c>
      <c r="J40" s="1">
        <v>840</v>
      </c>
      <c r="K40" s="1">
        <v>840</v>
      </c>
      <c r="L40" s="1">
        <v>310800</v>
      </c>
      <c r="M40" s="1">
        <v>1600</v>
      </c>
      <c r="N40" s="1">
        <v>101</v>
      </c>
      <c r="O40" s="1">
        <v>76</v>
      </c>
      <c r="P40" s="1">
        <v>30</v>
      </c>
      <c r="Q40" s="1">
        <v>44</v>
      </c>
      <c r="R40" s="1">
        <v>48</v>
      </c>
      <c r="T40" s="1">
        <f t="shared" si="2"/>
        <v>1320</v>
      </c>
      <c r="U40" s="1">
        <v>296.625</v>
      </c>
      <c r="V40" s="1">
        <v>100</v>
      </c>
      <c r="W40" s="57" t="s">
        <v>166</v>
      </c>
      <c r="X40" s="58" t="s">
        <v>1060</v>
      </c>
      <c r="Y40" s="1">
        <f t="shared" si="4"/>
        <v>0.23028000000000001</v>
      </c>
    </row>
    <row r="41" spans="1:25" x14ac:dyDescent="0.2">
      <c r="A41" s="58" t="s">
        <v>407</v>
      </c>
      <c r="B41" s="58" t="s">
        <v>1061</v>
      </c>
      <c r="C41" s="58" t="s">
        <v>1064</v>
      </c>
      <c r="D41" s="10" t="s">
        <v>73</v>
      </c>
      <c r="E41" s="58" t="s">
        <v>1063</v>
      </c>
      <c r="F41" s="7">
        <f t="shared" si="0"/>
        <v>4522500</v>
      </c>
      <c r="G41" s="7">
        <f>Q41*R41*2</f>
        <v>3350</v>
      </c>
      <c r="H41" s="1">
        <f>(N41+Q41)+P41*2</f>
        <v>251</v>
      </c>
      <c r="I41" s="1">
        <v>377</v>
      </c>
      <c r="J41" s="1">
        <v>1350</v>
      </c>
      <c r="K41" s="1">
        <v>1350</v>
      </c>
      <c r="L41" s="1">
        <v>508950</v>
      </c>
      <c r="M41" s="1">
        <v>2500</v>
      </c>
      <c r="N41" s="1">
        <v>141</v>
      </c>
      <c r="O41" s="1">
        <v>78.5</v>
      </c>
      <c r="P41" s="1">
        <v>30</v>
      </c>
      <c r="Q41" s="1">
        <v>50</v>
      </c>
      <c r="R41" s="1">
        <v>33.5</v>
      </c>
      <c r="T41" s="1">
        <f>(N41-Q41)/2*P41</f>
        <v>1365</v>
      </c>
      <c r="U41" s="1">
        <v>479.41379999999998</v>
      </c>
      <c r="V41" s="1">
        <v>100</v>
      </c>
      <c r="W41" s="57" t="s">
        <v>166</v>
      </c>
      <c r="X41" s="58" t="s">
        <v>1060</v>
      </c>
      <c r="Y41" s="1">
        <f t="shared" si="4"/>
        <v>0.33205499999999999</v>
      </c>
    </row>
  </sheetData>
  <phoneticPr fontId="7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2"/>
  <sheetViews>
    <sheetView workbookViewId="0">
      <selection activeCell="J6" sqref="J6"/>
    </sheetView>
  </sheetViews>
  <sheetFormatPr defaultRowHeight="14.25" x14ac:dyDescent="0.2"/>
  <cols>
    <col min="1" max="1" width="6.625" bestFit="1" customWidth="1"/>
    <col min="2" max="2" width="21.5" bestFit="1" customWidth="1"/>
    <col min="3" max="3" width="9.25" bestFit="1" customWidth="1"/>
    <col min="4" max="5" width="6.5" bestFit="1" customWidth="1"/>
    <col min="6" max="6" width="21.375" bestFit="1" customWidth="1"/>
    <col min="7" max="7" width="17.125" bestFit="1" customWidth="1"/>
    <col min="8" max="8" width="11.125" bestFit="1" customWidth="1"/>
  </cols>
  <sheetData>
    <row r="1" spans="1:15" x14ac:dyDescent="0.2">
      <c r="A1" s="56" t="s">
        <v>321</v>
      </c>
      <c r="B1" s="62" t="s">
        <v>23</v>
      </c>
      <c r="C1" s="62" t="s">
        <v>1056</v>
      </c>
      <c r="D1" s="62" t="s">
        <v>24</v>
      </c>
      <c r="E1" s="62" t="s">
        <v>25</v>
      </c>
      <c r="F1" s="62" t="s">
        <v>404</v>
      </c>
      <c r="G1" s="62" t="s">
        <v>27</v>
      </c>
      <c r="H1" s="56" t="s">
        <v>172</v>
      </c>
      <c r="I1" s="56" t="s">
        <v>164</v>
      </c>
      <c r="J1" s="56" t="s">
        <v>165</v>
      </c>
      <c r="K1" s="56" t="s">
        <v>1003</v>
      </c>
      <c r="L1" s="56" t="s">
        <v>994</v>
      </c>
      <c r="M1" s="56" t="s">
        <v>995</v>
      </c>
      <c r="N1" s="56" t="s">
        <v>996</v>
      </c>
      <c r="O1" s="62" t="s">
        <v>1007</v>
      </c>
    </row>
    <row r="2" spans="1:15" x14ac:dyDescent="0.2">
      <c r="A2" s="59" t="s">
        <v>405</v>
      </c>
      <c r="B2" s="7" t="s">
        <v>392</v>
      </c>
      <c r="C2" s="65" t="s">
        <v>1165</v>
      </c>
      <c r="D2" s="7">
        <v>900</v>
      </c>
      <c r="E2" s="7">
        <v>55</v>
      </c>
      <c r="F2" s="7">
        <v>22</v>
      </c>
      <c r="G2" s="7">
        <v>3</v>
      </c>
      <c r="H2" s="1">
        <v>50</v>
      </c>
      <c r="I2" s="1">
        <v>1</v>
      </c>
      <c r="J2" s="59" t="s">
        <v>394</v>
      </c>
      <c r="K2" s="59">
        <f>L2*M2*N2/1000000</f>
        <v>0.13685</v>
      </c>
      <c r="L2" s="59">
        <v>57.5</v>
      </c>
      <c r="M2" s="59">
        <v>42.5</v>
      </c>
      <c r="N2" s="59">
        <v>56</v>
      </c>
      <c r="O2" s="1"/>
    </row>
    <row r="3" spans="1:15" x14ac:dyDescent="0.2">
      <c r="A3" s="59" t="s">
        <v>405</v>
      </c>
      <c r="B3" s="7" t="s">
        <v>401</v>
      </c>
      <c r="C3" s="65" t="s">
        <v>1165</v>
      </c>
      <c r="D3" s="7">
        <v>700</v>
      </c>
      <c r="E3" s="7">
        <v>35</v>
      </c>
      <c r="F3" s="7">
        <v>16</v>
      </c>
      <c r="G3" s="7">
        <v>3.6</v>
      </c>
      <c r="H3" s="1">
        <v>32</v>
      </c>
      <c r="I3" s="1">
        <v>1</v>
      </c>
      <c r="J3" s="59" t="s">
        <v>394</v>
      </c>
      <c r="K3" s="59">
        <f t="shared" ref="K3:K15" si="0">L3*M3*N3/1000000</f>
        <v>6.3112500000000002E-2</v>
      </c>
      <c r="L3" s="59">
        <v>42.5</v>
      </c>
      <c r="M3" s="59">
        <v>33</v>
      </c>
      <c r="N3" s="59">
        <v>45</v>
      </c>
      <c r="O3" s="1"/>
    </row>
    <row r="4" spans="1:15" x14ac:dyDescent="0.2">
      <c r="A4" s="59" t="s">
        <v>405</v>
      </c>
      <c r="B4" s="64" t="s">
        <v>1026</v>
      </c>
      <c r="C4" s="65" t="s">
        <v>1165</v>
      </c>
      <c r="D4" s="7">
        <v>800</v>
      </c>
      <c r="E4" s="7">
        <v>75</v>
      </c>
      <c r="F4" s="7">
        <v>21</v>
      </c>
      <c r="G4" s="7">
        <v>3.8</v>
      </c>
      <c r="H4" s="1">
        <v>52</v>
      </c>
      <c r="I4" s="1">
        <v>1</v>
      </c>
      <c r="J4" s="59" t="s">
        <v>394</v>
      </c>
      <c r="K4" s="59">
        <f t="shared" si="0"/>
        <v>0.10062500000000001</v>
      </c>
      <c r="L4" s="59">
        <v>57.5</v>
      </c>
      <c r="M4" s="59">
        <v>35</v>
      </c>
      <c r="N4" s="59">
        <v>50</v>
      </c>
      <c r="O4" s="1"/>
    </row>
    <row r="5" spans="1:15" x14ac:dyDescent="0.2">
      <c r="A5" s="59" t="s">
        <v>405</v>
      </c>
      <c r="B5" s="7" t="s">
        <v>400</v>
      </c>
      <c r="C5" s="65" t="s">
        <v>1165</v>
      </c>
      <c r="D5" s="7">
        <v>700</v>
      </c>
      <c r="E5" s="7">
        <v>30</v>
      </c>
      <c r="F5" s="7">
        <v>14</v>
      </c>
      <c r="G5" s="7">
        <v>4</v>
      </c>
      <c r="H5" s="1">
        <v>29</v>
      </c>
      <c r="I5" s="1">
        <v>1</v>
      </c>
      <c r="J5" s="59" t="s">
        <v>394</v>
      </c>
      <c r="K5" s="59">
        <f t="shared" si="0"/>
        <v>5.7375000000000002E-2</v>
      </c>
      <c r="L5" s="59">
        <v>42.5</v>
      </c>
      <c r="M5" s="59">
        <v>30</v>
      </c>
      <c r="N5" s="59">
        <v>45</v>
      </c>
      <c r="O5" s="1"/>
    </row>
    <row r="6" spans="1:15" x14ac:dyDescent="0.2">
      <c r="A6" s="59" t="s">
        <v>405</v>
      </c>
      <c r="B6" s="7" t="s">
        <v>402</v>
      </c>
      <c r="C6" s="65" t="s">
        <v>1165</v>
      </c>
      <c r="D6" s="7">
        <v>900</v>
      </c>
      <c r="E6" s="7">
        <v>22</v>
      </c>
      <c r="F6" s="7">
        <v>14</v>
      </c>
      <c r="G6" s="7">
        <v>4.0999999999999996</v>
      </c>
      <c r="H6" s="1">
        <v>28</v>
      </c>
      <c r="I6" s="1">
        <v>1</v>
      </c>
      <c r="J6" s="59" t="s">
        <v>394</v>
      </c>
      <c r="K6" s="59">
        <f t="shared" si="0"/>
        <v>6.3112500000000002E-2</v>
      </c>
      <c r="L6" s="59">
        <v>42.5</v>
      </c>
      <c r="M6" s="59">
        <v>33</v>
      </c>
      <c r="N6" s="59">
        <v>45</v>
      </c>
      <c r="O6" s="1"/>
    </row>
    <row r="7" spans="1:15" x14ac:dyDescent="0.2">
      <c r="A7" s="59" t="s">
        <v>405</v>
      </c>
      <c r="B7" s="64" t="s">
        <v>395</v>
      </c>
      <c r="C7" s="65" t="s">
        <v>1165</v>
      </c>
      <c r="D7" s="7">
        <v>900</v>
      </c>
      <c r="E7" s="7">
        <v>20</v>
      </c>
      <c r="F7" s="7">
        <v>13</v>
      </c>
      <c r="G7" s="7">
        <v>4.5</v>
      </c>
      <c r="H7" s="23">
        <v>25</v>
      </c>
      <c r="I7" s="1">
        <v>1</v>
      </c>
      <c r="J7" s="59" t="s">
        <v>394</v>
      </c>
      <c r="K7" s="59">
        <f t="shared" si="0"/>
        <v>5.7375000000000002E-2</v>
      </c>
      <c r="L7" s="59">
        <v>42.5</v>
      </c>
      <c r="M7" s="59">
        <v>30</v>
      </c>
      <c r="N7" s="59">
        <v>45</v>
      </c>
      <c r="O7" s="1"/>
    </row>
    <row r="8" spans="1:15" x14ac:dyDescent="0.2">
      <c r="A8" s="59" t="s">
        <v>405</v>
      </c>
      <c r="B8" s="64" t="s">
        <v>393</v>
      </c>
      <c r="C8" s="65" t="s">
        <v>1165</v>
      </c>
      <c r="D8" s="7">
        <v>900</v>
      </c>
      <c r="E8" s="7">
        <v>20</v>
      </c>
      <c r="F8" s="7">
        <v>12</v>
      </c>
      <c r="G8" s="7">
        <v>5</v>
      </c>
      <c r="H8" s="1">
        <v>24</v>
      </c>
      <c r="I8" s="1">
        <v>1</v>
      </c>
      <c r="J8" s="59" t="s">
        <v>394</v>
      </c>
      <c r="K8" s="59">
        <f t="shared" si="0"/>
        <v>5.7375000000000002E-2</v>
      </c>
      <c r="L8" s="59">
        <v>42.5</v>
      </c>
      <c r="M8" s="59">
        <v>30</v>
      </c>
      <c r="N8" s="59">
        <v>45</v>
      </c>
      <c r="O8" s="1"/>
    </row>
    <row r="9" spans="1:15" x14ac:dyDescent="0.2">
      <c r="A9" s="59" t="s">
        <v>405</v>
      </c>
      <c r="B9" s="7" t="s">
        <v>403</v>
      </c>
      <c r="C9" s="65" t="s">
        <v>1165</v>
      </c>
      <c r="D9" s="7">
        <v>700</v>
      </c>
      <c r="E9" s="7">
        <v>22</v>
      </c>
      <c r="F9" s="7">
        <v>11</v>
      </c>
      <c r="G9" s="7">
        <v>5.4</v>
      </c>
      <c r="H9" s="1">
        <v>23</v>
      </c>
      <c r="I9" s="1">
        <v>1</v>
      </c>
      <c r="J9" s="59" t="s">
        <v>394</v>
      </c>
      <c r="K9" s="59">
        <f t="shared" si="0"/>
        <v>2.8049999999999999E-2</v>
      </c>
      <c r="L9" s="59">
        <v>42.5</v>
      </c>
      <c r="M9" s="59">
        <v>22</v>
      </c>
      <c r="N9" s="59">
        <v>30</v>
      </c>
      <c r="O9" s="1"/>
    </row>
    <row r="10" spans="1:15" x14ac:dyDescent="0.2">
      <c r="A10" s="59" t="s">
        <v>405</v>
      </c>
      <c r="B10" s="7" t="s">
        <v>397</v>
      </c>
      <c r="C10" s="65" t="s">
        <v>1165</v>
      </c>
      <c r="D10" s="7">
        <v>700</v>
      </c>
      <c r="E10" s="7">
        <v>45</v>
      </c>
      <c r="F10" s="7">
        <v>12</v>
      </c>
      <c r="G10" s="7">
        <v>5.4</v>
      </c>
      <c r="H10" s="1">
        <v>38</v>
      </c>
      <c r="I10" s="1">
        <v>1</v>
      </c>
      <c r="J10" s="59" t="s">
        <v>394</v>
      </c>
      <c r="K10" s="59">
        <f t="shared" si="0"/>
        <v>7.7625E-2</v>
      </c>
      <c r="L10" s="59">
        <v>57.5</v>
      </c>
      <c r="M10" s="59">
        <v>30</v>
      </c>
      <c r="N10" s="59">
        <v>45</v>
      </c>
      <c r="O10" s="1"/>
    </row>
    <row r="11" spans="1:15" x14ac:dyDescent="0.2">
      <c r="A11" s="59" t="s">
        <v>405</v>
      </c>
      <c r="B11" s="7" t="s">
        <v>398</v>
      </c>
      <c r="C11" s="65" t="s">
        <v>1165</v>
      </c>
      <c r="D11" s="7">
        <v>700</v>
      </c>
      <c r="E11" s="7">
        <v>22</v>
      </c>
      <c r="F11" s="7">
        <v>11</v>
      </c>
      <c r="G11" s="7">
        <v>5.6</v>
      </c>
      <c r="H11" s="1">
        <v>23</v>
      </c>
      <c r="I11" s="1">
        <v>1</v>
      </c>
      <c r="J11" s="59" t="s">
        <v>394</v>
      </c>
      <c r="K11" s="59">
        <f t="shared" si="0"/>
        <v>4.403E-2</v>
      </c>
      <c r="L11" s="59">
        <v>42.5</v>
      </c>
      <c r="M11" s="59">
        <v>28</v>
      </c>
      <c r="N11" s="59">
        <v>37</v>
      </c>
      <c r="O11" s="1"/>
    </row>
    <row r="12" spans="1:15" x14ac:dyDescent="0.2">
      <c r="A12" s="59" t="s">
        <v>405</v>
      </c>
      <c r="B12" s="7" t="s">
        <v>399</v>
      </c>
      <c r="C12" s="65" t="s">
        <v>1165</v>
      </c>
      <c r="D12" s="7">
        <v>900</v>
      </c>
      <c r="E12" s="7">
        <v>15</v>
      </c>
      <c r="F12" s="7">
        <v>11</v>
      </c>
      <c r="G12" s="7">
        <v>6</v>
      </c>
      <c r="H12" s="1">
        <v>23</v>
      </c>
      <c r="I12" s="1">
        <v>1</v>
      </c>
      <c r="J12" s="59" t="s">
        <v>394</v>
      </c>
      <c r="K12" s="59">
        <f t="shared" si="0"/>
        <v>4.403E-2</v>
      </c>
      <c r="L12" s="59">
        <v>42.5</v>
      </c>
      <c r="M12" s="59">
        <v>28</v>
      </c>
      <c r="N12" s="59">
        <v>37</v>
      </c>
      <c r="O12" s="1"/>
    </row>
    <row r="13" spans="1:15" x14ac:dyDescent="0.2">
      <c r="A13" s="59" t="s">
        <v>405</v>
      </c>
      <c r="B13" s="64" t="s">
        <v>1025</v>
      </c>
      <c r="C13" s="65" t="s">
        <v>1165</v>
      </c>
      <c r="D13" s="7">
        <v>700</v>
      </c>
      <c r="E13" s="7">
        <v>15</v>
      </c>
      <c r="F13" s="7">
        <v>9</v>
      </c>
      <c r="G13" s="7">
        <v>8</v>
      </c>
      <c r="H13" s="1">
        <v>17</v>
      </c>
      <c r="I13" s="1">
        <v>1</v>
      </c>
      <c r="J13" s="59" t="s">
        <v>394</v>
      </c>
      <c r="K13" s="59">
        <f t="shared" si="0"/>
        <v>2.8049999999999999E-2</v>
      </c>
      <c r="L13" s="59">
        <v>42.5</v>
      </c>
      <c r="M13" s="59">
        <v>22</v>
      </c>
      <c r="N13" s="59">
        <v>30</v>
      </c>
      <c r="O13" s="1"/>
    </row>
    <row r="14" spans="1:15" x14ac:dyDescent="0.2">
      <c r="A14" s="59" t="s">
        <v>405</v>
      </c>
      <c r="B14" s="64" t="s">
        <v>396</v>
      </c>
      <c r="C14" s="65" t="s">
        <v>1165</v>
      </c>
      <c r="D14" s="7">
        <v>1100</v>
      </c>
      <c r="E14" s="7">
        <v>10</v>
      </c>
      <c r="F14" s="7">
        <v>10</v>
      </c>
      <c r="G14" s="7">
        <v>8</v>
      </c>
      <c r="H14" s="1">
        <v>17</v>
      </c>
      <c r="I14" s="1">
        <v>1</v>
      </c>
      <c r="J14" s="59" t="s">
        <v>394</v>
      </c>
      <c r="K14" s="59">
        <f t="shared" si="0"/>
        <v>4.403E-2</v>
      </c>
      <c r="L14" s="59">
        <v>42.5</v>
      </c>
      <c r="M14" s="59">
        <v>28</v>
      </c>
      <c r="N14" s="59">
        <v>37</v>
      </c>
      <c r="O14" s="1"/>
    </row>
    <row r="15" spans="1:15" x14ac:dyDescent="0.2">
      <c r="A15" s="1"/>
      <c r="B15" s="64" t="s">
        <v>406</v>
      </c>
      <c r="C15" s="65" t="s">
        <v>1165</v>
      </c>
      <c r="D15" s="7">
        <v>800</v>
      </c>
      <c r="E15" s="7">
        <v>30</v>
      </c>
      <c r="F15" s="1"/>
      <c r="G15" s="7"/>
      <c r="H15" s="1">
        <v>27</v>
      </c>
      <c r="I15" s="1">
        <v>1</v>
      </c>
      <c r="J15" s="59" t="s">
        <v>394</v>
      </c>
      <c r="K15" s="59">
        <f t="shared" si="0"/>
        <v>0</v>
      </c>
      <c r="L15" s="1"/>
      <c r="M15" s="1"/>
      <c r="N15" s="1"/>
      <c r="O15" s="1"/>
    </row>
    <row r="16" spans="1:15" x14ac:dyDescent="0.2">
      <c r="A16" s="59" t="s">
        <v>405</v>
      </c>
      <c r="B16" s="59" t="s">
        <v>1010</v>
      </c>
      <c r="C16" s="65" t="s">
        <v>1166</v>
      </c>
      <c r="D16" s="7">
        <v>2000</v>
      </c>
      <c r="E16" s="1">
        <v>2.1999999999999999E-2</v>
      </c>
      <c r="F16" s="1">
        <v>2.5</v>
      </c>
      <c r="G16" s="1">
        <v>68.7</v>
      </c>
      <c r="H16" s="1">
        <v>5.6</v>
      </c>
      <c r="I16" s="1">
        <v>1</v>
      </c>
      <c r="J16" s="59" t="s">
        <v>394</v>
      </c>
      <c r="K16" s="1">
        <f>L16*PI()*POWER(M16/2,2)/1000000</f>
        <v>3.4994828886867426E-3</v>
      </c>
      <c r="L16" s="1">
        <v>32</v>
      </c>
      <c r="M16" s="1">
        <v>11.8</v>
      </c>
      <c r="N16" s="1"/>
      <c r="O16" s="1">
        <v>39</v>
      </c>
    </row>
    <row r="17" spans="1:15" x14ac:dyDescent="0.2">
      <c r="A17" s="59" t="s">
        <v>405</v>
      </c>
      <c r="B17" s="1" t="s">
        <v>1011</v>
      </c>
      <c r="C17" s="65" t="s">
        <v>1166</v>
      </c>
      <c r="D17" s="7">
        <v>2000</v>
      </c>
      <c r="E17" s="1">
        <v>3.3000000000000002E-2</v>
      </c>
      <c r="F17" s="1">
        <v>3.5</v>
      </c>
      <c r="G17" s="1">
        <v>52.7</v>
      </c>
      <c r="H17" s="1">
        <v>5.8</v>
      </c>
      <c r="I17" s="1">
        <v>1</v>
      </c>
      <c r="J17" s="59" t="s">
        <v>394</v>
      </c>
      <c r="K17" s="1">
        <f>L17*PI()*POWER(M17/2,2)/1000000</f>
        <v>4.5128350150286664E-3</v>
      </c>
      <c r="L17" s="1">
        <v>32</v>
      </c>
      <c r="M17" s="1">
        <v>13.4</v>
      </c>
      <c r="N17" s="1"/>
      <c r="O17" s="1">
        <v>58</v>
      </c>
    </row>
    <row r="18" spans="1:15" x14ac:dyDescent="0.2">
      <c r="A18" s="1"/>
      <c r="B18" s="7" t="s">
        <v>1012</v>
      </c>
      <c r="C18" s="65" t="s">
        <v>1166</v>
      </c>
      <c r="D18" s="7">
        <v>2000</v>
      </c>
      <c r="E18" s="7">
        <v>4.7E-2</v>
      </c>
      <c r="F18" s="7">
        <v>4.5</v>
      </c>
      <c r="G18" s="7">
        <v>34.799999999999997</v>
      </c>
      <c r="H18" s="1"/>
      <c r="I18" s="1">
        <v>1</v>
      </c>
      <c r="J18" s="59" t="s">
        <v>394</v>
      </c>
      <c r="K18" s="1">
        <f>L18*PI()*POWER(M18/2,2)/1000000</f>
        <v>6.5146578538960833E-3</v>
      </c>
      <c r="L18" s="1">
        <v>32</v>
      </c>
      <c r="M18" s="1">
        <v>16.100000000000001</v>
      </c>
      <c r="N18" s="1"/>
      <c r="O18" s="1">
        <v>82</v>
      </c>
    </row>
    <row r="19" spans="1:15" x14ac:dyDescent="0.2">
      <c r="A19" s="59" t="s">
        <v>405</v>
      </c>
      <c r="B19" s="7" t="s">
        <v>1013</v>
      </c>
      <c r="C19" s="65" t="s">
        <v>1166</v>
      </c>
      <c r="D19" s="7">
        <v>2000</v>
      </c>
      <c r="E19" s="7">
        <v>4.7E-2</v>
      </c>
      <c r="F19" s="7">
        <v>4</v>
      </c>
      <c r="G19" s="7">
        <v>45.8</v>
      </c>
      <c r="H19" s="1">
        <v>6</v>
      </c>
      <c r="I19" s="1">
        <v>1</v>
      </c>
      <c r="J19" s="59" t="s">
        <v>394</v>
      </c>
      <c r="K19" s="1">
        <f>L19*PI()*POWER(M19/2,2)/1000000</f>
        <v>3.7377412755349925E-3</v>
      </c>
      <c r="L19" s="1">
        <v>44</v>
      </c>
      <c r="M19" s="1">
        <v>10.4</v>
      </c>
      <c r="N19" s="1"/>
      <c r="O19" s="1">
        <v>47</v>
      </c>
    </row>
    <row r="20" spans="1:15" x14ac:dyDescent="0.2">
      <c r="A20" s="59" t="s">
        <v>405</v>
      </c>
      <c r="B20" s="64" t="s">
        <v>1008</v>
      </c>
      <c r="C20" s="65" t="s">
        <v>1166</v>
      </c>
      <c r="D20" s="7">
        <v>2000</v>
      </c>
      <c r="E20" s="1">
        <v>6.8000000000000005E-2</v>
      </c>
      <c r="F20" s="7">
        <v>5.5</v>
      </c>
      <c r="G20" s="1">
        <v>23.5</v>
      </c>
      <c r="H20" s="1">
        <v>6</v>
      </c>
      <c r="I20" s="1">
        <v>1</v>
      </c>
      <c r="J20" s="59" t="s">
        <v>394</v>
      </c>
      <c r="K20" s="1">
        <f>L20*PI()*POWER(M20/2,2)/1000000</f>
        <v>5.6548667764616273E-3</v>
      </c>
      <c r="L20" s="1">
        <v>32</v>
      </c>
      <c r="M20" s="1">
        <v>15</v>
      </c>
      <c r="N20" s="1"/>
      <c r="O20" s="1">
        <v>119</v>
      </c>
    </row>
    <row r="21" spans="1:15" x14ac:dyDescent="0.2">
      <c r="A21" s="1"/>
      <c r="B21" s="7" t="s">
        <v>1014</v>
      </c>
      <c r="C21" s="65" t="s">
        <v>1166</v>
      </c>
      <c r="D21" s="7">
        <v>2000</v>
      </c>
      <c r="E21" s="7">
        <v>6.8000000000000005E-2</v>
      </c>
      <c r="F21" s="7">
        <v>5.5</v>
      </c>
      <c r="G21" s="7">
        <v>16.3</v>
      </c>
      <c r="H21" s="1"/>
      <c r="I21" s="1">
        <v>1</v>
      </c>
      <c r="J21" s="59" t="s">
        <v>394</v>
      </c>
      <c r="K21" s="1">
        <f t="shared" ref="K21:K33" si="1">L21*PI()*POWER(M21/2,2)/1000000</f>
        <v>5.0595663845328974E-3</v>
      </c>
      <c r="L21" s="1">
        <v>44</v>
      </c>
      <c r="M21" s="1">
        <v>12.1</v>
      </c>
      <c r="N21" s="1"/>
      <c r="O21" s="1">
        <v>68</v>
      </c>
    </row>
    <row r="22" spans="1:15" x14ac:dyDescent="0.2">
      <c r="A22" s="59" t="s">
        <v>405</v>
      </c>
      <c r="B22" s="7" t="s">
        <v>1009</v>
      </c>
      <c r="C22" s="65" t="s">
        <v>1166</v>
      </c>
      <c r="D22" s="7">
        <v>2000</v>
      </c>
      <c r="E22" s="7">
        <v>0.1</v>
      </c>
      <c r="F22" s="7">
        <v>7.5</v>
      </c>
      <c r="G22" s="7">
        <v>13.8</v>
      </c>
      <c r="H22" s="1">
        <v>6.2</v>
      </c>
      <c r="I22" s="1">
        <v>1</v>
      </c>
      <c r="J22" s="59" t="s">
        <v>394</v>
      </c>
      <c r="K22" s="1">
        <f t="shared" si="1"/>
        <v>7.9630577309071221E-3</v>
      </c>
      <c r="L22" s="1">
        <v>32</v>
      </c>
      <c r="M22" s="1">
        <v>17.8</v>
      </c>
      <c r="N22" s="1"/>
      <c r="O22" s="1">
        <v>175</v>
      </c>
    </row>
    <row r="23" spans="1:15" x14ac:dyDescent="0.2">
      <c r="A23" s="1"/>
      <c r="B23" s="7" t="s">
        <v>1015</v>
      </c>
      <c r="C23" s="65" t="s">
        <v>1166</v>
      </c>
      <c r="D23" s="7">
        <v>2000</v>
      </c>
      <c r="E23" s="7">
        <v>0.1</v>
      </c>
      <c r="F23" s="7">
        <v>7</v>
      </c>
      <c r="G23" s="7">
        <v>12.4</v>
      </c>
      <c r="H23" s="1"/>
      <c r="I23" s="1">
        <v>1</v>
      </c>
      <c r="J23" s="59" t="s">
        <v>394</v>
      </c>
      <c r="K23" s="1">
        <f t="shared" si="1"/>
        <v>6.9681781693683035E-3</v>
      </c>
      <c r="L23" s="1">
        <v>44</v>
      </c>
      <c r="M23" s="1">
        <v>14.2</v>
      </c>
      <c r="N23" s="1"/>
      <c r="O23" s="1">
        <v>100</v>
      </c>
    </row>
    <row r="24" spans="1:15" x14ac:dyDescent="0.2">
      <c r="A24" s="59" t="s">
        <v>405</v>
      </c>
      <c r="B24" s="7" t="s">
        <v>1016</v>
      </c>
      <c r="C24" s="65" t="s">
        <v>1166</v>
      </c>
      <c r="D24" s="7">
        <v>2000</v>
      </c>
      <c r="E24" s="7">
        <v>0.15</v>
      </c>
      <c r="F24" s="7">
        <v>9</v>
      </c>
      <c r="G24" s="7">
        <v>8.6</v>
      </c>
      <c r="H24" s="1">
        <v>7.2</v>
      </c>
      <c r="I24" s="1">
        <v>1</v>
      </c>
      <c r="J24" s="59" t="s">
        <v>394</v>
      </c>
      <c r="K24" s="1">
        <f t="shared" si="1"/>
        <v>1.0104964186198105E-2</v>
      </c>
      <c r="L24" s="1">
        <v>44</v>
      </c>
      <c r="M24" s="1">
        <v>17.100000000000001</v>
      </c>
      <c r="N24" s="1"/>
      <c r="O24" s="1">
        <v>150</v>
      </c>
    </row>
    <row r="25" spans="1:15" x14ac:dyDescent="0.2">
      <c r="A25" s="59" t="s">
        <v>405</v>
      </c>
      <c r="B25" s="7" t="s">
        <v>1017</v>
      </c>
      <c r="C25" s="65" t="s">
        <v>1166</v>
      </c>
      <c r="D25" s="7">
        <v>2000</v>
      </c>
      <c r="E25" s="7">
        <v>0.22</v>
      </c>
      <c r="F25" s="7">
        <v>9</v>
      </c>
      <c r="G25" s="7">
        <v>8.5</v>
      </c>
      <c r="H25" s="1">
        <v>10.5</v>
      </c>
      <c r="I25" s="1">
        <v>1</v>
      </c>
      <c r="J25" s="59" t="s">
        <v>394</v>
      </c>
      <c r="K25" s="1">
        <f t="shared" si="1"/>
        <v>1.4381457185897209E-2</v>
      </c>
      <c r="L25" s="1">
        <v>44</v>
      </c>
      <c r="M25" s="1">
        <v>20.399999999999999</v>
      </c>
      <c r="N25" s="1"/>
      <c r="O25" s="1">
        <v>220</v>
      </c>
    </row>
    <row r="26" spans="1:15" x14ac:dyDescent="0.2">
      <c r="A26" s="59" t="s">
        <v>405</v>
      </c>
      <c r="B26" s="64" t="s">
        <v>1027</v>
      </c>
      <c r="C26" s="65" t="s">
        <v>1166</v>
      </c>
      <c r="D26" s="7">
        <v>2000</v>
      </c>
      <c r="E26" s="7">
        <v>0.33</v>
      </c>
      <c r="F26" s="7">
        <v>12</v>
      </c>
      <c r="G26" s="7">
        <v>5.2</v>
      </c>
      <c r="H26" s="1">
        <v>12</v>
      </c>
      <c r="I26" s="1">
        <v>1</v>
      </c>
      <c r="J26" s="59" t="s">
        <v>394</v>
      </c>
      <c r="K26" s="1">
        <f t="shared" si="1"/>
        <v>2.108319688231456E-2</v>
      </c>
      <c r="L26" s="1">
        <v>44</v>
      </c>
      <c r="M26" s="1">
        <v>24.7</v>
      </c>
      <c r="N26" s="1"/>
      <c r="O26" s="1">
        <v>330</v>
      </c>
    </row>
    <row r="27" spans="1:15" x14ac:dyDescent="0.2">
      <c r="A27" s="59" t="s">
        <v>405</v>
      </c>
      <c r="B27" s="7" t="s">
        <v>1018</v>
      </c>
      <c r="C27" s="65" t="s">
        <v>1166</v>
      </c>
      <c r="D27" s="7">
        <v>2000</v>
      </c>
      <c r="E27" s="7">
        <v>0.47</v>
      </c>
      <c r="F27" s="7">
        <v>12</v>
      </c>
      <c r="G27" s="7">
        <v>5</v>
      </c>
      <c r="H27" s="1">
        <v>14.5</v>
      </c>
      <c r="I27" s="1">
        <v>1</v>
      </c>
      <c r="J27" s="59" t="s">
        <v>394</v>
      </c>
      <c r="K27" s="1">
        <f t="shared" si="1"/>
        <v>3.0894767730593915E-2</v>
      </c>
      <c r="L27" s="1">
        <v>44</v>
      </c>
      <c r="M27" s="1">
        <v>29.9</v>
      </c>
      <c r="N27" s="1"/>
      <c r="O27" s="1">
        <v>470</v>
      </c>
    </row>
    <row r="28" spans="1:15" x14ac:dyDescent="0.2">
      <c r="A28" s="59" t="s">
        <v>405</v>
      </c>
      <c r="B28" s="7" t="s">
        <v>1019</v>
      </c>
      <c r="C28" s="65" t="s">
        <v>1166</v>
      </c>
      <c r="D28" s="7">
        <v>2000</v>
      </c>
      <c r="E28" s="7">
        <v>0.56000000000000005</v>
      </c>
      <c r="F28" s="7">
        <v>12</v>
      </c>
      <c r="G28" s="7">
        <v>4.9000000000000004</v>
      </c>
      <c r="H28" s="1">
        <v>16</v>
      </c>
      <c r="I28" s="1">
        <v>1</v>
      </c>
      <c r="J28" s="59" t="s">
        <v>394</v>
      </c>
      <c r="K28" s="1">
        <f t="shared" si="1"/>
        <v>3.6277101344356626E-2</v>
      </c>
      <c r="L28" s="1">
        <v>44</v>
      </c>
      <c r="M28" s="1">
        <v>32.4</v>
      </c>
      <c r="N28" s="1"/>
      <c r="O28" s="1">
        <v>560</v>
      </c>
    </row>
    <row r="29" spans="1:15" x14ac:dyDescent="0.2">
      <c r="A29" s="1"/>
      <c r="B29" s="7" t="s">
        <v>1020</v>
      </c>
      <c r="C29" s="65" t="s">
        <v>1166</v>
      </c>
      <c r="D29" s="7">
        <v>2000</v>
      </c>
      <c r="E29" s="7">
        <v>0.56000000000000005</v>
      </c>
      <c r="F29" s="7">
        <v>12</v>
      </c>
      <c r="G29" s="7">
        <v>5.5</v>
      </c>
      <c r="H29" s="1"/>
      <c r="I29" s="1">
        <v>1</v>
      </c>
      <c r="J29" s="59" t="s">
        <v>394</v>
      </c>
      <c r="K29" s="1">
        <f t="shared" si="1"/>
        <v>3.1438114034013906E-2</v>
      </c>
      <c r="L29" s="1">
        <v>57</v>
      </c>
      <c r="M29" s="1">
        <v>26.5</v>
      </c>
      <c r="N29" s="1"/>
      <c r="O29" s="1">
        <v>358</v>
      </c>
    </row>
    <row r="30" spans="1:15" x14ac:dyDescent="0.2">
      <c r="A30" s="59" t="s">
        <v>405</v>
      </c>
      <c r="B30" s="7" t="s">
        <v>1021</v>
      </c>
      <c r="C30" s="65" t="s">
        <v>1166</v>
      </c>
      <c r="D30" s="7">
        <v>2000</v>
      </c>
      <c r="E30" s="7">
        <v>0.68</v>
      </c>
      <c r="F30" s="7">
        <v>12</v>
      </c>
      <c r="G30" s="7">
        <v>5.0999999999999996</v>
      </c>
      <c r="H30" s="1">
        <v>17.600000000000001</v>
      </c>
      <c r="I30" s="1">
        <v>1</v>
      </c>
      <c r="J30" s="59" t="s">
        <v>394</v>
      </c>
      <c r="K30" s="1">
        <f t="shared" si="1"/>
        <v>3.7909732068555808E-2</v>
      </c>
      <c r="L30" s="1">
        <v>57</v>
      </c>
      <c r="M30" s="1">
        <v>29.1</v>
      </c>
      <c r="N30" s="1"/>
      <c r="O30" s="1">
        <v>435</v>
      </c>
    </row>
    <row r="31" spans="1:15" x14ac:dyDescent="0.2">
      <c r="A31" s="59" t="s">
        <v>405</v>
      </c>
      <c r="B31" s="7" t="s">
        <v>1022</v>
      </c>
      <c r="C31" s="65" t="s">
        <v>1166</v>
      </c>
      <c r="D31" s="7">
        <v>2000</v>
      </c>
      <c r="E31" s="7">
        <v>1</v>
      </c>
      <c r="F31" s="7">
        <v>12</v>
      </c>
      <c r="G31" s="7">
        <v>4.8</v>
      </c>
      <c r="H31" s="1">
        <v>23.5</v>
      </c>
      <c r="I31" s="1">
        <v>1</v>
      </c>
      <c r="J31" s="59" t="s">
        <v>394</v>
      </c>
      <c r="K31" s="1">
        <f t="shared" si="1"/>
        <v>5.5154248303375543E-2</v>
      </c>
      <c r="L31" s="1">
        <v>57</v>
      </c>
      <c r="M31" s="1">
        <v>35.1</v>
      </c>
      <c r="N31" s="1"/>
      <c r="O31" s="1">
        <v>640</v>
      </c>
    </row>
    <row r="32" spans="1:15" x14ac:dyDescent="0.2">
      <c r="A32" s="59" t="s">
        <v>405</v>
      </c>
      <c r="B32" s="7" t="s">
        <v>1023</v>
      </c>
      <c r="C32" s="65" t="s">
        <v>1166</v>
      </c>
      <c r="D32" s="7">
        <v>2000</v>
      </c>
      <c r="E32" s="7">
        <v>1.2</v>
      </c>
      <c r="F32" s="7">
        <v>12</v>
      </c>
      <c r="G32" s="7">
        <v>4.8</v>
      </c>
      <c r="H32" s="1">
        <v>27</v>
      </c>
      <c r="I32" s="1">
        <v>1</v>
      </c>
      <c r="J32" s="59" t="s">
        <v>394</v>
      </c>
      <c r="K32" s="1">
        <f t="shared" si="1"/>
        <v>6.5669284578646722E-2</v>
      </c>
      <c r="L32" s="1">
        <v>57</v>
      </c>
      <c r="M32" s="1">
        <v>38.299999999999997</v>
      </c>
      <c r="N32" s="1"/>
      <c r="O32" s="1">
        <v>768</v>
      </c>
    </row>
    <row r="33" spans="1:15" x14ac:dyDescent="0.2">
      <c r="A33" s="59" t="s">
        <v>405</v>
      </c>
      <c r="B33" s="7" t="s">
        <v>1024</v>
      </c>
      <c r="C33" s="65" t="s">
        <v>1166</v>
      </c>
      <c r="D33" s="7">
        <v>2000</v>
      </c>
      <c r="E33" s="7">
        <v>1.5</v>
      </c>
      <c r="F33" s="7">
        <v>12</v>
      </c>
      <c r="G33" s="7">
        <v>4.5999999999999996</v>
      </c>
      <c r="H33" s="1">
        <v>31</v>
      </c>
      <c r="I33" s="1">
        <v>1</v>
      </c>
      <c r="J33" s="59" t="s">
        <v>394</v>
      </c>
      <c r="K33" s="1">
        <f t="shared" si="1"/>
        <v>8.2007254983364933E-2</v>
      </c>
      <c r="L33" s="1">
        <v>57</v>
      </c>
      <c r="M33" s="1">
        <v>42.8</v>
      </c>
      <c r="N33" s="1"/>
      <c r="O33" s="1">
        <v>960</v>
      </c>
    </row>
    <row r="34" spans="1:15" x14ac:dyDescent="0.2">
      <c r="A34" s="59" t="s">
        <v>405</v>
      </c>
      <c r="B34" s="64" t="s">
        <v>1028</v>
      </c>
      <c r="C34" s="65" t="s">
        <v>1167</v>
      </c>
      <c r="D34" s="7">
        <v>2000</v>
      </c>
      <c r="E34" s="7">
        <v>1</v>
      </c>
      <c r="F34" s="7">
        <v>70</v>
      </c>
      <c r="G34" s="7">
        <v>4.8</v>
      </c>
      <c r="H34" s="1">
        <v>175</v>
      </c>
      <c r="I34" s="1">
        <v>1</v>
      </c>
      <c r="J34" s="59" t="s">
        <v>394</v>
      </c>
      <c r="K34" s="59">
        <f>L34*M34*N34/1000000</f>
        <v>0.45500000000000002</v>
      </c>
      <c r="L34" s="1">
        <v>130</v>
      </c>
      <c r="M34" s="1">
        <v>50</v>
      </c>
      <c r="N34" s="1">
        <v>70</v>
      </c>
      <c r="O34" s="1">
        <v>590</v>
      </c>
    </row>
    <row r="35" spans="1:15" x14ac:dyDescent="0.2">
      <c r="A35" s="59" t="s">
        <v>405</v>
      </c>
      <c r="B35" s="64" t="s">
        <v>1031</v>
      </c>
      <c r="C35" s="65" t="s">
        <v>1167</v>
      </c>
      <c r="D35" s="7">
        <v>2000</v>
      </c>
      <c r="E35" s="7">
        <v>0.68</v>
      </c>
      <c r="F35" s="7">
        <v>70</v>
      </c>
      <c r="G35" s="7">
        <v>5.2</v>
      </c>
      <c r="H35" s="1">
        <v>170</v>
      </c>
      <c r="I35" s="1">
        <v>1</v>
      </c>
      <c r="J35" s="59" t="s">
        <v>394</v>
      </c>
      <c r="K35" s="59">
        <f>L35*M35*N35/1000000</f>
        <v>0.45500000000000002</v>
      </c>
      <c r="L35" s="1">
        <v>130</v>
      </c>
      <c r="M35" s="1">
        <v>50</v>
      </c>
      <c r="N35" s="1">
        <v>70</v>
      </c>
      <c r="O35" s="1">
        <v>449</v>
      </c>
    </row>
    <row r="36" spans="1:15" x14ac:dyDescent="0.2">
      <c r="A36" s="59" t="s">
        <v>405</v>
      </c>
      <c r="B36" s="64" t="s">
        <v>1030</v>
      </c>
      <c r="C36" s="65" t="s">
        <v>1167</v>
      </c>
      <c r="D36" s="7">
        <v>2000</v>
      </c>
      <c r="E36" s="7">
        <v>0.47</v>
      </c>
      <c r="F36" s="7">
        <v>60</v>
      </c>
      <c r="G36" s="7">
        <v>5.5</v>
      </c>
      <c r="H36" s="1">
        <v>170</v>
      </c>
      <c r="I36" s="1">
        <v>1</v>
      </c>
      <c r="J36" s="59" t="s">
        <v>394</v>
      </c>
      <c r="K36" s="59">
        <f>L36*M36*N36/1000000</f>
        <v>0.45500000000000002</v>
      </c>
      <c r="L36" s="1">
        <v>130</v>
      </c>
      <c r="M36" s="1">
        <v>50</v>
      </c>
      <c r="N36" s="1">
        <v>70</v>
      </c>
      <c r="O36" s="1">
        <v>578</v>
      </c>
    </row>
    <row r="37" spans="1:15" x14ac:dyDescent="0.2">
      <c r="A37" s="59" t="s">
        <v>405</v>
      </c>
      <c r="B37" s="64" t="s">
        <v>1029</v>
      </c>
      <c r="C37" s="65" t="s">
        <v>1167</v>
      </c>
      <c r="D37" s="7">
        <v>2000</v>
      </c>
      <c r="E37" s="7">
        <v>0.33</v>
      </c>
      <c r="F37" s="7">
        <v>60</v>
      </c>
      <c r="G37" s="7">
        <v>5.8</v>
      </c>
      <c r="H37" s="1">
        <v>170</v>
      </c>
      <c r="I37" s="1">
        <v>1</v>
      </c>
      <c r="J37" s="59" t="s">
        <v>394</v>
      </c>
      <c r="K37" s="59">
        <f>L37*M37*N37/1000000</f>
        <v>0.45500000000000002</v>
      </c>
      <c r="L37" s="1">
        <v>130</v>
      </c>
      <c r="M37" s="1">
        <v>50</v>
      </c>
      <c r="N37" s="1">
        <v>70</v>
      </c>
      <c r="O37" s="1">
        <v>446</v>
      </c>
    </row>
    <row r="38" spans="1:15" x14ac:dyDescent="0.2">
      <c r="A38" s="59" t="s">
        <v>405</v>
      </c>
      <c r="B38" s="7" t="s">
        <v>35</v>
      </c>
      <c r="C38" s="65" t="s">
        <v>1168</v>
      </c>
      <c r="D38" s="7">
        <v>1500</v>
      </c>
      <c r="E38" s="7">
        <v>18</v>
      </c>
      <c r="F38" s="7">
        <v>55</v>
      </c>
      <c r="G38" s="7">
        <v>1.4</v>
      </c>
      <c r="H38" s="1">
        <v>145</v>
      </c>
      <c r="I38" s="1">
        <v>1</v>
      </c>
      <c r="J38" s="59" t="s">
        <v>394</v>
      </c>
      <c r="K38" s="1">
        <f>N38*PI()*POWER(M38/2,2)/1000000</f>
        <v>0.2437318266489667</v>
      </c>
      <c r="L38" s="1"/>
      <c r="M38" s="1">
        <v>87</v>
      </c>
      <c r="N38" s="1">
        <v>41</v>
      </c>
      <c r="O38" s="1"/>
    </row>
    <row r="39" spans="1:15" x14ac:dyDescent="0.2">
      <c r="A39" s="59" t="s">
        <v>405</v>
      </c>
      <c r="B39" s="7" t="s">
        <v>57</v>
      </c>
      <c r="C39" s="65" t="s">
        <v>1168</v>
      </c>
      <c r="D39" s="7">
        <v>1500</v>
      </c>
      <c r="E39" s="7">
        <v>25</v>
      </c>
      <c r="F39" s="7">
        <v>55</v>
      </c>
      <c r="G39" s="7">
        <v>1.8</v>
      </c>
      <c r="H39" s="1">
        <v>180</v>
      </c>
      <c r="I39" s="1">
        <v>1</v>
      </c>
      <c r="J39" s="59" t="s">
        <v>394</v>
      </c>
      <c r="K39" s="1">
        <f>N39*PI()*POWER(M39/2,2)/1000000</f>
        <v>0.3031786136365196</v>
      </c>
      <c r="L39" s="1"/>
      <c r="M39" s="1">
        <v>87</v>
      </c>
      <c r="N39" s="1">
        <v>51</v>
      </c>
      <c r="O39" s="1"/>
    </row>
    <row r="40" spans="1:15" x14ac:dyDescent="0.2">
      <c r="A40" s="59" t="s">
        <v>405</v>
      </c>
      <c r="B40" s="7" t="s">
        <v>63</v>
      </c>
      <c r="C40" s="65" t="s">
        <v>1168</v>
      </c>
      <c r="D40" s="7">
        <v>1500</v>
      </c>
      <c r="E40" s="7">
        <v>35</v>
      </c>
      <c r="F40" s="7">
        <v>50</v>
      </c>
      <c r="G40" s="7">
        <v>2.1</v>
      </c>
      <c r="H40" s="1">
        <v>210</v>
      </c>
      <c r="I40" s="1">
        <v>1</v>
      </c>
      <c r="J40" s="59" t="s">
        <v>394</v>
      </c>
      <c r="K40" s="1">
        <f>N40*PI()*POWER(M40/2,2)/1000000</f>
        <v>0.38640411541909359</v>
      </c>
      <c r="L40" s="1"/>
      <c r="M40" s="1">
        <v>87</v>
      </c>
      <c r="N40" s="1">
        <v>65</v>
      </c>
      <c r="O40" s="1"/>
    </row>
    <row r="41" spans="1:15" x14ac:dyDescent="0.2">
      <c r="A41" s="59" t="s">
        <v>405</v>
      </c>
      <c r="B41" s="1" t="s">
        <v>42</v>
      </c>
      <c r="C41" s="65" t="s">
        <v>1168</v>
      </c>
      <c r="D41" s="1">
        <v>1500</v>
      </c>
      <c r="E41" s="1">
        <v>47</v>
      </c>
      <c r="F41" s="1">
        <v>100</v>
      </c>
      <c r="G41" s="1">
        <v>1.5</v>
      </c>
      <c r="H41" s="1">
        <v>280</v>
      </c>
      <c r="I41" s="1">
        <v>1</v>
      </c>
      <c r="J41" s="59" t="s">
        <v>394</v>
      </c>
      <c r="K41" s="1">
        <f>N41*PI()*POWER(M41/2,2)/1000000</f>
        <v>0.52973142625749392</v>
      </c>
      <c r="L41" s="1"/>
      <c r="M41" s="1">
        <v>115</v>
      </c>
      <c r="N41" s="1">
        <v>51</v>
      </c>
      <c r="O41" s="1"/>
    </row>
    <row r="42" spans="1:15" x14ac:dyDescent="0.2">
      <c r="A42" s="59" t="s">
        <v>405</v>
      </c>
      <c r="B42" s="1" t="s">
        <v>51</v>
      </c>
      <c r="C42" s="65" t="s">
        <v>1168</v>
      </c>
      <c r="D42" s="1">
        <v>1500</v>
      </c>
      <c r="E42" s="1">
        <v>68</v>
      </c>
      <c r="F42" s="1">
        <v>105</v>
      </c>
      <c r="G42" s="1">
        <v>1.6</v>
      </c>
      <c r="H42" s="1">
        <v>310</v>
      </c>
      <c r="I42" s="1">
        <v>1</v>
      </c>
      <c r="J42" s="59" t="s">
        <v>394</v>
      </c>
      <c r="K42" s="1">
        <f>N42*PI()*POWER(M42/2,2)/1000000</f>
        <v>0.67514789621053151</v>
      </c>
      <c r="L42" s="1"/>
      <c r="M42" s="1">
        <v>115</v>
      </c>
      <c r="N42" s="1">
        <v>65</v>
      </c>
      <c r="O42" s="1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5"/>
  <sheetViews>
    <sheetView workbookViewId="0">
      <selection activeCell="F36" sqref="F36"/>
    </sheetView>
  </sheetViews>
  <sheetFormatPr defaultRowHeight="14.25" x14ac:dyDescent="0.2"/>
  <cols>
    <col min="1" max="1" width="9" style="1" customWidth="1"/>
    <col min="2" max="2" width="17.5" style="1" bestFit="1" customWidth="1"/>
    <col min="3" max="3" width="17.625" style="1" bestFit="1" customWidth="1"/>
    <col min="4" max="4" width="9.25" style="1" bestFit="1" customWidth="1"/>
    <col min="5" max="5" width="6.75" style="1" bestFit="1" customWidth="1"/>
    <col min="6" max="6" width="11.75" style="1" bestFit="1" customWidth="1"/>
    <col min="7" max="7" width="25.125" style="1" bestFit="1" customWidth="1"/>
    <col min="8" max="8" width="21.875" style="1" bestFit="1" customWidth="1"/>
    <col min="9" max="9" width="21.625" style="1" bestFit="1" customWidth="1"/>
    <col min="10" max="12" width="9" style="1" customWidth="1"/>
    <col min="13" max="13" width="11.125" style="1" bestFit="1" customWidth="1"/>
    <col min="14" max="14" width="9" style="1" customWidth="1"/>
    <col min="15" max="15" width="10.875" style="1" bestFit="1" customWidth="1"/>
  </cols>
  <sheetData>
    <row r="1" spans="1:17" x14ac:dyDescent="0.2">
      <c r="A1" s="24" t="s">
        <v>321</v>
      </c>
      <c r="B1" s="15" t="s">
        <v>160</v>
      </c>
      <c r="C1" s="15" t="s">
        <v>72</v>
      </c>
      <c r="D1" s="15" t="s">
        <v>161</v>
      </c>
      <c r="E1" s="17" t="s">
        <v>175</v>
      </c>
      <c r="F1" s="17" t="s">
        <v>177</v>
      </c>
      <c r="G1" s="19" t="s">
        <v>176</v>
      </c>
      <c r="H1" s="19" t="s">
        <v>178</v>
      </c>
      <c r="I1" s="19" t="s">
        <v>179</v>
      </c>
      <c r="J1" s="19" t="s">
        <v>180</v>
      </c>
      <c r="K1" s="19" t="s">
        <v>181</v>
      </c>
      <c r="L1" s="19" t="s">
        <v>182</v>
      </c>
      <c r="M1" s="15" t="s">
        <v>172</v>
      </c>
      <c r="N1" s="15" t="s">
        <v>164</v>
      </c>
      <c r="O1" s="15" t="s">
        <v>165</v>
      </c>
      <c r="Q1" s="21"/>
    </row>
    <row r="2" spans="1:17" s="18" customFormat="1" x14ac:dyDescent="0.2">
      <c r="A2" s="18" t="s">
        <v>324</v>
      </c>
      <c r="B2" s="1" t="s">
        <v>274</v>
      </c>
      <c r="C2" s="18" t="s">
        <v>220</v>
      </c>
      <c r="D2" s="18" t="s">
        <v>174</v>
      </c>
      <c r="E2" s="7">
        <v>480</v>
      </c>
      <c r="F2" s="1">
        <v>450</v>
      </c>
      <c r="G2" s="1">
        <v>79.5</v>
      </c>
      <c r="H2" s="1">
        <v>0.9</v>
      </c>
      <c r="I2" s="1">
        <v>6</v>
      </c>
      <c r="J2" s="1">
        <v>130</v>
      </c>
      <c r="K2" s="1">
        <v>58</v>
      </c>
      <c r="L2" s="1">
        <v>57.5</v>
      </c>
      <c r="M2" s="1">
        <v>685.8</v>
      </c>
      <c r="N2" s="18">
        <v>100</v>
      </c>
      <c r="O2" s="16" t="s">
        <v>166</v>
      </c>
    </row>
    <row r="3" spans="1:17" x14ac:dyDescent="0.2">
      <c r="A3" s="18" t="s">
        <v>324</v>
      </c>
      <c r="B3" s="1" t="s">
        <v>277</v>
      </c>
      <c r="C3" s="18" t="s">
        <v>220</v>
      </c>
      <c r="D3" s="18" t="s">
        <v>174</v>
      </c>
      <c r="E3" s="7">
        <v>360</v>
      </c>
      <c r="F3" s="1">
        <v>575</v>
      </c>
      <c r="G3" s="1">
        <v>75</v>
      </c>
      <c r="H3" s="1">
        <v>1</v>
      </c>
      <c r="I3" s="1">
        <v>6</v>
      </c>
      <c r="J3" s="1">
        <v>130</v>
      </c>
      <c r="K3" s="1">
        <v>58</v>
      </c>
      <c r="L3" s="1">
        <v>57.5</v>
      </c>
      <c r="M3" s="1">
        <v>738.59</v>
      </c>
      <c r="N3" s="18">
        <v>100</v>
      </c>
      <c r="O3" s="16" t="s">
        <v>166</v>
      </c>
    </row>
    <row r="4" spans="1:17" x14ac:dyDescent="0.2">
      <c r="A4" s="18" t="s">
        <v>324</v>
      </c>
      <c r="B4" s="1" t="s">
        <v>280</v>
      </c>
      <c r="C4" s="18" t="s">
        <v>220</v>
      </c>
      <c r="D4" s="18" t="s">
        <v>174</v>
      </c>
      <c r="E4" s="7">
        <v>270</v>
      </c>
      <c r="F4" s="1">
        <v>800</v>
      </c>
      <c r="G4" s="1">
        <v>70.5</v>
      </c>
      <c r="H4" s="1">
        <v>1.2</v>
      </c>
      <c r="I4" s="1">
        <v>6</v>
      </c>
      <c r="J4" s="1">
        <v>130</v>
      </c>
      <c r="K4" s="1">
        <v>58</v>
      </c>
      <c r="L4" s="1">
        <v>57.5</v>
      </c>
      <c r="M4" s="1">
        <v>773.78</v>
      </c>
      <c r="N4" s="18">
        <v>100</v>
      </c>
      <c r="O4" s="16" t="s">
        <v>166</v>
      </c>
    </row>
    <row r="5" spans="1:17" x14ac:dyDescent="0.2">
      <c r="B5" s="1" t="s">
        <v>299</v>
      </c>
      <c r="C5" s="18" t="s">
        <v>220</v>
      </c>
      <c r="D5" s="18" t="s">
        <v>174</v>
      </c>
      <c r="E5" s="7">
        <v>210</v>
      </c>
      <c r="F5" s="1">
        <v>900</v>
      </c>
      <c r="G5" s="1">
        <v>66</v>
      </c>
      <c r="H5" s="1">
        <v>1.3</v>
      </c>
      <c r="I5" s="1">
        <v>6</v>
      </c>
      <c r="J5" s="1">
        <v>130</v>
      </c>
      <c r="K5" s="1">
        <v>58</v>
      </c>
      <c r="L5" s="1">
        <v>57.5</v>
      </c>
      <c r="N5" s="18"/>
      <c r="O5" s="16"/>
    </row>
    <row r="6" spans="1:17" x14ac:dyDescent="0.2">
      <c r="A6" s="18" t="s">
        <v>324</v>
      </c>
      <c r="B6" s="1" t="s">
        <v>302</v>
      </c>
      <c r="C6" s="18" t="s">
        <v>220</v>
      </c>
      <c r="D6" s="18" t="s">
        <v>174</v>
      </c>
      <c r="E6" s="7">
        <v>200</v>
      </c>
      <c r="F6" s="1">
        <v>1100</v>
      </c>
      <c r="G6" s="1">
        <v>66</v>
      </c>
      <c r="H6" s="1">
        <v>1.4</v>
      </c>
      <c r="I6" s="1">
        <v>6</v>
      </c>
      <c r="J6" s="1">
        <v>130</v>
      </c>
      <c r="K6" s="1">
        <v>58</v>
      </c>
      <c r="L6" s="1">
        <v>57.5</v>
      </c>
      <c r="M6" s="1">
        <v>436.99</v>
      </c>
      <c r="N6" s="18">
        <v>100</v>
      </c>
      <c r="O6" s="16" t="s">
        <v>166</v>
      </c>
    </row>
    <row r="7" spans="1:17" x14ac:dyDescent="0.2">
      <c r="A7" s="18" t="s">
        <v>324</v>
      </c>
      <c r="B7" s="18" t="s">
        <v>319</v>
      </c>
      <c r="C7" s="18" t="s">
        <v>220</v>
      </c>
      <c r="D7" s="18" t="s">
        <v>174</v>
      </c>
      <c r="E7" s="7">
        <v>120</v>
      </c>
      <c r="F7" s="1">
        <v>1300</v>
      </c>
      <c r="G7" s="1">
        <v>58.5</v>
      </c>
      <c r="H7" s="1">
        <v>1.7</v>
      </c>
      <c r="I7" s="1">
        <v>6</v>
      </c>
      <c r="J7" s="1">
        <v>130</v>
      </c>
      <c r="K7" s="1">
        <v>58</v>
      </c>
      <c r="L7" s="1">
        <v>57.5</v>
      </c>
      <c r="M7" s="1">
        <v>509.61</v>
      </c>
      <c r="N7" s="18">
        <v>100</v>
      </c>
      <c r="O7" s="16" t="s">
        <v>166</v>
      </c>
    </row>
    <row r="8" spans="1:17" x14ac:dyDescent="0.2">
      <c r="B8" s="1" t="s">
        <v>292</v>
      </c>
      <c r="C8" s="18" t="s">
        <v>220</v>
      </c>
      <c r="D8" s="18" t="s">
        <v>174</v>
      </c>
      <c r="E8" s="7">
        <v>180</v>
      </c>
      <c r="F8" s="1">
        <v>450</v>
      </c>
      <c r="G8" s="1">
        <v>39</v>
      </c>
      <c r="H8" s="1">
        <v>2.5</v>
      </c>
      <c r="I8" s="1">
        <v>19</v>
      </c>
      <c r="J8" s="1">
        <v>60</v>
      </c>
      <c r="K8" s="1">
        <v>45</v>
      </c>
      <c r="L8" s="1">
        <v>57.5</v>
      </c>
      <c r="N8" s="18"/>
      <c r="O8" s="16"/>
    </row>
    <row r="9" spans="1:17" x14ac:dyDescent="0.2">
      <c r="B9" s="1" t="s">
        <v>291</v>
      </c>
      <c r="C9" s="18" t="s">
        <v>220</v>
      </c>
      <c r="D9" s="18" t="s">
        <v>174</v>
      </c>
      <c r="E9" s="7">
        <v>170</v>
      </c>
      <c r="F9" s="1">
        <v>450</v>
      </c>
      <c r="G9" s="1">
        <v>36.5</v>
      </c>
      <c r="H9" s="1">
        <v>2.6</v>
      </c>
      <c r="I9" s="1">
        <v>17</v>
      </c>
      <c r="J9" s="1">
        <v>45</v>
      </c>
      <c r="K9" s="1">
        <v>57</v>
      </c>
      <c r="L9" s="1">
        <v>57.5</v>
      </c>
      <c r="N9" s="18"/>
      <c r="O9" s="16"/>
    </row>
    <row r="10" spans="1:17" x14ac:dyDescent="0.2">
      <c r="B10" s="1" t="s">
        <v>273</v>
      </c>
      <c r="C10" s="18" t="s">
        <v>220</v>
      </c>
      <c r="D10" s="18" t="s">
        <v>174</v>
      </c>
      <c r="E10" s="7">
        <v>150</v>
      </c>
      <c r="F10" s="1">
        <v>450</v>
      </c>
      <c r="G10" s="1">
        <v>43.5</v>
      </c>
      <c r="H10" s="1">
        <v>2.7</v>
      </c>
      <c r="I10" s="1">
        <v>4</v>
      </c>
      <c r="J10" s="1">
        <v>130</v>
      </c>
      <c r="K10" s="1">
        <v>24</v>
      </c>
      <c r="L10" s="1">
        <v>57.5</v>
      </c>
      <c r="N10" s="18"/>
      <c r="O10" s="16"/>
    </row>
    <row r="11" spans="1:17" x14ac:dyDescent="0.2">
      <c r="B11" s="1" t="s">
        <v>288</v>
      </c>
      <c r="C11" s="18" t="s">
        <v>220</v>
      </c>
      <c r="D11" s="18" t="s">
        <v>174</v>
      </c>
      <c r="E11" s="7">
        <v>130</v>
      </c>
      <c r="F11" s="1">
        <v>575</v>
      </c>
      <c r="G11" s="1">
        <v>36.5</v>
      </c>
      <c r="H11" s="1">
        <v>2.8</v>
      </c>
      <c r="I11" s="1">
        <v>19</v>
      </c>
      <c r="J11" s="1">
        <v>60</v>
      </c>
      <c r="K11" s="1">
        <v>45</v>
      </c>
      <c r="L11" s="1">
        <v>57.5</v>
      </c>
      <c r="N11" s="18"/>
      <c r="O11" s="16"/>
    </row>
    <row r="12" spans="1:17" x14ac:dyDescent="0.2">
      <c r="B12" s="1" t="s">
        <v>276</v>
      </c>
      <c r="C12" s="18" t="s">
        <v>220</v>
      </c>
      <c r="D12" s="18" t="s">
        <v>174</v>
      </c>
      <c r="E12" s="7">
        <v>110</v>
      </c>
      <c r="F12" s="1">
        <v>575</v>
      </c>
      <c r="G12" s="1">
        <v>40.5</v>
      </c>
      <c r="H12" s="1">
        <v>3</v>
      </c>
      <c r="I12" s="1">
        <v>5</v>
      </c>
      <c r="J12" s="1">
        <v>130</v>
      </c>
      <c r="K12" s="1">
        <v>24</v>
      </c>
      <c r="L12" s="1">
        <v>57.5</v>
      </c>
      <c r="N12" s="18"/>
      <c r="O12" s="16"/>
    </row>
    <row r="13" spans="1:17" x14ac:dyDescent="0.2">
      <c r="B13" s="1" t="s">
        <v>287</v>
      </c>
      <c r="C13" s="18" t="s">
        <v>220</v>
      </c>
      <c r="D13" s="18" t="s">
        <v>174</v>
      </c>
      <c r="E13" s="7">
        <v>120</v>
      </c>
      <c r="F13" s="1">
        <v>575</v>
      </c>
      <c r="G13" s="1">
        <v>34.5</v>
      </c>
      <c r="H13" s="1">
        <v>3.1</v>
      </c>
      <c r="I13" s="1">
        <v>17</v>
      </c>
      <c r="J13" s="1">
        <v>45</v>
      </c>
      <c r="K13" s="1">
        <v>57</v>
      </c>
      <c r="L13" s="1">
        <v>57.5</v>
      </c>
      <c r="N13" s="18"/>
      <c r="O13" s="16"/>
    </row>
    <row r="14" spans="1:17" x14ac:dyDescent="0.2">
      <c r="B14" s="1" t="s">
        <v>282</v>
      </c>
      <c r="C14" s="18" t="s">
        <v>220</v>
      </c>
      <c r="D14" s="18" t="s">
        <v>174</v>
      </c>
      <c r="E14" s="7">
        <v>100</v>
      </c>
      <c r="F14" s="1">
        <v>800</v>
      </c>
      <c r="G14" s="1">
        <v>34.5</v>
      </c>
      <c r="H14" s="1">
        <v>3.2</v>
      </c>
      <c r="I14" s="1">
        <v>19</v>
      </c>
      <c r="J14" s="1">
        <v>60</v>
      </c>
      <c r="K14" s="1">
        <v>45</v>
      </c>
      <c r="L14" s="1">
        <v>57.5</v>
      </c>
      <c r="N14" s="18"/>
      <c r="O14" s="16"/>
    </row>
    <row r="15" spans="1:17" x14ac:dyDescent="0.2">
      <c r="A15" s="18"/>
      <c r="B15" s="20" t="s">
        <v>216</v>
      </c>
      <c r="C15" s="18" t="s">
        <v>173</v>
      </c>
      <c r="D15" s="18" t="s">
        <v>174</v>
      </c>
      <c r="E15" s="7">
        <v>65</v>
      </c>
      <c r="F15" s="7">
        <v>450</v>
      </c>
      <c r="G15" s="1">
        <v>25.5</v>
      </c>
      <c r="H15" s="1">
        <v>3.3</v>
      </c>
      <c r="I15" s="1">
        <v>14</v>
      </c>
      <c r="J15" s="1">
        <v>33</v>
      </c>
      <c r="K15" s="1">
        <v>48</v>
      </c>
      <c r="L15" s="1">
        <v>42</v>
      </c>
      <c r="N15" s="18"/>
      <c r="O15" s="16"/>
    </row>
    <row r="16" spans="1:17" x14ac:dyDescent="0.2">
      <c r="B16" s="7" t="s">
        <v>204</v>
      </c>
      <c r="C16" s="18" t="s">
        <v>220</v>
      </c>
      <c r="D16" s="18" t="s">
        <v>174</v>
      </c>
      <c r="E16" s="7">
        <v>50</v>
      </c>
      <c r="F16" s="7">
        <v>575</v>
      </c>
      <c r="G16" s="1">
        <v>25</v>
      </c>
      <c r="H16" s="1">
        <v>3.5</v>
      </c>
      <c r="I16" s="1">
        <v>14</v>
      </c>
      <c r="J16" s="1">
        <v>33</v>
      </c>
      <c r="K16" s="1">
        <v>48</v>
      </c>
      <c r="L16" s="1">
        <v>42</v>
      </c>
      <c r="N16" s="18"/>
      <c r="O16" s="16"/>
    </row>
    <row r="17" spans="1:15" x14ac:dyDescent="0.2">
      <c r="B17" s="1" t="s">
        <v>281</v>
      </c>
      <c r="C17" s="18" t="s">
        <v>220</v>
      </c>
      <c r="D17" s="18" t="s">
        <v>174</v>
      </c>
      <c r="E17" s="7">
        <v>90</v>
      </c>
      <c r="F17" s="1">
        <v>800</v>
      </c>
      <c r="G17" s="1">
        <v>32.5</v>
      </c>
      <c r="H17" s="1">
        <v>3.5</v>
      </c>
      <c r="I17" s="1">
        <v>17</v>
      </c>
      <c r="J17" s="1">
        <v>45</v>
      </c>
      <c r="K17" s="1">
        <v>57</v>
      </c>
      <c r="L17" s="1">
        <v>57.5</v>
      </c>
      <c r="N17" s="18"/>
      <c r="O17" s="16"/>
    </row>
    <row r="18" spans="1:15" x14ac:dyDescent="0.2">
      <c r="A18" s="18"/>
      <c r="B18" s="20" t="s">
        <v>214</v>
      </c>
      <c r="C18" s="18" t="s">
        <v>173</v>
      </c>
      <c r="D18" s="18" t="s">
        <v>174</v>
      </c>
      <c r="E18" s="7">
        <v>60</v>
      </c>
      <c r="F18" s="7">
        <v>450</v>
      </c>
      <c r="G18" s="1">
        <v>23.5</v>
      </c>
      <c r="H18" s="1">
        <v>3.6</v>
      </c>
      <c r="I18" s="1">
        <v>14</v>
      </c>
      <c r="J18" s="1">
        <v>30</v>
      </c>
      <c r="K18" s="1">
        <v>45</v>
      </c>
      <c r="L18" s="1">
        <v>42</v>
      </c>
      <c r="N18" s="18"/>
      <c r="O18" s="16"/>
    </row>
    <row r="19" spans="1:15" x14ac:dyDescent="0.2">
      <c r="B19" s="1" t="s">
        <v>279</v>
      </c>
      <c r="C19" s="18" t="s">
        <v>220</v>
      </c>
      <c r="D19" s="18" t="s">
        <v>174</v>
      </c>
      <c r="E19" s="7">
        <v>80</v>
      </c>
      <c r="F19" s="1">
        <v>800</v>
      </c>
      <c r="G19" s="1">
        <v>37.5</v>
      </c>
      <c r="H19" s="1">
        <v>3.6</v>
      </c>
      <c r="I19" s="1">
        <v>4</v>
      </c>
      <c r="J19" s="1">
        <v>130</v>
      </c>
      <c r="K19" s="1">
        <v>24</v>
      </c>
      <c r="L19" s="1">
        <v>57.5</v>
      </c>
      <c r="N19" s="18"/>
      <c r="O19" s="16"/>
    </row>
    <row r="20" spans="1:15" x14ac:dyDescent="0.2">
      <c r="B20" s="1" t="s">
        <v>314</v>
      </c>
      <c r="C20" s="18" t="s">
        <v>220</v>
      </c>
      <c r="D20" s="18" t="s">
        <v>174</v>
      </c>
      <c r="E20" s="7">
        <v>75</v>
      </c>
      <c r="F20" s="1">
        <v>900</v>
      </c>
      <c r="G20" s="1">
        <v>32.5</v>
      </c>
      <c r="H20" s="1">
        <v>3.6</v>
      </c>
      <c r="I20" s="1">
        <v>20</v>
      </c>
      <c r="J20" s="1">
        <v>60</v>
      </c>
      <c r="K20" s="1">
        <v>45</v>
      </c>
      <c r="L20" s="1">
        <v>57.5</v>
      </c>
      <c r="N20" s="18"/>
      <c r="O20" s="16"/>
    </row>
    <row r="21" spans="1:15" x14ac:dyDescent="0.2">
      <c r="B21" s="18" t="s">
        <v>315</v>
      </c>
      <c r="C21" s="18" t="s">
        <v>220</v>
      </c>
      <c r="D21" s="18" t="s">
        <v>174</v>
      </c>
      <c r="E21" s="7">
        <v>70</v>
      </c>
      <c r="F21" s="1">
        <v>900</v>
      </c>
      <c r="G21" s="1">
        <v>31</v>
      </c>
      <c r="H21" s="1">
        <v>3.8</v>
      </c>
      <c r="I21" s="1">
        <v>18</v>
      </c>
      <c r="J21" s="1">
        <v>45</v>
      </c>
      <c r="K21" s="1">
        <v>57</v>
      </c>
      <c r="L21" s="1">
        <v>57.5</v>
      </c>
      <c r="N21" s="18"/>
      <c r="O21" s="16"/>
    </row>
    <row r="22" spans="1:15" x14ac:dyDescent="0.2">
      <c r="B22" s="18" t="s">
        <v>298</v>
      </c>
      <c r="C22" s="18" t="s">
        <v>220</v>
      </c>
      <c r="D22" s="18" t="s">
        <v>174</v>
      </c>
      <c r="E22" s="7">
        <v>70</v>
      </c>
      <c r="F22" s="1">
        <v>900</v>
      </c>
      <c r="G22" s="1">
        <v>36</v>
      </c>
      <c r="H22" s="1">
        <v>3.8</v>
      </c>
      <c r="I22" s="1">
        <v>4</v>
      </c>
      <c r="J22" s="1">
        <v>130</v>
      </c>
      <c r="K22" s="1">
        <v>24</v>
      </c>
      <c r="L22" s="1">
        <v>57.5</v>
      </c>
      <c r="N22" s="18"/>
      <c r="O22" s="16"/>
    </row>
    <row r="23" spans="1:15" x14ac:dyDescent="0.2">
      <c r="A23" s="18" t="s">
        <v>324</v>
      </c>
      <c r="B23" s="1" t="s">
        <v>272</v>
      </c>
      <c r="C23" s="18" t="s">
        <v>220</v>
      </c>
      <c r="D23" s="18" t="s">
        <v>174</v>
      </c>
      <c r="E23" s="7">
        <v>110</v>
      </c>
      <c r="F23" s="1">
        <v>450</v>
      </c>
      <c r="G23" s="1">
        <v>27</v>
      </c>
      <c r="H23" s="1">
        <v>3.9</v>
      </c>
      <c r="I23" s="1">
        <v>15</v>
      </c>
      <c r="J23" s="1">
        <v>35</v>
      </c>
      <c r="K23" s="1">
        <v>50</v>
      </c>
      <c r="L23" s="1">
        <v>57.5</v>
      </c>
      <c r="M23" s="1">
        <v>221.46</v>
      </c>
      <c r="N23" s="18">
        <v>100</v>
      </c>
      <c r="O23" s="16" t="s">
        <v>166</v>
      </c>
    </row>
    <row r="24" spans="1:15" x14ac:dyDescent="0.2">
      <c r="A24" s="18" t="s">
        <v>322</v>
      </c>
      <c r="B24" s="20" t="s">
        <v>215</v>
      </c>
      <c r="C24" s="18" t="s">
        <v>173</v>
      </c>
      <c r="D24" s="18" t="s">
        <v>174</v>
      </c>
      <c r="E24" s="7">
        <v>60</v>
      </c>
      <c r="F24" s="7">
        <v>450</v>
      </c>
      <c r="G24" s="1">
        <v>22</v>
      </c>
      <c r="H24" s="1">
        <v>4</v>
      </c>
      <c r="I24" s="1">
        <v>32</v>
      </c>
      <c r="J24" s="1">
        <v>30</v>
      </c>
      <c r="K24" s="1">
        <v>45</v>
      </c>
      <c r="L24" s="1">
        <v>42</v>
      </c>
      <c r="M24" s="1">
        <v>125.17</v>
      </c>
      <c r="N24" s="18">
        <v>100</v>
      </c>
      <c r="O24" s="16" t="s">
        <v>166</v>
      </c>
    </row>
    <row r="25" spans="1:15" x14ac:dyDescent="0.2">
      <c r="B25" s="7" t="s">
        <v>202</v>
      </c>
      <c r="C25" s="18" t="s">
        <v>173</v>
      </c>
      <c r="D25" s="18" t="s">
        <v>174</v>
      </c>
      <c r="E25" s="7">
        <v>45</v>
      </c>
      <c r="F25" s="7">
        <v>575</v>
      </c>
      <c r="G25" s="1">
        <v>22</v>
      </c>
      <c r="H25" s="1">
        <v>4</v>
      </c>
      <c r="I25" s="1">
        <v>13</v>
      </c>
      <c r="J25" s="1">
        <v>30</v>
      </c>
      <c r="K25" s="1">
        <v>45</v>
      </c>
      <c r="L25" s="1">
        <v>42</v>
      </c>
      <c r="N25" s="18"/>
      <c r="O25" s="16"/>
    </row>
    <row r="26" spans="1:15" x14ac:dyDescent="0.2">
      <c r="B26" s="1" t="s">
        <v>313</v>
      </c>
      <c r="C26" s="18" t="s">
        <v>220</v>
      </c>
      <c r="D26" s="18" t="s">
        <v>174</v>
      </c>
      <c r="E26" s="7">
        <v>60</v>
      </c>
      <c r="F26" s="1">
        <v>1100</v>
      </c>
      <c r="G26" s="1">
        <v>30.5</v>
      </c>
      <c r="H26" s="1">
        <v>4</v>
      </c>
      <c r="I26" s="1">
        <v>19</v>
      </c>
      <c r="J26" s="1">
        <v>60</v>
      </c>
      <c r="K26" s="1">
        <v>45</v>
      </c>
      <c r="L26" s="1">
        <v>57.5</v>
      </c>
      <c r="N26" s="18"/>
      <c r="O26" s="16"/>
    </row>
    <row r="27" spans="1:15" x14ac:dyDescent="0.2">
      <c r="B27" s="1" t="s">
        <v>301</v>
      </c>
      <c r="C27" s="18" t="s">
        <v>220</v>
      </c>
      <c r="D27" s="18" t="s">
        <v>174</v>
      </c>
      <c r="E27" s="7">
        <v>60</v>
      </c>
      <c r="F27" s="1">
        <v>1100</v>
      </c>
      <c r="G27" s="1">
        <v>34.5</v>
      </c>
      <c r="H27" s="1">
        <v>4.0999999999999996</v>
      </c>
      <c r="I27" s="1">
        <v>4</v>
      </c>
      <c r="J27" s="1">
        <v>130</v>
      </c>
      <c r="K27" s="1">
        <v>24</v>
      </c>
      <c r="L27" s="1">
        <v>57.5</v>
      </c>
      <c r="N27" s="18"/>
      <c r="O27" s="16"/>
    </row>
    <row r="28" spans="1:15" x14ac:dyDescent="0.2">
      <c r="A28" s="18" t="s">
        <v>322</v>
      </c>
      <c r="B28" s="20" t="s">
        <v>212</v>
      </c>
      <c r="C28" s="18" t="s">
        <v>173</v>
      </c>
      <c r="D28" s="18" t="s">
        <v>174</v>
      </c>
      <c r="E28" s="7">
        <v>50</v>
      </c>
      <c r="F28" s="7">
        <v>450</v>
      </c>
      <c r="G28" s="1">
        <v>20</v>
      </c>
      <c r="H28" s="1">
        <v>4.3</v>
      </c>
      <c r="I28" s="1">
        <v>12</v>
      </c>
      <c r="J28" s="1">
        <v>28</v>
      </c>
      <c r="K28" s="1">
        <v>42.5</v>
      </c>
      <c r="L28" s="1">
        <v>41.5</v>
      </c>
      <c r="M28" s="1">
        <v>114.41</v>
      </c>
      <c r="N28" s="18">
        <v>100</v>
      </c>
      <c r="O28" s="16" t="s">
        <v>166</v>
      </c>
    </row>
    <row r="29" spans="1:15" x14ac:dyDescent="0.2">
      <c r="B29" s="18" t="s">
        <v>243</v>
      </c>
      <c r="C29" s="18" t="s">
        <v>220</v>
      </c>
      <c r="D29" s="18" t="s">
        <v>174</v>
      </c>
      <c r="E29" s="7">
        <v>35</v>
      </c>
      <c r="F29" s="7">
        <v>800</v>
      </c>
      <c r="G29" s="1">
        <v>22</v>
      </c>
      <c r="H29" s="1">
        <v>4.3</v>
      </c>
      <c r="I29" s="1">
        <v>14</v>
      </c>
      <c r="J29" s="1">
        <v>33</v>
      </c>
      <c r="K29" s="1">
        <v>48</v>
      </c>
      <c r="L29" s="1">
        <v>42</v>
      </c>
      <c r="N29" s="18"/>
      <c r="O29" s="16"/>
    </row>
    <row r="30" spans="1:15" x14ac:dyDescent="0.2">
      <c r="A30" s="18" t="s">
        <v>324</v>
      </c>
      <c r="B30" s="1" t="s">
        <v>295</v>
      </c>
      <c r="C30" s="18" t="s">
        <v>220</v>
      </c>
      <c r="D30" s="18" t="s">
        <v>174</v>
      </c>
      <c r="E30" s="7">
        <v>100</v>
      </c>
      <c r="F30" s="1">
        <v>450</v>
      </c>
      <c r="G30" s="1">
        <v>26</v>
      </c>
      <c r="H30" s="1">
        <v>4.3</v>
      </c>
      <c r="I30" s="1">
        <v>14</v>
      </c>
      <c r="J30" s="1">
        <v>35</v>
      </c>
      <c r="K30" s="1">
        <v>50</v>
      </c>
      <c r="L30" s="1">
        <v>57.5</v>
      </c>
      <c r="M30" s="1">
        <v>208.62</v>
      </c>
      <c r="N30" s="18">
        <v>100</v>
      </c>
      <c r="O30" s="16" t="s">
        <v>166</v>
      </c>
    </row>
    <row r="31" spans="1:15" x14ac:dyDescent="0.2">
      <c r="B31" s="1" t="s">
        <v>312</v>
      </c>
      <c r="C31" s="18" t="s">
        <v>220</v>
      </c>
      <c r="D31" s="18" t="s">
        <v>174</v>
      </c>
      <c r="E31" s="7">
        <v>58</v>
      </c>
      <c r="F31" s="1">
        <v>1100</v>
      </c>
      <c r="G31" s="1">
        <v>29</v>
      </c>
      <c r="H31" s="1">
        <v>4.3</v>
      </c>
      <c r="I31" s="1">
        <v>17</v>
      </c>
      <c r="J31" s="1">
        <v>45</v>
      </c>
      <c r="K31" s="1">
        <v>57</v>
      </c>
      <c r="L31" s="1">
        <v>57.5</v>
      </c>
      <c r="N31" s="18"/>
      <c r="O31" s="16"/>
    </row>
    <row r="32" spans="1:15" x14ac:dyDescent="0.2">
      <c r="B32" s="7" t="s">
        <v>203</v>
      </c>
      <c r="C32" s="18" t="s">
        <v>173</v>
      </c>
      <c r="D32" s="18" t="s">
        <v>174</v>
      </c>
      <c r="E32" s="7">
        <v>45</v>
      </c>
      <c r="F32" s="7">
        <v>575</v>
      </c>
      <c r="G32" s="1">
        <v>21</v>
      </c>
      <c r="H32" s="1">
        <v>4.4000000000000004</v>
      </c>
      <c r="I32" s="1">
        <v>32</v>
      </c>
      <c r="J32" s="1">
        <v>30</v>
      </c>
      <c r="K32" s="1">
        <v>45</v>
      </c>
      <c r="L32" s="1">
        <v>42</v>
      </c>
      <c r="N32" s="18"/>
      <c r="O32" s="16"/>
    </row>
    <row r="33" spans="1:15" x14ac:dyDescent="0.2">
      <c r="B33" s="1" t="s">
        <v>290</v>
      </c>
      <c r="C33" s="18" t="s">
        <v>220</v>
      </c>
      <c r="D33" s="18" t="s">
        <v>174</v>
      </c>
      <c r="E33" s="7">
        <v>80</v>
      </c>
      <c r="F33" s="1">
        <v>575</v>
      </c>
      <c r="G33" s="1">
        <v>25.5</v>
      </c>
      <c r="H33" s="1">
        <v>4.4000000000000004</v>
      </c>
      <c r="I33" s="1">
        <v>15</v>
      </c>
      <c r="J33" s="1">
        <v>35</v>
      </c>
      <c r="K33" s="1">
        <v>50</v>
      </c>
      <c r="L33" s="1">
        <v>57.5</v>
      </c>
      <c r="N33" s="18"/>
      <c r="O33" s="16"/>
    </row>
    <row r="34" spans="1:15" x14ac:dyDescent="0.2">
      <c r="A34" s="18" t="s">
        <v>322</v>
      </c>
      <c r="B34" s="20" t="s">
        <v>213</v>
      </c>
      <c r="C34" s="18" t="s">
        <v>173</v>
      </c>
      <c r="D34" s="18" t="s">
        <v>174</v>
      </c>
      <c r="E34" s="7">
        <v>50</v>
      </c>
      <c r="F34" s="7">
        <v>450</v>
      </c>
      <c r="G34" s="1">
        <v>19</v>
      </c>
      <c r="H34" s="1">
        <v>4.7</v>
      </c>
      <c r="I34" s="1">
        <v>30</v>
      </c>
      <c r="J34" s="1">
        <v>28</v>
      </c>
      <c r="K34" s="1">
        <v>42.5</v>
      </c>
      <c r="L34" s="1">
        <v>41.5</v>
      </c>
      <c r="M34" s="1">
        <v>102.97</v>
      </c>
      <c r="N34" s="18">
        <v>100</v>
      </c>
      <c r="O34" s="16" t="s">
        <v>166</v>
      </c>
    </row>
    <row r="35" spans="1:15" x14ac:dyDescent="0.2">
      <c r="B35" s="1" t="s">
        <v>247</v>
      </c>
      <c r="C35" s="18" t="s">
        <v>220</v>
      </c>
      <c r="D35" s="18" t="s">
        <v>174</v>
      </c>
      <c r="E35" s="7">
        <v>30</v>
      </c>
      <c r="F35" s="1">
        <v>900</v>
      </c>
      <c r="G35" s="1">
        <v>21.5</v>
      </c>
      <c r="H35" s="1">
        <v>4.7</v>
      </c>
      <c r="I35" s="1">
        <v>14</v>
      </c>
      <c r="J35" s="1">
        <v>33</v>
      </c>
      <c r="K35" s="1">
        <v>48</v>
      </c>
      <c r="L35" s="1">
        <v>42</v>
      </c>
      <c r="N35" s="18"/>
      <c r="O35" s="16"/>
    </row>
    <row r="36" spans="1:15" x14ac:dyDescent="0.2">
      <c r="B36" s="1" t="s">
        <v>306</v>
      </c>
      <c r="C36" s="18" t="s">
        <v>220</v>
      </c>
      <c r="D36" s="18" t="s">
        <v>174</v>
      </c>
      <c r="E36" s="7">
        <v>42</v>
      </c>
      <c r="F36" s="1">
        <v>1300</v>
      </c>
      <c r="G36" s="1">
        <v>28</v>
      </c>
      <c r="H36" s="1">
        <v>4.7</v>
      </c>
      <c r="I36" s="1">
        <v>19</v>
      </c>
      <c r="J36" s="1">
        <v>60</v>
      </c>
      <c r="K36" s="1">
        <v>45</v>
      </c>
      <c r="L36" s="1">
        <v>57.5</v>
      </c>
      <c r="N36" s="18"/>
      <c r="O36" s="16"/>
    </row>
    <row r="37" spans="1:15" x14ac:dyDescent="0.2">
      <c r="A37" s="18"/>
      <c r="B37" s="1" t="s">
        <v>259</v>
      </c>
      <c r="C37" s="18" t="s">
        <v>220</v>
      </c>
      <c r="D37" s="18" t="s">
        <v>174</v>
      </c>
      <c r="E37" s="7">
        <v>22</v>
      </c>
      <c r="F37" s="1">
        <v>1100</v>
      </c>
      <c r="G37" s="1">
        <v>21</v>
      </c>
      <c r="H37" s="1">
        <v>4.9000000000000004</v>
      </c>
      <c r="I37" s="1">
        <v>15</v>
      </c>
      <c r="J37" s="1">
        <v>33</v>
      </c>
      <c r="K37" s="1">
        <v>48</v>
      </c>
      <c r="L37" s="1">
        <v>42</v>
      </c>
      <c r="N37" s="18"/>
      <c r="O37" s="16"/>
    </row>
    <row r="38" spans="1:15" x14ac:dyDescent="0.2">
      <c r="B38" s="20" t="s">
        <v>218</v>
      </c>
      <c r="C38" s="18" t="s">
        <v>173</v>
      </c>
      <c r="D38" s="18" t="s">
        <v>174</v>
      </c>
      <c r="E38" s="7">
        <v>35</v>
      </c>
      <c r="F38" s="7">
        <v>575</v>
      </c>
      <c r="G38" s="1">
        <v>19</v>
      </c>
      <c r="H38" s="1">
        <v>5</v>
      </c>
      <c r="I38" s="1">
        <v>12</v>
      </c>
      <c r="J38" s="1">
        <v>28</v>
      </c>
      <c r="K38" s="1">
        <v>42.5</v>
      </c>
      <c r="L38" s="1">
        <v>41.5</v>
      </c>
      <c r="N38" s="18"/>
      <c r="O38" s="16"/>
    </row>
    <row r="39" spans="1:15" x14ac:dyDescent="0.2">
      <c r="A39" s="18" t="s">
        <v>324</v>
      </c>
      <c r="B39" s="1" t="s">
        <v>305</v>
      </c>
      <c r="C39" s="18" t="s">
        <v>220</v>
      </c>
      <c r="D39" s="18" t="s">
        <v>174</v>
      </c>
      <c r="E39" s="7">
        <v>40</v>
      </c>
      <c r="F39" s="1">
        <v>1300</v>
      </c>
      <c r="G39" s="1">
        <v>26.5</v>
      </c>
      <c r="H39" s="1">
        <v>5</v>
      </c>
      <c r="I39" s="1">
        <v>17</v>
      </c>
      <c r="J39" s="1">
        <v>45</v>
      </c>
      <c r="K39" s="1">
        <v>57</v>
      </c>
      <c r="L39" s="1">
        <v>57.5</v>
      </c>
      <c r="M39" s="1">
        <v>122.48</v>
      </c>
      <c r="N39" s="18">
        <v>100</v>
      </c>
      <c r="O39" s="16" t="s">
        <v>166</v>
      </c>
    </row>
    <row r="40" spans="1:15" x14ac:dyDescent="0.2">
      <c r="A40" s="18" t="s">
        <v>324</v>
      </c>
      <c r="B40" s="1" t="s">
        <v>241</v>
      </c>
      <c r="C40" s="18" t="s">
        <v>220</v>
      </c>
      <c r="D40" s="18" t="s">
        <v>174</v>
      </c>
      <c r="E40" s="7">
        <v>30</v>
      </c>
      <c r="F40" s="7">
        <v>800</v>
      </c>
      <c r="G40" s="1">
        <v>19.5</v>
      </c>
      <c r="H40" s="1">
        <v>5.0999999999999996</v>
      </c>
      <c r="I40" s="1">
        <v>12</v>
      </c>
      <c r="J40" s="1">
        <v>30</v>
      </c>
      <c r="K40" s="1">
        <v>45</v>
      </c>
      <c r="L40" s="1">
        <v>42</v>
      </c>
      <c r="M40" s="1">
        <v>89.68</v>
      </c>
      <c r="N40" s="18">
        <v>100</v>
      </c>
      <c r="O40" s="16" t="s">
        <v>166</v>
      </c>
    </row>
    <row r="41" spans="1:15" x14ac:dyDescent="0.2">
      <c r="A41" s="18" t="s">
        <v>330</v>
      </c>
      <c r="B41" s="1" t="s">
        <v>286</v>
      </c>
      <c r="C41" s="18" t="s">
        <v>220</v>
      </c>
      <c r="D41" s="18" t="s">
        <v>174</v>
      </c>
      <c r="E41" s="7">
        <v>60</v>
      </c>
      <c r="F41" s="1">
        <v>800</v>
      </c>
      <c r="G41" s="1">
        <v>23.5</v>
      </c>
      <c r="H41" s="1">
        <v>5.0999999999999996</v>
      </c>
      <c r="I41" s="1">
        <v>15</v>
      </c>
      <c r="J41" s="1">
        <v>35</v>
      </c>
      <c r="K41" s="1">
        <v>50</v>
      </c>
      <c r="L41" s="1">
        <v>57.5</v>
      </c>
      <c r="M41" s="1">
        <v>131.62</v>
      </c>
      <c r="N41" s="18">
        <v>100</v>
      </c>
      <c r="O41" s="16" t="s">
        <v>166</v>
      </c>
    </row>
    <row r="42" spans="1:15" x14ac:dyDescent="0.2">
      <c r="B42" s="1" t="s">
        <v>304</v>
      </c>
      <c r="C42" s="18" t="s">
        <v>220</v>
      </c>
      <c r="D42" s="18" t="s">
        <v>174</v>
      </c>
      <c r="E42" s="7">
        <v>38</v>
      </c>
      <c r="F42" s="1">
        <v>1300</v>
      </c>
      <c r="G42" s="1">
        <v>31.5</v>
      </c>
      <c r="H42" s="1">
        <v>5.0999999999999996</v>
      </c>
      <c r="I42" s="1">
        <v>4</v>
      </c>
      <c r="J42" s="1">
        <v>130</v>
      </c>
      <c r="K42" s="1">
        <v>24</v>
      </c>
      <c r="L42" s="1">
        <v>57.5</v>
      </c>
      <c r="N42" s="18"/>
      <c r="O42" s="16"/>
    </row>
    <row r="43" spans="1:15" x14ac:dyDescent="0.2">
      <c r="A43" s="18"/>
      <c r="B43" s="7" t="s">
        <v>195</v>
      </c>
      <c r="C43" s="18" t="s">
        <v>173</v>
      </c>
      <c r="D43" s="18" t="s">
        <v>174</v>
      </c>
      <c r="E43" s="7">
        <v>40</v>
      </c>
      <c r="F43" s="7">
        <v>450</v>
      </c>
      <c r="G43" s="1">
        <v>17</v>
      </c>
      <c r="H43" s="1">
        <v>5.2</v>
      </c>
      <c r="I43" s="1">
        <v>13</v>
      </c>
      <c r="J43" s="1">
        <v>43</v>
      </c>
      <c r="K43" s="1">
        <v>22</v>
      </c>
      <c r="L43" s="1">
        <v>41.5</v>
      </c>
      <c r="N43" s="18"/>
      <c r="O43" s="16"/>
    </row>
    <row r="44" spans="1:15" x14ac:dyDescent="0.2">
      <c r="A44" s="18" t="s">
        <v>322</v>
      </c>
      <c r="B44" s="20" t="s">
        <v>211</v>
      </c>
      <c r="C44" s="18" t="s">
        <v>173</v>
      </c>
      <c r="D44" s="18" t="s">
        <v>174</v>
      </c>
      <c r="E44" s="7">
        <v>40</v>
      </c>
      <c r="F44" s="7">
        <v>450</v>
      </c>
      <c r="G44" s="1">
        <v>17.5</v>
      </c>
      <c r="H44" s="1">
        <v>5.3</v>
      </c>
      <c r="I44" s="1">
        <v>11</v>
      </c>
      <c r="J44" s="1">
        <v>28</v>
      </c>
      <c r="K44" s="1">
        <v>37</v>
      </c>
      <c r="L44" s="1">
        <v>42</v>
      </c>
      <c r="M44" s="1">
        <v>86.37</v>
      </c>
      <c r="N44" s="18">
        <v>100</v>
      </c>
      <c r="O44" s="16" t="s">
        <v>166</v>
      </c>
    </row>
    <row r="45" spans="1:15" x14ac:dyDescent="0.2">
      <c r="B45" s="20" t="s">
        <v>219</v>
      </c>
      <c r="C45" s="18" t="s">
        <v>173</v>
      </c>
      <c r="D45" s="18" t="s">
        <v>174</v>
      </c>
      <c r="E45" s="7">
        <v>35</v>
      </c>
      <c r="F45" s="7">
        <v>575</v>
      </c>
      <c r="G45" s="1">
        <v>18</v>
      </c>
      <c r="H45" s="1">
        <v>5.3</v>
      </c>
      <c r="I45" s="1">
        <v>29</v>
      </c>
      <c r="J45" s="1">
        <v>28</v>
      </c>
      <c r="K45" s="1">
        <v>42.5</v>
      </c>
      <c r="L45" s="1">
        <v>41.5</v>
      </c>
      <c r="N45" s="18"/>
      <c r="O45" s="16"/>
    </row>
    <row r="46" spans="1:15" x14ac:dyDescent="0.2">
      <c r="B46" s="18" t="s">
        <v>294</v>
      </c>
      <c r="C46" s="18" t="s">
        <v>220</v>
      </c>
      <c r="D46" s="18" t="s">
        <v>174</v>
      </c>
      <c r="E46" s="7">
        <v>80</v>
      </c>
      <c r="F46" s="1">
        <v>450</v>
      </c>
      <c r="G46" s="1">
        <v>21.5</v>
      </c>
      <c r="H46" s="1">
        <v>5.3</v>
      </c>
      <c r="I46" s="1">
        <v>13</v>
      </c>
      <c r="J46" s="1">
        <v>30</v>
      </c>
      <c r="K46" s="1">
        <v>45</v>
      </c>
      <c r="L46" s="1">
        <v>57.5</v>
      </c>
      <c r="N46" s="18"/>
      <c r="O46" s="16"/>
    </row>
    <row r="47" spans="1:15" x14ac:dyDescent="0.2">
      <c r="A47" s="18" t="s">
        <v>322</v>
      </c>
      <c r="B47" s="20" t="s">
        <v>184</v>
      </c>
      <c r="C47" s="18" t="s">
        <v>173</v>
      </c>
      <c r="D47" s="18" t="s">
        <v>174</v>
      </c>
      <c r="E47" s="7">
        <v>22</v>
      </c>
      <c r="F47" s="18">
        <v>450</v>
      </c>
      <c r="G47" s="1">
        <v>14.5</v>
      </c>
      <c r="H47" s="1">
        <v>5.4</v>
      </c>
      <c r="I47" s="1">
        <v>30</v>
      </c>
      <c r="J47" s="1">
        <v>22</v>
      </c>
      <c r="K47" s="1">
        <v>36.5</v>
      </c>
      <c r="L47" s="18">
        <v>31.5</v>
      </c>
      <c r="M47" s="1">
        <v>49.64</v>
      </c>
      <c r="N47" s="18">
        <v>100</v>
      </c>
      <c r="O47" s="16" t="s">
        <v>166</v>
      </c>
    </row>
    <row r="48" spans="1:15" x14ac:dyDescent="0.2">
      <c r="A48" s="18" t="s">
        <v>324</v>
      </c>
      <c r="B48" s="1" t="s">
        <v>242</v>
      </c>
      <c r="C48" s="18" t="s">
        <v>220</v>
      </c>
      <c r="D48" s="18" t="s">
        <v>174</v>
      </c>
      <c r="E48" s="7">
        <v>30</v>
      </c>
      <c r="F48" s="7">
        <v>800</v>
      </c>
      <c r="G48" s="1">
        <v>19</v>
      </c>
      <c r="H48" s="1">
        <v>5.5</v>
      </c>
      <c r="I48" s="1">
        <v>30</v>
      </c>
      <c r="J48" s="1">
        <v>30</v>
      </c>
      <c r="K48" s="1">
        <v>45</v>
      </c>
      <c r="L48" s="1">
        <v>42</v>
      </c>
      <c r="M48" s="1">
        <v>68.08</v>
      </c>
      <c r="N48" s="18">
        <v>100</v>
      </c>
      <c r="O48" s="16" t="s">
        <v>166</v>
      </c>
    </row>
    <row r="49" spans="1:15" x14ac:dyDescent="0.2">
      <c r="B49" s="18" t="s">
        <v>245</v>
      </c>
      <c r="C49" s="18" t="s">
        <v>220</v>
      </c>
      <c r="D49" s="18" t="s">
        <v>174</v>
      </c>
      <c r="E49" s="7">
        <v>25</v>
      </c>
      <c r="F49" s="1">
        <v>900</v>
      </c>
      <c r="G49" s="1">
        <v>19</v>
      </c>
      <c r="H49" s="1">
        <v>5.5</v>
      </c>
      <c r="I49" s="1">
        <v>13</v>
      </c>
      <c r="J49" s="1">
        <v>30</v>
      </c>
      <c r="K49" s="1">
        <v>45</v>
      </c>
      <c r="L49" s="1">
        <v>42</v>
      </c>
      <c r="N49" s="18"/>
      <c r="O49" s="16"/>
    </row>
    <row r="50" spans="1:15" x14ac:dyDescent="0.2">
      <c r="A50" s="18" t="s">
        <v>322</v>
      </c>
      <c r="B50" s="20" t="s">
        <v>210</v>
      </c>
      <c r="C50" s="18" t="s">
        <v>173</v>
      </c>
      <c r="D50" s="18" t="s">
        <v>174</v>
      </c>
      <c r="E50" s="7">
        <v>40</v>
      </c>
      <c r="F50" s="7">
        <v>450</v>
      </c>
      <c r="G50" s="1">
        <v>17</v>
      </c>
      <c r="H50" s="1">
        <v>5.6</v>
      </c>
      <c r="I50" s="1">
        <v>26</v>
      </c>
      <c r="J50" s="1">
        <v>28</v>
      </c>
      <c r="K50" s="1">
        <v>37</v>
      </c>
      <c r="L50" s="1">
        <v>42</v>
      </c>
      <c r="M50" s="1">
        <v>76.38</v>
      </c>
      <c r="N50" s="18">
        <v>100</v>
      </c>
      <c r="O50" s="16" t="s">
        <v>166</v>
      </c>
    </row>
    <row r="51" spans="1:15" x14ac:dyDescent="0.2">
      <c r="A51" s="18" t="s">
        <v>323</v>
      </c>
      <c r="B51" s="1" t="s">
        <v>293</v>
      </c>
      <c r="C51" s="18" t="s">
        <v>220</v>
      </c>
      <c r="D51" s="18" t="s">
        <v>174</v>
      </c>
      <c r="E51" s="7">
        <v>75</v>
      </c>
      <c r="F51" s="1">
        <v>450</v>
      </c>
      <c r="G51" s="1">
        <v>21</v>
      </c>
      <c r="H51" s="1">
        <v>5.6</v>
      </c>
      <c r="I51" s="1">
        <v>12</v>
      </c>
      <c r="J51" s="1">
        <v>30</v>
      </c>
      <c r="K51" s="1">
        <v>45</v>
      </c>
      <c r="L51" s="1">
        <v>57.5</v>
      </c>
      <c r="M51" s="1">
        <v>217.76</v>
      </c>
      <c r="N51" s="18">
        <v>100</v>
      </c>
      <c r="O51" s="16" t="s">
        <v>166</v>
      </c>
    </row>
    <row r="52" spans="1:15" x14ac:dyDescent="0.2">
      <c r="A52" s="18" t="s">
        <v>324</v>
      </c>
      <c r="B52" s="18" t="s">
        <v>285</v>
      </c>
      <c r="C52" s="18" t="s">
        <v>220</v>
      </c>
      <c r="D52" s="18" t="s">
        <v>174</v>
      </c>
      <c r="E52" s="7">
        <v>55</v>
      </c>
      <c r="F52" s="1">
        <v>800</v>
      </c>
      <c r="G52" s="1">
        <v>23</v>
      </c>
      <c r="H52" s="1">
        <v>5.6</v>
      </c>
      <c r="I52" s="1">
        <v>14</v>
      </c>
      <c r="J52" s="1">
        <v>35</v>
      </c>
      <c r="K52" s="1">
        <v>50</v>
      </c>
      <c r="L52" s="1">
        <v>57.5</v>
      </c>
      <c r="M52" s="1">
        <v>121.95</v>
      </c>
      <c r="N52" s="18">
        <v>100</v>
      </c>
      <c r="O52" s="16" t="s">
        <v>166</v>
      </c>
    </row>
    <row r="53" spans="1:15" x14ac:dyDescent="0.2">
      <c r="A53" s="18" t="s">
        <v>324</v>
      </c>
      <c r="B53" s="1" t="s">
        <v>297</v>
      </c>
      <c r="C53" s="18" t="s">
        <v>220</v>
      </c>
      <c r="D53" s="18" t="s">
        <v>174</v>
      </c>
      <c r="E53" s="7">
        <v>50</v>
      </c>
      <c r="F53" s="1">
        <v>900</v>
      </c>
      <c r="G53" s="1">
        <v>22.5</v>
      </c>
      <c r="H53" s="1">
        <v>5.6</v>
      </c>
      <c r="I53" s="1">
        <v>15</v>
      </c>
      <c r="J53" s="1">
        <v>35</v>
      </c>
      <c r="K53" s="1">
        <v>50</v>
      </c>
      <c r="L53" s="1">
        <v>57.5</v>
      </c>
      <c r="M53" s="1">
        <v>98.2</v>
      </c>
      <c r="N53" s="18">
        <v>100</v>
      </c>
      <c r="O53" s="16" t="s">
        <v>166</v>
      </c>
    </row>
    <row r="54" spans="1:15" x14ac:dyDescent="0.2">
      <c r="B54" s="7" t="s">
        <v>200</v>
      </c>
      <c r="C54" s="18" t="s">
        <v>173</v>
      </c>
      <c r="D54" s="18" t="s">
        <v>174</v>
      </c>
      <c r="E54" s="7">
        <v>30</v>
      </c>
      <c r="F54" s="7">
        <v>575</v>
      </c>
      <c r="G54" s="1">
        <v>16.5</v>
      </c>
      <c r="H54" s="1">
        <v>5.8</v>
      </c>
      <c r="I54" s="1">
        <v>11</v>
      </c>
      <c r="J54" s="1">
        <v>28</v>
      </c>
      <c r="K54" s="1">
        <v>37</v>
      </c>
      <c r="L54" s="1">
        <v>42</v>
      </c>
      <c r="N54" s="18"/>
      <c r="O54" s="16"/>
    </row>
    <row r="55" spans="1:15" x14ac:dyDescent="0.2">
      <c r="B55" s="18" t="s">
        <v>289</v>
      </c>
      <c r="C55" s="18" t="s">
        <v>220</v>
      </c>
      <c r="D55" s="18" t="s">
        <v>174</v>
      </c>
      <c r="E55" s="7">
        <v>60</v>
      </c>
      <c r="F55" s="1">
        <v>575</v>
      </c>
      <c r="G55" s="1">
        <v>20.5</v>
      </c>
      <c r="H55" s="1">
        <v>5.8</v>
      </c>
      <c r="I55" s="1">
        <v>13</v>
      </c>
      <c r="J55" s="1">
        <v>30</v>
      </c>
      <c r="K55" s="1">
        <v>45</v>
      </c>
      <c r="L55" s="1">
        <v>57.5</v>
      </c>
      <c r="N55" s="18"/>
      <c r="O55" s="16"/>
    </row>
    <row r="56" spans="1:15" x14ac:dyDescent="0.2">
      <c r="B56" s="1" t="s">
        <v>246</v>
      </c>
      <c r="C56" s="18" t="s">
        <v>220</v>
      </c>
      <c r="D56" s="18" t="s">
        <v>174</v>
      </c>
      <c r="E56" s="7">
        <v>25</v>
      </c>
      <c r="F56" s="1">
        <v>900</v>
      </c>
      <c r="G56" s="1">
        <v>18.5</v>
      </c>
      <c r="H56" s="1">
        <v>5.9</v>
      </c>
      <c r="I56" s="1">
        <v>32</v>
      </c>
      <c r="J56" s="1">
        <v>30</v>
      </c>
      <c r="K56" s="1">
        <v>45</v>
      </c>
      <c r="L56" s="1">
        <v>42</v>
      </c>
      <c r="N56" s="18"/>
      <c r="O56" s="16"/>
    </row>
    <row r="57" spans="1:15" x14ac:dyDescent="0.2">
      <c r="A57" s="18" t="s">
        <v>322</v>
      </c>
      <c r="B57" s="20" t="s">
        <v>209</v>
      </c>
      <c r="C57" s="18" t="s">
        <v>173</v>
      </c>
      <c r="D57" s="18" t="s">
        <v>174</v>
      </c>
      <c r="E57" s="7">
        <v>35</v>
      </c>
      <c r="F57" s="7">
        <v>450</v>
      </c>
      <c r="G57" s="1">
        <v>16.5</v>
      </c>
      <c r="H57" s="1">
        <v>6</v>
      </c>
      <c r="I57" s="1">
        <v>10</v>
      </c>
      <c r="J57" s="1">
        <v>28</v>
      </c>
      <c r="K57" s="1">
        <v>37</v>
      </c>
      <c r="L57" s="1">
        <v>42</v>
      </c>
      <c r="M57" s="1">
        <v>77.069999999999993</v>
      </c>
      <c r="N57" s="18">
        <v>440</v>
      </c>
      <c r="O57" s="16" t="s">
        <v>166</v>
      </c>
    </row>
    <row r="58" spans="1:15" x14ac:dyDescent="0.2">
      <c r="A58" s="18" t="s">
        <v>324</v>
      </c>
      <c r="B58" s="18" t="s">
        <v>320</v>
      </c>
      <c r="C58" s="18" t="s">
        <v>220</v>
      </c>
      <c r="D58" s="18" t="s">
        <v>174</v>
      </c>
      <c r="E58" s="7">
        <v>20</v>
      </c>
      <c r="F58" s="1">
        <v>1100</v>
      </c>
      <c r="G58" s="1">
        <v>18</v>
      </c>
      <c r="H58" s="1">
        <v>6</v>
      </c>
      <c r="I58" s="1">
        <v>14</v>
      </c>
      <c r="J58" s="1">
        <v>30</v>
      </c>
      <c r="K58" s="1">
        <v>45</v>
      </c>
      <c r="L58" s="1">
        <v>42</v>
      </c>
      <c r="M58" s="1">
        <v>62.62</v>
      </c>
      <c r="N58" s="18">
        <v>100</v>
      </c>
      <c r="O58" s="16" t="s">
        <v>166</v>
      </c>
    </row>
    <row r="59" spans="1:15" x14ac:dyDescent="0.2">
      <c r="B59" s="1" t="s">
        <v>270</v>
      </c>
      <c r="C59" s="18" t="s">
        <v>220</v>
      </c>
      <c r="D59" s="18" t="s">
        <v>174</v>
      </c>
      <c r="E59" s="7">
        <v>16</v>
      </c>
      <c r="F59" s="1">
        <v>1300</v>
      </c>
      <c r="G59" s="1">
        <v>19</v>
      </c>
      <c r="H59" s="1">
        <v>6</v>
      </c>
      <c r="I59" s="1">
        <v>15</v>
      </c>
      <c r="J59" s="1">
        <v>33</v>
      </c>
      <c r="K59" s="1">
        <v>48</v>
      </c>
      <c r="L59" s="1">
        <v>42</v>
      </c>
      <c r="N59" s="18"/>
      <c r="O59" s="16"/>
    </row>
    <row r="60" spans="1:15" x14ac:dyDescent="0.2">
      <c r="B60" s="7" t="s">
        <v>201</v>
      </c>
      <c r="C60" s="18" t="s">
        <v>173</v>
      </c>
      <c r="D60" s="18" t="s">
        <v>174</v>
      </c>
      <c r="E60" s="1">
        <v>30</v>
      </c>
      <c r="F60" s="7">
        <v>575</v>
      </c>
      <c r="G60" s="1">
        <v>16.5</v>
      </c>
      <c r="H60" s="1">
        <v>6.1</v>
      </c>
      <c r="I60" s="1">
        <v>26</v>
      </c>
      <c r="J60" s="1">
        <v>28</v>
      </c>
      <c r="K60" s="1">
        <v>37</v>
      </c>
      <c r="L60" s="1">
        <v>42</v>
      </c>
      <c r="N60" s="18"/>
      <c r="O60" s="16"/>
    </row>
    <row r="61" spans="1:15" x14ac:dyDescent="0.2">
      <c r="B61" s="18" t="s">
        <v>239</v>
      </c>
      <c r="C61" s="18" t="s">
        <v>220</v>
      </c>
      <c r="D61" s="18" t="s">
        <v>174</v>
      </c>
      <c r="E61" s="7">
        <v>25</v>
      </c>
      <c r="F61" s="7">
        <v>800</v>
      </c>
      <c r="G61" s="1">
        <v>17</v>
      </c>
      <c r="H61" s="1">
        <v>6.1</v>
      </c>
      <c r="I61" s="1">
        <v>11</v>
      </c>
      <c r="J61" s="1">
        <v>28</v>
      </c>
      <c r="K61" s="1">
        <v>42.5</v>
      </c>
      <c r="L61" s="1">
        <v>41.5</v>
      </c>
      <c r="N61" s="18"/>
      <c r="O61" s="16"/>
    </row>
    <row r="62" spans="1:15" x14ac:dyDescent="0.2">
      <c r="A62" s="18" t="s">
        <v>324</v>
      </c>
      <c r="B62" s="1" t="s">
        <v>311</v>
      </c>
      <c r="C62" s="18" t="s">
        <v>220</v>
      </c>
      <c r="D62" s="18" t="s">
        <v>174</v>
      </c>
      <c r="E62" s="7">
        <v>40</v>
      </c>
      <c r="F62" s="1">
        <v>1100</v>
      </c>
      <c r="G62" s="1">
        <v>21.5</v>
      </c>
      <c r="H62" s="1">
        <v>6.2</v>
      </c>
      <c r="I62" s="1">
        <v>15</v>
      </c>
      <c r="J62" s="1">
        <v>35</v>
      </c>
      <c r="K62" s="1">
        <v>50</v>
      </c>
      <c r="L62" s="1">
        <v>57.5</v>
      </c>
      <c r="M62" s="1">
        <v>131.62</v>
      </c>
      <c r="N62" s="18">
        <v>100</v>
      </c>
      <c r="O62" s="16" t="s">
        <v>166</v>
      </c>
    </row>
    <row r="63" spans="1:15" x14ac:dyDescent="0.2">
      <c r="B63" s="1" t="s">
        <v>228</v>
      </c>
      <c r="C63" s="18" t="s">
        <v>220</v>
      </c>
      <c r="D63" s="18" t="s">
        <v>174</v>
      </c>
      <c r="E63" s="7">
        <v>22</v>
      </c>
      <c r="F63" s="1">
        <v>900</v>
      </c>
      <c r="G63" s="1">
        <v>17</v>
      </c>
      <c r="H63" s="1">
        <v>6.3</v>
      </c>
      <c r="I63" s="1">
        <v>12</v>
      </c>
      <c r="J63" s="1">
        <v>28</v>
      </c>
      <c r="K63" s="1">
        <v>42.5</v>
      </c>
      <c r="L63" s="1">
        <v>41.5</v>
      </c>
      <c r="N63" s="18"/>
      <c r="O63" s="16"/>
    </row>
    <row r="64" spans="1:15" x14ac:dyDescent="0.2">
      <c r="A64" s="18" t="s">
        <v>324</v>
      </c>
      <c r="B64" s="1" t="s">
        <v>284</v>
      </c>
      <c r="C64" s="18" t="s">
        <v>220</v>
      </c>
      <c r="D64" s="18" t="s">
        <v>174</v>
      </c>
      <c r="E64" s="7">
        <v>50</v>
      </c>
      <c r="F64" s="1">
        <v>800</v>
      </c>
      <c r="G64" s="1">
        <v>20</v>
      </c>
      <c r="H64" s="1">
        <v>6.3</v>
      </c>
      <c r="I64" s="1">
        <v>13</v>
      </c>
      <c r="J64" s="1">
        <v>30</v>
      </c>
      <c r="K64" s="1">
        <v>45</v>
      </c>
      <c r="L64" s="1">
        <v>57.5</v>
      </c>
      <c r="M64" s="1">
        <v>154.53</v>
      </c>
      <c r="N64" s="18">
        <v>100</v>
      </c>
      <c r="O64" s="16" t="s">
        <v>166</v>
      </c>
    </row>
    <row r="65" spans="1:15" x14ac:dyDescent="0.2">
      <c r="A65" s="18" t="s">
        <v>322</v>
      </c>
      <c r="B65" s="20" t="s">
        <v>208</v>
      </c>
      <c r="C65" s="18" t="s">
        <v>173</v>
      </c>
      <c r="D65" s="18" t="s">
        <v>174</v>
      </c>
      <c r="E65" s="7">
        <v>35</v>
      </c>
      <c r="F65" s="7">
        <v>450</v>
      </c>
      <c r="G65" s="1">
        <v>16</v>
      </c>
      <c r="H65" s="1">
        <v>6.4</v>
      </c>
      <c r="I65" s="1">
        <v>24</v>
      </c>
      <c r="J65" s="1">
        <v>28</v>
      </c>
      <c r="K65" s="1">
        <v>37</v>
      </c>
      <c r="L65" s="1">
        <v>42</v>
      </c>
      <c r="M65" s="1">
        <v>69.77</v>
      </c>
      <c r="N65" s="18">
        <v>100</v>
      </c>
      <c r="O65" s="16" t="s">
        <v>166</v>
      </c>
    </row>
    <row r="66" spans="1:15" x14ac:dyDescent="0.2">
      <c r="B66" s="7" t="s">
        <v>199</v>
      </c>
      <c r="C66" s="18" t="s">
        <v>173</v>
      </c>
      <c r="D66" s="18" t="s">
        <v>174</v>
      </c>
      <c r="E66" s="7">
        <v>27</v>
      </c>
      <c r="F66" s="7">
        <v>575</v>
      </c>
      <c r="G66" s="1">
        <v>15.5</v>
      </c>
      <c r="H66" s="1">
        <v>6.4</v>
      </c>
      <c r="I66" s="1">
        <v>14</v>
      </c>
      <c r="J66" s="1">
        <v>43</v>
      </c>
      <c r="K66" s="1">
        <v>22</v>
      </c>
      <c r="L66" s="1">
        <v>41.5</v>
      </c>
      <c r="N66" s="18"/>
      <c r="O66" s="16"/>
    </row>
    <row r="67" spans="1:15" x14ac:dyDescent="0.2">
      <c r="A67" s="18" t="s">
        <v>325</v>
      </c>
      <c r="B67" s="1" t="s">
        <v>240</v>
      </c>
      <c r="C67" s="18" t="s">
        <v>220</v>
      </c>
      <c r="D67" s="18" t="s">
        <v>174</v>
      </c>
      <c r="E67" s="7">
        <v>25</v>
      </c>
      <c r="F67" s="7">
        <v>800</v>
      </c>
      <c r="G67" s="1">
        <v>16.5</v>
      </c>
      <c r="H67" s="1">
        <v>6.4</v>
      </c>
      <c r="I67" s="1">
        <v>28</v>
      </c>
      <c r="J67" s="1">
        <v>28</v>
      </c>
      <c r="K67" s="1">
        <v>42.5</v>
      </c>
      <c r="L67" s="1">
        <v>41.5</v>
      </c>
      <c r="M67" s="1">
        <v>61.47</v>
      </c>
      <c r="N67" s="18">
        <v>100</v>
      </c>
      <c r="O67" s="16" t="s">
        <v>166</v>
      </c>
    </row>
    <row r="68" spans="1:15" x14ac:dyDescent="0.2">
      <c r="A68" s="18" t="s">
        <v>324</v>
      </c>
      <c r="B68" s="1" t="s">
        <v>258</v>
      </c>
      <c r="C68" s="18" t="s">
        <v>220</v>
      </c>
      <c r="D68" s="18" t="s">
        <v>174</v>
      </c>
      <c r="E68" s="7">
        <v>20</v>
      </c>
      <c r="F68" s="1">
        <v>1100</v>
      </c>
      <c r="G68" s="1">
        <v>17.5</v>
      </c>
      <c r="H68" s="18">
        <v>6.5</v>
      </c>
      <c r="I68" s="1">
        <v>32</v>
      </c>
      <c r="J68" s="1">
        <v>30</v>
      </c>
      <c r="K68" s="1">
        <v>45</v>
      </c>
      <c r="L68" s="1">
        <v>42</v>
      </c>
      <c r="M68" s="1">
        <v>74.760000000000005</v>
      </c>
      <c r="N68" s="18">
        <v>100</v>
      </c>
      <c r="O68" s="16" t="s">
        <v>166</v>
      </c>
    </row>
    <row r="69" spans="1:15" x14ac:dyDescent="0.2">
      <c r="B69" s="1" t="s">
        <v>229</v>
      </c>
      <c r="C69" s="18" t="s">
        <v>220</v>
      </c>
      <c r="D69" s="18" t="s">
        <v>174</v>
      </c>
      <c r="E69" s="1">
        <v>22</v>
      </c>
      <c r="F69" s="1">
        <v>900</v>
      </c>
      <c r="G69" s="1">
        <v>16.5</v>
      </c>
      <c r="H69" s="1">
        <v>6.6</v>
      </c>
      <c r="I69" s="1">
        <v>29</v>
      </c>
      <c r="J69" s="1">
        <v>28</v>
      </c>
      <c r="K69" s="1">
        <v>42.5</v>
      </c>
      <c r="L69" s="1">
        <v>41.5</v>
      </c>
      <c r="N69" s="18"/>
      <c r="O69" s="16"/>
    </row>
    <row r="70" spans="1:15" x14ac:dyDescent="0.2">
      <c r="B70" s="1" t="s">
        <v>283</v>
      </c>
      <c r="C70" s="18" t="s">
        <v>220</v>
      </c>
      <c r="D70" s="18" t="s">
        <v>174</v>
      </c>
      <c r="E70" s="7">
        <v>45</v>
      </c>
      <c r="F70" s="1">
        <v>800</v>
      </c>
      <c r="G70" s="1">
        <v>19.5</v>
      </c>
      <c r="H70" s="1">
        <v>6.6</v>
      </c>
      <c r="I70" s="1">
        <v>14</v>
      </c>
      <c r="J70" s="1">
        <v>30</v>
      </c>
      <c r="K70" s="1">
        <v>45</v>
      </c>
      <c r="L70" s="1">
        <v>57.5</v>
      </c>
      <c r="N70" s="18"/>
      <c r="O70" s="16"/>
    </row>
    <row r="71" spans="1:15" x14ac:dyDescent="0.2">
      <c r="A71" s="18" t="s">
        <v>322</v>
      </c>
      <c r="B71" s="20" t="s">
        <v>187</v>
      </c>
      <c r="C71" s="18" t="s">
        <v>173</v>
      </c>
      <c r="D71" s="18" t="s">
        <v>174</v>
      </c>
      <c r="E71" s="7">
        <v>12</v>
      </c>
      <c r="F71" s="7">
        <v>800</v>
      </c>
      <c r="G71" s="1">
        <v>13</v>
      </c>
      <c r="H71" s="1">
        <v>6.8</v>
      </c>
      <c r="I71" s="1">
        <v>34</v>
      </c>
      <c r="J71" s="1">
        <v>22</v>
      </c>
      <c r="K71" s="1">
        <v>36.5</v>
      </c>
      <c r="L71" s="18">
        <v>31.5</v>
      </c>
      <c r="M71" s="1">
        <v>33.65</v>
      </c>
      <c r="N71" s="18">
        <v>100</v>
      </c>
      <c r="O71" s="16" t="s">
        <v>166</v>
      </c>
    </row>
    <row r="72" spans="1:15" x14ac:dyDescent="0.2">
      <c r="A72" s="18" t="s">
        <v>324</v>
      </c>
      <c r="B72" s="18" t="s">
        <v>237</v>
      </c>
      <c r="C72" s="18" t="s">
        <v>220</v>
      </c>
      <c r="D72" s="18" t="s">
        <v>174</v>
      </c>
      <c r="E72" s="7">
        <v>22</v>
      </c>
      <c r="F72" s="7">
        <v>800</v>
      </c>
      <c r="G72" s="1">
        <v>15.5</v>
      </c>
      <c r="H72" s="1">
        <v>6.8</v>
      </c>
      <c r="I72" s="1">
        <v>11</v>
      </c>
      <c r="J72" s="1">
        <v>28</v>
      </c>
      <c r="K72" s="1">
        <v>37</v>
      </c>
      <c r="L72" s="1">
        <v>42</v>
      </c>
      <c r="M72" s="1">
        <v>66.47</v>
      </c>
      <c r="N72" s="18">
        <v>100</v>
      </c>
      <c r="O72" s="16" t="s">
        <v>166</v>
      </c>
    </row>
    <row r="73" spans="1:15" x14ac:dyDescent="0.2">
      <c r="B73" s="1" t="s">
        <v>268</v>
      </c>
      <c r="C73" s="18" t="s">
        <v>220</v>
      </c>
      <c r="D73" s="18" t="s">
        <v>174</v>
      </c>
      <c r="E73" s="7">
        <v>14</v>
      </c>
      <c r="F73" s="1">
        <v>1300</v>
      </c>
      <c r="G73" s="1">
        <v>17</v>
      </c>
      <c r="H73" s="1">
        <v>6.8</v>
      </c>
      <c r="I73" s="1">
        <v>14</v>
      </c>
      <c r="J73" s="1">
        <v>30</v>
      </c>
      <c r="K73" s="1">
        <v>45</v>
      </c>
      <c r="L73" s="1">
        <v>42</v>
      </c>
      <c r="N73" s="18"/>
      <c r="O73" s="16"/>
    </row>
    <row r="74" spans="1:15" x14ac:dyDescent="0.2">
      <c r="A74" s="18" t="s">
        <v>322</v>
      </c>
      <c r="B74" s="20" t="s">
        <v>206</v>
      </c>
      <c r="C74" s="18" t="s">
        <v>173</v>
      </c>
      <c r="D74" s="18" t="s">
        <v>174</v>
      </c>
      <c r="E74" s="7">
        <v>30</v>
      </c>
      <c r="F74" s="7">
        <v>450</v>
      </c>
      <c r="G74" s="1">
        <v>14</v>
      </c>
      <c r="H74" s="1">
        <v>7</v>
      </c>
      <c r="I74" s="1">
        <v>11</v>
      </c>
      <c r="J74" s="1">
        <v>20</v>
      </c>
      <c r="K74" s="1">
        <v>39.5</v>
      </c>
      <c r="L74" s="1">
        <v>41.5</v>
      </c>
      <c r="M74" s="1">
        <v>73.08</v>
      </c>
      <c r="N74" s="18">
        <v>100</v>
      </c>
      <c r="O74" s="16" t="s">
        <v>166</v>
      </c>
    </row>
    <row r="75" spans="1:15" x14ac:dyDescent="0.2">
      <c r="B75" s="7" t="s">
        <v>197</v>
      </c>
      <c r="C75" s="18" t="s">
        <v>173</v>
      </c>
      <c r="D75" s="18" t="s">
        <v>174</v>
      </c>
      <c r="E75" s="7">
        <v>25</v>
      </c>
      <c r="F75" s="7">
        <v>575</v>
      </c>
      <c r="G75" s="1">
        <v>14</v>
      </c>
      <c r="H75" s="1">
        <v>7</v>
      </c>
      <c r="I75" s="1">
        <v>12</v>
      </c>
      <c r="J75" s="1">
        <v>20</v>
      </c>
      <c r="K75" s="1">
        <v>39.5</v>
      </c>
      <c r="L75" s="1">
        <v>41.5</v>
      </c>
      <c r="N75" s="18"/>
      <c r="O75" s="16"/>
    </row>
    <row r="76" spans="1:15" x14ac:dyDescent="0.2">
      <c r="B76" s="18" t="s">
        <v>226</v>
      </c>
      <c r="C76" s="18" t="s">
        <v>220</v>
      </c>
      <c r="D76" s="18" t="s">
        <v>174</v>
      </c>
      <c r="E76" s="7">
        <v>20</v>
      </c>
      <c r="F76" s="1">
        <v>900</v>
      </c>
      <c r="G76" s="1">
        <v>15</v>
      </c>
      <c r="H76" s="1">
        <v>7</v>
      </c>
      <c r="I76" s="1">
        <v>11</v>
      </c>
      <c r="J76" s="1">
        <v>28</v>
      </c>
      <c r="K76" s="1">
        <v>37</v>
      </c>
      <c r="L76" s="1">
        <v>42</v>
      </c>
      <c r="N76" s="18"/>
      <c r="O76" s="16"/>
    </row>
    <row r="77" spans="1:15" x14ac:dyDescent="0.2">
      <c r="B77" s="18" t="s">
        <v>238</v>
      </c>
      <c r="C77" s="18" t="s">
        <v>220</v>
      </c>
      <c r="D77" s="18" t="s">
        <v>174</v>
      </c>
      <c r="E77" s="7">
        <v>22</v>
      </c>
      <c r="F77" s="7">
        <v>800</v>
      </c>
      <c r="G77" s="1">
        <v>15</v>
      </c>
      <c r="H77" s="1">
        <v>7.1</v>
      </c>
      <c r="I77" s="1">
        <v>25</v>
      </c>
      <c r="J77" s="1">
        <v>28</v>
      </c>
      <c r="K77" s="1">
        <v>37</v>
      </c>
      <c r="L77" s="1">
        <v>42</v>
      </c>
      <c r="N77" s="18"/>
      <c r="O77" s="16"/>
    </row>
    <row r="78" spans="1:15" x14ac:dyDescent="0.2">
      <c r="B78" s="1" t="s">
        <v>221</v>
      </c>
      <c r="C78" s="18" t="s">
        <v>220</v>
      </c>
      <c r="D78" s="18" t="s">
        <v>174</v>
      </c>
      <c r="E78" s="7">
        <v>20</v>
      </c>
      <c r="F78" s="7">
        <v>800</v>
      </c>
      <c r="G78" s="1">
        <v>14.5</v>
      </c>
      <c r="H78" s="1">
        <v>7.2</v>
      </c>
      <c r="I78" s="1">
        <v>14</v>
      </c>
      <c r="J78" s="1">
        <v>43</v>
      </c>
      <c r="K78" s="1">
        <v>22</v>
      </c>
      <c r="L78" s="1">
        <v>41.5</v>
      </c>
      <c r="N78" s="18"/>
      <c r="O78" s="16"/>
    </row>
    <row r="79" spans="1:15" x14ac:dyDescent="0.2">
      <c r="B79" s="1" t="s">
        <v>271</v>
      </c>
      <c r="C79" s="18" t="s">
        <v>220</v>
      </c>
      <c r="D79" s="18" t="s">
        <v>174</v>
      </c>
      <c r="E79" s="7">
        <v>55</v>
      </c>
      <c r="F79" s="1">
        <v>450</v>
      </c>
      <c r="G79" s="1">
        <v>16.5</v>
      </c>
      <c r="H79" s="1">
        <v>7.2</v>
      </c>
      <c r="I79" s="1">
        <v>13</v>
      </c>
      <c r="J79" s="1">
        <v>43</v>
      </c>
      <c r="K79" s="1">
        <v>24</v>
      </c>
      <c r="L79" s="1">
        <v>57.5</v>
      </c>
      <c r="N79" s="18"/>
      <c r="O79" s="16"/>
    </row>
    <row r="80" spans="1:15" x14ac:dyDescent="0.2">
      <c r="A80" s="18" t="s">
        <v>322</v>
      </c>
      <c r="B80" s="20" t="s">
        <v>207</v>
      </c>
      <c r="C80" s="18" t="s">
        <v>173</v>
      </c>
      <c r="D80" s="18" t="s">
        <v>174</v>
      </c>
      <c r="E80" s="7">
        <v>30</v>
      </c>
      <c r="F80" s="7">
        <v>450</v>
      </c>
      <c r="G80" s="1">
        <v>14</v>
      </c>
      <c r="H80" s="1">
        <v>7.3</v>
      </c>
      <c r="I80" s="1">
        <v>28</v>
      </c>
      <c r="J80" s="1">
        <v>20</v>
      </c>
      <c r="K80" s="1">
        <v>39.5</v>
      </c>
      <c r="L80" s="1">
        <v>41.5</v>
      </c>
      <c r="M80" s="1">
        <v>63.09</v>
      </c>
      <c r="N80" s="18">
        <v>100</v>
      </c>
      <c r="O80" s="16" t="s">
        <v>166</v>
      </c>
    </row>
    <row r="81" spans="1:15" x14ac:dyDescent="0.2">
      <c r="B81" s="1" t="s">
        <v>227</v>
      </c>
      <c r="C81" s="18" t="s">
        <v>220</v>
      </c>
      <c r="D81" s="18" t="s">
        <v>174</v>
      </c>
      <c r="E81" s="7">
        <v>20</v>
      </c>
      <c r="F81" s="1">
        <v>900</v>
      </c>
      <c r="G81" s="1">
        <v>15</v>
      </c>
      <c r="H81" s="1">
        <v>7.3</v>
      </c>
      <c r="I81" s="1">
        <v>26</v>
      </c>
      <c r="J81" s="1">
        <v>28</v>
      </c>
      <c r="K81" s="1">
        <v>37</v>
      </c>
      <c r="L81" s="1">
        <v>42</v>
      </c>
      <c r="N81" s="18"/>
      <c r="O81" s="16"/>
    </row>
    <row r="82" spans="1:15" x14ac:dyDescent="0.2">
      <c r="A82" s="18" t="s">
        <v>329</v>
      </c>
      <c r="B82" s="1" t="s">
        <v>269</v>
      </c>
      <c r="C82" s="18" t="s">
        <v>220</v>
      </c>
      <c r="D82" s="18" t="s">
        <v>174</v>
      </c>
      <c r="E82" s="7">
        <v>14</v>
      </c>
      <c r="F82" s="1">
        <v>1300</v>
      </c>
      <c r="G82" s="1">
        <v>16.5</v>
      </c>
      <c r="H82" s="1">
        <v>7.3</v>
      </c>
      <c r="I82" s="1">
        <v>32</v>
      </c>
      <c r="J82" s="1">
        <v>30</v>
      </c>
      <c r="K82" s="1">
        <v>45</v>
      </c>
      <c r="L82" s="1">
        <v>42</v>
      </c>
      <c r="M82" s="1">
        <v>66.47</v>
      </c>
      <c r="N82" s="18">
        <v>100</v>
      </c>
      <c r="O82" s="16" t="s">
        <v>166</v>
      </c>
    </row>
    <row r="83" spans="1:15" x14ac:dyDescent="0.2">
      <c r="A83" s="18" t="s">
        <v>324</v>
      </c>
      <c r="B83" s="18" t="s">
        <v>309</v>
      </c>
      <c r="C83" s="18" t="s">
        <v>220</v>
      </c>
      <c r="D83" s="18" t="s">
        <v>174</v>
      </c>
      <c r="E83" s="7">
        <v>27</v>
      </c>
      <c r="F83" s="1">
        <v>1300</v>
      </c>
      <c r="G83" s="1">
        <v>19.5</v>
      </c>
      <c r="H83" s="1">
        <v>7.3</v>
      </c>
      <c r="I83" s="1">
        <v>15</v>
      </c>
      <c r="J83" s="1">
        <v>35</v>
      </c>
      <c r="K83" s="1">
        <v>50</v>
      </c>
      <c r="L83" s="1">
        <v>57.5</v>
      </c>
      <c r="M83" s="1">
        <v>112.95</v>
      </c>
      <c r="N83" s="18">
        <v>100</v>
      </c>
      <c r="O83" s="16" t="s">
        <v>166</v>
      </c>
    </row>
    <row r="84" spans="1:15" x14ac:dyDescent="0.2">
      <c r="B84" s="7" t="s">
        <v>198</v>
      </c>
      <c r="C84" s="18" t="s">
        <v>173</v>
      </c>
      <c r="D84" s="18" t="s">
        <v>174</v>
      </c>
      <c r="E84" s="7">
        <v>25</v>
      </c>
      <c r="F84" s="7">
        <v>575</v>
      </c>
      <c r="G84" s="1">
        <v>13.5</v>
      </c>
      <c r="H84" s="1">
        <v>7.4</v>
      </c>
      <c r="I84" s="1">
        <v>28</v>
      </c>
      <c r="J84" s="1">
        <v>20</v>
      </c>
      <c r="K84" s="1">
        <v>39.5</v>
      </c>
      <c r="L84" s="1">
        <v>41.5</v>
      </c>
      <c r="N84" s="18"/>
      <c r="O84" s="16"/>
    </row>
    <row r="85" spans="1:15" x14ac:dyDescent="0.2">
      <c r="A85" s="18" t="s">
        <v>328</v>
      </c>
      <c r="B85" s="1" t="s">
        <v>256</v>
      </c>
      <c r="C85" s="18" t="s">
        <v>220</v>
      </c>
      <c r="D85" s="18" t="s">
        <v>174</v>
      </c>
      <c r="E85" s="7">
        <v>16</v>
      </c>
      <c r="F85" s="1">
        <v>1100</v>
      </c>
      <c r="G85" s="1">
        <v>15.5</v>
      </c>
      <c r="H85" s="1">
        <v>7.4</v>
      </c>
      <c r="I85" s="1">
        <v>12</v>
      </c>
      <c r="J85" s="1">
        <v>28</v>
      </c>
      <c r="K85" s="1">
        <v>42.5</v>
      </c>
      <c r="L85" s="1">
        <v>41.5</v>
      </c>
      <c r="M85" s="1">
        <v>66.47</v>
      </c>
      <c r="N85" s="18">
        <v>100</v>
      </c>
      <c r="O85" s="16" t="s">
        <v>166</v>
      </c>
    </row>
    <row r="86" spans="1:15" x14ac:dyDescent="0.2">
      <c r="A86" s="18" t="s">
        <v>324</v>
      </c>
      <c r="B86" s="1" t="s">
        <v>235</v>
      </c>
      <c r="C86" s="18" t="s">
        <v>220</v>
      </c>
      <c r="D86" s="18" t="s">
        <v>174</v>
      </c>
      <c r="E86" s="7">
        <v>20</v>
      </c>
      <c r="F86" s="7">
        <v>800</v>
      </c>
      <c r="G86" s="1">
        <v>14.5</v>
      </c>
      <c r="H86" s="1">
        <v>7.5</v>
      </c>
      <c r="I86" s="1">
        <v>10</v>
      </c>
      <c r="J86" s="1">
        <v>28</v>
      </c>
      <c r="K86" s="1">
        <v>37</v>
      </c>
      <c r="L86" s="1">
        <v>42</v>
      </c>
      <c r="M86" s="1">
        <v>61.47</v>
      </c>
      <c r="N86" s="18">
        <v>100</v>
      </c>
      <c r="O86" s="16" t="s">
        <v>166</v>
      </c>
    </row>
    <row r="87" spans="1:15" x14ac:dyDescent="0.2">
      <c r="B87" s="1" t="s">
        <v>316</v>
      </c>
      <c r="C87" s="18" t="s">
        <v>220</v>
      </c>
      <c r="D87" s="18" t="s">
        <v>174</v>
      </c>
      <c r="E87" s="7">
        <v>35</v>
      </c>
      <c r="F87" s="1">
        <v>900</v>
      </c>
      <c r="G87" s="1">
        <v>18</v>
      </c>
      <c r="H87" s="1">
        <v>7.7</v>
      </c>
      <c r="I87" s="1">
        <v>13</v>
      </c>
      <c r="J87" s="1">
        <v>30</v>
      </c>
      <c r="K87" s="1">
        <v>45</v>
      </c>
      <c r="L87" s="1">
        <v>57.5</v>
      </c>
      <c r="N87" s="18"/>
      <c r="O87" s="16"/>
    </row>
    <row r="88" spans="1:15" x14ac:dyDescent="0.2">
      <c r="A88" s="18" t="s">
        <v>324</v>
      </c>
      <c r="B88" s="1" t="s">
        <v>236</v>
      </c>
      <c r="C88" s="18" t="s">
        <v>220</v>
      </c>
      <c r="D88" s="18" t="s">
        <v>174</v>
      </c>
      <c r="E88" s="7">
        <v>20</v>
      </c>
      <c r="F88" s="7">
        <v>800</v>
      </c>
      <c r="G88" s="1">
        <v>14.5</v>
      </c>
      <c r="H88" s="1">
        <v>7.8</v>
      </c>
      <c r="I88" s="1">
        <v>24</v>
      </c>
      <c r="J88" s="1">
        <v>28</v>
      </c>
      <c r="K88" s="1">
        <v>37</v>
      </c>
      <c r="L88" s="1">
        <v>42</v>
      </c>
      <c r="M88" s="1">
        <v>54.94</v>
      </c>
      <c r="N88" s="18">
        <v>100</v>
      </c>
      <c r="O88" s="16" t="s">
        <v>166</v>
      </c>
    </row>
    <row r="89" spans="1:15" x14ac:dyDescent="0.2">
      <c r="A89" s="18" t="s">
        <v>324</v>
      </c>
      <c r="B89" s="18" t="s">
        <v>257</v>
      </c>
      <c r="C89" s="18" t="s">
        <v>220</v>
      </c>
      <c r="D89" s="18" t="s">
        <v>174</v>
      </c>
      <c r="E89" s="7">
        <v>16</v>
      </c>
      <c r="F89" s="1">
        <v>1100</v>
      </c>
      <c r="G89" s="1">
        <v>15</v>
      </c>
      <c r="H89" s="1">
        <v>7.8</v>
      </c>
      <c r="I89" s="1">
        <v>30</v>
      </c>
      <c r="J89" s="1">
        <v>28</v>
      </c>
      <c r="K89" s="1">
        <v>42.5</v>
      </c>
      <c r="L89" s="1">
        <v>41.5</v>
      </c>
      <c r="M89" s="1">
        <v>60.24</v>
      </c>
      <c r="N89" s="18">
        <v>100</v>
      </c>
      <c r="O89" s="16" t="s">
        <v>166</v>
      </c>
    </row>
    <row r="90" spans="1:15" x14ac:dyDescent="0.2">
      <c r="A90" s="18" t="s">
        <v>324</v>
      </c>
      <c r="B90" s="1" t="s">
        <v>308</v>
      </c>
      <c r="C90" s="18" t="s">
        <v>220</v>
      </c>
      <c r="D90" s="18" t="s">
        <v>174</v>
      </c>
      <c r="E90" s="7">
        <v>25</v>
      </c>
      <c r="F90" s="1">
        <v>1300</v>
      </c>
      <c r="G90" s="1">
        <v>19</v>
      </c>
      <c r="H90" s="1">
        <v>7.8</v>
      </c>
      <c r="I90" s="1">
        <v>15</v>
      </c>
      <c r="J90" s="1">
        <v>35</v>
      </c>
      <c r="K90" s="1">
        <v>50</v>
      </c>
      <c r="L90" s="1">
        <v>57.5</v>
      </c>
      <c r="M90" s="1">
        <v>109.66</v>
      </c>
      <c r="N90" s="18">
        <v>100</v>
      </c>
      <c r="O90" s="16" t="s">
        <v>166</v>
      </c>
    </row>
    <row r="91" spans="1:15" x14ac:dyDescent="0.2">
      <c r="A91" s="18" t="s">
        <v>322</v>
      </c>
      <c r="B91" s="20" t="s">
        <v>191</v>
      </c>
      <c r="C91" s="18" t="s">
        <v>173</v>
      </c>
      <c r="D91" s="18" t="s">
        <v>174</v>
      </c>
      <c r="E91" s="7">
        <v>7</v>
      </c>
      <c r="F91" s="7">
        <v>1100</v>
      </c>
      <c r="G91" s="1">
        <v>12</v>
      </c>
      <c r="H91" s="1">
        <v>8.1</v>
      </c>
      <c r="I91" s="1">
        <v>30</v>
      </c>
      <c r="J91" s="1">
        <v>22</v>
      </c>
      <c r="K91" s="1">
        <v>36.5</v>
      </c>
      <c r="L91" s="18">
        <v>31.5</v>
      </c>
      <c r="M91" s="1">
        <v>30.13</v>
      </c>
      <c r="N91" s="18">
        <v>100</v>
      </c>
      <c r="O91" s="16" t="s">
        <v>166</v>
      </c>
    </row>
    <row r="92" spans="1:15" x14ac:dyDescent="0.2">
      <c r="B92" s="18" t="s">
        <v>225</v>
      </c>
      <c r="C92" s="18" t="s">
        <v>220</v>
      </c>
      <c r="D92" s="18" t="s">
        <v>174</v>
      </c>
      <c r="E92" s="7">
        <v>16</v>
      </c>
      <c r="F92" s="1">
        <v>900</v>
      </c>
      <c r="G92" s="1">
        <v>14</v>
      </c>
      <c r="H92" s="1">
        <v>8.1</v>
      </c>
      <c r="I92" s="1">
        <v>14</v>
      </c>
      <c r="J92" s="1">
        <v>43</v>
      </c>
      <c r="K92" s="1">
        <v>22</v>
      </c>
      <c r="L92" s="1">
        <v>41.5</v>
      </c>
      <c r="N92" s="18"/>
      <c r="O92" s="16"/>
    </row>
    <row r="93" spans="1:15" x14ac:dyDescent="0.2">
      <c r="A93" s="18" t="s">
        <v>324</v>
      </c>
      <c r="B93" s="1" t="s">
        <v>266</v>
      </c>
      <c r="C93" s="18" t="s">
        <v>220</v>
      </c>
      <c r="D93" s="18" t="s">
        <v>174</v>
      </c>
      <c r="E93" s="7">
        <v>12</v>
      </c>
      <c r="F93" s="1">
        <v>1300</v>
      </c>
      <c r="G93" s="1">
        <v>14.5</v>
      </c>
      <c r="H93" s="1">
        <v>8.1</v>
      </c>
      <c r="I93" s="1">
        <v>12</v>
      </c>
      <c r="J93" s="1">
        <v>28</v>
      </c>
      <c r="K93" s="1">
        <v>42.5</v>
      </c>
      <c r="L93" s="1">
        <v>41.5</v>
      </c>
      <c r="M93" s="1">
        <v>63.09</v>
      </c>
      <c r="N93" s="18">
        <v>100</v>
      </c>
      <c r="O93" s="16" t="s">
        <v>166</v>
      </c>
    </row>
    <row r="94" spans="1:15" x14ac:dyDescent="0.2">
      <c r="A94" s="18" t="s">
        <v>324</v>
      </c>
      <c r="B94" s="1" t="s">
        <v>310</v>
      </c>
      <c r="C94" s="18" t="s">
        <v>220</v>
      </c>
      <c r="D94" s="18" t="s">
        <v>174</v>
      </c>
      <c r="E94" s="7">
        <v>30</v>
      </c>
      <c r="F94" s="1">
        <v>1100</v>
      </c>
      <c r="G94" s="1">
        <v>17.5</v>
      </c>
      <c r="H94" s="1">
        <v>8.1999999999999993</v>
      </c>
      <c r="I94" s="1">
        <v>13</v>
      </c>
      <c r="J94" s="1">
        <v>30</v>
      </c>
      <c r="K94" s="1">
        <v>45</v>
      </c>
      <c r="L94" s="1">
        <v>57.5</v>
      </c>
      <c r="M94" s="1">
        <v>111.26</v>
      </c>
      <c r="N94" s="18">
        <v>100</v>
      </c>
      <c r="O94" s="16" t="s">
        <v>166</v>
      </c>
    </row>
    <row r="95" spans="1:15" x14ac:dyDescent="0.2">
      <c r="B95" s="1" t="s">
        <v>267</v>
      </c>
      <c r="C95" s="18" t="s">
        <v>220</v>
      </c>
      <c r="D95" s="18" t="s">
        <v>174</v>
      </c>
      <c r="E95" s="7">
        <v>12</v>
      </c>
      <c r="F95" s="1">
        <v>1300</v>
      </c>
      <c r="G95" s="1">
        <v>14</v>
      </c>
      <c r="H95" s="1">
        <v>8.5</v>
      </c>
      <c r="I95" s="1">
        <v>28</v>
      </c>
      <c r="J95" s="1">
        <v>28</v>
      </c>
      <c r="K95" s="1">
        <v>42.5</v>
      </c>
      <c r="L95" s="1">
        <v>41.5</v>
      </c>
      <c r="N95" s="18"/>
      <c r="O95" s="16"/>
    </row>
    <row r="96" spans="1:15" x14ac:dyDescent="0.2">
      <c r="B96" s="1" t="s">
        <v>275</v>
      </c>
      <c r="C96" s="18" t="s">
        <v>220</v>
      </c>
      <c r="D96" s="18" t="s">
        <v>174</v>
      </c>
      <c r="E96" s="7">
        <v>40</v>
      </c>
      <c r="F96" s="1">
        <v>575</v>
      </c>
      <c r="G96" s="1">
        <v>15.5</v>
      </c>
      <c r="H96" s="1">
        <v>8.5</v>
      </c>
      <c r="I96" s="1">
        <v>13</v>
      </c>
      <c r="J96" s="1">
        <v>43</v>
      </c>
      <c r="K96" s="1">
        <v>24</v>
      </c>
      <c r="L96" s="1">
        <v>57.5</v>
      </c>
      <c r="N96" s="18"/>
      <c r="O96" s="16"/>
    </row>
    <row r="97" spans="1:15" x14ac:dyDescent="0.2">
      <c r="A97" s="18" t="s">
        <v>327</v>
      </c>
      <c r="B97" s="1" t="s">
        <v>254</v>
      </c>
      <c r="C97" s="18" t="s">
        <v>220</v>
      </c>
      <c r="D97" s="18" t="s">
        <v>174</v>
      </c>
      <c r="E97" s="7">
        <v>14</v>
      </c>
      <c r="F97" s="1">
        <v>1100</v>
      </c>
      <c r="G97" s="1">
        <v>13.5</v>
      </c>
      <c r="H97" s="1">
        <v>8.6999999999999993</v>
      </c>
      <c r="I97" s="1">
        <v>21</v>
      </c>
      <c r="J97" s="1">
        <v>28</v>
      </c>
      <c r="K97" s="1">
        <v>37</v>
      </c>
      <c r="L97" s="1">
        <v>42</v>
      </c>
      <c r="M97" s="1">
        <v>61.47</v>
      </c>
      <c r="N97" s="18">
        <v>100</v>
      </c>
      <c r="O97" s="16" t="s">
        <v>166</v>
      </c>
    </row>
    <row r="98" spans="1:15" x14ac:dyDescent="0.2">
      <c r="A98" s="18"/>
      <c r="B98" s="1" t="s">
        <v>248</v>
      </c>
      <c r="C98" s="18" t="s">
        <v>220</v>
      </c>
      <c r="D98" s="18" t="s">
        <v>174</v>
      </c>
      <c r="E98" s="7">
        <v>13</v>
      </c>
      <c r="F98" s="1">
        <v>1100</v>
      </c>
      <c r="G98" s="1">
        <v>13</v>
      </c>
      <c r="H98" s="1">
        <v>8.9</v>
      </c>
      <c r="I98" s="1">
        <v>14</v>
      </c>
      <c r="J98" s="1">
        <v>43</v>
      </c>
      <c r="K98" s="1">
        <v>22</v>
      </c>
      <c r="L98" s="1">
        <v>41.5</v>
      </c>
      <c r="N98" s="18"/>
      <c r="O98" s="16"/>
    </row>
    <row r="99" spans="1:15" x14ac:dyDescent="0.2">
      <c r="A99" s="18" t="s">
        <v>324</v>
      </c>
      <c r="B99" s="1" t="s">
        <v>255</v>
      </c>
      <c r="C99" s="18" t="s">
        <v>220</v>
      </c>
      <c r="D99" s="18" t="s">
        <v>174</v>
      </c>
      <c r="E99" s="7">
        <v>14</v>
      </c>
      <c r="F99" s="1">
        <v>1100</v>
      </c>
      <c r="G99" s="1">
        <v>13.5</v>
      </c>
      <c r="H99" s="1">
        <v>9</v>
      </c>
      <c r="I99" s="1">
        <v>25</v>
      </c>
      <c r="J99" s="1">
        <v>28</v>
      </c>
      <c r="K99" s="1">
        <v>37</v>
      </c>
      <c r="L99" s="1">
        <v>42</v>
      </c>
      <c r="M99" s="1">
        <v>54.94</v>
      </c>
      <c r="N99" s="18">
        <v>100</v>
      </c>
      <c r="O99" s="16" t="s">
        <v>166</v>
      </c>
    </row>
    <row r="100" spans="1:15" x14ac:dyDescent="0.2">
      <c r="B100" s="1" t="s">
        <v>223</v>
      </c>
      <c r="C100" s="18" t="s">
        <v>220</v>
      </c>
      <c r="D100" s="18" t="s">
        <v>174</v>
      </c>
      <c r="E100" s="7">
        <v>15</v>
      </c>
      <c r="F100" s="1">
        <v>900</v>
      </c>
      <c r="G100" s="1">
        <v>12.5</v>
      </c>
      <c r="H100" s="1">
        <v>9.1</v>
      </c>
      <c r="I100" s="1">
        <v>12</v>
      </c>
      <c r="J100" s="1">
        <v>20</v>
      </c>
      <c r="K100" s="1">
        <v>39.5</v>
      </c>
      <c r="L100" s="1">
        <v>41.5</v>
      </c>
      <c r="N100" s="18"/>
      <c r="O100" s="16"/>
    </row>
    <row r="101" spans="1:15" x14ac:dyDescent="0.2">
      <c r="B101" s="1" t="s">
        <v>224</v>
      </c>
      <c r="C101" s="18" t="s">
        <v>220</v>
      </c>
      <c r="D101" s="18" t="s">
        <v>174</v>
      </c>
      <c r="E101" s="7">
        <v>15</v>
      </c>
      <c r="F101" s="1">
        <v>900</v>
      </c>
      <c r="G101" s="1">
        <v>12</v>
      </c>
      <c r="H101" s="1">
        <v>9.4</v>
      </c>
      <c r="I101" s="1">
        <v>28</v>
      </c>
      <c r="J101" s="1">
        <v>20</v>
      </c>
      <c r="K101" s="1">
        <v>39.5</v>
      </c>
      <c r="L101" s="1">
        <v>41.5</v>
      </c>
      <c r="N101" s="18"/>
      <c r="O101" s="16"/>
    </row>
    <row r="102" spans="1:15" x14ac:dyDescent="0.2">
      <c r="A102" s="18" t="s">
        <v>324</v>
      </c>
      <c r="B102" s="1" t="s">
        <v>233</v>
      </c>
      <c r="C102" s="18" t="s">
        <v>220</v>
      </c>
      <c r="D102" s="18" t="s">
        <v>174</v>
      </c>
      <c r="E102" s="7">
        <v>15</v>
      </c>
      <c r="F102" s="7">
        <v>800</v>
      </c>
      <c r="G102" s="1">
        <v>12</v>
      </c>
      <c r="H102" s="1">
        <v>9.6</v>
      </c>
      <c r="I102" s="1">
        <v>10</v>
      </c>
      <c r="J102" s="1">
        <v>20</v>
      </c>
      <c r="K102" s="1">
        <v>39.5</v>
      </c>
      <c r="L102" s="1">
        <v>41.5</v>
      </c>
      <c r="M102" s="1">
        <v>51.4</v>
      </c>
      <c r="N102" s="18">
        <v>100</v>
      </c>
      <c r="O102" s="16" t="s">
        <v>166</v>
      </c>
    </row>
    <row r="103" spans="1:15" x14ac:dyDescent="0.2">
      <c r="A103" s="18" t="s">
        <v>324</v>
      </c>
      <c r="B103" s="1" t="s">
        <v>264</v>
      </c>
      <c r="C103" s="18" t="s">
        <v>220</v>
      </c>
      <c r="D103" s="18" t="s">
        <v>174</v>
      </c>
      <c r="E103" s="7">
        <v>10</v>
      </c>
      <c r="F103" s="1">
        <v>1300</v>
      </c>
      <c r="G103" s="1">
        <v>13</v>
      </c>
      <c r="H103" s="1">
        <v>9.6</v>
      </c>
      <c r="I103" s="1">
        <v>11</v>
      </c>
      <c r="J103" s="1">
        <v>28</v>
      </c>
      <c r="K103" s="1">
        <v>37</v>
      </c>
      <c r="L103" s="1">
        <v>42</v>
      </c>
      <c r="M103" s="1">
        <v>60.24</v>
      </c>
      <c r="N103" s="18">
        <v>100</v>
      </c>
      <c r="O103" s="16" t="s">
        <v>166</v>
      </c>
    </row>
    <row r="104" spans="1:15" x14ac:dyDescent="0.2">
      <c r="A104" s="18" t="s">
        <v>324</v>
      </c>
      <c r="B104" s="1" t="s">
        <v>307</v>
      </c>
      <c r="C104" s="18" t="s">
        <v>220</v>
      </c>
      <c r="D104" s="18" t="s">
        <v>174</v>
      </c>
      <c r="E104" s="7">
        <v>20</v>
      </c>
      <c r="F104" s="1">
        <v>1300</v>
      </c>
      <c r="G104" s="1">
        <v>16</v>
      </c>
      <c r="H104" s="1">
        <v>9.6999999999999993</v>
      </c>
      <c r="I104" s="1">
        <v>13</v>
      </c>
      <c r="J104" s="1">
        <v>30</v>
      </c>
      <c r="K104" s="1">
        <v>45</v>
      </c>
      <c r="L104" s="1">
        <v>57.5</v>
      </c>
      <c r="M104" s="1">
        <v>102.97</v>
      </c>
      <c r="N104" s="18">
        <v>100</v>
      </c>
      <c r="O104" s="16" t="s">
        <v>166</v>
      </c>
    </row>
    <row r="105" spans="1:15" x14ac:dyDescent="0.2">
      <c r="A105" s="18" t="s">
        <v>322</v>
      </c>
      <c r="B105" s="7" t="s">
        <v>190</v>
      </c>
      <c r="C105" s="18" t="s">
        <v>173</v>
      </c>
      <c r="D105" s="18" t="s">
        <v>174</v>
      </c>
      <c r="E105" s="7">
        <v>5</v>
      </c>
      <c r="F105" s="7">
        <v>1300</v>
      </c>
      <c r="G105" s="1">
        <v>10.5</v>
      </c>
      <c r="H105" s="1">
        <v>9.8000000000000007</v>
      </c>
      <c r="I105" s="1">
        <v>33</v>
      </c>
      <c r="J105" s="1">
        <v>22</v>
      </c>
      <c r="K105" s="1">
        <v>36.5</v>
      </c>
      <c r="L105" s="18">
        <v>31.5</v>
      </c>
      <c r="M105" s="1">
        <v>32.049999999999997</v>
      </c>
      <c r="N105" s="18">
        <v>100</v>
      </c>
      <c r="O105" s="16" t="s">
        <v>166</v>
      </c>
    </row>
    <row r="106" spans="1:15" x14ac:dyDescent="0.2">
      <c r="B106" s="1" t="s">
        <v>278</v>
      </c>
      <c r="C106" s="18" t="s">
        <v>220</v>
      </c>
      <c r="D106" s="18" t="s">
        <v>174</v>
      </c>
      <c r="E106" s="7">
        <v>30</v>
      </c>
      <c r="F106" s="1">
        <v>800</v>
      </c>
      <c r="G106" s="1">
        <v>14.5</v>
      </c>
      <c r="H106" s="1">
        <v>9.8000000000000007</v>
      </c>
      <c r="I106" s="1">
        <v>14</v>
      </c>
      <c r="J106" s="1">
        <v>43</v>
      </c>
      <c r="K106" s="1">
        <v>24</v>
      </c>
      <c r="L106" s="1">
        <v>57.5</v>
      </c>
      <c r="N106" s="18"/>
      <c r="O106" s="16"/>
    </row>
    <row r="107" spans="1:15" x14ac:dyDescent="0.2">
      <c r="A107" s="18" t="s">
        <v>324</v>
      </c>
      <c r="B107" s="1" t="s">
        <v>265</v>
      </c>
      <c r="C107" s="18" t="s">
        <v>220</v>
      </c>
      <c r="D107" s="18" t="s">
        <v>174</v>
      </c>
      <c r="E107" s="7">
        <v>10</v>
      </c>
      <c r="F107" s="1">
        <v>1300</v>
      </c>
      <c r="G107" s="1">
        <v>12.5</v>
      </c>
      <c r="H107" s="1">
        <v>9.9</v>
      </c>
      <c r="I107" s="1">
        <v>26</v>
      </c>
      <c r="J107" s="1">
        <v>28</v>
      </c>
      <c r="K107" s="1">
        <v>37</v>
      </c>
      <c r="L107" s="1">
        <v>42</v>
      </c>
      <c r="M107" s="1">
        <v>49.64</v>
      </c>
      <c r="N107" s="18">
        <v>100</v>
      </c>
      <c r="O107" s="16" t="s">
        <v>166</v>
      </c>
    </row>
    <row r="108" spans="1:15" x14ac:dyDescent="0.2">
      <c r="A108" s="18" t="s">
        <v>324</v>
      </c>
      <c r="B108" s="18" t="s">
        <v>252</v>
      </c>
      <c r="C108" s="18" t="s">
        <v>220</v>
      </c>
      <c r="D108" s="18" t="s">
        <v>174</v>
      </c>
      <c r="E108" s="7">
        <v>12</v>
      </c>
      <c r="F108" s="1">
        <v>1100</v>
      </c>
      <c r="G108" s="1">
        <v>12</v>
      </c>
      <c r="H108" s="1">
        <v>10.199999999999999</v>
      </c>
      <c r="I108" s="1">
        <v>12</v>
      </c>
      <c r="J108" s="1">
        <v>20</v>
      </c>
      <c r="K108" s="1">
        <v>39.5</v>
      </c>
      <c r="L108" s="1">
        <v>41.5</v>
      </c>
      <c r="M108" s="1">
        <v>60.24</v>
      </c>
      <c r="N108" s="18">
        <v>100</v>
      </c>
      <c r="O108" s="16" t="s">
        <v>166</v>
      </c>
    </row>
    <row r="109" spans="1:15" x14ac:dyDescent="0.2">
      <c r="B109" s="18" t="s">
        <v>234</v>
      </c>
      <c r="C109" s="18" t="s">
        <v>220</v>
      </c>
      <c r="D109" s="18" t="s">
        <v>174</v>
      </c>
      <c r="E109" s="7">
        <v>15</v>
      </c>
      <c r="F109" s="7">
        <v>800</v>
      </c>
      <c r="G109" s="1">
        <v>11.5</v>
      </c>
      <c r="H109" s="1">
        <v>10.3</v>
      </c>
      <c r="I109" s="1">
        <v>24</v>
      </c>
      <c r="J109" s="1">
        <v>20</v>
      </c>
      <c r="K109" s="1">
        <v>39.5</v>
      </c>
      <c r="L109" s="1">
        <v>41.5</v>
      </c>
      <c r="N109" s="18"/>
      <c r="O109" s="16"/>
    </row>
    <row r="110" spans="1:15" x14ac:dyDescent="0.2">
      <c r="A110" s="18" t="s">
        <v>324</v>
      </c>
      <c r="B110" s="18" t="s">
        <v>253</v>
      </c>
      <c r="C110" s="18" t="s">
        <v>220</v>
      </c>
      <c r="D110" s="18" t="s">
        <v>174</v>
      </c>
      <c r="E110" s="7">
        <v>12</v>
      </c>
      <c r="F110" s="1">
        <v>1100</v>
      </c>
      <c r="G110" s="1">
        <v>11.5</v>
      </c>
      <c r="H110" s="1">
        <v>10.5</v>
      </c>
      <c r="I110" s="1">
        <v>28</v>
      </c>
      <c r="J110" s="1">
        <v>20</v>
      </c>
      <c r="K110" s="1">
        <v>39.5</v>
      </c>
      <c r="L110" s="1">
        <v>41.5</v>
      </c>
      <c r="M110" s="1">
        <v>49.64</v>
      </c>
      <c r="N110" s="18">
        <v>100</v>
      </c>
      <c r="O110" s="16" t="s">
        <v>166</v>
      </c>
    </row>
    <row r="111" spans="1:15" x14ac:dyDescent="0.2">
      <c r="B111" s="1" t="s">
        <v>249</v>
      </c>
      <c r="C111" s="18" t="s">
        <v>220</v>
      </c>
      <c r="D111" s="18" t="s">
        <v>174</v>
      </c>
      <c r="E111" s="7">
        <v>9</v>
      </c>
      <c r="F111" s="1">
        <v>1300</v>
      </c>
      <c r="G111" s="1">
        <v>12</v>
      </c>
      <c r="H111" s="1">
        <v>10.7</v>
      </c>
      <c r="I111" s="1">
        <v>13</v>
      </c>
      <c r="J111" s="1">
        <v>43</v>
      </c>
      <c r="K111" s="1">
        <v>22</v>
      </c>
      <c r="L111" s="1">
        <v>41.5</v>
      </c>
      <c r="N111" s="18"/>
      <c r="O111" s="16"/>
    </row>
    <row r="112" spans="1:15" x14ac:dyDescent="0.2">
      <c r="B112" s="1" t="s">
        <v>296</v>
      </c>
      <c r="C112" s="18" t="s">
        <v>220</v>
      </c>
      <c r="D112" s="18" t="s">
        <v>174</v>
      </c>
      <c r="E112" s="7">
        <v>25</v>
      </c>
      <c r="F112" s="1">
        <v>900</v>
      </c>
      <c r="G112" s="1">
        <v>13.5</v>
      </c>
      <c r="H112" s="1">
        <v>10.7</v>
      </c>
      <c r="I112" s="1">
        <v>13</v>
      </c>
      <c r="J112" s="1">
        <v>43</v>
      </c>
      <c r="K112" s="1">
        <v>24</v>
      </c>
      <c r="L112" s="1">
        <v>57.5</v>
      </c>
      <c r="N112" s="18"/>
      <c r="O112" s="16"/>
    </row>
    <row r="113" spans="1:15" x14ac:dyDescent="0.2">
      <c r="A113" s="18" t="s">
        <v>322</v>
      </c>
      <c r="B113" s="18" t="s">
        <v>183</v>
      </c>
      <c r="C113" s="18" t="s">
        <v>173</v>
      </c>
      <c r="D113" s="18" t="s">
        <v>174</v>
      </c>
      <c r="E113" s="7">
        <v>10</v>
      </c>
      <c r="F113" s="18">
        <v>450</v>
      </c>
      <c r="G113" s="1">
        <v>8</v>
      </c>
      <c r="H113" s="1">
        <v>10.9</v>
      </c>
      <c r="I113" s="1">
        <v>24</v>
      </c>
      <c r="J113" s="1">
        <v>15</v>
      </c>
      <c r="K113" s="1">
        <v>24.5</v>
      </c>
      <c r="L113" s="18">
        <v>31.5</v>
      </c>
      <c r="M113" s="1">
        <v>32.049999999999997</v>
      </c>
      <c r="N113" s="18">
        <v>100</v>
      </c>
      <c r="O113" s="16" t="s">
        <v>166</v>
      </c>
    </row>
    <row r="114" spans="1:15" x14ac:dyDescent="0.2">
      <c r="A114" s="18" t="s">
        <v>322</v>
      </c>
      <c r="B114" s="20" t="s">
        <v>192</v>
      </c>
      <c r="C114" s="18" t="s">
        <v>173</v>
      </c>
      <c r="D114" s="18" t="s">
        <v>174</v>
      </c>
      <c r="E114" s="7">
        <v>5</v>
      </c>
      <c r="F114" s="7">
        <v>1100</v>
      </c>
      <c r="G114" s="1">
        <v>9</v>
      </c>
      <c r="H114" s="1">
        <v>10.9</v>
      </c>
      <c r="I114" s="1">
        <v>27</v>
      </c>
      <c r="J114" s="1">
        <v>19</v>
      </c>
      <c r="K114" s="1">
        <v>30</v>
      </c>
      <c r="L114" s="18">
        <v>31.5</v>
      </c>
      <c r="M114" s="1">
        <v>22.59</v>
      </c>
      <c r="N114" s="18">
        <v>100</v>
      </c>
      <c r="O114" s="16" t="s">
        <v>166</v>
      </c>
    </row>
    <row r="115" spans="1:15" x14ac:dyDescent="0.2">
      <c r="A115" s="18" t="s">
        <v>324</v>
      </c>
      <c r="B115" s="18" t="s">
        <v>232</v>
      </c>
      <c r="C115" s="18" t="s">
        <v>220</v>
      </c>
      <c r="D115" s="18" t="s">
        <v>174</v>
      </c>
      <c r="E115" s="7">
        <v>14</v>
      </c>
      <c r="F115" s="7">
        <v>800</v>
      </c>
      <c r="G115" s="1">
        <v>10</v>
      </c>
      <c r="H115" s="1">
        <v>11.5</v>
      </c>
      <c r="I115" s="1">
        <v>23</v>
      </c>
      <c r="J115" s="1">
        <v>18</v>
      </c>
      <c r="K115" s="1">
        <v>32.5</v>
      </c>
      <c r="L115" s="1">
        <v>41.5</v>
      </c>
      <c r="M115" s="1">
        <v>37.19</v>
      </c>
      <c r="N115" s="18">
        <v>100</v>
      </c>
      <c r="O115" s="16" t="s">
        <v>166</v>
      </c>
    </row>
    <row r="116" spans="1:15" x14ac:dyDescent="0.2">
      <c r="B116" s="1" t="s">
        <v>300</v>
      </c>
      <c r="C116" s="18" t="s">
        <v>220</v>
      </c>
      <c r="D116" s="18" t="s">
        <v>174</v>
      </c>
      <c r="E116" s="7">
        <v>20</v>
      </c>
      <c r="F116" s="1">
        <v>1100</v>
      </c>
      <c r="G116" s="1">
        <v>13</v>
      </c>
      <c r="H116" s="1">
        <v>11.9</v>
      </c>
      <c r="I116" s="1">
        <v>13</v>
      </c>
      <c r="J116" s="1">
        <v>43</v>
      </c>
      <c r="K116" s="1">
        <v>24</v>
      </c>
      <c r="L116" s="1">
        <v>57.5</v>
      </c>
      <c r="N116" s="18"/>
      <c r="O116" s="16"/>
    </row>
    <row r="117" spans="1:15" x14ac:dyDescent="0.2">
      <c r="A117" s="18" t="s">
        <v>324</v>
      </c>
      <c r="B117" s="1" t="s">
        <v>262</v>
      </c>
      <c r="C117" s="18" t="s">
        <v>220</v>
      </c>
      <c r="D117" s="18" t="s">
        <v>174</v>
      </c>
      <c r="E117" s="7">
        <v>8</v>
      </c>
      <c r="F117" s="1">
        <v>1300</v>
      </c>
      <c r="G117" s="1">
        <v>11</v>
      </c>
      <c r="H117" s="1">
        <v>12.1</v>
      </c>
      <c r="I117" s="1">
        <v>12</v>
      </c>
      <c r="J117" s="1">
        <v>20</v>
      </c>
      <c r="K117" s="1">
        <v>39.5</v>
      </c>
      <c r="L117" s="1">
        <v>41.5</v>
      </c>
      <c r="M117" s="1">
        <v>47.87</v>
      </c>
      <c r="N117" s="18">
        <v>100</v>
      </c>
      <c r="O117" s="16" t="s">
        <v>166</v>
      </c>
    </row>
    <row r="118" spans="1:15" x14ac:dyDescent="0.2">
      <c r="B118" s="1" t="s">
        <v>263</v>
      </c>
      <c r="C118" s="18" t="s">
        <v>220</v>
      </c>
      <c r="D118" s="18" t="s">
        <v>174</v>
      </c>
      <c r="E118" s="7">
        <v>8</v>
      </c>
      <c r="F118" s="1">
        <v>1300</v>
      </c>
      <c r="G118" s="1">
        <v>10.5</v>
      </c>
      <c r="H118" s="1">
        <v>12.4</v>
      </c>
      <c r="I118" s="1">
        <v>24</v>
      </c>
      <c r="J118" s="1">
        <v>20</v>
      </c>
      <c r="K118" s="1">
        <v>39.5</v>
      </c>
      <c r="L118" s="1">
        <v>41.5</v>
      </c>
      <c r="N118" s="18"/>
      <c r="O118" s="16"/>
    </row>
    <row r="119" spans="1:15" x14ac:dyDescent="0.2">
      <c r="A119" s="18" t="s">
        <v>322</v>
      </c>
      <c r="B119" s="20" t="s">
        <v>205</v>
      </c>
      <c r="C119" s="18" t="s">
        <v>173</v>
      </c>
      <c r="D119" s="18" t="s">
        <v>174</v>
      </c>
      <c r="E119" s="7">
        <v>16</v>
      </c>
      <c r="F119" s="7">
        <v>450</v>
      </c>
      <c r="G119" s="1">
        <v>8</v>
      </c>
      <c r="H119" s="1">
        <v>13</v>
      </c>
      <c r="I119" s="1">
        <v>18</v>
      </c>
      <c r="J119" s="1">
        <v>24</v>
      </c>
      <c r="K119" s="1">
        <v>19</v>
      </c>
      <c r="L119" s="1">
        <v>41.5</v>
      </c>
      <c r="M119" s="1">
        <v>55.71</v>
      </c>
      <c r="N119" s="18">
        <v>100</v>
      </c>
      <c r="O119" s="16" t="s">
        <v>166</v>
      </c>
    </row>
    <row r="120" spans="1:15" x14ac:dyDescent="0.2">
      <c r="B120" s="1" t="s">
        <v>303</v>
      </c>
      <c r="C120" s="18" t="s">
        <v>220</v>
      </c>
      <c r="D120" s="18" t="s">
        <v>174</v>
      </c>
      <c r="E120" s="7">
        <v>14</v>
      </c>
      <c r="F120" s="1">
        <v>1300</v>
      </c>
      <c r="G120" s="1">
        <v>12</v>
      </c>
      <c r="H120" s="1">
        <v>13.8</v>
      </c>
      <c r="I120" s="1">
        <v>13</v>
      </c>
      <c r="J120" s="1">
        <v>43</v>
      </c>
      <c r="K120" s="1">
        <v>24</v>
      </c>
      <c r="L120" s="1">
        <v>57.5</v>
      </c>
      <c r="N120" s="18"/>
      <c r="O120" s="16"/>
    </row>
    <row r="121" spans="1:15" x14ac:dyDescent="0.2">
      <c r="A121" s="18" t="s">
        <v>322</v>
      </c>
      <c r="B121" s="7" t="s">
        <v>196</v>
      </c>
      <c r="C121" s="18" t="s">
        <v>173</v>
      </c>
      <c r="D121" s="18" t="s">
        <v>174</v>
      </c>
      <c r="E121" s="7">
        <v>12</v>
      </c>
      <c r="F121" s="7">
        <v>575</v>
      </c>
      <c r="G121" s="1">
        <v>8</v>
      </c>
      <c r="H121" s="1">
        <v>14.4</v>
      </c>
      <c r="I121" s="1">
        <v>18</v>
      </c>
      <c r="J121" s="1">
        <v>24</v>
      </c>
      <c r="K121" s="1">
        <v>19</v>
      </c>
      <c r="L121" s="1">
        <v>41.5</v>
      </c>
      <c r="M121" s="1">
        <v>58.86</v>
      </c>
      <c r="N121" s="18">
        <v>100</v>
      </c>
      <c r="O121" s="16" t="s">
        <v>166</v>
      </c>
    </row>
    <row r="122" spans="1:15" x14ac:dyDescent="0.2">
      <c r="A122" s="18" t="s">
        <v>322</v>
      </c>
      <c r="B122" s="20" t="s">
        <v>186</v>
      </c>
      <c r="C122" s="18" t="s">
        <v>173</v>
      </c>
      <c r="D122" s="18" t="s">
        <v>174</v>
      </c>
      <c r="E122" s="7">
        <v>5</v>
      </c>
      <c r="F122" s="7">
        <v>800</v>
      </c>
      <c r="G122" s="1">
        <v>6.5</v>
      </c>
      <c r="H122" s="1">
        <v>15.3</v>
      </c>
      <c r="I122" s="1">
        <v>23</v>
      </c>
      <c r="J122" s="1">
        <v>14</v>
      </c>
      <c r="K122" s="1">
        <v>24.5</v>
      </c>
      <c r="L122" s="18">
        <v>31.5</v>
      </c>
      <c r="M122" s="1">
        <v>19.440000000000001</v>
      </c>
      <c r="N122" s="18">
        <v>100</v>
      </c>
      <c r="O122" s="16" t="s">
        <v>166</v>
      </c>
    </row>
    <row r="123" spans="1:15" x14ac:dyDescent="0.2">
      <c r="A123" s="18" t="s">
        <v>322</v>
      </c>
      <c r="B123" s="7" t="s">
        <v>189</v>
      </c>
      <c r="C123" s="18" t="s">
        <v>173</v>
      </c>
      <c r="D123" s="18" t="s">
        <v>174</v>
      </c>
      <c r="E123" s="7">
        <v>3</v>
      </c>
      <c r="F123" s="7">
        <v>1300</v>
      </c>
      <c r="G123" s="1">
        <v>7</v>
      </c>
      <c r="H123" s="1">
        <v>16</v>
      </c>
      <c r="I123" s="1">
        <v>24</v>
      </c>
      <c r="J123" s="1">
        <v>18</v>
      </c>
      <c r="K123" s="1">
        <v>27.5</v>
      </c>
      <c r="L123" s="18">
        <v>31.5</v>
      </c>
      <c r="M123" s="1">
        <v>22.59</v>
      </c>
      <c r="N123" s="18">
        <v>100</v>
      </c>
      <c r="O123" s="16" t="s">
        <v>166</v>
      </c>
    </row>
    <row r="124" spans="1:15" x14ac:dyDescent="0.2">
      <c r="B124" s="20" t="s">
        <v>193</v>
      </c>
      <c r="C124" s="18" t="s">
        <v>173</v>
      </c>
      <c r="D124" s="18" t="s">
        <v>174</v>
      </c>
      <c r="E124" s="7">
        <v>3.3</v>
      </c>
      <c r="F124" s="7">
        <v>1100</v>
      </c>
      <c r="G124" s="1">
        <v>7</v>
      </c>
      <c r="H124" s="1">
        <v>16.2</v>
      </c>
      <c r="I124" s="1">
        <v>22</v>
      </c>
      <c r="J124" s="1">
        <v>18</v>
      </c>
      <c r="K124" s="1">
        <v>27.5</v>
      </c>
      <c r="L124" s="18">
        <v>31.5</v>
      </c>
      <c r="N124" s="18"/>
      <c r="O124" s="18"/>
    </row>
    <row r="125" spans="1:15" x14ac:dyDescent="0.2">
      <c r="A125" s="18" t="s">
        <v>322</v>
      </c>
      <c r="B125" s="20" t="s">
        <v>318</v>
      </c>
      <c r="C125" s="18" t="s">
        <v>173</v>
      </c>
      <c r="D125" s="18" t="s">
        <v>174</v>
      </c>
      <c r="E125" s="7">
        <v>12</v>
      </c>
      <c r="F125" s="7">
        <v>450</v>
      </c>
      <c r="G125" s="1">
        <v>7</v>
      </c>
      <c r="H125" s="1">
        <v>17.100000000000001</v>
      </c>
      <c r="I125" s="1">
        <v>19</v>
      </c>
      <c r="J125" s="1">
        <v>24</v>
      </c>
      <c r="K125" s="1">
        <v>15</v>
      </c>
      <c r="L125" s="1">
        <v>41.5</v>
      </c>
      <c r="M125" s="1">
        <v>55.87</v>
      </c>
      <c r="N125" s="18">
        <v>100</v>
      </c>
      <c r="O125" s="16" t="s">
        <v>166</v>
      </c>
    </row>
    <row r="126" spans="1:15" x14ac:dyDescent="0.2">
      <c r="A126" s="18" t="s">
        <v>324</v>
      </c>
      <c r="B126" s="1" t="s">
        <v>231</v>
      </c>
      <c r="C126" s="18" t="s">
        <v>220</v>
      </c>
      <c r="D126" s="18" t="s">
        <v>174</v>
      </c>
      <c r="E126" s="7">
        <v>8.5</v>
      </c>
      <c r="F126" s="7">
        <v>800</v>
      </c>
      <c r="G126" s="1">
        <v>7.5</v>
      </c>
      <c r="H126" s="1">
        <v>17.8</v>
      </c>
      <c r="I126" s="1">
        <v>18</v>
      </c>
      <c r="J126" s="1">
        <v>24</v>
      </c>
      <c r="K126" s="1">
        <v>19</v>
      </c>
      <c r="L126" s="1">
        <v>41.5</v>
      </c>
      <c r="M126" s="1">
        <v>38.58</v>
      </c>
      <c r="N126" s="18">
        <v>100</v>
      </c>
      <c r="O126" s="16" t="s">
        <v>166</v>
      </c>
    </row>
    <row r="127" spans="1:15" x14ac:dyDescent="0.2">
      <c r="B127" s="1" t="s">
        <v>222</v>
      </c>
      <c r="C127" s="18" t="s">
        <v>220</v>
      </c>
      <c r="D127" s="18" t="s">
        <v>174</v>
      </c>
      <c r="E127" s="7">
        <v>7.5</v>
      </c>
      <c r="F127" s="1">
        <v>900</v>
      </c>
      <c r="G127" s="1">
        <v>7.5</v>
      </c>
      <c r="H127" s="1">
        <v>17.8</v>
      </c>
      <c r="I127" s="1">
        <v>18</v>
      </c>
      <c r="J127" s="1">
        <v>24</v>
      </c>
      <c r="K127" s="1">
        <v>19</v>
      </c>
      <c r="L127" s="1">
        <v>41.5</v>
      </c>
      <c r="N127" s="18"/>
      <c r="O127" s="16"/>
    </row>
    <row r="128" spans="1:15" x14ac:dyDescent="0.2">
      <c r="A128" s="18" t="s">
        <v>322</v>
      </c>
      <c r="B128" s="20" t="s">
        <v>217</v>
      </c>
      <c r="C128" s="18" t="s">
        <v>173</v>
      </c>
      <c r="D128" s="18" t="s">
        <v>174</v>
      </c>
      <c r="E128" s="7">
        <v>8.5</v>
      </c>
      <c r="F128" s="7">
        <v>575</v>
      </c>
      <c r="G128" s="1">
        <v>6.5</v>
      </c>
      <c r="H128" s="1">
        <v>19.899999999999999</v>
      </c>
      <c r="I128" s="1">
        <v>19</v>
      </c>
      <c r="J128" s="1">
        <v>24</v>
      </c>
      <c r="K128" s="1">
        <v>15</v>
      </c>
      <c r="L128" s="1">
        <v>41.5</v>
      </c>
      <c r="M128" s="1">
        <v>39.799999999999997</v>
      </c>
      <c r="N128" s="18">
        <v>1040</v>
      </c>
      <c r="O128" s="16" t="s">
        <v>166</v>
      </c>
    </row>
    <row r="129" spans="1:15" x14ac:dyDescent="0.2">
      <c r="A129" s="18" t="s">
        <v>322</v>
      </c>
      <c r="B129" s="20" t="s">
        <v>317</v>
      </c>
      <c r="C129" s="18" t="s">
        <v>173</v>
      </c>
      <c r="D129" s="18" t="s">
        <v>174</v>
      </c>
      <c r="E129" s="18">
        <v>5</v>
      </c>
      <c r="F129" s="18">
        <v>450</v>
      </c>
      <c r="G129" s="18">
        <v>5</v>
      </c>
      <c r="H129" s="18">
        <v>21.1</v>
      </c>
      <c r="I129" s="18">
        <v>19</v>
      </c>
      <c r="J129" s="18">
        <v>11</v>
      </c>
      <c r="K129" s="18">
        <v>21</v>
      </c>
      <c r="L129" s="18">
        <v>31.5</v>
      </c>
      <c r="M129" s="18">
        <v>19.440000000000001</v>
      </c>
      <c r="N129" s="18">
        <v>100</v>
      </c>
      <c r="O129" s="18" t="s">
        <v>166</v>
      </c>
    </row>
    <row r="130" spans="1:15" x14ac:dyDescent="0.2">
      <c r="A130" s="18" t="s">
        <v>323</v>
      </c>
      <c r="B130" s="7" t="s">
        <v>230</v>
      </c>
      <c r="C130" s="18" t="s">
        <v>220</v>
      </c>
      <c r="D130" s="18" t="s">
        <v>174</v>
      </c>
      <c r="E130" s="7">
        <v>6.8</v>
      </c>
      <c r="F130" s="7">
        <v>800</v>
      </c>
      <c r="G130" s="1">
        <v>6</v>
      </c>
      <c r="H130" s="1">
        <v>22.1</v>
      </c>
      <c r="I130" s="1">
        <v>18</v>
      </c>
      <c r="J130" s="1">
        <v>24</v>
      </c>
      <c r="K130" s="1">
        <v>15</v>
      </c>
      <c r="L130" s="1">
        <v>41.5</v>
      </c>
      <c r="M130" s="1">
        <v>28.43</v>
      </c>
      <c r="N130" s="18">
        <v>1040</v>
      </c>
      <c r="O130" s="16" t="s">
        <v>166</v>
      </c>
    </row>
    <row r="131" spans="1:15" x14ac:dyDescent="0.2">
      <c r="A131" s="18" t="s">
        <v>326</v>
      </c>
      <c r="B131" s="1" t="s">
        <v>251</v>
      </c>
      <c r="C131" s="18" t="s">
        <v>220</v>
      </c>
      <c r="D131" s="18" t="s">
        <v>174</v>
      </c>
      <c r="E131" s="7">
        <v>5</v>
      </c>
      <c r="F131" s="1">
        <v>1100</v>
      </c>
      <c r="G131" s="1">
        <v>6.5</v>
      </c>
      <c r="H131" s="1">
        <v>23.6</v>
      </c>
      <c r="I131" s="1">
        <v>18</v>
      </c>
      <c r="J131" s="1">
        <v>24</v>
      </c>
      <c r="K131" s="1">
        <v>19</v>
      </c>
      <c r="L131" s="1">
        <v>41.5</v>
      </c>
      <c r="M131" s="1">
        <v>38.11</v>
      </c>
      <c r="N131" s="18">
        <v>100</v>
      </c>
      <c r="O131" s="16" t="s">
        <v>166</v>
      </c>
    </row>
    <row r="132" spans="1:15" x14ac:dyDescent="0.2">
      <c r="A132" s="18" t="s">
        <v>322</v>
      </c>
      <c r="B132" s="20" t="s">
        <v>185</v>
      </c>
      <c r="C132" s="18" t="s">
        <v>173</v>
      </c>
      <c r="D132" s="18" t="s">
        <v>174</v>
      </c>
      <c r="E132" s="7">
        <v>3</v>
      </c>
      <c r="F132" s="7">
        <v>800</v>
      </c>
      <c r="G132" s="1">
        <v>4.5</v>
      </c>
      <c r="H132" s="1">
        <v>24.8</v>
      </c>
      <c r="I132" s="1">
        <v>19</v>
      </c>
      <c r="J132" s="1">
        <v>11</v>
      </c>
      <c r="K132" s="1">
        <v>21</v>
      </c>
      <c r="L132" s="18">
        <v>31.5</v>
      </c>
      <c r="M132" s="1">
        <v>15.14</v>
      </c>
      <c r="N132" s="18">
        <v>100</v>
      </c>
      <c r="O132" s="16" t="s">
        <v>166</v>
      </c>
    </row>
    <row r="133" spans="1:15" x14ac:dyDescent="0.2">
      <c r="B133" s="1" t="s">
        <v>244</v>
      </c>
      <c r="C133" s="18" t="s">
        <v>220</v>
      </c>
      <c r="D133" s="18" t="s">
        <v>174</v>
      </c>
      <c r="E133" s="7">
        <v>5</v>
      </c>
      <c r="F133" s="1">
        <v>900</v>
      </c>
      <c r="G133" s="1">
        <v>5.5</v>
      </c>
      <c r="H133" s="1">
        <v>26.1</v>
      </c>
      <c r="I133" s="1">
        <v>19</v>
      </c>
      <c r="J133" s="1">
        <v>24</v>
      </c>
      <c r="K133" s="1">
        <v>15</v>
      </c>
      <c r="L133" s="1">
        <v>41.5</v>
      </c>
      <c r="N133" s="18"/>
      <c r="O133" s="16"/>
    </row>
    <row r="134" spans="1:15" x14ac:dyDescent="0.2">
      <c r="A134" s="18" t="s">
        <v>322</v>
      </c>
      <c r="B134" s="20" t="s">
        <v>194</v>
      </c>
      <c r="C134" s="18" t="s">
        <v>173</v>
      </c>
      <c r="D134" s="18" t="s">
        <v>174</v>
      </c>
      <c r="E134" s="7">
        <v>2</v>
      </c>
      <c r="F134" s="7">
        <v>1100</v>
      </c>
      <c r="G134" s="1">
        <v>4.5</v>
      </c>
      <c r="H134" s="1">
        <v>26.3</v>
      </c>
      <c r="I134" s="1">
        <v>19</v>
      </c>
      <c r="J134" s="1">
        <v>12.5</v>
      </c>
      <c r="K134" s="1">
        <v>21.5</v>
      </c>
      <c r="L134" s="18">
        <v>31.5</v>
      </c>
      <c r="M134" s="1">
        <v>20.75</v>
      </c>
      <c r="N134" s="18">
        <v>100</v>
      </c>
      <c r="O134" s="16" t="s">
        <v>166</v>
      </c>
    </row>
    <row r="135" spans="1:15" x14ac:dyDescent="0.2">
      <c r="A135" s="18" t="s">
        <v>324</v>
      </c>
      <c r="B135" s="18" t="s">
        <v>261</v>
      </c>
      <c r="C135" s="18" t="s">
        <v>220</v>
      </c>
      <c r="D135" s="18" t="s">
        <v>174</v>
      </c>
      <c r="E135" s="7">
        <v>3.5</v>
      </c>
      <c r="F135" s="1">
        <v>1300</v>
      </c>
      <c r="G135" s="1">
        <v>6</v>
      </c>
      <c r="H135" s="1">
        <v>27.4</v>
      </c>
      <c r="I135" s="1">
        <v>18</v>
      </c>
      <c r="J135" s="1">
        <v>24</v>
      </c>
      <c r="K135" s="1">
        <v>19</v>
      </c>
      <c r="L135" s="1">
        <v>41.5</v>
      </c>
      <c r="M135" s="1">
        <v>34.35</v>
      </c>
      <c r="N135" s="18">
        <v>100</v>
      </c>
      <c r="O135" s="16" t="s">
        <v>166</v>
      </c>
    </row>
    <row r="136" spans="1:15" x14ac:dyDescent="0.2">
      <c r="A136" s="18" t="s">
        <v>323</v>
      </c>
      <c r="B136" s="18" t="s">
        <v>250</v>
      </c>
      <c r="C136" s="18" t="s">
        <v>220</v>
      </c>
      <c r="D136" s="18" t="s">
        <v>174</v>
      </c>
      <c r="E136" s="7">
        <v>3.9</v>
      </c>
      <c r="F136" s="1">
        <v>1100</v>
      </c>
      <c r="G136" s="1">
        <v>5</v>
      </c>
      <c r="H136" s="1">
        <v>30.5</v>
      </c>
      <c r="I136" s="1">
        <v>18</v>
      </c>
      <c r="J136" s="1">
        <v>24</v>
      </c>
      <c r="K136" s="1">
        <v>15</v>
      </c>
      <c r="L136" s="1">
        <v>41.5</v>
      </c>
      <c r="M136" s="1">
        <v>28.74</v>
      </c>
      <c r="N136" s="18">
        <v>1040</v>
      </c>
      <c r="O136" s="16" t="s">
        <v>166</v>
      </c>
    </row>
    <row r="137" spans="1:15" x14ac:dyDescent="0.2">
      <c r="A137" s="18" t="s">
        <v>322</v>
      </c>
      <c r="B137" s="7" t="s">
        <v>188</v>
      </c>
      <c r="C137" s="18" t="s">
        <v>173</v>
      </c>
      <c r="D137" s="18" t="s">
        <v>174</v>
      </c>
      <c r="E137" s="7">
        <v>1.5</v>
      </c>
      <c r="F137" s="7">
        <v>1300</v>
      </c>
      <c r="G137" s="1">
        <v>4.4000000000000004</v>
      </c>
      <c r="H137" s="1">
        <v>31.3</v>
      </c>
      <c r="I137" s="1">
        <v>20</v>
      </c>
      <c r="J137" s="1">
        <v>12.5</v>
      </c>
      <c r="K137" s="1">
        <v>21.5</v>
      </c>
      <c r="L137" s="18">
        <v>31.5</v>
      </c>
      <c r="M137" s="1">
        <v>15.14</v>
      </c>
      <c r="N137" s="18">
        <v>100</v>
      </c>
      <c r="O137" s="16" t="s">
        <v>166</v>
      </c>
    </row>
    <row r="138" spans="1:15" x14ac:dyDescent="0.2">
      <c r="A138" s="18" t="s">
        <v>324</v>
      </c>
      <c r="B138" s="1" t="s">
        <v>260</v>
      </c>
      <c r="C138" s="18" t="s">
        <v>220</v>
      </c>
      <c r="D138" s="18" t="s">
        <v>174</v>
      </c>
      <c r="E138" s="7">
        <v>2.7</v>
      </c>
      <c r="F138" s="1">
        <v>1300</v>
      </c>
      <c r="G138" s="1">
        <v>5</v>
      </c>
      <c r="H138" s="1">
        <v>34.700000000000003</v>
      </c>
      <c r="I138" s="1">
        <v>19</v>
      </c>
      <c r="J138" s="1">
        <v>24</v>
      </c>
      <c r="K138" s="1">
        <v>15</v>
      </c>
      <c r="L138" s="1">
        <v>41.5</v>
      </c>
      <c r="M138" s="1">
        <v>33.43</v>
      </c>
      <c r="N138" s="18">
        <v>100</v>
      </c>
      <c r="O138" s="16" t="s">
        <v>166</v>
      </c>
    </row>
    <row r="139" spans="1:15" x14ac:dyDescent="0.2">
      <c r="C139" s="18"/>
      <c r="D139" s="18"/>
      <c r="E139" s="7"/>
    </row>
    <row r="140" spans="1:15" x14ac:dyDescent="0.2">
      <c r="C140" s="18"/>
      <c r="D140" s="18"/>
      <c r="E140" s="7"/>
    </row>
    <row r="141" spans="1:15" x14ac:dyDescent="0.2">
      <c r="C141" s="18"/>
      <c r="D141" s="18"/>
      <c r="E141" s="7"/>
    </row>
    <row r="142" spans="1:15" x14ac:dyDescent="0.2">
      <c r="C142" s="18"/>
      <c r="D142" s="18"/>
      <c r="E142" s="7"/>
    </row>
    <row r="143" spans="1:15" x14ac:dyDescent="0.2">
      <c r="C143" s="18"/>
      <c r="D143" s="18"/>
      <c r="E143" s="7"/>
    </row>
    <row r="144" spans="1:15" x14ac:dyDescent="0.2">
      <c r="C144" s="18"/>
      <c r="D144" s="18"/>
      <c r="E144" s="7"/>
    </row>
    <row r="145" spans="3:5" x14ac:dyDescent="0.2">
      <c r="C145" s="18"/>
      <c r="D145" s="18"/>
      <c r="E145" s="7"/>
    </row>
  </sheetData>
  <autoFilter ref="A1:O1">
    <sortState ref="A2:O138">
      <sortCondition ref="H1"/>
    </sortState>
  </autoFilter>
  <phoneticPr fontId="3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39"/>
  <sheetViews>
    <sheetView workbookViewId="0">
      <selection activeCell="J11" sqref="J11"/>
    </sheetView>
  </sheetViews>
  <sheetFormatPr defaultRowHeight="14.25" x14ac:dyDescent="0.2"/>
  <cols>
    <col min="1" max="1" width="9" style="1" customWidth="1"/>
    <col min="11" max="11" width="11.125" bestFit="1" customWidth="1"/>
    <col min="13" max="13" width="22.625" style="1" bestFit="1" customWidth="1"/>
  </cols>
  <sheetData>
    <row r="1" spans="1:13" x14ac:dyDescent="0.2">
      <c r="A1" s="25" t="s">
        <v>321</v>
      </c>
      <c r="B1" s="6" t="s">
        <v>131</v>
      </c>
      <c r="C1" s="6" t="s">
        <v>15</v>
      </c>
      <c r="D1" s="6" t="s">
        <v>16</v>
      </c>
      <c r="E1" s="6" t="s">
        <v>17</v>
      </c>
      <c r="F1" s="6" t="s">
        <v>18</v>
      </c>
      <c r="G1" s="6" t="s">
        <v>19</v>
      </c>
      <c r="H1" s="6" t="s">
        <v>20</v>
      </c>
      <c r="I1" s="6" t="s">
        <v>21</v>
      </c>
      <c r="J1" s="6" t="s">
        <v>22</v>
      </c>
      <c r="K1" s="14" t="s">
        <v>172</v>
      </c>
      <c r="M1" s="21"/>
    </row>
    <row r="2" spans="1:13" x14ac:dyDescent="0.2">
      <c r="A2" s="26" t="s">
        <v>407</v>
      </c>
      <c r="B2" s="13" t="s">
        <v>132</v>
      </c>
      <c r="C2" s="7">
        <v>1.5</v>
      </c>
      <c r="D2" s="7">
        <v>2.5630000000000002</v>
      </c>
      <c r="E2" s="7">
        <v>0.75</v>
      </c>
      <c r="F2" s="7">
        <v>0.5</v>
      </c>
      <c r="G2" s="7">
        <v>0.5</v>
      </c>
      <c r="H2" s="7">
        <v>1.5629999999999999</v>
      </c>
      <c r="I2" s="7">
        <v>0.22</v>
      </c>
      <c r="J2" s="7">
        <v>0.40899999999999997</v>
      </c>
    </row>
    <row r="3" spans="1:13" x14ac:dyDescent="0.2">
      <c r="A3" s="26" t="s">
        <v>407</v>
      </c>
      <c r="B3" s="13" t="s">
        <v>133</v>
      </c>
      <c r="C3" s="7">
        <v>1.5</v>
      </c>
      <c r="D3" s="7">
        <v>2.9380000000000002</v>
      </c>
      <c r="E3" s="7">
        <v>1.125</v>
      </c>
      <c r="F3" s="7">
        <v>0.5</v>
      </c>
      <c r="G3" s="7">
        <v>0.5</v>
      </c>
      <c r="H3" s="7">
        <v>1.9379999999999999</v>
      </c>
      <c r="I3" s="7">
        <v>0.40899999999999997</v>
      </c>
      <c r="J3" s="7">
        <v>0.69599999999999995</v>
      </c>
    </row>
    <row r="4" spans="1:13" x14ac:dyDescent="0.2">
      <c r="A4" s="26" t="s">
        <v>407</v>
      </c>
      <c r="B4" s="13" t="s">
        <v>134</v>
      </c>
      <c r="C4" s="7">
        <v>1.625</v>
      </c>
      <c r="D4" s="7">
        <v>3.1880000000000002</v>
      </c>
      <c r="E4" s="7">
        <v>1</v>
      </c>
      <c r="F4" s="7">
        <v>0.5</v>
      </c>
      <c r="G4" s="7">
        <v>0.625</v>
      </c>
      <c r="H4" s="7">
        <v>2.1880000000000002</v>
      </c>
      <c r="I4" s="7">
        <v>0.51300000000000001</v>
      </c>
      <c r="J4" s="7">
        <v>0.68100000000000005</v>
      </c>
    </row>
    <row r="5" spans="1:13" x14ac:dyDescent="0.2">
      <c r="A5" s="26" t="s">
        <v>407</v>
      </c>
      <c r="B5" s="13" t="s">
        <v>135</v>
      </c>
      <c r="C5" s="7">
        <v>1.625</v>
      </c>
      <c r="D5" s="7">
        <v>3.1880000000000002</v>
      </c>
      <c r="E5" s="7">
        <v>1.125</v>
      </c>
      <c r="F5" s="7">
        <v>0.5</v>
      </c>
      <c r="G5" s="7">
        <v>0.625</v>
      </c>
      <c r="H5" s="7">
        <v>2.1880000000000002</v>
      </c>
      <c r="I5" s="7">
        <v>0.57699999999999996</v>
      </c>
      <c r="J5" s="7">
        <v>0.76600000000000001</v>
      </c>
    </row>
    <row r="6" spans="1:13" x14ac:dyDescent="0.2">
      <c r="A6" s="26" t="s">
        <v>407</v>
      </c>
      <c r="B6" s="13" t="s">
        <v>136</v>
      </c>
      <c r="C6" s="7">
        <v>2</v>
      </c>
      <c r="D6" s="7">
        <v>4.0250000000000004</v>
      </c>
      <c r="E6" s="7">
        <v>1</v>
      </c>
      <c r="F6" s="7">
        <v>0.625</v>
      </c>
      <c r="G6" s="7">
        <v>0.75</v>
      </c>
      <c r="H6" s="7">
        <v>2.7749999999999999</v>
      </c>
      <c r="I6" s="7">
        <v>0.97599999999999998</v>
      </c>
      <c r="J6" s="7">
        <v>1.07</v>
      </c>
    </row>
    <row r="7" spans="1:13" x14ac:dyDescent="0.2">
      <c r="A7" s="26" t="s">
        <v>407</v>
      </c>
      <c r="B7" s="13" t="s">
        <v>137</v>
      </c>
      <c r="C7" s="7">
        <v>2</v>
      </c>
      <c r="D7" s="7">
        <v>4.0250000000000004</v>
      </c>
      <c r="E7" s="7">
        <v>1.25</v>
      </c>
      <c r="F7" s="7">
        <v>0.625</v>
      </c>
      <c r="G7" s="7">
        <v>0.75</v>
      </c>
      <c r="H7" s="7">
        <v>2.7749999999999999</v>
      </c>
      <c r="I7" s="7">
        <v>1.22</v>
      </c>
      <c r="J7" s="7">
        <v>1.34</v>
      </c>
    </row>
    <row r="8" spans="1:13" x14ac:dyDescent="0.2">
      <c r="A8" s="26" t="s">
        <v>407</v>
      </c>
      <c r="B8" s="13" t="s">
        <v>138</v>
      </c>
      <c r="C8" s="7">
        <v>2</v>
      </c>
      <c r="D8" s="7">
        <v>4.0250000000000004</v>
      </c>
      <c r="E8" s="7">
        <v>1.5</v>
      </c>
      <c r="F8" s="7">
        <v>0.625</v>
      </c>
      <c r="G8" s="7">
        <v>0.75</v>
      </c>
      <c r="H8" s="7">
        <v>2.7749999999999999</v>
      </c>
      <c r="I8" s="7">
        <v>1.46</v>
      </c>
      <c r="J8" s="7">
        <v>1.61</v>
      </c>
    </row>
    <row r="9" spans="1:13" x14ac:dyDescent="0.2">
      <c r="A9" s="26" t="s">
        <v>407</v>
      </c>
      <c r="B9" s="13" t="s">
        <v>139</v>
      </c>
      <c r="C9" s="7">
        <v>2</v>
      </c>
      <c r="D9" s="7">
        <v>4.0250000000000004</v>
      </c>
      <c r="E9" s="7">
        <v>1.75</v>
      </c>
      <c r="F9" s="7">
        <v>0.625</v>
      </c>
      <c r="G9" s="7">
        <v>0.75</v>
      </c>
      <c r="H9" s="7">
        <v>2.7749999999999999</v>
      </c>
      <c r="I9" s="7">
        <v>1.71</v>
      </c>
      <c r="J9" s="7">
        <v>1.88</v>
      </c>
    </row>
    <row r="10" spans="1:13" x14ac:dyDescent="0.2">
      <c r="A10" s="26" t="s">
        <v>407</v>
      </c>
      <c r="B10" s="13" t="s">
        <v>140</v>
      </c>
      <c r="C10" s="7">
        <v>2.5</v>
      </c>
      <c r="D10" s="7">
        <v>4.75</v>
      </c>
      <c r="E10" s="7">
        <v>1.375</v>
      </c>
      <c r="F10" s="7">
        <v>0.75</v>
      </c>
      <c r="G10" s="7">
        <v>1</v>
      </c>
      <c r="H10" s="7">
        <v>3.25</v>
      </c>
      <c r="I10" s="7">
        <v>2.5099999999999998</v>
      </c>
      <c r="J10" s="7">
        <v>2.14</v>
      </c>
    </row>
    <row r="11" spans="1:13" x14ac:dyDescent="0.2">
      <c r="A11" s="26" t="s">
        <v>407</v>
      </c>
      <c r="B11" s="13" t="s">
        <v>141</v>
      </c>
      <c r="C11" s="7">
        <v>2.5</v>
      </c>
      <c r="D11" s="7">
        <v>4.75</v>
      </c>
      <c r="E11" s="7">
        <v>1.75</v>
      </c>
      <c r="F11" s="7">
        <v>0.75</v>
      </c>
      <c r="G11" s="7">
        <v>1</v>
      </c>
      <c r="H11" s="7">
        <v>3.25</v>
      </c>
      <c r="I11" s="7">
        <v>3.2</v>
      </c>
      <c r="J11" s="7">
        <v>2.73</v>
      </c>
    </row>
    <row r="12" spans="1:13" x14ac:dyDescent="0.2">
      <c r="A12" s="26" t="s">
        <v>407</v>
      </c>
      <c r="B12" s="13" t="s">
        <v>142</v>
      </c>
      <c r="C12" s="7">
        <v>2.5</v>
      </c>
      <c r="D12" s="7">
        <v>4.75</v>
      </c>
      <c r="E12" s="7">
        <v>2</v>
      </c>
      <c r="F12" s="7">
        <v>0.75</v>
      </c>
      <c r="G12" s="7">
        <v>1</v>
      </c>
      <c r="H12" s="7">
        <v>3.25</v>
      </c>
      <c r="I12" s="7">
        <v>3.66</v>
      </c>
      <c r="J12" s="7">
        <v>3.11</v>
      </c>
    </row>
    <row r="13" spans="1:13" x14ac:dyDescent="0.2">
      <c r="A13" s="26" t="s">
        <v>407</v>
      </c>
      <c r="B13" s="13" t="s">
        <v>143</v>
      </c>
      <c r="C13" s="7">
        <v>2.5</v>
      </c>
      <c r="D13" s="7">
        <v>4.75</v>
      </c>
      <c r="E13" s="7">
        <v>2.5</v>
      </c>
      <c r="F13" s="7">
        <v>0.75</v>
      </c>
      <c r="G13" s="7">
        <v>1</v>
      </c>
      <c r="H13" s="7">
        <v>3.25</v>
      </c>
      <c r="I13" s="7">
        <v>4.57</v>
      </c>
      <c r="J13" s="7">
        <v>3.89</v>
      </c>
    </row>
    <row r="14" spans="1:13" x14ac:dyDescent="0.2">
      <c r="A14" s="26" t="s">
        <v>407</v>
      </c>
      <c r="B14" s="13" t="s">
        <v>144</v>
      </c>
      <c r="C14" s="7">
        <v>3.5</v>
      </c>
      <c r="D14" s="7">
        <v>5.375</v>
      </c>
      <c r="E14" s="7">
        <v>1.875</v>
      </c>
      <c r="F14" s="7">
        <v>1</v>
      </c>
      <c r="G14" s="7">
        <v>1.5</v>
      </c>
      <c r="H14" s="7">
        <v>3.375</v>
      </c>
      <c r="I14" s="7">
        <v>7.12</v>
      </c>
      <c r="J14" s="7">
        <v>4.6399999999999997</v>
      </c>
    </row>
    <row r="15" spans="1:13" x14ac:dyDescent="0.2">
      <c r="A15" s="26" t="s">
        <v>407</v>
      </c>
      <c r="B15" s="13" t="s">
        <v>145</v>
      </c>
      <c r="C15" s="7">
        <v>3.5</v>
      </c>
      <c r="D15" s="7">
        <v>5.375</v>
      </c>
      <c r="E15" s="7">
        <v>2.25</v>
      </c>
      <c r="F15" s="7">
        <v>1</v>
      </c>
      <c r="G15" s="7">
        <v>1.5</v>
      </c>
      <c r="H15" s="7">
        <v>3.375</v>
      </c>
      <c r="I15" s="7">
        <v>8.5399999999999991</v>
      </c>
      <c r="J15" s="7">
        <v>5.56</v>
      </c>
    </row>
    <row r="16" spans="1:13" x14ac:dyDescent="0.2">
      <c r="A16" s="26" t="s">
        <v>407</v>
      </c>
      <c r="B16" s="13" t="s">
        <v>146</v>
      </c>
      <c r="C16" s="7">
        <v>3.5</v>
      </c>
      <c r="D16" s="7">
        <v>5.375</v>
      </c>
      <c r="E16" s="7">
        <v>2.75</v>
      </c>
      <c r="F16" s="7">
        <v>1</v>
      </c>
      <c r="G16" s="7">
        <v>1.5</v>
      </c>
      <c r="H16" s="7">
        <v>3.375</v>
      </c>
      <c r="I16" s="7">
        <v>10.4</v>
      </c>
      <c r="J16" s="7">
        <v>6.8</v>
      </c>
    </row>
    <row r="17" spans="1:10" x14ac:dyDescent="0.2">
      <c r="A17" s="26" t="s">
        <v>407</v>
      </c>
      <c r="B17" s="13" t="s">
        <v>147</v>
      </c>
      <c r="C17" s="7">
        <v>4.125</v>
      </c>
      <c r="D17" s="7">
        <v>6.125</v>
      </c>
      <c r="E17" s="7">
        <v>2.5</v>
      </c>
      <c r="F17" s="7">
        <v>1.25</v>
      </c>
      <c r="G17" s="7">
        <v>1.625</v>
      </c>
      <c r="H17" s="7">
        <v>3.625</v>
      </c>
      <c r="I17" s="7">
        <v>13.8</v>
      </c>
      <c r="J17" s="7">
        <v>8.67</v>
      </c>
    </row>
    <row r="18" spans="1:10" x14ac:dyDescent="0.2">
      <c r="A18" s="26" t="s">
        <v>407</v>
      </c>
      <c r="B18" s="13" t="s">
        <v>148</v>
      </c>
      <c r="C18" s="7">
        <v>4.125</v>
      </c>
      <c r="D18" s="7">
        <v>6.125</v>
      </c>
      <c r="E18" s="7">
        <v>3.25</v>
      </c>
      <c r="F18" s="7">
        <v>1.25</v>
      </c>
      <c r="G18" s="7">
        <v>1.625</v>
      </c>
      <c r="H18" s="7">
        <v>3.625</v>
      </c>
      <c r="I18" s="7">
        <v>17.899999999999999</v>
      </c>
      <c r="J18" s="7">
        <v>11.3</v>
      </c>
    </row>
    <row r="19" spans="1:10" x14ac:dyDescent="0.2">
      <c r="A19" s="26" t="s">
        <v>407</v>
      </c>
      <c r="B19" s="13" t="s">
        <v>149</v>
      </c>
      <c r="C19" s="7">
        <v>4.625</v>
      </c>
      <c r="D19" s="7">
        <v>6.625</v>
      </c>
      <c r="E19" s="7">
        <v>3.25</v>
      </c>
      <c r="F19" s="7">
        <v>1.5</v>
      </c>
      <c r="G19" s="7">
        <v>1.625</v>
      </c>
      <c r="H19" s="7">
        <v>3.625</v>
      </c>
      <c r="I19" s="7">
        <v>21.5</v>
      </c>
      <c r="J19" s="7">
        <v>14.3</v>
      </c>
    </row>
    <row r="20" spans="1:10" x14ac:dyDescent="0.2">
      <c r="A20" s="26"/>
    </row>
    <row r="21" spans="1:10" x14ac:dyDescent="0.2">
      <c r="A21" s="26"/>
    </row>
    <row r="22" spans="1:10" x14ac:dyDescent="0.2">
      <c r="A22" s="26"/>
    </row>
    <row r="23" spans="1:10" x14ac:dyDescent="0.2">
      <c r="A23" s="26"/>
    </row>
    <row r="24" spans="1:10" x14ac:dyDescent="0.2">
      <c r="A24" s="26"/>
    </row>
    <row r="25" spans="1:10" x14ac:dyDescent="0.2">
      <c r="A25" s="26"/>
    </row>
    <row r="26" spans="1:10" x14ac:dyDescent="0.2">
      <c r="A26" s="26"/>
    </row>
    <row r="27" spans="1:10" x14ac:dyDescent="0.2">
      <c r="A27" s="26"/>
    </row>
    <row r="28" spans="1:10" x14ac:dyDescent="0.2">
      <c r="A28" s="26"/>
    </row>
    <row r="29" spans="1:10" x14ac:dyDescent="0.2">
      <c r="A29" s="26"/>
    </row>
    <row r="30" spans="1:10" x14ac:dyDescent="0.2">
      <c r="A30" s="26"/>
    </row>
    <row r="31" spans="1:10" x14ac:dyDescent="0.2">
      <c r="A31" s="26"/>
    </row>
    <row r="32" spans="1:10" x14ac:dyDescent="0.2">
      <c r="A32" s="26"/>
    </row>
    <row r="33" spans="1:1" x14ac:dyDescent="0.2">
      <c r="A33" s="26"/>
    </row>
    <row r="34" spans="1:1" x14ac:dyDescent="0.2">
      <c r="A34" s="26"/>
    </row>
    <row r="35" spans="1:1" x14ac:dyDescent="0.2">
      <c r="A35" s="26"/>
    </row>
    <row r="36" spans="1:1" x14ac:dyDescent="0.2">
      <c r="A36" s="26"/>
    </row>
    <row r="37" spans="1:1" x14ac:dyDescent="0.2">
      <c r="A37" s="26"/>
    </row>
    <row r="38" spans="1:1" x14ac:dyDescent="0.2">
      <c r="A38" s="26"/>
    </row>
    <row r="39" spans="1:1" x14ac:dyDescent="0.2">
      <c r="A39" s="26"/>
    </row>
  </sheetData>
  <phoneticPr fontId="3" type="noConversion"/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Visio.Drawing.15" shapeId="2191" r:id="rId4">
          <objectPr defaultSize="0" autoPict="0" r:id="rId5">
            <anchor moveWithCells="1">
              <from>
                <xdr:col>12</xdr:col>
                <xdr:colOff>647700</xdr:colOff>
                <xdr:row>2</xdr:row>
                <xdr:rowOff>133350</xdr:rowOff>
              </from>
              <to>
                <xdr:col>18</xdr:col>
                <xdr:colOff>19050</xdr:colOff>
                <xdr:row>16</xdr:row>
                <xdr:rowOff>114300</xdr:rowOff>
              </to>
            </anchor>
          </objectPr>
        </oleObject>
      </mc:Choice>
      <mc:Fallback>
        <oleObject progId="Visio.Drawing.15" shapeId="2191" r:id="rId4"/>
      </mc:Fallback>
    </mc:AlternateContent>
  </oleObjec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workbookViewId="0">
      <selection activeCell="E6" sqref="E6"/>
    </sheetView>
  </sheetViews>
  <sheetFormatPr defaultRowHeight="14.25" x14ac:dyDescent="0.2"/>
  <cols>
    <col min="1" max="1" width="9" style="1"/>
    <col min="2" max="2" width="21.5" style="1" bestFit="1" customWidth="1"/>
    <col min="3" max="3" width="16.75" style="1" bestFit="1" customWidth="1"/>
    <col min="4" max="4" width="14.75" bestFit="1" customWidth="1"/>
    <col min="5" max="5" width="11.125" style="1" bestFit="1" customWidth="1"/>
    <col min="6" max="16384" width="9" style="1"/>
  </cols>
  <sheetData>
    <row r="1" spans="1:4" s="17" customFormat="1" x14ac:dyDescent="0.2">
      <c r="A1" s="17" t="s">
        <v>68</v>
      </c>
      <c r="B1" s="17" t="s">
        <v>69</v>
      </c>
      <c r="C1" s="17" t="s">
        <v>70</v>
      </c>
      <c r="D1" s="17" t="s">
        <v>333</v>
      </c>
    </row>
    <row r="2" spans="1:4" x14ac:dyDescent="0.2">
      <c r="A2" s="1">
        <v>10</v>
      </c>
      <c r="B2" s="1">
        <v>52.61</v>
      </c>
      <c r="C2" s="1">
        <v>55.9</v>
      </c>
      <c r="D2" s="1">
        <v>0.46800000000000003</v>
      </c>
    </row>
    <row r="3" spans="1:4" x14ac:dyDescent="0.2">
      <c r="A3" s="1">
        <v>11</v>
      </c>
      <c r="B3" s="1">
        <v>41.68</v>
      </c>
      <c r="C3" s="1">
        <v>44.5</v>
      </c>
      <c r="D3" s="1">
        <v>0.375</v>
      </c>
    </row>
    <row r="4" spans="1:4" x14ac:dyDescent="0.2">
      <c r="A4" s="1">
        <v>12</v>
      </c>
      <c r="B4" s="1">
        <v>33.08</v>
      </c>
      <c r="C4" s="1">
        <v>35.64</v>
      </c>
      <c r="D4" s="1">
        <v>0.29770000000000002</v>
      </c>
    </row>
    <row r="5" spans="1:4" x14ac:dyDescent="0.2">
      <c r="A5" s="1">
        <v>13</v>
      </c>
      <c r="B5" s="1">
        <v>26.26</v>
      </c>
      <c r="C5" s="1">
        <v>28.36</v>
      </c>
      <c r="D5" s="1">
        <v>0.23669999999999999</v>
      </c>
    </row>
    <row r="6" spans="1:4" x14ac:dyDescent="0.2">
      <c r="A6" s="1">
        <v>14</v>
      </c>
      <c r="B6" s="1">
        <v>20.82</v>
      </c>
      <c r="C6" s="1">
        <v>22.95</v>
      </c>
      <c r="D6" s="1">
        <v>0.18790000000000001</v>
      </c>
    </row>
    <row r="7" spans="1:4" x14ac:dyDescent="0.2">
      <c r="A7" s="1">
        <v>15</v>
      </c>
      <c r="B7" s="1">
        <v>16.510000000000002</v>
      </c>
      <c r="C7" s="1">
        <v>18.37</v>
      </c>
      <c r="D7" s="1">
        <v>0.1492</v>
      </c>
    </row>
    <row r="8" spans="1:4" x14ac:dyDescent="0.2">
      <c r="A8" s="1">
        <v>16</v>
      </c>
      <c r="B8" s="1">
        <v>13.07</v>
      </c>
      <c r="C8" s="1">
        <v>14.73</v>
      </c>
      <c r="D8" s="1">
        <v>0.11840000000000001</v>
      </c>
    </row>
    <row r="9" spans="1:4" x14ac:dyDescent="0.2">
      <c r="A9" s="1">
        <v>17</v>
      </c>
      <c r="B9" s="1">
        <v>10.39</v>
      </c>
      <c r="C9" s="1">
        <v>11.68</v>
      </c>
      <c r="D9" s="1">
        <v>9.4299999999999995E-2</v>
      </c>
    </row>
    <row r="10" spans="1:4" x14ac:dyDescent="0.2">
      <c r="A10" s="1">
        <v>18</v>
      </c>
      <c r="B10" s="1">
        <v>8.2279999999999998</v>
      </c>
      <c r="C10" s="1">
        <v>9.3260000000000005</v>
      </c>
      <c r="D10" s="1">
        <v>7.4740000000000001E-2</v>
      </c>
    </row>
    <row r="11" spans="1:4" x14ac:dyDescent="0.2">
      <c r="A11" s="1">
        <v>19</v>
      </c>
      <c r="B11" s="1">
        <v>6.5309999999999997</v>
      </c>
      <c r="C11" s="1">
        <v>7.5389999999999997</v>
      </c>
      <c r="D11" s="1">
        <v>5.9400000000000001E-2</v>
      </c>
    </row>
    <row r="12" spans="1:4" x14ac:dyDescent="0.2">
      <c r="A12" s="1">
        <v>20</v>
      </c>
      <c r="B12" s="1">
        <v>5.1879999999999997</v>
      </c>
      <c r="C12" s="1">
        <v>6.0650000000000004</v>
      </c>
      <c r="D12" s="1">
        <v>4.7260000000000003E-2</v>
      </c>
    </row>
    <row r="13" spans="1:4" x14ac:dyDescent="0.2">
      <c r="A13" s="1">
        <v>21</v>
      </c>
      <c r="B13" s="1">
        <v>4.1159999999999997</v>
      </c>
      <c r="C13" s="1">
        <v>4.8369999999999997</v>
      </c>
      <c r="D13" s="1">
        <v>3.7569999999999999E-2</v>
      </c>
    </row>
    <row r="14" spans="1:4" x14ac:dyDescent="0.2">
      <c r="A14" s="1">
        <v>22</v>
      </c>
      <c r="B14" s="1">
        <v>3.2429999999999999</v>
      </c>
      <c r="C14" s="1">
        <v>3.8570000000000002</v>
      </c>
      <c r="D14" s="1">
        <v>2.9649999999999999E-2</v>
      </c>
    </row>
    <row r="15" spans="1:4" x14ac:dyDescent="0.2">
      <c r="A15" s="1">
        <v>23</v>
      </c>
      <c r="B15" s="1">
        <v>2.5880000000000001</v>
      </c>
      <c r="C15" s="1">
        <v>3.1349999999999998</v>
      </c>
      <c r="D15" s="1">
        <v>2.3720000000000001E-2</v>
      </c>
    </row>
    <row r="16" spans="1:4" x14ac:dyDescent="0.2">
      <c r="A16" s="1">
        <v>24</v>
      </c>
      <c r="B16" s="1">
        <v>2.0470000000000002</v>
      </c>
      <c r="C16" s="1">
        <v>2.5139999999999998</v>
      </c>
      <c r="D16" s="1">
        <v>1.8839999999999999E-2</v>
      </c>
    </row>
    <row r="17" spans="1:4" x14ac:dyDescent="0.2">
      <c r="A17" s="1">
        <v>25</v>
      </c>
      <c r="B17" s="1">
        <v>1.623</v>
      </c>
      <c r="C17" s="1">
        <v>2.0019999999999998</v>
      </c>
      <c r="D17" s="1">
        <v>1.498E-2</v>
      </c>
    </row>
    <row r="18" spans="1:4" x14ac:dyDescent="0.2">
      <c r="A18" s="1">
        <v>26</v>
      </c>
      <c r="B18" s="1">
        <v>1.28</v>
      </c>
      <c r="C18" s="1">
        <v>1.603</v>
      </c>
      <c r="D18" s="1">
        <v>1.1849999999999999E-2</v>
      </c>
    </row>
    <row r="19" spans="1:4" x14ac:dyDescent="0.2">
      <c r="A19" s="1">
        <v>27</v>
      </c>
      <c r="B19" s="1">
        <v>1.0209999999999999</v>
      </c>
      <c r="C19" s="1">
        <v>1.3129999999999999</v>
      </c>
      <c r="D19" s="1">
        <v>9.4500000000000001E-3</v>
      </c>
    </row>
    <row r="20" spans="1:4" x14ac:dyDescent="0.2">
      <c r="A20" s="1">
        <v>28</v>
      </c>
      <c r="B20" s="1">
        <v>0.80459999999999998</v>
      </c>
      <c r="C20" s="1">
        <v>1.0515000000000001</v>
      </c>
      <c r="D20" s="1">
        <v>7.4700000000000001E-3</v>
      </c>
    </row>
    <row r="21" spans="1:4" x14ac:dyDescent="0.2">
      <c r="A21" s="1">
        <v>29</v>
      </c>
      <c r="B21" s="1">
        <v>0.64700000000000002</v>
      </c>
      <c r="C21" s="1">
        <v>0.8548</v>
      </c>
      <c r="D21" s="1">
        <v>6.0200000000000002E-3</v>
      </c>
    </row>
    <row r="22" spans="1:4" x14ac:dyDescent="0.2">
      <c r="A22" s="1">
        <v>30</v>
      </c>
      <c r="B22" s="1">
        <v>0.50670000000000004</v>
      </c>
      <c r="C22" s="1">
        <v>0.67849999999999999</v>
      </c>
      <c r="D22" s="1">
        <v>4.7200000000000002E-3</v>
      </c>
    </row>
    <row r="23" spans="1:4" x14ac:dyDescent="0.2">
      <c r="A23" s="1">
        <v>31</v>
      </c>
      <c r="B23" s="1">
        <v>0.40129999999999999</v>
      </c>
      <c r="C23" s="1">
        <v>0.55959999999999999</v>
      </c>
      <c r="D23" s="1">
        <v>3.7200000000000002E-3</v>
      </c>
    </row>
    <row r="24" spans="1:4" x14ac:dyDescent="0.2">
      <c r="A24" s="1">
        <v>32</v>
      </c>
      <c r="B24" s="1">
        <v>0.32419999999999999</v>
      </c>
      <c r="C24" s="1">
        <v>0.45590000000000003</v>
      </c>
      <c r="D24" s="1">
        <v>3.0500000000000002E-3</v>
      </c>
    </row>
    <row r="25" spans="1:4" x14ac:dyDescent="0.2">
      <c r="A25" s="1">
        <v>33</v>
      </c>
      <c r="B25" s="1">
        <v>0.25540000000000002</v>
      </c>
      <c r="C25" s="1">
        <v>0.36620000000000003</v>
      </c>
      <c r="D25" s="1">
        <v>2.4099999999999998E-3</v>
      </c>
    </row>
    <row r="26" spans="1:4" x14ac:dyDescent="0.2">
      <c r="A26" s="1">
        <v>34</v>
      </c>
      <c r="B26" s="1">
        <v>0.2011</v>
      </c>
      <c r="C26" s="1">
        <v>0.2863</v>
      </c>
      <c r="D26" s="1">
        <v>1.89E-3</v>
      </c>
    </row>
    <row r="27" spans="1:4" x14ac:dyDescent="0.2">
      <c r="A27" s="1">
        <v>35</v>
      </c>
      <c r="B27" s="1">
        <v>0.15890000000000001</v>
      </c>
      <c r="C27" s="1">
        <v>0.2268</v>
      </c>
      <c r="D27" s="1">
        <v>1.5E-3</v>
      </c>
    </row>
    <row r="28" spans="1:4" x14ac:dyDescent="0.2">
      <c r="A28" s="1">
        <v>36</v>
      </c>
      <c r="B28" s="1">
        <v>0.12659999999999999</v>
      </c>
      <c r="C28" s="1">
        <v>0.18129999999999999</v>
      </c>
      <c r="D28" s="1">
        <v>1.1900000000000001E-3</v>
      </c>
    </row>
    <row r="29" spans="1:4" x14ac:dyDescent="0.2">
      <c r="A29" s="1">
        <v>37</v>
      </c>
      <c r="B29" s="1">
        <v>0.1026</v>
      </c>
      <c r="C29" s="1">
        <v>0.15379999999999999</v>
      </c>
      <c r="D29" s="1">
        <v>9.7999999999999997E-4</v>
      </c>
    </row>
    <row r="30" spans="1:4" x14ac:dyDescent="0.2">
      <c r="A30" s="1">
        <v>38</v>
      </c>
      <c r="B30" s="1">
        <v>8.1100000000000005E-2</v>
      </c>
      <c r="C30" s="1">
        <v>0.1207</v>
      </c>
      <c r="D30" s="1">
        <v>7.6999999999999996E-4</v>
      </c>
    </row>
    <row r="31" spans="1:4" x14ac:dyDescent="0.2">
      <c r="A31" s="1">
        <v>39</v>
      </c>
      <c r="B31" s="1">
        <v>6.2100000000000002E-2</v>
      </c>
      <c r="C31" s="1">
        <v>9.3200000000000005E-2</v>
      </c>
      <c r="D31" s="1">
        <v>5.9000000000000003E-4</v>
      </c>
    </row>
    <row r="32" spans="1:4" x14ac:dyDescent="0.2">
      <c r="A32" s="1">
        <v>40</v>
      </c>
      <c r="B32" s="1">
        <v>4.87E-2</v>
      </c>
      <c r="C32" s="1">
        <v>7.2300000000000003E-2</v>
      </c>
      <c r="D32" s="1">
        <v>4.6000000000000001E-4</v>
      </c>
    </row>
    <row r="33" spans="1:4" x14ac:dyDescent="0.2">
      <c r="A33" s="1">
        <v>41</v>
      </c>
      <c r="B33" s="1">
        <v>3.9699999999999999E-2</v>
      </c>
      <c r="C33" s="1">
        <v>5.8400000000000001E-2</v>
      </c>
      <c r="D33" s="1">
        <v>3.8000000000000002E-4</v>
      </c>
    </row>
    <row r="34" spans="1:4" x14ac:dyDescent="0.2">
      <c r="A34" s="1">
        <v>42</v>
      </c>
      <c r="B34" s="1">
        <v>3.1699999999999999E-2</v>
      </c>
      <c r="C34" s="1">
        <v>4.5600000000000002E-2</v>
      </c>
      <c r="D34" s="1">
        <v>2.9999999999999997E-4</v>
      </c>
    </row>
    <row r="35" spans="1:4" x14ac:dyDescent="0.2">
      <c r="A35" s="1">
        <v>43</v>
      </c>
      <c r="B35" s="1">
        <v>2.4500000000000001E-2</v>
      </c>
      <c r="C35" s="1">
        <v>3.6799999999999999E-2</v>
      </c>
      <c r="D35" s="1">
        <v>2.3000000000000001E-4</v>
      </c>
    </row>
    <row r="36" spans="1:4" x14ac:dyDescent="0.2">
      <c r="A36" s="1">
        <v>44</v>
      </c>
      <c r="B36" s="1">
        <v>2.0199999999999999E-2</v>
      </c>
      <c r="C36" s="1">
        <v>3.1600000000000003E-2</v>
      </c>
      <c r="D36" s="1">
        <v>2.0000000000000001E-4</v>
      </c>
    </row>
  </sheetData>
  <phoneticPr fontId="10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"/>
  <sheetViews>
    <sheetView workbookViewId="0">
      <selection activeCell="G28" sqref="G28"/>
    </sheetView>
  </sheetViews>
  <sheetFormatPr defaultRowHeight="14.25" x14ac:dyDescent="0.2"/>
  <sheetData>
    <row r="1" spans="1:15" x14ac:dyDescent="0.2">
      <c r="A1" s="6" t="s">
        <v>15</v>
      </c>
      <c r="B1" s="6" t="s">
        <v>16</v>
      </c>
      <c r="C1" s="6" t="s">
        <v>17</v>
      </c>
      <c r="D1" s="6" t="s">
        <v>18</v>
      </c>
      <c r="E1" s="6" t="s">
        <v>19</v>
      </c>
      <c r="F1" s="6" t="s">
        <v>20</v>
      </c>
      <c r="G1" s="6" t="s">
        <v>21</v>
      </c>
      <c r="H1" s="6" t="s">
        <v>22</v>
      </c>
    </row>
    <row r="2" spans="1:15" x14ac:dyDescent="0.2">
      <c r="A2" s="7">
        <v>1.5</v>
      </c>
      <c r="B2" s="7">
        <v>2.5630000000000002</v>
      </c>
      <c r="C2" s="7">
        <v>0.75</v>
      </c>
      <c r="D2" s="7">
        <v>0.5</v>
      </c>
      <c r="E2" s="7">
        <v>0.5</v>
      </c>
      <c r="F2" s="7">
        <v>1.5629999999999999</v>
      </c>
      <c r="G2" s="7">
        <v>0.22</v>
      </c>
      <c r="H2" s="7">
        <v>0.40899999999999997</v>
      </c>
      <c r="I2">
        <f t="shared" ref="I2:I19" si="0">A2*2.54</f>
        <v>3.81</v>
      </c>
      <c r="J2">
        <f t="shared" ref="J2:J19" si="1">B2*2.54</f>
        <v>6.5100200000000008</v>
      </c>
      <c r="K2">
        <f t="shared" ref="K2:K19" si="2">C2*2.54</f>
        <v>1.905</v>
      </c>
      <c r="L2">
        <f t="shared" ref="L2:L19" si="3">D2*2.54</f>
        <v>1.27</v>
      </c>
      <c r="M2">
        <f t="shared" ref="M2:M19" si="4">E2*2.54</f>
        <v>1.27</v>
      </c>
      <c r="N2">
        <f t="shared" ref="N2:N19" si="5">F2*2.54</f>
        <v>3.9700199999999999</v>
      </c>
      <c r="O2">
        <f t="shared" ref="O2:O19" si="6">G2*2.54^4</f>
        <v>9.1570913631999993</v>
      </c>
    </row>
    <row r="3" spans="1:15" x14ac:dyDescent="0.2">
      <c r="A3" s="7">
        <v>1.5</v>
      </c>
      <c r="B3" s="7">
        <v>2.9380000000000002</v>
      </c>
      <c r="C3" s="7">
        <v>1.125</v>
      </c>
      <c r="D3" s="7">
        <v>0.5</v>
      </c>
      <c r="E3" s="7">
        <v>0.5</v>
      </c>
      <c r="F3" s="7">
        <v>1.9379999999999999</v>
      </c>
      <c r="G3" s="7">
        <v>0.40899999999999997</v>
      </c>
      <c r="H3" s="7">
        <v>0.69599999999999995</v>
      </c>
      <c r="I3">
        <f t="shared" si="0"/>
        <v>3.81</v>
      </c>
      <c r="J3">
        <f t="shared" si="1"/>
        <v>7.4625200000000005</v>
      </c>
      <c r="K3">
        <f t="shared" si="2"/>
        <v>2.8574999999999999</v>
      </c>
      <c r="L3">
        <f t="shared" si="3"/>
        <v>1.27</v>
      </c>
      <c r="M3">
        <f t="shared" si="4"/>
        <v>1.27</v>
      </c>
      <c r="N3">
        <f t="shared" si="5"/>
        <v>4.9225199999999996</v>
      </c>
      <c r="O3">
        <f t="shared" si="6"/>
        <v>17.023865307039998</v>
      </c>
    </row>
    <row r="4" spans="1:15" x14ac:dyDescent="0.2">
      <c r="A4" s="7">
        <v>1.625</v>
      </c>
      <c r="B4" s="7">
        <v>3.1880000000000002</v>
      </c>
      <c r="C4" s="7">
        <v>1</v>
      </c>
      <c r="D4" s="7">
        <v>0.5</v>
      </c>
      <c r="E4" s="7">
        <v>0.625</v>
      </c>
      <c r="F4" s="7">
        <v>2.1880000000000002</v>
      </c>
      <c r="G4" s="7">
        <v>0.51300000000000001</v>
      </c>
      <c r="H4" s="7">
        <v>0.68100000000000005</v>
      </c>
      <c r="I4">
        <f t="shared" si="0"/>
        <v>4.1275000000000004</v>
      </c>
      <c r="J4">
        <f t="shared" si="1"/>
        <v>8.0975200000000012</v>
      </c>
      <c r="K4">
        <f t="shared" si="2"/>
        <v>2.54</v>
      </c>
      <c r="L4">
        <f t="shared" si="3"/>
        <v>1.27</v>
      </c>
      <c r="M4">
        <f t="shared" si="4"/>
        <v>1.5874999999999999</v>
      </c>
      <c r="N4">
        <f t="shared" si="5"/>
        <v>5.5575200000000002</v>
      </c>
      <c r="O4">
        <f t="shared" si="6"/>
        <v>21.352672133279999</v>
      </c>
    </row>
    <row r="5" spans="1:15" x14ac:dyDescent="0.2">
      <c r="A5" s="7">
        <v>1.625</v>
      </c>
      <c r="B5" s="7">
        <v>3.1880000000000002</v>
      </c>
      <c r="C5" s="7">
        <v>1.125</v>
      </c>
      <c r="D5" s="7">
        <v>0.5</v>
      </c>
      <c r="E5" s="7">
        <v>0.625</v>
      </c>
      <c r="F5" s="7">
        <v>2.1880000000000002</v>
      </c>
      <c r="G5" s="7">
        <v>0.57699999999999996</v>
      </c>
      <c r="H5" s="7">
        <v>0.76600000000000001</v>
      </c>
      <c r="I5">
        <f t="shared" si="0"/>
        <v>4.1275000000000004</v>
      </c>
      <c r="J5">
        <f t="shared" si="1"/>
        <v>8.0975200000000012</v>
      </c>
      <c r="K5">
        <f t="shared" si="2"/>
        <v>2.8574999999999999</v>
      </c>
      <c r="L5">
        <f t="shared" si="3"/>
        <v>1.27</v>
      </c>
      <c r="M5">
        <f t="shared" si="4"/>
        <v>1.5874999999999999</v>
      </c>
      <c r="N5">
        <f t="shared" si="5"/>
        <v>5.5575200000000002</v>
      </c>
      <c r="O5">
        <f t="shared" si="6"/>
        <v>24.016553257119998</v>
      </c>
    </row>
    <row r="6" spans="1:15" x14ac:dyDescent="0.2">
      <c r="A6" s="7">
        <v>2</v>
      </c>
      <c r="B6" s="7">
        <v>4.0250000000000004</v>
      </c>
      <c r="C6" s="7">
        <v>1</v>
      </c>
      <c r="D6" s="7">
        <v>0.625</v>
      </c>
      <c r="E6" s="7">
        <v>0.75</v>
      </c>
      <c r="F6" s="7">
        <v>2.7749999999999999</v>
      </c>
      <c r="G6" s="7">
        <v>0.97599999999999998</v>
      </c>
      <c r="H6" s="7">
        <v>1.07</v>
      </c>
      <c r="I6">
        <f t="shared" si="0"/>
        <v>5.08</v>
      </c>
      <c r="J6">
        <f t="shared" si="1"/>
        <v>10.223500000000001</v>
      </c>
      <c r="K6">
        <f t="shared" si="2"/>
        <v>2.54</v>
      </c>
      <c r="L6">
        <f t="shared" si="3"/>
        <v>1.5874999999999999</v>
      </c>
      <c r="M6">
        <f t="shared" si="4"/>
        <v>1.905</v>
      </c>
      <c r="N6">
        <f t="shared" si="5"/>
        <v>7.0484999999999998</v>
      </c>
      <c r="O6">
        <f t="shared" si="6"/>
        <v>40.624187138559996</v>
      </c>
    </row>
    <row r="7" spans="1:15" x14ac:dyDescent="0.2">
      <c r="A7" s="7">
        <v>2</v>
      </c>
      <c r="B7" s="7">
        <v>4.0250000000000004</v>
      </c>
      <c r="C7" s="7">
        <v>1.25</v>
      </c>
      <c r="D7" s="7">
        <v>0.625</v>
      </c>
      <c r="E7" s="7">
        <v>0.75</v>
      </c>
      <c r="F7" s="7">
        <v>2.7749999999999999</v>
      </c>
      <c r="G7" s="7">
        <v>1.22</v>
      </c>
      <c r="H7" s="7">
        <v>1.34</v>
      </c>
      <c r="I7">
        <f t="shared" si="0"/>
        <v>5.08</v>
      </c>
      <c r="J7">
        <f t="shared" si="1"/>
        <v>10.223500000000001</v>
      </c>
      <c r="K7">
        <f t="shared" si="2"/>
        <v>3.1749999999999998</v>
      </c>
      <c r="L7">
        <f t="shared" si="3"/>
        <v>1.5874999999999999</v>
      </c>
      <c r="M7">
        <f t="shared" si="4"/>
        <v>1.905</v>
      </c>
      <c r="N7">
        <f t="shared" si="5"/>
        <v>7.0484999999999998</v>
      </c>
      <c r="O7">
        <f t="shared" si="6"/>
        <v>50.780233923199994</v>
      </c>
    </row>
    <row r="8" spans="1:15" x14ac:dyDescent="0.2">
      <c r="A8" s="7">
        <v>2</v>
      </c>
      <c r="B8" s="7">
        <v>4.0250000000000004</v>
      </c>
      <c r="C8" s="7">
        <v>1.5</v>
      </c>
      <c r="D8" s="7">
        <v>0.625</v>
      </c>
      <c r="E8" s="7">
        <v>0.75</v>
      </c>
      <c r="F8" s="7">
        <v>2.7749999999999999</v>
      </c>
      <c r="G8" s="7">
        <v>1.46</v>
      </c>
      <c r="H8" s="7">
        <v>1.61</v>
      </c>
      <c r="I8">
        <f t="shared" si="0"/>
        <v>5.08</v>
      </c>
      <c r="J8">
        <f t="shared" si="1"/>
        <v>10.223500000000001</v>
      </c>
      <c r="K8">
        <f t="shared" si="2"/>
        <v>3.81</v>
      </c>
      <c r="L8">
        <f t="shared" si="3"/>
        <v>1.5874999999999999</v>
      </c>
      <c r="M8">
        <f t="shared" si="4"/>
        <v>1.905</v>
      </c>
      <c r="N8">
        <f t="shared" si="5"/>
        <v>7.0484999999999998</v>
      </c>
      <c r="O8">
        <f t="shared" si="6"/>
        <v>60.769788137599996</v>
      </c>
    </row>
    <row r="9" spans="1:15" x14ac:dyDescent="0.2">
      <c r="A9" s="7">
        <v>2</v>
      </c>
      <c r="B9" s="7">
        <v>4.0250000000000004</v>
      </c>
      <c r="C9" s="7">
        <v>1.75</v>
      </c>
      <c r="D9" s="7">
        <v>0.625</v>
      </c>
      <c r="E9" s="7">
        <v>0.75</v>
      </c>
      <c r="F9" s="7">
        <v>2.7749999999999999</v>
      </c>
      <c r="G9" s="7">
        <v>1.71</v>
      </c>
      <c r="H9" s="7">
        <v>1.88</v>
      </c>
      <c r="I9">
        <f t="shared" si="0"/>
        <v>5.08</v>
      </c>
      <c r="J9">
        <f t="shared" si="1"/>
        <v>10.223500000000001</v>
      </c>
      <c r="K9">
        <f t="shared" si="2"/>
        <v>4.4450000000000003</v>
      </c>
      <c r="L9">
        <f t="shared" si="3"/>
        <v>1.5874999999999999</v>
      </c>
      <c r="M9">
        <f t="shared" si="4"/>
        <v>1.905</v>
      </c>
      <c r="N9">
        <f t="shared" si="5"/>
        <v>7.0484999999999998</v>
      </c>
      <c r="O9">
        <f t="shared" si="6"/>
        <v>71.175573777599993</v>
      </c>
    </row>
    <row r="10" spans="1:15" x14ac:dyDescent="0.2">
      <c r="A10" s="7">
        <v>2.5</v>
      </c>
      <c r="B10" s="7">
        <v>4.75</v>
      </c>
      <c r="C10" s="7">
        <v>1.375</v>
      </c>
      <c r="D10" s="7">
        <v>0.75</v>
      </c>
      <c r="E10" s="7">
        <v>1</v>
      </c>
      <c r="F10" s="7">
        <v>3.25</v>
      </c>
      <c r="G10" s="7">
        <v>2.5099999999999998</v>
      </c>
      <c r="H10" s="7">
        <v>2.14</v>
      </c>
      <c r="I10">
        <f t="shared" si="0"/>
        <v>6.35</v>
      </c>
      <c r="J10">
        <f t="shared" si="1"/>
        <v>12.065</v>
      </c>
      <c r="K10">
        <f t="shared" si="2"/>
        <v>3.4925000000000002</v>
      </c>
      <c r="L10">
        <f t="shared" si="3"/>
        <v>1.905</v>
      </c>
      <c r="M10">
        <f t="shared" si="4"/>
        <v>2.54</v>
      </c>
      <c r="N10">
        <f t="shared" si="5"/>
        <v>8.2550000000000008</v>
      </c>
      <c r="O10">
        <f t="shared" si="6"/>
        <v>104.47408782559998</v>
      </c>
    </row>
    <row r="11" spans="1:15" x14ac:dyDescent="0.2">
      <c r="A11" s="7">
        <v>2.5</v>
      </c>
      <c r="B11" s="7">
        <v>4.75</v>
      </c>
      <c r="C11" s="7">
        <v>1.75</v>
      </c>
      <c r="D11" s="7">
        <v>0.75</v>
      </c>
      <c r="E11" s="7">
        <v>1</v>
      </c>
      <c r="F11" s="7">
        <v>3.25</v>
      </c>
      <c r="G11" s="7">
        <v>3.2</v>
      </c>
      <c r="H11" s="7">
        <v>2.73</v>
      </c>
      <c r="I11">
        <f t="shared" si="0"/>
        <v>6.35</v>
      </c>
      <c r="J11">
        <f t="shared" si="1"/>
        <v>12.065</v>
      </c>
      <c r="K11">
        <f t="shared" si="2"/>
        <v>4.4450000000000003</v>
      </c>
      <c r="L11">
        <f t="shared" si="3"/>
        <v>1.905</v>
      </c>
      <c r="M11">
        <f t="shared" si="4"/>
        <v>2.54</v>
      </c>
      <c r="N11">
        <f t="shared" si="5"/>
        <v>8.2550000000000008</v>
      </c>
      <c r="O11">
        <f t="shared" si="6"/>
        <v>133.19405619200001</v>
      </c>
    </row>
    <row r="12" spans="1:15" x14ac:dyDescent="0.2">
      <c r="A12" s="7">
        <v>2.5</v>
      </c>
      <c r="B12" s="7">
        <v>4.75</v>
      </c>
      <c r="C12" s="7">
        <v>2</v>
      </c>
      <c r="D12" s="7">
        <v>0.75</v>
      </c>
      <c r="E12" s="7">
        <v>1</v>
      </c>
      <c r="F12" s="7">
        <v>3.25</v>
      </c>
      <c r="G12" s="7">
        <v>3.66</v>
      </c>
      <c r="H12" s="7">
        <v>3.11</v>
      </c>
      <c r="I12">
        <f t="shared" si="0"/>
        <v>6.35</v>
      </c>
      <c r="J12">
        <f t="shared" si="1"/>
        <v>12.065</v>
      </c>
      <c r="K12">
        <f t="shared" si="2"/>
        <v>5.08</v>
      </c>
      <c r="L12">
        <f t="shared" si="3"/>
        <v>1.905</v>
      </c>
      <c r="M12">
        <f t="shared" si="4"/>
        <v>2.54</v>
      </c>
      <c r="N12">
        <f t="shared" si="5"/>
        <v>8.2550000000000008</v>
      </c>
      <c r="O12">
        <f t="shared" si="6"/>
        <v>152.3407017696</v>
      </c>
    </row>
    <row r="13" spans="1:15" x14ac:dyDescent="0.2">
      <c r="A13" s="7">
        <v>2.5</v>
      </c>
      <c r="B13" s="7">
        <v>4.75</v>
      </c>
      <c r="C13" s="7">
        <v>2.5</v>
      </c>
      <c r="D13" s="7">
        <v>0.75</v>
      </c>
      <c r="E13" s="7">
        <v>1</v>
      </c>
      <c r="F13" s="7">
        <v>3.25</v>
      </c>
      <c r="G13" s="7">
        <v>4.57</v>
      </c>
      <c r="H13" s="7">
        <v>3.89</v>
      </c>
      <c r="I13">
        <f t="shared" si="0"/>
        <v>6.35</v>
      </c>
      <c r="J13">
        <f t="shared" si="1"/>
        <v>12.065</v>
      </c>
      <c r="K13">
        <f t="shared" si="2"/>
        <v>6.35</v>
      </c>
      <c r="L13">
        <f t="shared" si="3"/>
        <v>1.905</v>
      </c>
      <c r="M13">
        <f t="shared" si="4"/>
        <v>2.54</v>
      </c>
      <c r="N13">
        <f t="shared" si="5"/>
        <v>8.2550000000000008</v>
      </c>
      <c r="O13">
        <f t="shared" si="6"/>
        <v>190.21776149920001</v>
      </c>
    </row>
    <row r="14" spans="1:15" x14ac:dyDescent="0.2">
      <c r="A14" s="7">
        <v>3.5</v>
      </c>
      <c r="B14" s="7">
        <v>5.375</v>
      </c>
      <c r="C14" s="7">
        <v>1.875</v>
      </c>
      <c r="D14" s="7">
        <v>1</v>
      </c>
      <c r="E14" s="7">
        <v>1.5</v>
      </c>
      <c r="F14" s="7">
        <v>3.375</v>
      </c>
      <c r="G14" s="7">
        <v>7.12</v>
      </c>
      <c r="H14" s="7">
        <v>4.6399999999999997</v>
      </c>
      <c r="I14">
        <f t="shared" si="0"/>
        <v>8.89</v>
      </c>
      <c r="J14">
        <f t="shared" si="1"/>
        <v>13.6525</v>
      </c>
      <c r="K14">
        <f t="shared" si="2"/>
        <v>4.7625000000000002</v>
      </c>
      <c r="L14">
        <f t="shared" si="3"/>
        <v>2.54</v>
      </c>
      <c r="M14">
        <f t="shared" si="4"/>
        <v>3.81</v>
      </c>
      <c r="N14">
        <f t="shared" si="5"/>
        <v>8.5724999999999998</v>
      </c>
      <c r="O14">
        <f t="shared" si="6"/>
        <v>296.3567750272</v>
      </c>
    </row>
    <row r="15" spans="1:15" x14ac:dyDescent="0.2">
      <c r="A15" s="7">
        <v>3.5</v>
      </c>
      <c r="B15" s="7">
        <v>5.375</v>
      </c>
      <c r="C15" s="7">
        <v>2.25</v>
      </c>
      <c r="D15" s="7">
        <v>1</v>
      </c>
      <c r="E15" s="7">
        <v>1.5</v>
      </c>
      <c r="F15" s="7">
        <v>3.375</v>
      </c>
      <c r="G15" s="7">
        <v>8.5399999999999991</v>
      </c>
      <c r="H15" s="7">
        <v>5.56</v>
      </c>
      <c r="I15">
        <f t="shared" si="0"/>
        <v>8.89</v>
      </c>
      <c r="J15">
        <f t="shared" si="1"/>
        <v>13.6525</v>
      </c>
      <c r="K15">
        <f t="shared" si="2"/>
        <v>5.7149999999999999</v>
      </c>
      <c r="L15">
        <f t="shared" si="3"/>
        <v>2.54</v>
      </c>
      <c r="M15">
        <f t="shared" si="4"/>
        <v>3.81</v>
      </c>
      <c r="N15">
        <f t="shared" si="5"/>
        <v>8.5724999999999998</v>
      </c>
      <c r="O15">
        <f t="shared" si="6"/>
        <v>355.46163746239995</v>
      </c>
    </row>
    <row r="16" spans="1:15" x14ac:dyDescent="0.2">
      <c r="A16" s="7">
        <v>3.5</v>
      </c>
      <c r="B16" s="7">
        <v>5.375</v>
      </c>
      <c r="C16" s="7">
        <v>2.75</v>
      </c>
      <c r="D16" s="7">
        <v>1</v>
      </c>
      <c r="E16" s="7">
        <v>1.5</v>
      </c>
      <c r="F16" s="7">
        <v>3.375</v>
      </c>
      <c r="G16" s="7">
        <v>10.4</v>
      </c>
      <c r="H16" s="7">
        <v>6.8</v>
      </c>
      <c r="I16">
        <f t="shared" si="0"/>
        <v>8.89</v>
      </c>
      <c r="J16">
        <f t="shared" si="1"/>
        <v>13.6525</v>
      </c>
      <c r="K16">
        <f t="shared" si="2"/>
        <v>6.9850000000000003</v>
      </c>
      <c r="L16">
        <f t="shared" si="3"/>
        <v>2.54</v>
      </c>
      <c r="M16">
        <f t="shared" si="4"/>
        <v>3.81</v>
      </c>
      <c r="N16">
        <f t="shared" si="5"/>
        <v>8.5724999999999998</v>
      </c>
      <c r="O16">
        <f t="shared" si="6"/>
        <v>432.88068262399997</v>
      </c>
    </row>
    <row r="17" spans="1:15" x14ac:dyDescent="0.2">
      <c r="A17" s="7">
        <v>4.125</v>
      </c>
      <c r="B17" s="7">
        <v>6.125</v>
      </c>
      <c r="C17" s="7">
        <v>2.5</v>
      </c>
      <c r="D17" s="7">
        <v>1.25</v>
      </c>
      <c r="E17" s="7">
        <v>1.625</v>
      </c>
      <c r="F17" s="7">
        <v>3.625</v>
      </c>
      <c r="G17" s="7">
        <v>13.8</v>
      </c>
      <c r="H17" s="7">
        <v>8.67</v>
      </c>
      <c r="I17">
        <f t="shared" si="0"/>
        <v>10.477500000000001</v>
      </c>
      <c r="J17">
        <f t="shared" si="1"/>
        <v>15.557500000000001</v>
      </c>
      <c r="K17">
        <f t="shared" si="2"/>
        <v>6.35</v>
      </c>
      <c r="L17">
        <f t="shared" si="3"/>
        <v>3.1749999999999998</v>
      </c>
      <c r="M17">
        <f t="shared" si="4"/>
        <v>4.1275000000000004</v>
      </c>
      <c r="N17">
        <f t="shared" si="5"/>
        <v>9.2074999999999996</v>
      </c>
      <c r="O17">
        <f t="shared" si="6"/>
        <v>574.39936732800004</v>
      </c>
    </row>
    <row r="18" spans="1:15" x14ac:dyDescent="0.2">
      <c r="A18" s="7">
        <v>4.125</v>
      </c>
      <c r="B18" s="7">
        <v>6.125</v>
      </c>
      <c r="C18" s="7">
        <v>3.25</v>
      </c>
      <c r="D18" s="7">
        <v>1.25</v>
      </c>
      <c r="E18" s="7">
        <v>1.625</v>
      </c>
      <c r="F18" s="7">
        <v>3.625</v>
      </c>
      <c r="G18" s="7">
        <v>17.899999999999999</v>
      </c>
      <c r="H18" s="7">
        <v>11.3</v>
      </c>
      <c r="I18">
        <f t="shared" si="0"/>
        <v>10.477500000000001</v>
      </c>
      <c r="J18">
        <f t="shared" si="1"/>
        <v>15.557500000000001</v>
      </c>
      <c r="K18">
        <f t="shared" si="2"/>
        <v>8.2550000000000008</v>
      </c>
      <c r="L18">
        <f t="shared" si="3"/>
        <v>3.1749999999999998</v>
      </c>
      <c r="M18">
        <f t="shared" si="4"/>
        <v>4.1275000000000004</v>
      </c>
      <c r="N18">
        <f t="shared" si="5"/>
        <v>9.2074999999999996</v>
      </c>
      <c r="O18">
        <f t="shared" si="6"/>
        <v>745.05425182399995</v>
      </c>
    </row>
    <row r="19" spans="1:15" x14ac:dyDescent="0.2">
      <c r="A19" s="7">
        <v>4.625</v>
      </c>
      <c r="B19" s="7">
        <v>6.625</v>
      </c>
      <c r="C19" s="7">
        <v>3.25</v>
      </c>
      <c r="D19" s="7">
        <v>1.5</v>
      </c>
      <c r="E19" s="7">
        <v>1.625</v>
      </c>
      <c r="F19" s="7">
        <v>3.625</v>
      </c>
      <c r="G19" s="7">
        <v>21.5</v>
      </c>
      <c r="H19" s="7">
        <v>14.3</v>
      </c>
      <c r="I19">
        <f t="shared" si="0"/>
        <v>11.7475</v>
      </c>
      <c r="J19">
        <f t="shared" si="1"/>
        <v>16.827500000000001</v>
      </c>
      <c r="K19">
        <f t="shared" si="2"/>
        <v>8.2550000000000008</v>
      </c>
      <c r="L19">
        <f t="shared" si="3"/>
        <v>3.81</v>
      </c>
      <c r="M19">
        <f t="shared" si="4"/>
        <v>4.1275000000000004</v>
      </c>
      <c r="N19">
        <f t="shared" si="5"/>
        <v>9.2074999999999996</v>
      </c>
      <c r="O19">
        <f t="shared" si="6"/>
        <v>894.8975650399999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Switch</vt:lpstr>
      <vt:lpstr>Curve</vt:lpstr>
      <vt:lpstr>Wire</vt:lpstr>
      <vt:lpstr>Core_EPCOS</vt:lpstr>
      <vt:lpstr>Capacitor_EACO</vt:lpstr>
      <vt:lpstr>Capacitor</vt:lpstr>
      <vt:lpstr>Core</vt:lpstr>
      <vt:lpstr>Wire_AWG</vt:lpstr>
      <vt:lpstr>Core_backup</vt:lpstr>
      <vt:lpstr>Capacitor_EACO_SHF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2020-12-18T10:06:09Z</dcterms:modified>
</cp:coreProperties>
</file>