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285" activeTab="1"/>
  </bookViews>
  <sheets>
    <sheet name="Switch" sheetId="1" r:id="rId1"/>
    <sheet name="Curve" sheetId="2" r:id="rId2"/>
    <sheet name="Wire" sheetId="5" r:id="rId3"/>
    <sheet name="Core" sheetId="13" r:id="rId4"/>
    <sheet name="Capacitor_EACO" sheetId="12" r:id="rId5"/>
    <sheet name="Core_EPCOS" sheetId="8" r:id="rId6"/>
    <sheet name="Capacitor" sheetId="4" r:id="rId7"/>
    <sheet name="Wire_AWG" sheetId="10" r:id="rId8"/>
    <sheet name="Core_backup" sheetId="7" r:id="rId9"/>
    <sheet name="Capacitor_EACO_SHF" sheetId="9" r:id="rId10"/>
  </sheets>
  <definedNames>
    <definedName name="_xlnm._FilterDatabase" localSheetId="6" hidden="1">Capacitor!$A$1:$O$1</definedName>
    <definedName name="_xlnm._FilterDatabase" localSheetId="4" hidden="1">Capacitor_EACO!$A$1:$O$58</definedName>
    <definedName name="_xlnm._FilterDatabase" localSheetId="3" hidden="1">Core!$A$1:$Y$80</definedName>
    <definedName name="_xlnm._FilterDatabase" localSheetId="0" hidden="1">Switch!$A$1:$X$683</definedName>
    <definedName name="_xlnm._FilterDatabase" localSheetId="2" hidden="1">Wire!$A$1:$Q$1</definedName>
  </definedNames>
  <calcPr calcId="162913"/>
</workbook>
</file>

<file path=xl/calcChain.xml><?xml version="1.0" encoding="utf-8"?>
<calcChain xmlns="http://schemas.openxmlformats.org/spreadsheetml/2006/main">
  <c r="U717" i="1" l="1"/>
  <c r="U716" i="1"/>
  <c r="U715" i="1"/>
  <c r="U699" i="1" l="1"/>
  <c r="U700" i="1"/>
  <c r="U701" i="1"/>
  <c r="U702" i="1"/>
  <c r="U703" i="1"/>
  <c r="U704" i="1"/>
  <c r="U705" i="1"/>
  <c r="U706" i="1"/>
  <c r="U698" i="1"/>
  <c r="AB274" i="1" l="1"/>
  <c r="AB261" i="1"/>
  <c r="AB247" i="1"/>
  <c r="AB216" i="1"/>
  <c r="AB214" i="1"/>
  <c r="AB159" i="1"/>
  <c r="AB146" i="1"/>
  <c r="AB134" i="1"/>
  <c r="AB131" i="1"/>
  <c r="F135" i="5" l="1"/>
  <c r="E135" i="5"/>
  <c r="D135" i="5"/>
  <c r="F134" i="5"/>
  <c r="E134" i="5"/>
  <c r="D134" i="5"/>
  <c r="F133" i="5"/>
  <c r="E133" i="5"/>
  <c r="D133" i="5"/>
  <c r="F132" i="5"/>
  <c r="E132" i="5"/>
  <c r="D132" i="5"/>
  <c r="F131" i="5"/>
  <c r="E131" i="5"/>
  <c r="D131" i="5"/>
  <c r="F130" i="5"/>
  <c r="E130" i="5"/>
  <c r="D130" i="5"/>
  <c r="F129" i="5"/>
  <c r="E129" i="5"/>
  <c r="D129" i="5"/>
  <c r="F128" i="5"/>
  <c r="E128" i="5"/>
  <c r="D128" i="5"/>
  <c r="F127" i="5"/>
  <c r="E127" i="5"/>
  <c r="D127" i="5"/>
  <c r="F126" i="5"/>
  <c r="E126" i="5"/>
  <c r="D126" i="5"/>
  <c r="F125" i="5"/>
  <c r="E125" i="5"/>
  <c r="D125" i="5"/>
  <c r="F124" i="5"/>
  <c r="E124" i="5"/>
  <c r="D124" i="5"/>
  <c r="F123" i="5"/>
  <c r="E123" i="5"/>
  <c r="D123" i="5"/>
  <c r="F122" i="5"/>
  <c r="E122" i="5"/>
  <c r="D122" i="5"/>
  <c r="F121" i="5"/>
  <c r="E121" i="5"/>
  <c r="D121" i="5"/>
  <c r="F120" i="5"/>
  <c r="E120" i="5"/>
  <c r="D120" i="5"/>
  <c r="F119" i="5"/>
  <c r="E119" i="5"/>
  <c r="D119" i="5"/>
  <c r="F118" i="5"/>
  <c r="E118" i="5"/>
  <c r="D118" i="5"/>
  <c r="F117" i="5"/>
  <c r="E117" i="5"/>
  <c r="D117" i="5"/>
  <c r="F116" i="5"/>
  <c r="E116" i="5"/>
  <c r="D116" i="5"/>
  <c r="F115" i="5"/>
  <c r="E115" i="5"/>
  <c r="D115" i="5"/>
  <c r="F114" i="5"/>
  <c r="E114" i="5"/>
  <c r="D114" i="5"/>
  <c r="F113" i="5"/>
  <c r="E113" i="5"/>
  <c r="D113" i="5"/>
  <c r="F112" i="5"/>
  <c r="E112" i="5"/>
  <c r="D112" i="5"/>
  <c r="F111" i="5"/>
  <c r="E111" i="5"/>
  <c r="D111" i="5"/>
  <c r="F110" i="5"/>
  <c r="E110" i="5"/>
  <c r="D110" i="5"/>
  <c r="F109" i="5"/>
  <c r="E109" i="5"/>
  <c r="D109" i="5"/>
  <c r="F108" i="5"/>
  <c r="E108" i="5"/>
  <c r="D108" i="5"/>
  <c r="F107" i="5"/>
  <c r="E107" i="5"/>
  <c r="D107" i="5"/>
  <c r="F106" i="5"/>
  <c r="E106" i="5"/>
  <c r="D106" i="5"/>
  <c r="F105" i="5"/>
  <c r="E105" i="5"/>
  <c r="D105" i="5"/>
  <c r="F104" i="5"/>
  <c r="E104" i="5"/>
  <c r="D104" i="5"/>
  <c r="F103" i="5"/>
  <c r="E103" i="5"/>
  <c r="D103" i="5"/>
  <c r="F102" i="5"/>
  <c r="E102" i="5"/>
  <c r="D102" i="5"/>
  <c r="F101" i="5"/>
  <c r="E101" i="5"/>
  <c r="D101" i="5"/>
  <c r="F100" i="5"/>
  <c r="E100" i="5"/>
  <c r="D100" i="5"/>
  <c r="F99" i="5"/>
  <c r="E99" i="5"/>
  <c r="D99" i="5"/>
  <c r="F98" i="5"/>
  <c r="E98" i="5"/>
  <c r="D98" i="5"/>
  <c r="F97" i="5"/>
  <c r="E97" i="5"/>
  <c r="D97" i="5"/>
  <c r="F96" i="5"/>
  <c r="E96" i="5"/>
  <c r="D96" i="5"/>
  <c r="F95" i="5"/>
  <c r="E95" i="5"/>
  <c r="D95" i="5"/>
  <c r="F94" i="5"/>
  <c r="E94" i="5"/>
  <c r="D94" i="5"/>
  <c r="F93" i="5"/>
  <c r="E93" i="5"/>
  <c r="D93" i="5"/>
  <c r="F92" i="5"/>
  <c r="E92" i="5"/>
  <c r="D92" i="5"/>
  <c r="F91" i="5"/>
  <c r="E91" i="5"/>
  <c r="D91" i="5"/>
  <c r="F90" i="5"/>
  <c r="E90" i="5"/>
  <c r="D90" i="5"/>
  <c r="F89" i="5"/>
  <c r="E89" i="5"/>
  <c r="D89" i="5"/>
  <c r="F88" i="5"/>
  <c r="E88" i="5"/>
  <c r="D88" i="5"/>
  <c r="F87" i="5"/>
  <c r="E87" i="5"/>
  <c r="D87" i="5"/>
  <c r="F86" i="5"/>
  <c r="E86" i="5"/>
  <c r="D86" i="5"/>
  <c r="F85" i="5"/>
  <c r="E85" i="5"/>
  <c r="D85" i="5"/>
  <c r="F84" i="5"/>
  <c r="E84" i="5"/>
  <c r="D84" i="5"/>
  <c r="D83" i="5"/>
  <c r="D82" i="5"/>
  <c r="D81" i="5"/>
  <c r="D80" i="5"/>
  <c r="D79" i="5"/>
  <c r="D78" i="5"/>
  <c r="D77" i="5"/>
  <c r="Y41" i="13"/>
  <c r="T41" i="13"/>
  <c r="H41" i="13"/>
  <c r="G41" i="13"/>
  <c r="F41" i="13"/>
  <c r="Y40" i="13"/>
  <c r="T40" i="13"/>
  <c r="H40" i="13"/>
  <c r="G40" i="13"/>
  <c r="F40" i="13"/>
  <c r="Y39" i="13"/>
  <c r="T39" i="13"/>
  <c r="H39" i="13"/>
  <c r="G39" i="13"/>
  <c r="F39" i="13"/>
  <c r="Y38" i="13"/>
  <c r="T38" i="13"/>
  <c r="H38" i="13"/>
  <c r="G38" i="13"/>
  <c r="F38" i="13"/>
  <c r="Y37" i="13"/>
  <c r="T37" i="13"/>
  <c r="H37" i="13"/>
  <c r="G37" i="13"/>
  <c r="F37" i="13"/>
  <c r="Y36" i="13"/>
  <c r="T36" i="13"/>
  <c r="H36" i="13"/>
  <c r="G36" i="13"/>
  <c r="F36" i="13" s="1"/>
  <c r="Y35" i="13"/>
  <c r="T35" i="13"/>
  <c r="H35" i="13"/>
  <c r="G35" i="13"/>
  <c r="F35" i="13"/>
  <c r="Y34" i="13"/>
  <c r="T34" i="13"/>
  <c r="H34" i="13"/>
  <c r="G34" i="13"/>
  <c r="F34" i="13"/>
  <c r="Y33" i="13"/>
  <c r="T33" i="13"/>
  <c r="H33" i="13"/>
  <c r="G33" i="13"/>
  <c r="F33" i="13"/>
  <c r="Y32" i="13"/>
  <c r="T32" i="13"/>
  <c r="H32" i="13"/>
  <c r="G32" i="13"/>
  <c r="F32" i="13"/>
  <c r="Y31" i="13"/>
  <c r="T31" i="13"/>
  <c r="H31" i="13"/>
  <c r="G31" i="13"/>
  <c r="F31" i="13"/>
  <c r="Y30" i="13"/>
  <c r="T30" i="13"/>
  <c r="H30" i="13"/>
  <c r="G30" i="13"/>
  <c r="F30" i="13" s="1"/>
  <c r="Y29" i="13"/>
  <c r="T29" i="13"/>
  <c r="H29" i="13"/>
  <c r="G29" i="13"/>
  <c r="F29" i="13"/>
  <c r="Y28" i="13"/>
  <c r="T28" i="13"/>
  <c r="H28" i="13"/>
  <c r="G28" i="13"/>
  <c r="F28" i="13"/>
  <c r="Y27" i="13"/>
  <c r="T27" i="13"/>
  <c r="H27" i="13"/>
  <c r="G27" i="13"/>
  <c r="F27" i="13"/>
  <c r="Y26" i="13"/>
  <c r="T26" i="13"/>
  <c r="H26" i="13"/>
  <c r="G26" i="13"/>
  <c r="F26" i="13"/>
  <c r="Y25" i="13"/>
  <c r="T25" i="13"/>
  <c r="H25" i="13"/>
  <c r="G25" i="13"/>
  <c r="F25" i="13"/>
  <c r="Y24" i="13"/>
  <c r="T24" i="13"/>
  <c r="H24" i="13"/>
  <c r="G24" i="13"/>
  <c r="F24" i="13" s="1"/>
  <c r="Y23" i="13"/>
  <c r="T23" i="13"/>
  <c r="H23" i="13"/>
  <c r="G23" i="13"/>
  <c r="F23" i="13"/>
  <c r="Y22" i="13"/>
  <c r="T22" i="13"/>
  <c r="H22" i="13"/>
  <c r="G22" i="13"/>
  <c r="F22" i="13"/>
  <c r="Y21" i="13"/>
  <c r="T21" i="13"/>
  <c r="H21" i="13"/>
  <c r="G21" i="13"/>
  <c r="F21" i="13"/>
  <c r="Y20" i="13"/>
  <c r="T20" i="13"/>
  <c r="H20" i="13"/>
  <c r="G20" i="13"/>
  <c r="F20" i="13"/>
  <c r="Y19" i="13"/>
  <c r="T19" i="13"/>
  <c r="H19" i="13"/>
  <c r="G19" i="13"/>
  <c r="F19" i="13"/>
  <c r="Y18" i="13"/>
  <c r="T18" i="13"/>
  <c r="H18" i="13"/>
  <c r="G18" i="13"/>
  <c r="F18" i="13" s="1"/>
  <c r="Y17" i="13"/>
  <c r="T17" i="13"/>
  <c r="H17" i="13"/>
  <c r="G17" i="13"/>
  <c r="F17" i="13"/>
  <c r="Y16" i="13"/>
  <c r="T16" i="13"/>
  <c r="H16" i="13"/>
  <c r="G16" i="13"/>
  <c r="F16" i="13"/>
  <c r="Y15" i="13"/>
  <c r="T15" i="13"/>
  <c r="H15" i="13"/>
  <c r="G15" i="13"/>
  <c r="F15" i="13"/>
  <c r="Y14" i="13"/>
  <c r="T14" i="13"/>
  <c r="H14" i="13"/>
  <c r="G14" i="13"/>
  <c r="F14" i="13"/>
  <c r="Y13" i="13"/>
  <c r="T13" i="13"/>
  <c r="H13" i="13"/>
  <c r="G13" i="13"/>
  <c r="F13" i="13"/>
  <c r="Y12" i="13"/>
  <c r="T12" i="13"/>
  <c r="H12" i="13"/>
  <c r="G12" i="13"/>
  <c r="F12" i="13" s="1"/>
  <c r="Y11" i="13"/>
  <c r="T11" i="13"/>
  <c r="H11" i="13"/>
  <c r="G11" i="13"/>
  <c r="F11" i="13"/>
  <c r="Y10" i="13"/>
  <c r="T10" i="13"/>
  <c r="H10" i="13"/>
  <c r="G10" i="13"/>
  <c r="F10" i="13"/>
  <c r="Y9" i="13"/>
  <c r="T9" i="13"/>
  <c r="H9" i="13"/>
  <c r="G9" i="13"/>
  <c r="F9" i="13"/>
  <c r="Y8" i="13"/>
  <c r="T8" i="13"/>
  <c r="H8" i="13"/>
  <c r="G8" i="13"/>
  <c r="F8" i="13"/>
  <c r="Y7" i="13"/>
  <c r="T7" i="13"/>
  <c r="H7" i="13"/>
  <c r="G7" i="13"/>
  <c r="F7" i="13"/>
  <c r="Y6" i="13"/>
  <c r="T6" i="13"/>
  <c r="H6" i="13"/>
  <c r="G6" i="13"/>
  <c r="F6" i="13" s="1"/>
  <c r="Y5" i="13"/>
  <c r="T5" i="13"/>
  <c r="H5" i="13"/>
  <c r="G5" i="13"/>
  <c r="F5" i="13"/>
  <c r="Y4" i="13"/>
  <c r="T4" i="13"/>
  <c r="H4" i="13"/>
  <c r="G4" i="13"/>
  <c r="F4" i="13"/>
  <c r="Y3" i="13"/>
  <c r="T3" i="13"/>
  <c r="H3" i="13"/>
  <c r="G3" i="13"/>
  <c r="F3" i="13"/>
  <c r="Y2" i="13"/>
  <c r="T2" i="13"/>
  <c r="H2" i="13"/>
  <c r="G2" i="13"/>
  <c r="F2" i="13"/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2" i="5"/>
  <c r="K47" i="12" l="1"/>
  <c r="K45" i="12"/>
  <c r="K36" i="12"/>
  <c r="K35" i="12"/>
  <c r="K34" i="12"/>
  <c r="K53" i="12"/>
  <c r="K52" i="12"/>
  <c r="K51" i="12"/>
  <c r="K50" i="12"/>
  <c r="K49" i="12"/>
  <c r="K48" i="12"/>
  <c r="K46" i="12"/>
  <c r="K44" i="12"/>
  <c r="K43" i="12"/>
  <c r="K42" i="12"/>
  <c r="K41" i="12"/>
  <c r="K40" i="12"/>
  <c r="K39" i="12"/>
  <c r="K38" i="12"/>
  <c r="K37" i="12"/>
  <c r="K54" i="12"/>
  <c r="K56" i="12"/>
  <c r="K55" i="12"/>
  <c r="K58" i="12"/>
  <c r="K57" i="12"/>
  <c r="Y42" i="13" l="1"/>
  <c r="T42" i="13"/>
  <c r="H42" i="13"/>
  <c r="G42" i="13"/>
  <c r="F42" i="13" s="1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0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Y74" i="13"/>
  <c r="Y75" i="13"/>
  <c r="Y76" i="13"/>
  <c r="Y77" i="13"/>
  <c r="Y78" i="13"/>
  <c r="Y79" i="13"/>
  <c r="T43" i="13"/>
  <c r="T44" i="13"/>
  <c r="T45" i="13"/>
  <c r="T46" i="13"/>
  <c r="T47" i="13"/>
  <c r="T48" i="13"/>
  <c r="T49" i="13"/>
  <c r="T50" i="13"/>
  <c r="T51" i="13"/>
  <c r="T52" i="13"/>
  <c r="T53" i="13"/>
  <c r="T54" i="13"/>
  <c r="T55" i="13"/>
  <c r="T56" i="13"/>
  <c r="T57" i="13"/>
  <c r="T58" i="13"/>
  <c r="T59" i="13"/>
  <c r="T60" i="13"/>
  <c r="T61" i="13"/>
  <c r="T62" i="13"/>
  <c r="T63" i="13"/>
  <c r="T64" i="13"/>
  <c r="T65" i="13"/>
  <c r="T66" i="13"/>
  <c r="T67" i="13"/>
  <c r="T68" i="13"/>
  <c r="T69" i="13"/>
  <c r="T70" i="13"/>
  <c r="T71" i="13"/>
  <c r="T72" i="13"/>
  <c r="T73" i="13"/>
  <c r="T74" i="13"/>
  <c r="T75" i="13"/>
  <c r="T76" i="13"/>
  <c r="T77" i="13"/>
  <c r="T78" i="13"/>
  <c r="T79" i="13"/>
  <c r="G43" i="13"/>
  <c r="F43" i="13" s="1"/>
  <c r="H43" i="13"/>
  <c r="G44" i="13"/>
  <c r="F44" i="13" s="1"/>
  <c r="H44" i="13"/>
  <c r="G45" i="13"/>
  <c r="F45" i="13" s="1"/>
  <c r="H45" i="13"/>
  <c r="G46" i="13"/>
  <c r="F46" i="13" s="1"/>
  <c r="H46" i="13"/>
  <c r="G47" i="13"/>
  <c r="F47" i="13" s="1"/>
  <c r="H47" i="13"/>
  <c r="G48" i="13"/>
  <c r="F48" i="13" s="1"/>
  <c r="H48" i="13"/>
  <c r="G49" i="13"/>
  <c r="F49" i="13" s="1"/>
  <c r="H49" i="13"/>
  <c r="G50" i="13"/>
  <c r="F50" i="13" s="1"/>
  <c r="H50" i="13"/>
  <c r="G51" i="13"/>
  <c r="F51" i="13" s="1"/>
  <c r="H51" i="13"/>
  <c r="G52" i="13"/>
  <c r="F52" i="13" s="1"/>
  <c r="H52" i="13"/>
  <c r="G53" i="13"/>
  <c r="F53" i="13" s="1"/>
  <c r="H53" i="13"/>
  <c r="G54" i="13"/>
  <c r="F54" i="13" s="1"/>
  <c r="H54" i="13"/>
  <c r="G55" i="13"/>
  <c r="F55" i="13" s="1"/>
  <c r="H55" i="13"/>
  <c r="G56" i="13"/>
  <c r="F56" i="13" s="1"/>
  <c r="H56" i="13"/>
  <c r="G57" i="13"/>
  <c r="F57" i="13" s="1"/>
  <c r="H57" i="13"/>
  <c r="G58" i="13"/>
  <c r="F58" i="13" s="1"/>
  <c r="H58" i="13"/>
  <c r="G59" i="13"/>
  <c r="F59" i="13" s="1"/>
  <c r="H59" i="13"/>
  <c r="G60" i="13"/>
  <c r="F60" i="13" s="1"/>
  <c r="H60" i="13"/>
  <c r="G61" i="13"/>
  <c r="F61" i="13" s="1"/>
  <c r="H61" i="13"/>
  <c r="G62" i="13"/>
  <c r="F62" i="13" s="1"/>
  <c r="H62" i="13"/>
  <c r="G63" i="13"/>
  <c r="F63" i="13" s="1"/>
  <c r="H63" i="13"/>
  <c r="G64" i="13"/>
  <c r="F64" i="13" s="1"/>
  <c r="H64" i="13"/>
  <c r="G65" i="13"/>
  <c r="F65" i="13" s="1"/>
  <c r="H65" i="13"/>
  <c r="G66" i="13"/>
  <c r="F66" i="13" s="1"/>
  <c r="H66" i="13"/>
  <c r="G67" i="13"/>
  <c r="F67" i="13" s="1"/>
  <c r="H67" i="13"/>
  <c r="G68" i="13"/>
  <c r="F68" i="13" s="1"/>
  <c r="H68" i="13"/>
  <c r="G69" i="13"/>
  <c r="F69" i="13" s="1"/>
  <c r="H69" i="13"/>
  <c r="G70" i="13"/>
  <c r="F70" i="13" s="1"/>
  <c r="H70" i="13"/>
  <c r="G71" i="13"/>
  <c r="F71" i="13" s="1"/>
  <c r="H71" i="13"/>
  <c r="G72" i="13"/>
  <c r="F72" i="13" s="1"/>
  <c r="H72" i="13"/>
  <c r="G73" i="13"/>
  <c r="F73" i="13" s="1"/>
  <c r="H73" i="13"/>
  <c r="G74" i="13"/>
  <c r="F74" i="13" s="1"/>
  <c r="H74" i="13"/>
  <c r="G75" i="13"/>
  <c r="F75" i="13" s="1"/>
  <c r="H75" i="13"/>
  <c r="G76" i="13"/>
  <c r="F76" i="13" s="1"/>
  <c r="H76" i="13"/>
  <c r="G77" i="13"/>
  <c r="F77" i="13" s="1"/>
  <c r="H77" i="13"/>
  <c r="G78" i="13"/>
  <c r="F78" i="13" s="1"/>
  <c r="H78" i="13"/>
  <c r="G79" i="13"/>
  <c r="F79" i="13" s="1"/>
  <c r="H79" i="13"/>
  <c r="G80" i="13"/>
  <c r="F80" i="13" s="1"/>
  <c r="H80" i="13"/>
  <c r="Y80" i="13"/>
  <c r="T80" i="13"/>
  <c r="U683" i="1" l="1"/>
  <c r="U682" i="1"/>
  <c r="U681" i="1"/>
  <c r="U618" i="1" l="1"/>
  <c r="U617" i="1"/>
  <c r="U616" i="1"/>
  <c r="U615" i="1"/>
  <c r="U614" i="1"/>
  <c r="U611" i="1"/>
  <c r="U613" i="1"/>
  <c r="U612" i="1"/>
  <c r="U609" i="1"/>
  <c r="U610" i="1"/>
  <c r="U608" i="1"/>
  <c r="U607" i="1"/>
  <c r="U606" i="1"/>
  <c r="U605" i="1"/>
  <c r="U604" i="1"/>
  <c r="U603" i="1"/>
  <c r="U600" i="1"/>
  <c r="U602" i="1"/>
  <c r="U601" i="1"/>
  <c r="U599" i="1"/>
  <c r="U598" i="1"/>
  <c r="U597" i="1"/>
  <c r="U595" i="1"/>
  <c r="U596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2" i="1"/>
  <c r="U578" i="1"/>
  <c r="U577" i="1"/>
  <c r="U575" i="1"/>
  <c r="U574" i="1"/>
  <c r="U576" i="1"/>
  <c r="U573" i="1"/>
  <c r="U570" i="1"/>
  <c r="U571" i="1"/>
  <c r="U569" i="1"/>
  <c r="U568" i="1"/>
  <c r="U567" i="1"/>
  <c r="U566" i="1"/>
  <c r="U565" i="1"/>
  <c r="U564" i="1"/>
  <c r="U563" i="1"/>
  <c r="U562" i="1"/>
  <c r="U561" i="1"/>
  <c r="U560" i="1"/>
  <c r="U559" i="1"/>
  <c r="U557" i="1"/>
  <c r="U556" i="1"/>
  <c r="U555" i="1"/>
  <c r="U558" i="1"/>
  <c r="U554" i="1"/>
  <c r="U552" i="1"/>
  <c r="U551" i="1"/>
  <c r="U550" i="1"/>
  <c r="U553" i="1"/>
  <c r="U548" i="1"/>
  <c r="U547" i="1"/>
  <c r="U549" i="1"/>
  <c r="U546" i="1"/>
  <c r="U545" i="1"/>
  <c r="U544" i="1"/>
  <c r="U543" i="1"/>
  <c r="U542" i="1"/>
  <c r="U541" i="1"/>
  <c r="U540" i="1"/>
  <c r="U539" i="1"/>
  <c r="U538" i="1"/>
  <c r="U672" i="1" l="1"/>
  <c r="U639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3" i="1"/>
  <c r="U674" i="1"/>
  <c r="U675" i="1"/>
  <c r="U678" i="1"/>
  <c r="U679" i="1"/>
  <c r="U680" i="1"/>
  <c r="U676" i="1"/>
  <c r="U677" i="1"/>
  <c r="U620" i="1"/>
  <c r="U621" i="1"/>
  <c r="U622" i="1"/>
  <c r="U623" i="1"/>
  <c r="U624" i="1"/>
  <c r="U625" i="1"/>
  <c r="U619" i="1"/>
  <c r="K33" i="12" l="1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D76" i="5" l="1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D49" i="5"/>
  <c r="D48" i="5"/>
  <c r="D47" i="5"/>
  <c r="D29" i="5"/>
  <c r="E29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8" i="5"/>
  <c r="D27" i="5"/>
  <c r="D26" i="5"/>
  <c r="D25" i="5"/>
  <c r="D24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8" i="5"/>
  <c r="E27" i="5"/>
  <c r="E26" i="5"/>
  <c r="E25" i="5"/>
  <c r="E2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D2" i="5"/>
  <c r="E2" i="5"/>
  <c r="G40" i="8"/>
  <c r="F40" i="8"/>
  <c r="H40" i="8"/>
  <c r="T40" i="8"/>
  <c r="H41" i="8"/>
  <c r="T41" i="8"/>
  <c r="G41" i="8"/>
  <c r="F41" i="8"/>
  <c r="Y40" i="8"/>
  <c r="Y41" i="8"/>
  <c r="U537" i="1"/>
  <c r="U536" i="1"/>
  <c r="U535" i="1"/>
  <c r="G39" i="8"/>
  <c r="G38" i="8"/>
  <c r="F38" i="8"/>
  <c r="G37" i="8"/>
  <c r="F37" i="8"/>
  <c r="G36" i="8"/>
  <c r="F36" i="8"/>
  <c r="G35" i="8"/>
  <c r="F35" i="8"/>
  <c r="G34" i="8"/>
  <c r="G33" i="8"/>
  <c r="F33" i="8"/>
  <c r="G32" i="8"/>
  <c r="F32" i="8"/>
  <c r="G31" i="8"/>
  <c r="F31" i="8"/>
  <c r="G30" i="8"/>
  <c r="F30" i="8"/>
  <c r="G29" i="8"/>
  <c r="F29" i="8"/>
  <c r="G28" i="8"/>
  <c r="G27" i="8"/>
  <c r="F27" i="8"/>
  <c r="G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G3" i="8"/>
  <c r="F3" i="8"/>
  <c r="F16" i="8"/>
  <c r="F34" i="8"/>
  <c r="F4" i="8"/>
  <c r="F39" i="8"/>
  <c r="G2" i="8"/>
  <c r="F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2" i="8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8" i="1"/>
  <c r="U69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67" i="1"/>
  <c r="U362" i="1"/>
  <c r="U70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2" i="1"/>
  <c r="H11" i="8"/>
  <c r="F26" i="8"/>
  <c r="F28" i="8"/>
  <c r="I2" i="7"/>
  <c r="J2" i="7"/>
  <c r="K2" i="7"/>
  <c r="L2" i="7"/>
  <c r="M2" i="7"/>
  <c r="N2" i="7"/>
  <c r="O2" i="7"/>
  <c r="I3" i="7"/>
  <c r="J3" i="7"/>
  <c r="K3" i="7"/>
  <c r="L3" i="7"/>
  <c r="M3" i="7"/>
  <c r="N3" i="7"/>
  <c r="O3" i="7"/>
  <c r="I4" i="7"/>
  <c r="J4" i="7"/>
  <c r="K4" i="7"/>
  <c r="L4" i="7"/>
  <c r="M4" i="7"/>
  <c r="N4" i="7"/>
  <c r="O4" i="7"/>
  <c r="I5" i="7"/>
  <c r="J5" i="7"/>
  <c r="K5" i="7"/>
  <c r="L5" i="7"/>
  <c r="M5" i="7"/>
  <c r="N5" i="7"/>
  <c r="O5" i="7"/>
  <c r="I6" i="7"/>
  <c r="J6" i="7"/>
  <c r="K6" i="7"/>
  <c r="L6" i="7"/>
  <c r="M6" i="7"/>
  <c r="N6" i="7"/>
  <c r="O6" i="7"/>
  <c r="I7" i="7"/>
  <c r="J7" i="7"/>
  <c r="K7" i="7"/>
  <c r="L7" i="7"/>
  <c r="M7" i="7"/>
  <c r="N7" i="7"/>
  <c r="O7" i="7"/>
  <c r="I8" i="7"/>
  <c r="J8" i="7"/>
  <c r="K8" i="7"/>
  <c r="L8" i="7"/>
  <c r="M8" i="7"/>
  <c r="N8" i="7"/>
  <c r="O8" i="7"/>
  <c r="I9" i="7"/>
  <c r="J9" i="7"/>
  <c r="K9" i="7"/>
  <c r="L9" i="7"/>
  <c r="M9" i="7"/>
  <c r="N9" i="7"/>
  <c r="O9" i="7"/>
  <c r="I10" i="7"/>
  <c r="J10" i="7"/>
  <c r="K10" i="7"/>
  <c r="L10" i="7"/>
  <c r="M10" i="7"/>
  <c r="N10" i="7"/>
  <c r="O10" i="7"/>
  <c r="I11" i="7"/>
  <c r="J11" i="7"/>
  <c r="K11" i="7"/>
  <c r="L11" i="7"/>
  <c r="M11" i="7"/>
  <c r="N11" i="7"/>
  <c r="O11" i="7"/>
  <c r="I12" i="7"/>
  <c r="J12" i="7"/>
  <c r="K12" i="7"/>
  <c r="L12" i="7"/>
  <c r="M12" i="7"/>
  <c r="N12" i="7"/>
  <c r="O12" i="7"/>
  <c r="I13" i="7"/>
  <c r="J13" i="7"/>
  <c r="K13" i="7"/>
  <c r="L13" i="7"/>
  <c r="M13" i="7"/>
  <c r="N13" i="7"/>
  <c r="O13" i="7"/>
  <c r="I14" i="7"/>
  <c r="J14" i="7"/>
  <c r="K14" i="7"/>
  <c r="L14" i="7"/>
  <c r="M14" i="7"/>
  <c r="N14" i="7"/>
  <c r="O14" i="7"/>
  <c r="I15" i="7"/>
  <c r="J15" i="7"/>
  <c r="K15" i="7"/>
  <c r="L15" i="7"/>
  <c r="M15" i="7"/>
  <c r="N15" i="7"/>
  <c r="O15" i="7"/>
  <c r="I16" i="7"/>
  <c r="J16" i="7"/>
  <c r="K16" i="7"/>
  <c r="L16" i="7"/>
  <c r="M16" i="7"/>
  <c r="N16" i="7"/>
  <c r="O16" i="7"/>
  <c r="I17" i="7"/>
  <c r="J17" i="7"/>
  <c r="K17" i="7"/>
  <c r="L17" i="7"/>
  <c r="M17" i="7"/>
  <c r="N17" i="7"/>
  <c r="O17" i="7"/>
  <c r="I18" i="7"/>
  <c r="J18" i="7"/>
  <c r="K18" i="7"/>
  <c r="L18" i="7"/>
  <c r="M18" i="7"/>
  <c r="N18" i="7"/>
  <c r="O18" i="7"/>
  <c r="I19" i="7"/>
  <c r="J19" i="7"/>
  <c r="K19" i="7"/>
  <c r="L19" i="7"/>
  <c r="M19" i="7"/>
  <c r="N19" i="7"/>
  <c r="O19" i="7"/>
  <c r="H2" i="8"/>
  <c r="T2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T26" i="8"/>
  <c r="H27" i="8"/>
  <c r="T27" i="8"/>
  <c r="H28" i="8"/>
  <c r="T28" i="8"/>
  <c r="H29" i="8"/>
  <c r="T29" i="8"/>
  <c r="H30" i="8"/>
  <c r="T30" i="8"/>
  <c r="H31" i="8"/>
  <c r="T31" i="8"/>
  <c r="H32" i="8"/>
  <c r="T32" i="8"/>
  <c r="H33" i="8"/>
  <c r="T33" i="8"/>
  <c r="H34" i="8"/>
  <c r="T34" i="8"/>
  <c r="H35" i="8"/>
  <c r="T35" i="8"/>
  <c r="H36" i="8"/>
  <c r="T36" i="8"/>
  <c r="H37" i="8"/>
  <c r="T37" i="8"/>
  <c r="H38" i="8"/>
  <c r="T38" i="8"/>
  <c r="H39" i="8"/>
  <c r="T39" i="8"/>
</calcChain>
</file>

<file path=xl/sharedStrings.xml><?xml version="1.0" encoding="utf-8"?>
<sst xmlns="http://schemas.openxmlformats.org/spreadsheetml/2006/main" count="5665" uniqueCount="1424">
  <si>
    <t>a0</t>
    <phoneticPr fontId="2" type="noConversion"/>
  </si>
  <si>
    <t>a1</t>
  </si>
  <si>
    <t>a2</t>
  </si>
  <si>
    <t>a3</t>
  </si>
  <si>
    <t>a4</t>
  </si>
  <si>
    <t>Eon(mJ)</t>
    <phoneticPr fontId="2" type="noConversion"/>
  </si>
  <si>
    <t>Eoff(mJ)</t>
    <phoneticPr fontId="2" type="noConversion"/>
  </si>
  <si>
    <t>Err(mJ)</t>
    <phoneticPr fontId="2" type="noConversion"/>
  </si>
  <si>
    <t>Infineon</t>
    <phoneticPr fontId="2" type="noConversion"/>
  </si>
  <si>
    <t>Infineon</t>
    <phoneticPr fontId="2" type="noConversion"/>
  </si>
  <si>
    <t>Fuji</t>
    <phoneticPr fontId="2" type="noConversion"/>
  </si>
  <si>
    <t>Degree</t>
    <phoneticPr fontId="2" type="noConversion"/>
  </si>
  <si>
    <r>
      <t>T</t>
    </r>
    <r>
      <rPr>
        <b/>
        <sz val="11"/>
        <color indexed="8"/>
        <rFont val="等线"/>
        <family val="3"/>
        <charset val="134"/>
      </rPr>
      <t>(℃)</t>
    </r>
    <phoneticPr fontId="2" type="noConversion"/>
  </si>
  <si>
    <t>Vge(V)</t>
    <phoneticPr fontId="2" type="noConversion"/>
  </si>
  <si>
    <r>
      <t>V</t>
    </r>
    <r>
      <rPr>
        <b/>
        <sz val="11"/>
        <color indexed="8"/>
        <rFont val="等线"/>
        <family val="3"/>
        <charset val="134"/>
      </rPr>
      <t>ce</t>
    </r>
    <r>
      <rPr>
        <b/>
        <sz val="11"/>
        <color indexed="8"/>
        <rFont val="等线"/>
        <family val="3"/>
        <charset val="134"/>
      </rPr>
      <t>(V)</t>
    </r>
    <phoneticPr fontId="2" type="noConversion"/>
  </si>
  <si>
    <t>A(in)</t>
    <phoneticPr fontId="2" type="noConversion"/>
  </si>
  <si>
    <t>B(in)</t>
    <phoneticPr fontId="2" type="noConversion"/>
  </si>
  <si>
    <t>D(in)</t>
    <phoneticPr fontId="2" type="noConversion"/>
  </si>
  <si>
    <t>E(in)</t>
    <phoneticPr fontId="2" type="noConversion"/>
  </si>
  <si>
    <t>F(in)</t>
    <phoneticPr fontId="2" type="noConversion"/>
  </si>
  <si>
    <t>G(in)</t>
    <phoneticPr fontId="2" type="noConversion"/>
  </si>
  <si>
    <t>Ap(in^4)</t>
    <phoneticPr fontId="2" type="noConversion"/>
  </si>
  <si>
    <t>Mass(lbs)</t>
    <phoneticPr fontId="2" type="noConversion"/>
  </si>
  <si>
    <t>Name</t>
    <phoneticPr fontId="2" type="noConversion"/>
  </si>
  <si>
    <t>Un(V)</t>
    <phoneticPr fontId="2" type="noConversion"/>
  </si>
  <si>
    <t>C(μF)</t>
    <phoneticPr fontId="2" type="noConversion"/>
  </si>
  <si>
    <t>Irms(A)@45℃@10kHz</t>
    <phoneticPr fontId="2" type="noConversion"/>
  </si>
  <si>
    <t>ESR(mΩ)@1.0kHz</t>
    <phoneticPr fontId="2" type="noConversion"/>
  </si>
  <si>
    <t>SHF-1100-47-FA</t>
  </si>
  <si>
    <t>SHF-900-68-FA</t>
  </si>
  <si>
    <t>SHF-1200-25-FA</t>
  </si>
  <si>
    <t>SHF-900-200-FB</t>
  </si>
  <si>
    <t>SHF-700-250-FB</t>
  </si>
  <si>
    <t>SHF-500-350-FB</t>
  </si>
  <si>
    <t>SHF-500-500-FB</t>
  </si>
  <si>
    <t>SHF-1500-18-FA</t>
  </si>
  <si>
    <t>SHF-1200-60-FB</t>
  </si>
  <si>
    <t>SHF-1100-125-FB</t>
  </si>
  <si>
    <t>SHF-700-150-FA</t>
  </si>
  <si>
    <t>SHF-900-300-FB</t>
  </si>
  <si>
    <t>SHF-700-350-FB</t>
  </si>
  <si>
    <t>SHF-1800-10-FA</t>
  </si>
  <si>
    <t>SHF-1500-47-FB</t>
  </si>
  <si>
    <t>SHF-1100-68-FA</t>
  </si>
  <si>
    <t>SHF-900-100-FA</t>
  </si>
  <si>
    <t>SHF-1100-180-FB</t>
  </si>
  <si>
    <t>SHF-500-200-FA</t>
  </si>
  <si>
    <t>SHF-700-220-FA</t>
  </si>
  <si>
    <t>SHF-500-275-FA</t>
  </si>
  <si>
    <t>SHF-2200-6.8-FA</t>
  </si>
  <si>
    <t>SHF-1800-25-FB</t>
  </si>
  <si>
    <t>SHF-1500-68-FB</t>
  </si>
  <si>
    <t>SHF-1200-80-FB</t>
  </si>
  <si>
    <t>SHF-900-140-FA</t>
  </si>
  <si>
    <t>SHF-2200-18-FB</t>
  </si>
  <si>
    <t>SHF-1200-35-FA</t>
  </si>
  <si>
    <t>SHF-1100-100-FA</t>
  </si>
  <si>
    <t>SHF-1500-25-FA</t>
  </si>
  <si>
    <t>SHF-1800-35-FB</t>
    <phoneticPr fontId="2" type="noConversion"/>
  </si>
  <si>
    <t>SHF-1800-15-FA</t>
  </si>
  <si>
    <t>SHF-1200-50-FA</t>
  </si>
  <si>
    <t>SHF-2200-25-FB</t>
  </si>
  <si>
    <t>SHF-2200-10-FA</t>
  </si>
  <si>
    <t>SHF-1500-35-FA</t>
  </si>
  <si>
    <t>SHF-1800-22-FA</t>
  </si>
  <si>
    <t>SHF-2200-15-FA</t>
  </si>
  <si>
    <t>1MBI150VA-120L-50</t>
    <phoneticPr fontId="2" type="noConversion"/>
  </si>
  <si>
    <t>FF200R17KE4</t>
    <phoneticPr fontId="2" type="noConversion"/>
  </si>
  <si>
    <t>AWG</t>
    <phoneticPr fontId="5" type="noConversion"/>
  </si>
  <si>
    <t>Area bare(cm^2/10^3)</t>
    <phoneticPr fontId="5" type="noConversion"/>
  </si>
  <si>
    <t>Area(cm^2/10^3)</t>
    <phoneticPr fontId="5" type="noConversion"/>
  </si>
  <si>
    <t>FF100R12RT4</t>
  </si>
  <si>
    <t>Manufacturer</t>
  </si>
  <si>
    <t>EPCOS</t>
  </si>
  <si>
    <t>EE</t>
  </si>
  <si>
    <t>E5</t>
  </si>
  <si>
    <t>E6.3</t>
  </si>
  <si>
    <t>E8.8</t>
  </si>
  <si>
    <t>E13/7/4</t>
  </si>
  <si>
    <t>E14/8/4</t>
  </si>
  <si>
    <t>E16/6/5</t>
  </si>
  <si>
    <t>E16/8/5</t>
  </si>
  <si>
    <t>E19/8/5</t>
  </si>
  <si>
    <t>E20/10/6</t>
  </si>
  <si>
    <t>E21/9/5</t>
  </si>
  <si>
    <t>E25/13/7</t>
  </si>
  <si>
    <t>E25.4/10/7</t>
  </si>
  <si>
    <t>E30/15/7</t>
  </si>
  <si>
    <t>E32/16/9</t>
  </si>
  <si>
    <t>E32/16/11</t>
  </si>
  <si>
    <t>E34/14/9</t>
  </si>
  <si>
    <t>E36/18/11</t>
  </si>
  <si>
    <t>E40/16/12</t>
  </si>
  <si>
    <t>E42/21/15</t>
  </si>
  <si>
    <t>E42/21/20</t>
  </si>
  <si>
    <t>E47/20/16</t>
  </si>
  <si>
    <t>E55/28/21</t>
  </si>
  <si>
    <t>E55/28/25</t>
  </si>
  <si>
    <t>E56/24/19</t>
  </si>
  <si>
    <t>E65/32/27</t>
  </si>
  <si>
    <t>E70/33/32</t>
  </si>
  <si>
    <t>E80/38/20</t>
  </si>
  <si>
    <t>Shape</t>
    <phoneticPr fontId="2" type="noConversion"/>
  </si>
  <si>
    <t>CoreType</t>
    <phoneticPr fontId="2" type="noConversion"/>
  </si>
  <si>
    <t>Manufacturer</t>
    <phoneticPr fontId="2" type="noConversion"/>
  </si>
  <si>
    <t>A(mm)</t>
    <phoneticPr fontId="2" type="noConversion"/>
  </si>
  <si>
    <t>B(mm)</t>
    <phoneticPr fontId="2" type="noConversion"/>
  </si>
  <si>
    <t>C(mm)</t>
    <phoneticPr fontId="2" type="noConversion"/>
  </si>
  <si>
    <t>D(mm)</t>
    <phoneticPr fontId="2" type="noConversion"/>
  </si>
  <si>
    <t>E(mm)</t>
    <phoneticPr fontId="2" type="noConversion"/>
  </si>
  <si>
    <t>F(mm)</t>
    <phoneticPr fontId="2" type="noConversion"/>
  </si>
  <si>
    <r>
      <t>Aw</t>
    </r>
    <r>
      <rPr>
        <b/>
        <sz val="11"/>
        <color indexed="8"/>
        <rFont val="等线"/>
        <family val="3"/>
        <charset val="134"/>
      </rPr>
      <t>(mm^2)</t>
    </r>
    <phoneticPr fontId="2" type="noConversion"/>
  </si>
  <si>
    <r>
      <t>Ve</t>
    </r>
    <r>
      <rPr>
        <b/>
        <sz val="11"/>
        <color indexed="8"/>
        <rFont val="等线"/>
        <family val="3"/>
        <charset val="134"/>
      </rPr>
      <t>(mm^3)</t>
    </r>
    <phoneticPr fontId="2" type="noConversion"/>
  </si>
  <si>
    <t>le(mm)</t>
    <phoneticPr fontId="2" type="noConversion"/>
  </si>
  <si>
    <r>
      <t>Ae</t>
    </r>
    <r>
      <rPr>
        <b/>
        <sz val="11"/>
        <color indexed="8"/>
        <rFont val="等线"/>
        <family val="3"/>
        <charset val="134"/>
      </rPr>
      <t>(mm^2)</t>
    </r>
    <phoneticPr fontId="2" type="noConversion"/>
  </si>
  <si>
    <t>Amin(mm^2)</t>
    <phoneticPr fontId="2" type="noConversion"/>
  </si>
  <si>
    <t>E10/5.5/5</t>
    <phoneticPr fontId="4" type="noConversion"/>
  </si>
  <si>
    <t>Weight(g/set)</t>
    <phoneticPr fontId="4" type="noConversion"/>
  </si>
  <si>
    <t>E100/60/28</t>
    <phoneticPr fontId="4" type="noConversion"/>
  </si>
  <si>
    <t>E12.7/6/6</t>
    <phoneticPr fontId="4" type="noConversion"/>
  </si>
  <si>
    <t>E13/6.5/3.7</t>
    <phoneticPr fontId="4" type="noConversion"/>
  </si>
  <si>
    <t>E13/6/6.15</t>
    <phoneticPr fontId="4" type="noConversion"/>
  </si>
  <si>
    <r>
      <t>E16/</t>
    </r>
    <r>
      <rPr>
        <sz val="11"/>
        <color indexed="8"/>
        <rFont val="等线"/>
        <family val="3"/>
        <charset val="134"/>
      </rPr>
      <t>7</t>
    </r>
    <r>
      <rPr>
        <sz val="11"/>
        <color theme="1"/>
        <rFont val="等线"/>
        <family val="3"/>
        <charset val="134"/>
        <scheme val="minor"/>
      </rPr>
      <t>/5</t>
    </r>
    <phoneticPr fontId="4" type="noConversion"/>
  </si>
  <si>
    <r>
      <t>E16/8/</t>
    </r>
    <r>
      <rPr>
        <sz val="11"/>
        <color indexed="8"/>
        <rFont val="等线"/>
        <family val="3"/>
        <charset val="134"/>
      </rPr>
      <t>8</t>
    </r>
    <phoneticPr fontId="4" type="noConversion"/>
  </si>
  <si>
    <r>
      <t>E20/10/</t>
    </r>
    <r>
      <rPr>
        <sz val="11"/>
        <color indexed="8"/>
        <rFont val="等线"/>
        <family val="3"/>
        <charset val="134"/>
      </rPr>
      <t>11</t>
    </r>
    <phoneticPr fontId="4" type="noConversion"/>
  </si>
  <si>
    <r>
      <t>E20/</t>
    </r>
    <r>
      <rPr>
        <sz val="11"/>
        <color indexed="8"/>
        <rFont val="等线"/>
        <family val="3"/>
        <charset val="134"/>
      </rPr>
      <t>9</t>
    </r>
    <r>
      <rPr>
        <sz val="11"/>
        <color theme="1"/>
        <rFont val="等线"/>
        <family val="3"/>
        <charset val="134"/>
        <scheme val="minor"/>
      </rPr>
      <t>/6</t>
    </r>
    <phoneticPr fontId="4" type="noConversion"/>
  </si>
  <si>
    <r>
      <t>E2</t>
    </r>
    <r>
      <rPr>
        <sz val="11"/>
        <color indexed="8"/>
        <rFont val="等线"/>
        <family val="3"/>
        <charset val="134"/>
      </rPr>
      <t>2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indexed="8"/>
        <rFont val="等线"/>
        <family val="3"/>
        <charset val="134"/>
      </rPr>
      <t>15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indexed="8"/>
        <rFont val="等线"/>
        <family val="3"/>
        <charset val="134"/>
      </rPr>
      <t>6</t>
    </r>
    <phoneticPr fontId="4" type="noConversion"/>
  </si>
  <si>
    <r>
      <t>E2</t>
    </r>
    <r>
      <rPr>
        <sz val="11"/>
        <color indexed="8"/>
        <rFont val="等线"/>
        <family val="3"/>
        <charset val="134"/>
      </rPr>
      <t>8</t>
    </r>
    <r>
      <rPr>
        <sz val="11"/>
        <color theme="1"/>
        <rFont val="等线"/>
        <family val="3"/>
        <charset val="134"/>
        <scheme val="minor"/>
      </rPr>
      <t>/1</t>
    </r>
    <r>
      <rPr>
        <sz val="11"/>
        <color indexed="8"/>
        <rFont val="等线"/>
        <family val="3"/>
        <charset val="134"/>
      </rPr>
      <t>0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indexed="8"/>
        <rFont val="等线"/>
        <family val="3"/>
        <charset val="134"/>
      </rPr>
      <t>11</t>
    </r>
    <phoneticPr fontId="4" type="noConversion"/>
  </si>
  <si>
    <r>
      <t>Ac</t>
    </r>
    <r>
      <rPr>
        <b/>
        <sz val="11"/>
        <color indexed="8"/>
        <rFont val="等线"/>
        <family val="3"/>
        <charset val="134"/>
      </rPr>
      <t>(mm^2)</t>
    </r>
    <phoneticPr fontId="2" type="noConversion"/>
  </si>
  <si>
    <r>
      <t>MLT</t>
    </r>
    <r>
      <rPr>
        <b/>
        <sz val="11"/>
        <color indexed="8"/>
        <rFont val="等线"/>
        <family val="3"/>
        <charset val="134"/>
      </rPr>
      <t>(mm)</t>
    </r>
    <phoneticPr fontId="2" type="noConversion"/>
  </si>
  <si>
    <r>
      <t>AP</t>
    </r>
    <r>
      <rPr>
        <b/>
        <sz val="11"/>
        <color indexed="8"/>
        <rFont val="等线"/>
        <family val="3"/>
        <charset val="134"/>
      </rPr>
      <t>(mm^</t>
    </r>
    <r>
      <rPr>
        <b/>
        <sz val="11"/>
        <color indexed="8"/>
        <rFont val="等线"/>
        <family val="3"/>
        <charset val="134"/>
      </rPr>
      <t>4</t>
    </r>
    <r>
      <rPr>
        <b/>
        <sz val="11"/>
        <color indexed="8"/>
        <rFont val="等线"/>
        <family val="3"/>
        <charset val="134"/>
      </rPr>
      <t>)</t>
    </r>
    <phoneticPr fontId="2" type="noConversion"/>
  </si>
  <si>
    <t>Infineon</t>
    <phoneticPr fontId="9" type="noConversion"/>
  </si>
  <si>
    <t>FF50R12RT4</t>
  </si>
  <si>
    <t>FF200R06KE3</t>
  </si>
  <si>
    <t>2MSI200VAB-120-53</t>
  </si>
  <si>
    <t>2MSI400VAE-170-53</t>
  </si>
  <si>
    <t>2MSI300HAN-120-53</t>
  </si>
  <si>
    <t>2MSI300VAH-120C-53</t>
  </si>
  <si>
    <t>2MSI300VAN-120-53</t>
  </si>
  <si>
    <t>2MSI450VAN-120-53</t>
  </si>
  <si>
    <t>2MSI600VAN-120-53</t>
  </si>
  <si>
    <t>Type</t>
    <phoneticPr fontId="2" type="noConversion"/>
  </si>
  <si>
    <t>Category</t>
    <phoneticPr fontId="2" type="noConversion"/>
  </si>
  <si>
    <t>IGBT-Module</t>
  </si>
  <si>
    <t>SiC-Module</t>
  </si>
  <si>
    <t>MOQ</t>
  </si>
  <si>
    <t>Distributor</t>
    <phoneticPr fontId="2" type="noConversion"/>
  </si>
  <si>
    <t>Mouser</t>
    <phoneticPr fontId="2" type="noConversion"/>
  </si>
  <si>
    <t>Configuration</t>
    <phoneticPr fontId="2" type="noConversion"/>
  </si>
  <si>
    <t>Dual</t>
  </si>
  <si>
    <t>Chopper</t>
  </si>
  <si>
    <t>SHF-700-100-FA</t>
    <phoneticPr fontId="4" type="noConversion"/>
  </si>
  <si>
    <t>SHF-500-125-FA</t>
    <phoneticPr fontId="4" type="noConversion"/>
  </si>
  <si>
    <t>Price(RMB)</t>
    <phoneticPr fontId="2" type="noConversion"/>
  </si>
  <si>
    <t>EPCOS</t>
    <phoneticPr fontId="4" type="noConversion"/>
  </si>
  <si>
    <t>Film</t>
    <phoneticPr fontId="4" type="noConversion"/>
  </si>
  <si>
    <t>Cr(uF)</t>
    <phoneticPr fontId="4" type="noConversion"/>
  </si>
  <si>
    <r>
      <t>Irms</t>
    </r>
    <r>
      <rPr>
        <b/>
        <sz val="11"/>
        <color indexed="8"/>
        <rFont val="等线"/>
        <family val="3"/>
        <charset val="134"/>
      </rPr>
      <t>,max</t>
    </r>
    <r>
      <rPr>
        <b/>
        <sz val="11"/>
        <color indexed="8"/>
        <rFont val="等线"/>
        <family val="3"/>
        <charset val="134"/>
      </rPr>
      <t>(A)</t>
    </r>
    <r>
      <rPr>
        <b/>
        <sz val="11"/>
        <color indexed="8"/>
        <rFont val="等线"/>
        <family val="3"/>
        <charset val="134"/>
      </rPr>
      <t>@70</t>
    </r>
    <r>
      <rPr>
        <b/>
        <sz val="11"/>
        <color indexed="8"/>
        <rFont val="等线"/>
        <family val="3"/>
        <charset val="134"/>
      </rPr>
      <t>℃</t>
    </r>
    <r>
      <rPr>
        <b/>
        <sz val="11"/>
        <color indexed="8"/>
        <rFont val="等线"/>
        <family val="3"/>
        <charset val="134"/>
      </rPr>
      <t xml:space="preserve">, </t>
    </r>
    <r>
      <rPr>
        <b/>
        <sz val="11"/>
        <color indexed="8"/>
        <rFont val="等线"/>
        <family val="3"/>
        <charset val="134"/>
      </rPr>
      <t>10kHz</t>
    </r>
    <phoneticPr fontId="2" type="noConversion"/>
  </si>
  <si>
    <t>Vr(V)@70℃</t>
    <phoneticPr fontId="4" type="noConversion"/>
  </si>
  <si>
    <r>
      <t>ESR</t>
    </r>
    <r>
      <rPr>
        <b/>
        <sz val="11"/>
        <color indexed="8"/>
        <rFont val="等线"/>
        <family val="3"/>
        <charset val="134"/>
      </rPr>
      <t>(mΩ)@</t>
    </r>
    <r>
      <rPr>
        <b/>
        <sz val="11"/>
        <color indexed="8"/>
        <rFont val="等线"/>
        <family val="3"/>
        <charset val="134"/>
      </rPr>
      <t>70℃, 10</t>
    </r>
    <r>
      <rPr>
        <b/>
        <sz val="11"/>
        <color indexed="8"/>
        <rFont val="等线"/>
        <family val="3"/>
        <charset val="134"/>
      </rPr>
      <t>kHz</t>
    </r>
    <phoneticPr fontId="2" type="noConversion"/>
  </si>
  <si>
    <r>
      <t>ESL</t>
    </r>
    <r>
      <rPr>
        <b/>
        <sz val="11"/>
        <color indexed="8"/>
        <rFont val="等线"/>
        <family val="3"/>
        <charset val="134"/>
      </rPr>
      <t>(</t>
    </r>
    <r>
      <rPr>
        <b/>
        <sz val="11"/>
        <color indexed="8"/>
        <rFont val="等线"/>
        <family val="3"/>
        <charset val="134"/>
      </rPr>
      <t>nH</t>
    </r>
    <r>
      <rPr>
        <b/>
        <sz val="11"/>
        <color indexed="8"/>
        <rFont val="等线"/>
        <family val="3"/>
        <charset val="134"/>
      </rPr>
      <t>)@</t>
    </r>
    <r>
      <rPr>
        <b/>
        <sz val="11"/>
        <color indexed="8"/>
        <rFont val="等线"/>
        <family val="3"/>
        <charset val="134"/>
      </rPr>
      <t>70℃, 10</t>
    </r>
    <r>
      <rPr>
        <b/>
        <sz val="11"/>
        <color indexed="8"/>
        <rFont val="等线"/>
        <family val="3"/>
        <charset val="134"/>
      </rPr>
      <t>kHz</t>
    </r>
    <phoneticPr fontId="2" type="noConversion"/>
  </si>
  <si>
    <t>w(mm)</t>
    <phoneticPr fontId="4" type="noConversion"/>
  </si>
  <si>
    <t>h(mm)</t>
    <phoneticPr fontId="4" type="noConversion"/>
  </si>
  <si>
    <t>l(mm)</t>
    <phoneticPr fontId="4" type="noConversion"/>
  </si>
  <si>
    <r>
      <t>B32774D4106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</si>
  <si>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B32774D4226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</si>
  <si>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B32774D8305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</si>
  <si>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B32774D8505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</si>
  <si>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B32774D8126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</si>
  <si>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t>B32774D1155K000</t>
  </si>
  <si>
    <t>B32774D1305K000</t>
  </si>
  <si>
    <t>B32774D1505K000</t>
  </si>
  <si>
    <r>
      <t>B32774D0705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</si>
  <si>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r>
      <t>B32774D0505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</si>
  <si>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B32774D0335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</si>
  <si>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B32774D0205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</si>
  <si>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t>B32776T4406K000</t>
  </si>
  <si>
    <t>B32776T5126K000</t>
  </si>
  <si>
    <t>B32776G5256K000</t>
  </si>
  <si>
    <t>B32776E5256K000</t>
  </si>
  <si>
    <t>B32776T5276K000</t>
  </si>
  <si>
    <t>B32776G5306K000</t>
  </si>
  <si>
    <t>B32776E5306K000</t>
  </si>
  <si>
    <t>B32776G5456K000</t>
  </si>
  <si>
    <t>B32776E5456K000</t>
  </si>
  <si>
    <t>B32776G5506K000</t>
  </si>
  <si>
    <t>B32776T4166K000</t>
    <phoneticPr fontId="4" type="noConversion"/>
  </si>
  <si>
    <t>B32776G4306K000</t>
    <phoneticPr fontId="4" type="noConversion"/>
  </si>
  <si>
    <t>B32776E4306K000</t>
    <phoneticPr fontId="4" type="noConversion"/>
  </si>
  <si>
    <r>
      <t>B32776E4356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</si>
  <si>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t>B32776G4356K000</t>
    <phoneticPr fontId="4" type="noConversion"/>
  </si>
  <si>
    <t>B32776E4406K000</t>
    <phoneticPr fontId="4" type="noConversion"/>
  </si>
  <si>
    <r>
      <t>B32776G4406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</si>
  <si>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t>B32776G4506K000</t>
    <phoneticPr fontId="4" type="noConversion"/>
  </si>
  <si>
    <t>B32776E4506K000</t>
    <phoneticPr fontId="4" type="noConversion"/>
  </si>
  <si>
    <r>
      <t>B32776G4606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</si>
  <si>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r>
      <t>B32776E4606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</si>
  <si>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r>
      <t>B32776G4656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</si>
  <si>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r>
      <t>B32776T5855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</si>
  <si>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r>
      <t>B32776G5356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</si>
  <si>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t>B32776E5356K000</t>
    <phoneticPr fontId="4" type="noConversion"/>
  </si>
  <si>
    <t>EPCOS</t>
    <phoneticPr fontId="4" type="noConversion"/>
  </si>
  <si>
    <t>B32776T8206K000</t>
  </si>
  <si>
    <t>B32776T9755K000</t>
  </si>
  <si>
    <t>B32776G9156K000</t>
  </si>
  <si>
    <t>B32776E9156K000</t>
  </si>
  <si>
    <t>B32776T9166K000</t>
    <phoneticPr fontId="4" type="noConversion"/>
  </si>
  <si>
    <t>B32776G9206K000</t>
    <phoneticPr fontId="4" type="noConversion"/>
  </si>
  <si>
    <t>B32776E9206K000</t>
  </si>
  <si>
    <t>B32776G9226K000</t>
  </si>
  <si>
    <t>B32776E9226K000</t>
  </si>
  <si>
    <t>B32776T8685K000</t>
  </si>
  <si>
    <t>B32776T8855K000</t>
  </si>
  <si>
    <t>B32776E8146K000</t>
  </si>
  <si>
    <t>B32776G8156K000</t>
  </si>
  <si>
    <t>B32776E8156K000</t>
  </si>
  <si>
    <t>B32776G8206K000</t>
  </si>
  <si>
    <t>B32776E8206K000</t>
  </si>
  <si>
    <t>B32776G8226K000</t>
  </si>
  <si>
    <t>B32776E8226K000</t>
  </si>
  <si>
    <t>B32776G8256K000</t>
  </si>
  <si>
    <t>B32776E8256K000</t>
  </si>
  <si>
    <t>B32776G8306K000</t>
  </si>
  <si>
    <t>B32776E8306K000</t>
  </si>
  <si>
    <t>B32776G8356K000</t>
  </si>
  <si>
    <t>B32776T9505K000</t>
  </si>
  <si>
    <t>B32776G9256K000</t>
  </si>
  <si>
    <t>B32776E9256K000</t>
  </si>
  <si>
    <t>B32776G9306K000</t>
  </si>
  <si>
    <t>B32776T0136K000</t>
  </si>
  <si>
    <t>B32776T1905K000</t>
  </si>
  <si>
    <t>B32776T0395K000</t>
  </si>
  <si>
    <t>B32776T0505K000</t>
  </si>
  <si>
    <t>B32776G0126K000</t>
  </si>
  <si>
    <t>B32776E0126K000</t>
  </si>
  <si>
    <t>B32776G0146K000</t>
  </si>
  <si>
    <t>B32776E0146K000</t>
  </si>
  <si>
    <t>B32776G0166K000</t>
  </si>
  <si>
    <t>B32776E0166K000</t>
  </si>
  <si>
    <t>B32776E0206K000</t>
  </si>
  <si>
    <t>B32776G0226K000</t>
  </si>
  <si>
    <t>B32776T1275K000</t>
  </si>
  <si>
    <t>B32776T1355K000</t>
  </si>
  <si>
    <t>B32776G1805K000</t>
  </si>
  <si>
    <t>B32776E1805K000</t>
  </si>
  <si>
    <t>B32776G1106K000</t>
  </si>
  <si>
    <t>B32776E1106K000</t>
  </si>
  <si>
    <t>B32776G1126K000</t>
  </si>
  <si>
    <t>B32776E1126K000</t>
  </si>
  <si>
    <t>B32776G1146K000</t>
  </si>
  <si>
    <t>B32776E1146K000</t>
  </si>
  <si>
    <t>B32776G1166K000</t>
  </si>
  <si>
    <t>B32778T4556K000</t>
  </si>
  <si>
    <t>B32778G4117K000</t>
  </si>
  <si>
    <t>B32778J4157K000</t>
  </si>
  <si>
    <t>B32778J4487K000</t>
  </si>
  <si>
    <t>B32778T5406K000</t>
  </si>
  <si>
    <t>B32778J5117K000</t>
  </si>
  <si>
    <t>B32778J5367K000</t>
  </si>
  <si>
    <t>B32778T8306K000</t>
  </si>
  <si>
    <t>B32778J8806K000</t>
  </si>
  <si>
    <t>B32778J8277K000</t>
  </si>
  <si>
    <t>B32778G8906K000</t>
  </si>
  <si>
    <t>B32778G8107K000</t>
  </si>
  <si>
    <t>B32778G8456K000</t>
  </si>
  <si>
    <t>B32778G8506K000</t>
  </si>
  <si>
    <t>B32778G8556K000</t>
  </si>
  <si>
    <t>B32778G8606K000</t>
  </si>
  <si>
    <t>B32778G5127K000</t>
  </si>
  <si>
    <t>B32778G5137K000</t>
  </si>
  <si>
    <t>B32778G5606K000</t>
  </si>
  <si>
    <t>B32778G5806K000</t>
  </si>
  <si>
    <t>B32778G4177K000</t>
  </si>
  <si>
    <t>B32778G4187K000</t>
  </si>
  <si>
    <t>B32778G4756K000</t>
  </si>
  <si>
    <t>B32778G4806K000</t>
  </si>
  <si>
    <t>B32778G4107K000</t>
  </si>
  <si>
    <t>B32778T9256K000</t>
  </si>
  <si>
    <t>B32778G9506K000</t>
  </si>
  <si>
    <t>B32778J9706K000</t>
    <phoneticPr fontId="4" type="noConversion"/>
  </si>
  <si>
    <t>B32778J9217K000</t>
  </si>
  <si>
    <t>B32778T0206K000</t>
  </si>
  <si>
    <t>B32778J0606K000</t>
  </si>
  <si>
    <t>B32778J0207K000</t>
  </si>
  <si>
    <t>B32778T1146K000</t>
  </si>
  <si>
    <t>B32778J1386K000</t>
  </si>
  <si>
    <t>B32778G1406K000</t>
  </si>
  <si>
    <t>B32778G1426K000</t>
  </si>
  <si>
    <t>B32778G1206K000</t>
  </si>
  <si>
    <t>B32778G1256K000</t>
  </si>
  <si>
    <t>B32778G1276K000</t>
  </si>
  <si>
    <t>B32778G0306K000</t>
  </si>
  <si>
    <t>B32778G0406K000</t>
  </si>
  <si>
    <t>B32778G0586K000</t>
  </si>
  <si>
    <t>B32778G0606K000</t>
  </si>
  <si>
    <t>B32778G9756K000</t>
  </si>
  <si>
    <t>B32778G9706K000</t>
  </si>
  <si>
    <t>B32778G9356K000</t>
  </si>
  <si>
    <t>B32774D4505K000</t>
    <phoneticPr fontId="4" type="noConversion"/>
  </si>
  <si>
    <t>B32776T4126K000</t>
    <phoneticPr fontId="4" type="noConversion"/>
  </si>
  <si>
    <t>B32778J1127K000</t>
    <phoneticPr fontId="4" type="noConversion"/>
  </si>
  <si>
    <t>B32776G0206K000</t>
    <phoneticPr fontId="4" type="noConversion"/>
  </si>
  <si>
    <t>Status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</si>
  <si>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</si>
  <si>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</si>
  <si>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</si>
  <si>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</si>
  <si>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</si>
  <si>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</si>
  <si>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</si>
  <si>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</si>
  <si>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</si>
  <si>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Material</t>
    <phoneticPr fontId="2" type="noConversion"/>
  </si>
  <si>
    <r>
      <t>N</t>
    </r>
    <r>
      <rPr>
        <sz val="11"/>
        <color indexed="8"/>
        <rFont val="等线"/>
        <family val="3"/>
        <charset val="134"/>
      </rPr>
      <t>87</t>
    </r>
    <phoneticPr fontId="8" type="noConversion"/>
  </si>
  <si>
    <t>Weight(mg/cm)</t>
    <phoneticPr fontId="5" type="noConversion"/>
  </si>
  <si>
    <r>
      <t>Q</t>
    </r>
    <r>
      <rPr>
        <sz val="11"/>
        <color indexed="8"/>
        <rFont val="等线"/>
        <family val="3"/>
        <charset val="134"/>
      </rPr>
      <t>Z-2/0.15</t>
    </r>
    <phoneticPr fontId="5" type="noConversion"/>
  </si>
  <si>
    <t>QZ-2/0.17</t>
    <phoneticPr fontId="5" type="noConversion"/>
  </si>
  <si>
    <t>QZ-2/0.19</t>
    <phoneticPr fontId="5" type="noConversion"/>
  </si>
  <si>
    <t>QZ-2/0.21</t>
    <phoneticPr fontId="5" type="noConversion"/>
  </si>
  <si>
    <t>QZ-2/0.23</t>
    <phoneticPr fontId="5" type="noConversion"/>
  </si>
  <si>
    <t>QZ-2/0.25</t>
    <phoneticPr fontId="5" type="noConversion"/>
  </si>
  <si>
    <t>QZ-2/0.27</t>
    <phoneticPr fontId="5" type="noConversion"/>
  </si>
  <si>
    <t>QZ-2/0.29</t>
    <phoneticPr fontId="5" type="noConversion"/>
  </si>
  <si>
    <t>QZ-2/0.31</t>
    <phoneticPr fontId="5" type="noConversion"/>
  </si>
  <si>
    <t>QZ-2/0.33</t>
    <phoneticPr fontId="5" type="noConversion"/>
  </si>
  <si>
    <t>QZ-2/0.35</t>
    <phoneticPr fontId="5" type="noConversion"/>
  </si>
  <si>
    <t>QZ-2/0.38</t>
    <phoneticPr fontId="5" type="noConversion"/>
  </si>
  <si>
    <t>QZ-2/0.41</t>
    <phoneticPr fontId="5" type="noConversion"/>
  </si>
  <si>
    <t>QZ-2/0.44</t>
    <phoneticPr fontId="5" type="noConversion"/>
  </si>
  <si>
    <t>QZ-2/0.47</t>
    <phoneticPr fontId="5" type="noConversion"/>
  </si>
  <si>
    <t>QZ-2/0.49</t>
    <phoneticPr fontId="5" type="noConversion"/>
  </si>
  <si>
    <t>QZ-2/0.51</t>
    <phoneticPr fontId="5" type="noConversion"/>
  </si>
  <si>
    <t>QZ-2/0.55</t>
    <phoneticPr fontId="5" type="noConversion"/>
  </si>
  <si>
    <t>QZ-2/0.57</t>
    <phoneticPr fontId="5" type="noConversion"/>
  </si>
  <si>
    <t>QZ-2/0.59</t>
    <phoneticPr fontId="5" type="noConversion"/>
  </si>
  <si>
    <t>QZ-2/0.62</t>
    <phoneticPr fontId="5" type="noConversion"/>
  </si>
  <si>
    <t>QZ-2/0.64</t>
    <phoneticPr fontId="5" type="noConversion"/>
  </si>
  <si>
    <t>QZ-2/0.67</t>
    <phoneticPr fontId="5" type="noConversion"/>
  </si>
  <si>
    <t>QZ-2/0.69</t>
    <phoneticPr fontId="5" type="noConversion"/>
  </si>
  <si>
    <t>QZ-2/0.71</t>
    <phoneticPr fontId="5" type="noConversion"/>
  </si>
  <si>
    <t>QZ-2/0.74</t>
    <phoneticPr fontId="5" type="noConversion"/>
  </si>
  <si>
    <t>QZ-2/0.77</t>
    <phoneticPr fontId="5" type="noConversion"/>
  </si>
  <si>
    <t>QZ-2/0.80</t>
    <phoneticPr fontId="5" type="noConversion"/>
  </si>
  <si>
    <t>QZ-2/0.83</t>
    <phoneticPr fontId="5" type="noConversion"/>
  </si>
  <si>
    <t>QZ-2/0.85</t>
    <phoneticPr fontId="5" type="noConversion"/>
  </si>
  <si>
    <t>QZ-2/0.90</t>
    <phoneticPr fontId="5" type="noConversion"/>
  </si>
  <si>
    <t>QZ-2/0.93</t>
    <phoneticPr fontId="5" type="noConversion"/>
  </si>
  <si>
    <t>QZ-2/0.95</t>
    <phoneticPr fontId="5" type="noConversion"/>
  </si>
  <si>
    <t>QZ-2/1.00</t>
    <phoneticPr fontId="5" type="noConversion"/>
  </si>
  <si>
    <t>QZ-2/1.06</t>
    <phoneticPr fontId="5" type="noConversion"/>
  </si>
  <si>
    <t>Area(cm^2/10^3)</t>
    <phoneticPr fontId="5" type="noConversion"/>
  </si>
  <si>
    <t>Φ(mm)</t>
    <phoneticPr fontId="5" type="noConversion"/>
  </si>
  <si>
    <t>Φbare(mm)</t>
    <phoneticPr fontId="5" type="noConversion"/>
  </si>
  <si>
    <t>QZ-2/1.12</t>
    <phoneticPr fontId="5" type="noConversion"/>
  </si>
  <si>
    <t>QZ-2/1.18</t>
    <phoneticPr fontId="5" type="noConversion"/>
  </si>
  <si>
    <t>QZ-2/1.20</t>
    <phoneticPr fontId="5" type="noConversion"/>
  </si>
  <si>
    <t>QZ-2/1.25</t>
    <phoneticPr fontId="5" type="noConversion"/>
  </si>
  <si>
    <t>QZ-2/1.30</t>
    <phoneticPr fontId="5" type="noConversion"/>
  </si>
  <si>
    <t>QZ-2/1.35</t>
    <phoneticPr fontId="5" type="noConversion"/>
  </si>
  <si>
    <t>QZ-2/1.40</t>
    <phoneticPr fontId="5" type="noConversion"/>
  </si>
  <si>
    <t>QZ-2/1.45</t>
    <phoneticPr fontId="5" type="noConversion"/>
  </si>
  <si>
    <t>QZ-2/1.50</t>
    <phoneticPr fontId="5" type="noConversion"/>
  </si>
  <si>
    <t>QZ-2/1.60</t>
    <phoneticPr fontId="5" type="noConversion"/>
  </si>
  <si>
    <t>QZ-2/1.70</t>
    <phoneticPr fontId="5" type="noConversion"/>
  </si>
  <si>
    <t>QZ-2/1.80</t>
    <phoneticPr fontId="5" type="noConversion"/>
  </si>
  <si>
    <t>QZ-2/2.00</t>
    <phoneticPr fontId="5" type="noConversion"/>
  </si>
  <si>
    <t>QZ-2/1.90</t>
    <phoneticPr fontId="5" type="noConversion"/>
  </si>
  <si>
    <t>QZ-2/2.12</t>
    <phoneticPr fontId="5" type="noConversion"/>
  </si>
  <si>
    <t>QZ-2/2.24</t>
    <phoneticPr fontId="5" type="noConversion"/>
  </si>
  <si>
    <t>QZ-2/2.50</t>
    <phoneticPr fontId="5" type="noConversion"/>
  </si>
  <si>
    <r>
      <t>Weight(</t>
    </r>
    <r>
      <rPr>
        <b/>
        <sz val="11"/>
        <color indexed="8"/>
        <rFont val="等线"/>
        <family val="3"/>
        <charset val="134"/>
      </rPr>
      <t>kg</t>
    </r>
    <r>
      <rPr>
        <b/>
        <sz val="11"/>
        <color indexed="8"/>
        <rFont val="等线"/>
        <family val="3"/>
        <charset val="134"/>
      </rPr>
      <t>/m)</t>
    </r>
    <phoneticPr fontId="5" type="noConversion"/>
  </si>
  <si>
    <r>
      <t>L</t>
    </r>
    <r>
      <rPr>
        <b/>
        <sz val="11"/>
        <color indexed="8"/>
        <rFont val="等线"/>
        <family val="3"/>
        <charset val="134"/>
      </rPr>
      <t>ength(m/kg)</t>
    </r>
    <phoneticPr fontId="5" type="noConversion"/>
  </si>
  <si>
    <t>Y</t>
  </si>
  <si>
    <t>SHB-900-55-4G</t>
  </si>
  <si>
    <t>SHB-900-20-2F</t>
    <phoneticPr fontId="12" type="noConversion"/>
  </si>
  <si>
    <t>Taobao</t>
    <phoneticPr fontId="2" type="noConversion"/>
  </si>
  <si>
    <t>SHB-900-20-4F</t>
    <phoneticPr fontId="12" type="noConversion"/>
  </si>
  <si>
    <t>SHB-1100-10-2F</t>
    <phoneticPr fontId="12" type="noConversion"/>
  </si>
  <si>
    <t>SHB-700-45-2G</t>
  </si>
  <si>
    <t>SHB-700-22-2F</t>
  </si>
  <si>
    <t>SHB-900-15-4F</t>
  </si>
  <si>
    <t>SHB-700-30-4F</t>
  </si>
  <si>
    <t>SHB-700-35-4F</t>
  </si>
  <si>
    <t>SHB-900-22-4F</t>
  </si>
  <si>
    <t>SHB-700-22-4F</t>
  </si>
  <si>
    <r>
      <t>Irms(A)@</t>
    </r>
    <r>
      <rPr>
        <b/>
        <sz val="11"/>
        <color indexed="8"/>
        <rFont val="等线"/>
        <family val="3"/>
        <charset val="134"/>
      </rPr>
      <t>60</t>
    </r>
    <r>
      <rPr>
        <b/>
        <sz val="11"/>
        <color indexed="8"/>
        <rFont val="等线"/>
        <family val="3"/>
        <charset val="134"/>
      </rPr>
      <t>℃@10kHz</t>
    </r>
    <phoneticPr fontId="2" type="noConversion"/>
  </si>
  <si>
    <t>Y</t>
    <phoneticPr fontId="12" type="noConversion"/>
  </si>
  <si>
    <t>SHB-800-30-4F</t>
    <phoneticPr fontId="12" type="noConversion"/>
  </si>
  <si>
    <t>Y</t>
    <phoneticPr fontId="8" type="noConversion"/>
  </si>
  <si>
    <t>RthJC(K/W)-IGBT</t>
    <phoneticPr fontId="2" type="noConversion"/>
  </si>
  <si>
    <t>RthCH(K/W)-IGBT</t>
    <phoneticPr fontId="2" type="noConversion"/>
  </si>
  <si>
    <t>RthJC(K/W)-Diode</t>
    <phoneticPr fontId="2" type="noConversion"/>
  </si>
  <si>
    <t>RthCH(K/W)-Diode</t>
    <phoneticPr fontId="2" type="noConversion"/>
  </si>
  <si>
    <t>Infineon</t>
    <phoneticPr fontId="2" type="noConversion"/>
  </si>
  <si>
    <t>FF300R12KT4</t>
    <phoneticPr fontId="2" type="noConversion"/>
  </si>
  <si>
    <t>RthCH(K/W)-Module</t>
    <phoneticPr fontId="2" type="noConversion"/>
  </si>
  <si>
    <t>B66894G0000X187</t>
  </si>
  <si>
    <t>Name</t>
    <phoneticPr fontId="8" type="noConversion"/>
  </si>
  <si>
    <t>B66375G0000X187</t>
  </si>
  <si>
    <t>B66371G0000X187</t>
  </si>
  <si>
    <t>B66385G0000X187</t>
  </si>
  <si>
    <t>B66344G0000X187</t>
  </si>
  <si>
    <t>B66335G0000X187</t>
  </si>
  <si>
    <t>B66383G0000X187</t>
  </si>
  <si>
    <t>B66329G0000X187</t>
  </si>
  <si>
    <t>B66325G0000X187</t>
  </si>
  <si>
    <t>B66381G0000X187</t>
  </si>
  <si>
    <t>B66389G0000X187</t>
  </si>
  <si>
    <t>B66370G0000X187</t>
  </si>
  <si>
    <t>B66233G0000X187</t>
  </si>
  <si>
    <t>B66229G0000X187</t>
  </si>
  <si>
    <t>B66319G0000X187</t>
  </si>
  <si>
    <t>B66317G0000X187</t>
  </si>
  <si>
    <t>B66315G0000X187</t>
  </si>
  <si>
    <t>B66314G0000X127</t>
  </si>
  <si>
    <t>N27</t>
    <phoneticPr fontId="8" type="noConversion"/>
  </si>
  <si>
    <t>B66310G0000X127</t>
  </si>
  <si>
    <r>
      <t>N</t>
    </r>
    <r>
      <rPr>
        <sz val="11"/>
        <color indexed="8"/>
        <rFont val="等线"/>
        <family val="3"/>
        <charset val="134"/>
      </rPr>
      <t>27</t>
    </r>
    <phoneticPr fontId="8" type="noConversion"/>
  </si>
  <si>
    <t>B66311G0000X187</t>
  </si>
  <si>
    <t>B66379G0000X187</t>
  </si>
  <si>
    <t>B66307G0000X187</t>
  </si>
  <si>
    <t>B66393G0000X187</t>
  </si>
  <si>
    <t>B66219G0000X141</t>
  </si>
  <si>
    <r>
      <t>N</t>
    </r>
    <r>
      <rPr>
        <sz val="11"/>
        <color indexed="8"/>
        <rFont val="等线"/>
        <family val="3"/>
        <charset val="134"/>
      </rPr>
      <t>41</t>
    </r>
    <phoneticPr fontId="8" type="noConversion"/>
  </si>
  <si>
    <t>B66305G0000X187</t>
  </si>
  <si>
    <t>B66536G0000X187</t>
  </si>
  <si>
    <t>B66322G0000X187</t>
  </si>
  <si>
    <t>B66302G0000X187</t>
  </si>
  <si>
    <t>B66300G0000X187</t>
  </si>
  <si>
    <t>B66303G0000X187</t>
  </si>
  <si>
    <t>Y</t>
    <phoneticPr fontId="2" type="noConversion"/>
  </si>
  <si>
    <t>CAS120M12BM2</t>
  </si>
  <si>
    <t>CAS300M12BM2</t>
  </si>
  <si>
    <t>Cree</t>
    <phoneticPr fontId="2" type="noConversion"/>
  </si>
  <si>
    <t>CAS300M17BM2</t>
  </si>
  <si>
    <t>CAB450M12XM3</t>
  </si>
  <si>
    <t>FZ250R65KE3</t>
  </si>
  <si>
    <t>FZ600R65KE3</t>
  </si>
  <si>
    <t>FZ500R65KE3</t>
  </si>
  <si>
    <t>FZ750R65KE3</t>
  </si>
  <si>
    <t>FZ400R65KE3</t>
  </si>
  <si>
    <t>Single switch</t>
  </si>
  <si>
    <t>FZ1200R45KL3_B5</t>
  </si>
  <si>
    <t>FZ1200R45HL3</t>
  </si>
  <si>
    <t>FZ800R45KL3_B5</t>
  </si>
  <si>
    <t>FF450R33T3E3</t>
  </si>
  <si>
    <t>FF450R33T3E3_B5</t>
  </si>
  <si>
    <t>FZ1500R33HL3</t>
  </si>
  <si>
    <t>FZ1200R33HE3</t>
  </si>
  <si>
    <t>FZ1500R33HE3</t>
  </si>
  <si>
    <t>FZ1000R33HL3</t>
  </si>
  <si>
    <t>FF450R17ME4_B11</t>
  </si>
  <si>
    <t>FF1200R17IP5</t>
  </si>
  <si>
    <t>FF400R17KE4</t>
  </si>
  <si>
    <t>FF400R17KE4_E</t>
  </si>
  <si>
    <t>FZ2400R17HP4</t>
  </si>
  <si>
    <t>FZ1200R17HP4</t>
  </si>
  <si>
    <t>FZ1200R17HE4</t>
  </si>
  <si>
    <t>FZ400R17KE4</t>
  </si>
  <si>
    <t>FZ1600R17HP4_B2</t>
  </si>
  <si>
    <t>FZ3600R17HP4_B2</t>
  </si>
  <si>
    <t>FZ1800R17HP4_B9</t>
  </si>
  <si>
    <t>FZ1600R17HP4_B21</t>
  </si>
  <si>
    <t>FZ2400R17HP4_B28</t>
  </si>
  <si>
    <t>FZ2400R17HP4_B2</t>
  </si>
  <si>
    <t>FZ1800R17HE4_B9</t>
  </si>
  <si>
    <t>FZ2400R17HP4_B29</t>
  </si>
  <si>
    <t>FZ3600R17HE4P</t>
  </si>
  <si>
    <t>FZ2400R17HE4_B9</t>
  </si>
  <si>
    <t>FZ1200R17HP4_B2</t>
  </si>
  <si>
    <t>FZ600R17KE4</t>
  </si>
  <si>
    <t>FZ2400R17HE4P_B9</t>
  </si>
  <si>
    <t>FZ1200R17HE4P</t>
  </si>
  <si>
    <t>FZ1800R17HP4_B29</t>
  </si>
  <si>
    <t>FZ3600R17HP4</t>
  </si>
  <si>
    <t>FZ1600R17HP4</t>
  </si>
  <si>
    <t>FZ3600R17HE4</t>
  </si>
  <si>
    <t>FZ2400R17HP4_B9</t>
  </si>
  <si>
    <t>FF150R17KE4</t>
  </si>
  <si>
    <t>FF225R17ME4_B11</t>
  </si>
  <si>
    <t>FF225R17ME4P_B11</t>
  </si>
  <si>
    <t>FF225R17ME4P</t>
  </si>
  <si>
    <t>FF300R17KE4P</t>
  </si>
  <si>
    <t>FF300R17ME4P_B11</t>
  </si>
  <si>
    <t>FF300R17ME4P</t>
  </si>
  <si>
    <t>FF300R17KE4</t>
  </si>
  <si>
    <t>FF300R17ME4_B11</t>
  </si>
  <si>
    <t>FF450R17IE4</t>
  </si>
  <si>
    <t>FF500R17KE4</t>
  </si>
  <si>
    <t>FF600R17ME4_B11</t>
  </si>
  <si>
    <t>FF600R17ME4P_B11</t>
  </si>
  <si>
    <t>FF650R17IE4</t>
  </si>
  <si>
    <t>FF650R17IE4D_B2</t>
  </si>
  <si>
    <t>FF650R17IE4V</t>
  </si>
  <si>
    <t>FF650R17IE4P</t>
  </si>
  <si>
    <t>FF650R17IE4DP_B2</t>
  </si>
  <si>
    <t>FF1000R17IE4D_B2</t>
  </si>
  <si>
    <t>FF1000R17IE4DP_B2</t>
  </si>
  <si>
    <t>FF1000R17IE4P</t>
  </si>
  <si>
    <t>FF1000R17IE4</t>
  </si>
  <si>
    <t>FF1400R17IP4P</t>
  </si>
  <si>
    <t>FF1400R17IP4</t>
  </si>
  <si>
    <t>FF1500R17IP5P</t>
  </si>
  <si>
    <t>FF1500R17IP5</t>
  </si>
  <si>
    <t>FF1800R17IP5</t>
  </si>
  <si>
    <t>FF1800R17IP5P</t>
  </si>
  <si>
    <t>F4-100R17ME4_B11</t>
  </si>
  <si>
    <t>F4-150R17ME4_B11</t>
  </si>
  <si>
    <t>F4-200R17N3E4</t>
  </si>
  <si>
    <t>Fourpack</t>
  </si>
  <si>
    <t>F3L50R06W1E3_B11</t>
  </si>
  <si>
    <t>FD300R06KE3</t>
  </si>
  <si>
    <t>FD600R06ME3_S2</t>
  </si>
  <si>
    <t>FF300R06KE3</t>
  </si>
  <si>
    <t>FF300R06KE3_B2</t>
  </si>
  <si>
    <t>F4-75R06W1E3</t>
  </si>
  <si>
    <t>FP10R06W1E3</t>
  </si>
  <si>
    <t>FP10R06W1E3_B11</t>
  </si>
  <si>
    <t>FP15R06W1E3</t>
  </si>
  <si>
    <t>FP15R06W1E3_B11</t>
  </si>
  <si>
    <t>FB20R06W1E3</t>
  </si>
  <si>
    <t>FB20R06W1E3_B11</t>
  </si>
  <si>
    <t>FP20R06W1E3</t>
  </si>
  <si>
    <t>FP20R06W1E3_B11</t>
  </si>
  <si>
    <t>FB30R06W1E3</t>
  </si>
  <si>
    <t>FP30R06W1E3</t>
  </si>
  <si>
    <t>FP30R06W1E3_B11</t>
  </si>
  <si>
    <t>FP50R06W2E3</t>
  </si>
  <si>
    <t>FP50R06W2E3_B11</t>
  </si>
  <si>
    <t>FP30R06KE3</t>
  </si>
  <si>
    <t>FP50R06KE3</t>
  </si>
  <si>
    <t>FP75R06KE3</t>
  </si>
  <si>
    <t>FP100R06KE3</t>
  </si>
  <si>
    <t>FS20R06W1E3</t>
  </si>
  <si>
    <t>FS20R06W1E3_B11</t>
  </si>
  <si>
    <t>FS30R06W1E3</t>
  </si>
  <si>
    <t>FS30R06W1E3_B11</t>
  </si>
  <si>
    <t>FS50R06KE3</t>
  </si>
  <si>
    <t>FS50R06W1E3</t>
  </si>
  <si>
    <t>FS50R06W1E3_B11</t>
  </si>
  <si>
    <t>FS75R06KE3</t>
  </si>
  <si>
    <t>FS100R06KE3</t>
  </si>
  <si>
    <t>FS150R06KE3</t>
  </si>
  <si>
    <t>FS200R06KE3</t>
  </si>
  <si>
    <t>FS3L30R07W2H3F_B11</t>
  </si>
  <si>
    <t>F4-3L50R07W2H3F_B11</t>
  </si>
  <si>
    <t>FS3L50R07W2H3_B11</t>
  </si>
  <si>
    <t>FS3L50R07W2H3F_B11</t>
  </si>
  <si>
    <t>F3L75R07W2E3_B11</t>
  </si>
  <si>
    <t>F3L100R07W2E3_B11</t>
  </si>
  <si>
    <t>F3L150R07W2E3_B11</t>
  </si>
  <si>
    <t>F3L200R07PE4</t>
  </si>
  <si>
    <t>F3L225R07W2H3P_B63</t>
  </si>
  <si>
    <t>F3L300R07PE4</t>
  </si>
  <si>
    <t>F3L300R07PE4P</t>
  </si>
  <si>
    <t>F3L400R07ME4_B22</t>
  </si>
  <si>
    <t>F3L400R07ME4_B23</t>
  </si>
  <si>
    <t>DF80R07W1H5FP_B11</t>
  </si>
  <si>
    <t>DF100R07W1H5FP_B53</t>
  </si>
  <si>
    <t>DF100R07W1H5FP_B54</t>
  </si>
  <si>
    <t>DF300R07PE4_B6</t>
  </si>
  <si>
    <t>FD300R07PE4_B6</t>
  </si>
  <si>
    <t>FF300R07KE4</t>
  </si>
  <si>
    <t>FF300R07ME4_B11</t>
  </si>
  <si>
    <t>FF400R07A01E3_S6</t>
  </si>
  <si>
    <t>FF400R07KE4</t>
  </si>
  <si>
    <t>FF450R07ME4_B11</t>
  </si>
  <si>
    <t>FF600R07ME4_B11</t>
  </si>
  <si>
    <t>F4-50R07W1H3_B11A</t>
  </si>
  <si>
    <t>F4-75R07W1H3_B11A</t>
  </si>
  <si>
    <t>FP50R07N2E4</t>
  </si>
  <si>
    <t>FP50R07N2E4_B11</t>
  </si>
  <si>
    <t>FP75R07N2E4</t>
  </si>
  <si>
    <t>FP100R07N3E4</t>
  </si>
  <si>
    <t>FP100R07N3E4_B11</t>
  </si>
  <si>
    <t>FP150R07N3E4</t>
  </si>
  <si>
    <t>FP150R07N3E4_B11</t>
  </si>
  <si>
    <t>FS50R07W1E3_B11A</t>
  </si>
  <si>
    <t>FS75R07N2E4</t>
  </si>
  <si>
    <t>FS75R07N2E4_B11</t>
  </si>
  <si>
    <t>FS75R07W2E3_B11A</t>
  </si>
  <si>
    <t>FS100R07N2E4</t>
  </si>
  <si>
    <t>FS100R07N2E4_B11</t>
  </si>
  <si>
    <t>FS100R07PE4</t>
  </si>
  <si>
    <t>FS150R07N3E4</t>
  </si>
  <si>
    <t>FS150R07PE4</t>
  </si>
  <si>
    <t>FS200R07A02E3_S6</t>
  </si>
  <si>
    <t>FS200R07A1E3</t>
  </si>
  <si>
    <t>FS200R07A5E3_S6</t>
  </si>
  <si>
    <t>FS200R07N3E4R</t>
  </si>
  <si>
    <t>FS200R07N3E4R_B11</t>
  </si>
  <si>
    <t>FS200R07PE4</t>
  </si>
  <si>
    <t>FS400R07A1E3_S7</t>
  </si>
  <si>
    <t>FS400R07A3E3</t>
  </si>
  <si>
    <t>FS400R07A3E3_H6</t>
  </si>
  <si>
    <t>FS660R08A6P2FB</t>
  </si>
  <si>
    <t>FS660R08A6P2FLB</t>
  </si>
  <si>
    <t>FS770R08A6P2B</t>
  </si>
  <si>
    <t>FS770R08A6P2LB</t>
  </si>
  <si>
    <t>FS820R08A6P2</t>
  </si>
  <si>
    <t>FS820R08A6P2B</t>
  </si>
  <si>
    <t>FS820R08A6P2LB</t>
  </si>
  <si>
    <t>FS900R08A2P2_B31</t>
  </si>
  <si>
    <t>F3L15R12W2H3_B27</t>
  </si>
  <si>
    <t>F3L25R12W1T4_B27</t>
  </si>
  <si>
    <t>FS3L25R12W2H3_B11</t>
  </si>
  <si>
    <t>F3L75R12W1H3_B11</t>
  </si>
  <si>
    <t>F3L75R12W1H3_B27</t>
  </si>
  <si>
    <t>F3L100R12W2H3_B11</t>
  </si>
  <si>
    <t>F3L150R12W2H3_B11</t>
  </si>
  <si>
    <t>F3L200R12N2H3_B47</t>
  </si>
  <si>
    <t>F3L200R12W2H3_B11</t>
  </si>
  <si>
    <t>F3L300R12ME4_B22</t>
  </si>
  <si>
    <t>F3L300R12ME4_B23</t>
  </si>
  <si>
    <t>F3L300R12MT4_B22</t>
  </si>
  <si>
    <t>F3L300R12MT4_B23</t>
  </si>
  <si>
    <t>F3L300R12MT4P_B22</t>
  </si>
  <si>
    <t>F3L300R12MT4P_B23</t>
  </si>
  <si>
    <t>F3L300R12PT4_B26</t>
  </si>
  <si>
    <t>F3L400R12PT4_B26</t>
  </si>
  <si>
    <t>F3L400R12PT4P_B26</t>
  </si>
  <si>
    <t>DF80R12W2H3F_B11</t>
  </si>
  <si>
    <t>DF120R12W2H3_B27</t>
  </si>
  <si>
    <t>DF160R12W2H3F_B11</t>
  </si>
  <si>
    <t>DF200R12W1H3_B27</t>
  </si>
  <si>
    <t>DF150R12RT4</t>
  </si>
  <si>
    <t>FD150R12RT4</t>
  </si>
  <si>
    <t>DF200R12KE3</t>
  </si>
  <si>
    <t>DF200R12PT4_B6</t>
  </si>
  <si>
    <t>FD200R12KE3</t>
  </si>
  <si>
    <t>FD200R12KE3P</t>
  </si>
  <si>
    <t>FD200R12PT4_B6</t>
  </si>
  <si>
    <t>DF300R12KE3</t>
  </si>
  <si>
    <t>FD300R12KE3</t>
  </si>
  <si>
    <t>FD300R12KS4</t>
  </si>
  <si>
    <t>DF400R12KE3</t>
  </si>
  <si>
    <t>FD400R12KE3</t>
  </si>
  <si>
    <t>FD450R12KE4P</t>
  </si>
  <si>
    <t>DF600R12IP4D</t>
  </si>
  <si>
    <t>DF900R12IP4D</t>
  </si>
  <si>
    <t>DF900R12IP4DV</t>
  </si>
  <si>
    <t>FD900R12IP4D</t>
  </si>
  <si>
    <t>FD900R12IP4DV</t>
  </si>
  <si>
    <t>DF1400R12IP4D</t>
  </si>
  <si>
    <t>FD1400R12IP4D</t>
  </si>
  <si>
    <t>FF200R12KT3_E</t>
  </si>
  <si>
    <t>FF300R12KE4_E</t>
  </si>
  <si>
    <t>FF300R12KT3_E</t>
  </si>
  <si>
    <t>FF300R12KT3P_E</t>
  </si>
  <si>
    <t>FF400R12KT3_E</t>
  </si>
  <si>
    <t>FF400R12KT3P_E</t>
  </si>
  <si>
    <t>FF450R12KE4_E</t>
  </si>
  <si>
    <t>FF450R12ME4E_B11</t>
  </si>
  <si>
    <t>FF600R12KE4_E</t>
  </si>
  <si>
    <t>FF600R12ME4E_B11</t>
  </si>
  <si>
    <t>DD1200S12H4</t>
  </si>
  <si>
    <t>FF75R12RT4</t>
  </si>
  <si>
    <t>FF100R12KS4</t>
  </si>
  <si>
    <t>FF150R12KE3G</t>
  </si>
  <si>
    <t>FF150R12KS4</t>
  </si>
  <si>
    <t>FF150R12KS4_B2</t>
  </si>
  <si>
    <t>FF150R12KT3G</t>
  </si>
  <si>
    <t>FF150R12MS4G</t>
  </si>
  <si>
    <t>FF150R12RT4</t>
  </si>
  <si>
    <t>FF200R12KE3</t>
  </si>
  <si>
    <t>FF200R12KE4</t>
  </si>
  <si>
    <t>FF200R12KE4P</t>
  </si>
  <si>
    <t>FF200R12KT3</t>
  </si>
  <si>
    <t>FF200R12KT4</t>
  </si>
  <si>
    <t>FF225R12ME4</t>
  </si>
  <si>
    <t>FF225R12ME4_B11</t>
  </si>
  <si>
    <t>FF225R12ME4P</t>
  </si>
  <si>
    <t>FF225R12ME4P_B11</t>
  </si>
  <si>
    <t>FF225R12MS4</t>
  </si>
  <si>
    <t>FF300R12KE3</t>
  </si>
  <si>
    <t>FF300R12KE4</t>
  </si>
  <si>
    <t>FF300R12KE4_B2</t>
  </si>
  <si>
    <t>FF300R12KE4P</t>
  </si>
  <si>
    <t>FF300R12KS4</t>
  </si>
  <si>
    <t>FF300R12KS4P</t>
  </si>
  <si>
    <t>FF300R12KT3</t>
  </si>
  <si>
    <t>FF300R12KT4P</t>
  </si>
  <si>
    <t>FF300R12ME4</t>
  </si>
  <si>
    <t>FF300R12ME4_B11</t>
  </si>
  <si>
    <t>FF300R12ME4P_B11</t>
  </si>
  <si>
    <t>FF300R12MS4</t>
  </si>
  <si>
    <t>IFF300B12ME4P_B11</t>
  </si>
  <si>
    <t>IFF300B12N2E4P_B11</t>
  </si>
  <si>
    <t>FF400R12KE3</t>
  </si>
  <si>
    <t>FF400R12KE3_B2</t>
  </si>
  <si>
    <t>FF400R12KT3</t>
  </si>
  <si>
    <t>FF450R12IE4</t>
  </si>
  <si>
    <t>FF450R12KE4</t>
  </si>
  <si>
    <t>FF450R12KE4P</t>
  </si>
  <si>
    <t>FF450R12KT4</t>
  </si>
  <si>
    <t>FF450R12KT4P</t>
  </si>
  <si>
    <t>FF450R12ME4</t>
  </si>
  <si>
    <t>FF450R12ME4_B11</t>
  </si>
  <si>
    <t>FF450R12ME4P</t>
  </si>
  <si>
    <t>FF450R12ME4P_B11</t>
  </si>
  <si>
    <t>IFF450B12ME4P_B11</t>
  </si>
  <si>
    <t>IFF450B12ME4S8P_B11</t>
  </si>
  <si>
    <t>FF600R12IE4</t>
  </si>
  <si>
    <t>FF600R12IE4V</t>
  </si>
  <si>
    <t>FF600R12IP4</t>
  </si>
  <si>
    <t>FF600R12IP4V</t>
  </si>
  <si>
    <t>FF600R12ME4_B72</t>
  </si>
  <si>
    <t>FF600R12ME4_B73</t>
  </si>
  <si>
    <t>FF600R12ME4A_B11</t>
  </si>
  <si>
    <t>FF600R12ME4P_B72</t>
  </si>
  <si>
    <t>IFF600B12ME4_B11</t>
  </si>
  <si>
    <t>IFF600B12ME4P_B11</t>
  </si>
  <si>
    <t>IFF600B12ME4S8P_B11</t>
  </si>
  <si>
    <t>FF800R12KE3</t>
  </si>
  <si>
    <t>FF900R12IE4</t>
  </si>
  <si>
    <t>FF900R12IE4P</t>
  </si>
  <si>
    <t>FF900R12IE4V</t>
  </si>
  <si>
    <t>FF900R12IE4VP</t>
  </si>
  <si>
    <t>FF900R12IP4</t>
  </si>
  <si>
    <t>FF900R12IP4D</t>
  </si>
  <si>
    <t>FF900R12IP4DV</t>
  </si>
  <si>
    <t>FF900R12IP4P</t>
  </si>
  <si>
    <t>FF900R12IP4V</t>
  </si>
  <si>
    <t>FR900R12IP4D</t>
  </si>
  <si>
    <t>FF1200R12IE5</t>
  </si>
  <si>
    <t>FF1200R12IE5P</t>
  </si>
  <si>
    <t>FF1200R12KE3</t>
  </si>
  <si>
    <t>FF1400R12IP4</t>
  </si>
  <si>
    <t>FF1400R12IP4P</t>
  </si>
  <si>
    <t>FF1500R12IE5</t>
  </si>
  <si>
    <t>FF1500R12IE5P</t>
  </si>
  <si>
    <t>FF1800R12IE5</t>
  </si>
  <si>
    <t>FF1800R12IE5P</t>
  </si>
  <si>
    <t>F4-50R12KS4</t>
  </si>
  <si>
    <t>F4-50R12KS4_B11</t>
  </si>
  <si>
    <t>F4-75R12KS4</t>
  </si>
  <si>
    <t>F4-75R12KS4_B11</t>
  </si>
  <si>
    <t>F4-100R12KS4</t>
  </si>
  <si>
    <t>F4-150R12KS4</t>
  </si>
  <si>
    <t>FP06R12W1T4_B3</t>
  </si>
  <si>
    <t>FP10R12W1T4</t>
  </si>
  <si>
    <t>FP10R12W1T4_B11</t>
  </si>
  <si>
    <t>FP10R12W1T4_B3</t>
  </si>
  <si>
    <t>FP10R12W1T4P</t>
  </si>
  <si>
    <t>FP10R12W1T4P_B11</t>
  </si>
  <si>
    <t>FP10R12W1T7_B11</t>
  </si>
  <si>
    <t>FP15R12W1T4</t>
  </si>
  <si>
    <t>FP15R12W1T4_B11</t>
  </si>
  <si>
    <t>FP15R12W1T4_B3</t>
  </si>
  <si>
    <t>FP15R12W1T4P</t>
  </si>
  <si>
    <t>FP15R12W1T4P_B11</t>
  </si>
  <si>
    <t>FP15R12W2T4</t>
  </si>
  <si>
    <t>FP25R12W1T7_B11</t>
  </si>
  <si>
    <t>FP25R12W2T4</t>
  </si>
  <si>
    <t>FP25R12W2T4_B11</t>
  </si>
  <si>
    <t>FP25R12W2T4P</t>
  </si>
  <si>
    <t>FP25R12W2T4P_B11</t>
  </si>
  <si>
    <t>FP35R12W2T4</t>
  </si>
  <si>
    <t>FP35R12W2T4_B11</t>
  </si>
  <si>
    <t>FP35R12W2T4P</t>
  </si>
  <si>
    <t>FP35R12W2T4P_B11</t>
  </si>
  <si>
    <t>FP15R12KE3G</t>
  </si>
  <si>
    <t>FP15R12KS4C</t>
  </si>
  <si>
    <t>FP15R12KT3</t>
  </si>
  <si>
    <t>FP25R12KE3</t>
  </si>
  <si>
    <t>FP25R12KS4C</t>
  </si>
  <si>
    <t>FP25R12KT3</t>
  </si>
  <si>
    <t>FP25R12KT4</t>
  </si>
  <si>
    <t>FP25R12KT4_B11</t>
  </si>
  <si>
    <t>FP25R12KT4_B15</t>
  </si>
  <si>
    <t>FP35R12KT4</t>
  </si>
  <si>
    <t>FP35R12KT4_B11</t>
  </si>
  <si>
    <t>FP35R12KT4_B15</t>
  </si>
  <si>
    <t>FP35R12KT4P</t>
  </si>
  <si>
    <t>FP40R12KE3</t>
  </si>
  <si>
    <t>FP40R12KE3G</t>
  </si>
  <si>
    <t>FP40R12KT3</t>
  </si>
  <si>
    <t>FP40R12KT3G</t>
  </si>
  <si>
    <t>FP50R12KE3</t>
  </si>
  <si>
    <t>FP50R12KS4C</t>
  </si>
  <si>
    <t>FP50R12KT3</t>
  </si>
  <si>
    <t>FP50R12KT4</t>
  </si>
  <si>
    <t>FP50R12KT4_B11</t>
  </si>
  <si>
    <t>FP50R12KT4G</t>
  </si>
  <si>
    <t>FP50R12KT4P</t>
  </si>
  <si>
    <t>FP75R12KE3</t>
  </si>
  <si>
    <t>FP75R12KT3</t>
  </si>
  <si>
    <t>FP75R12KT4</t>
  </si>
  <si>
    <t>FP75R12KT4_B11</t>
  </si>
  <si>
    <t>FP75R12KT4_B15</t>
  </si>
  <si>
    <t>FP75R12KT4P</t>
  </si>
  <si>
    <t>FP75R12KT4P_B11</t>
  </si>
  <si>
    <t>FP75R12N2T4</t>
  </si>
  <si>
    <t>FP75R12N2T4_B11</t>
  </si>
  <si>
    <t>FP100R12KT4</t>
  </si>
  <si>
    <t>FP100R12KT4_B11</t>
  </si>
  <si>
    <t>FP150R12KT4</t>
  </si>
  <si>
    <t>FP150R12KT4_B11</t>
  </si>
  <si>
    <t>FP150R12KT4P</t>
  </si>
  <si>
    <t>FP150R12KT4P_B11</t>
  </si>
  <si>
    <t>FZ300R12KE3G</t>
  </si>
  <si>
    <t>FD400R12KE3_B5</t>
  </si>
  <si>
    <t>FZ400R12KE3</t>
  </si>
  <si>
    <t>FZ400R12KE3B1</t>
  </si>
  <si>
    <t>FZ400R12KE4</t>
  </si>
  <si>
    <t>FZ400R12KP4</t>
  </si>
  <si>
    <t>FZ400R12KS4</t>
  </si>
  <si>
    <t>FZ400R12KS4P</t>
  </si>
  <si>
    <t>FZ600R12KE3</t>
  </si>
  <si>
    <t>FZ600R12KE4</t>
  </si>
  <si>
    <t>FZ600R12KP4</t>
  </si>
  <si>
    <t>FZ600R12KS4</t>
  </si>
  <si>
    <t>FZ800R12KE3</t>
  </si>
  <si>
    <t>FZ900R12KE4</t>
  </si>
  <si>
    <t>FZ900R12KP4</t>
  </si>
  <si>
    <t>FZ1200R12HE4</t>
  </si>
  <si>
    <t>FZ1200R12HE4P</t>
  </si>
  <si>
    <t>FZ1200R12HP4</t>
  </si>
  <si>
    <t>FZ1600R12HP4</t>
  </si>
  <si>
    <t>FZ1800R12HE4_B9</t>
  </si>
  <si>
    <t>FZ1800R12HP4_B9</t>
  </si>
  <si>
    <t>FZ2400R12HE4_B9</t>
  </si>
  <si>
    <t>FZ2400R12HE4P_B9</t>
  </si>
  <si>
    <t>FZ2400R12HP4</t>
  </si>
  <si>
    <t>FZ2400R12HP4_B9</t>
  </si>
  <si>
    <t>FZ3600R12HP4</t>
  </si>
  <si>
    <t>FS25R12KE3G</t>
  </si>
  <si>
    <t>FS25R12KT3</t>
  </si>
  <si>
    <t>FS25R12W1T4</t>
  </si>
  <si>
    <t>FS25R12W1T4_B11</t>
  </si>
  <si>
    <t>FS35R12KE3G</t>
  </si>
  <si>
    <t>FS35R12KT3</t>
  </si>
  <si>
    <t>FS35R12W1T4</t>
  </si>
  <si>
    <t>FS35R12W1T4_B11</t>
  </si>
  <si>
    <t>FS50R12KE3</t>
  </si>
  <si>
    <t>FS50R12KT3</t>
  </si>
  <si>
    <t>FS50R12KT4_B11</t>
  </si>
  <si>
    <t>FS50R12KT4_B15</t>
  </si>
  <si>
    <t>FS50R12KT4P_B11</t>
  </si>
  <si>
    <t>FS50R12W2T4</t>
  </si>
  <si>
    <t>FS50R12W2T4_B11</t>
  </si>
  <si>
    <t>FS75R12KE3</t>
  </si>
  <si>
    <t>FS75R12KE3_B9</t>
  </si>
  <si>
    <t>FS75R12KE3G</t>
  </si>
  <si>
    <t>FS75R12KT3</t>
  </si>
  <si>
    <t>FS75R12KT3G</t>
  </si>
  <si>
    <t>FS75R12KT4</t>
  </si>
  <si>
    <t>FS75R12KT4_B11</t>
  </si>
  <si>
    <t>FS75R12KT4_B15</t>
  </si>
  <si>
    <t>FS75R12W2T4</t>
  </si>
  <si>
    <t>FS75R12W2T4_B11</t>
  </si>
  <si>
    <t>IFS75B12N3E4_B31</t>
  </si>
  <si>
    <t>FS100R12KE3</t>
  </si>
  <si>
    <t>FS100R12KS4</t>
  </si>
  <si>
    <t>FS100R12KT3</t>
  </si>
  <si>
    <t>FS100R12KT4G</t>
  </si>
  <si>
    <t>FS100R12KT4G_B11</t>
  </si>
  <si>
    <t>FS100R12N2T4</t>
  </si>
  <si>
    <t>FS100R12N2T4P</t>
  </si>
  <si>
    <t>FS100R12PT4</t>
  </si>
  <si>
    <t>FS100R12W2T7_B11</t>
  </si>
  <si>
    <t>IFS100B12N3E4_B31</t>
  </si>
  <si>
    <t>FS150R12KE3</t>
  </si>
  <si>
    <t>FS150R12KT3</t>
  </si>
  <si>
    <t>FS150R12KT4</t>
  </si>
  <si>
    <t>FS150R12KT4_B11</t>
  </si>
  <si>
    <t>FS150R12KT4_B9</t>
  </si>
  <si>
    <t>FS150R12PT4</t>
  </si>
  <si>
    <t>IFS150B12N3E4_B31</t>
  </si>
  <si>
    <t>FS200R12KT4R</t>
  </si>
  <si>
    <t>FS200R12KT4R_B11</t>
  </si>
  <si>
    <t>FS200R12KT4RP_B11</t>
  </si>
  <si>
    <t>FS200R12PT4</t>
  </si>
  <si>
    <t>FS200R12PT4P</t>
  </si>
  <si>
    <t>IFS200B12N3E4_B31</t>
  </si>
  <si>
    <t>FS225R12OE4</t>
  </si>
  <si>
    <t>FS225R12OE4P</t>
  </si>
  <si>
    <t>FS300R12OE4</t>
  </si>
  <si>
    <t>FS300R12OE4P</t>
  </si>
  <si>
    <t>FS450R12OE4</t>
  </si>
  <si>
    <t>FS450R12OE4P</t>
  </si>
  <si>
    <t>F12-25R12KT4G</t>
  </si>
  <si>
    <t>FD300R17KE4P</t>
  </si>
  <si>
    <t>FD600R17KE3_B2</t>
  </si>
  <si>
    <t>DF650R17IE4</t>
  </si>
  <si>
    <t>FD650R17IE4</t>
  </si>
  <si>
    <t>FD800R17HP4-K_B2</t>
  </si>
  <si>
    <t>FD800R17KE3_B2</t>
  </si>
  <si>
    <t>DF1000R17IE4</t>
  </si>
  <si>
    <t>DF1000R17IE4D_B2</t>
  </si>
  <si>
    <t>DF1000R17IE4P</t>
  </si>
  <si>
    <t>FD1000R17IE4</t>
  </si>
  <si>
    <t>FD1200R17HP4-K_B2</t>
  </si>
  <si>
    <t>FD1600/1200R17HP4_B2</t>
  </si>
  <si>
    <t>FD1600/1200R17HP4-K_B2</t>
  </si>
  <si>
    <t>DD800S17H4_B2</t>
  </si>
  <si>
    <t>DZ800S17K3</t>
  </si>
  <si>
    <t>DD1200S17H4_B2</t>
  </si>
  <si>
    <t>FF200R17KE3</t>
  </si>
  <si>
    <t>FF225R17ME4</t>
  </si>
  <si>
    <t>FF300R17KE3</t>
  </si>
  <si>
    <t>FF300R17ME4</t>
  </si>
  <si>
    <t>FF450R17ME4</t>
  </si>
  <si>
    <t>FF450R17ME4P</t>
  </si>
  <si>
    <t>FF600R17KE3_B2</t>
  </si>
  <si>
    <t>FF600R17ME4</t>
  </si>
  <si>
    <t>FF600R17ME4P</t>
  </si>
  <si>
    <t>FF800R17KE3</t>
  </si>
  <si>
    <t>FF800R17KP4_B2</t>
  </si>
  <si>
    <t>FF1200R17KE3</t>
  </si>
  <si>
    <t>FF1200R17KP4_B2</t>
  </si>
  <si>
    <t>FP75R17N3E4</t>
  </si>
  <si>
    <t>FP75R17N3E4_B11</t>
  </si>
  <si>
    <t>FZ400R17KE3</t>
  </si>
  <si>
    <t>FZ600R17KE3</t>
  </si>
  <si>
    <t>FZ600R17KE3_S4</t>
  </si>
  <si>
    <t>FS50R17KE3_B17</t>
  </si>
  <si>
    <t>FS75R17KE3</t>
  </si>
  <si>
    <t>FS100R17KE3</t>
  </si>
  <si>
    <t>FS100R17N3E4</t>
  </si>
  <si>
    <t>FS100R17N3E4_B11</t>
  </si>
  <si>
    <t>FS100R17PE4</t>
  </si>
  <si>
    <t>FS150R17N3E4</t>
  </si>
  <si>
    <t>FS150R17N3E4_B11</t>
  </si>
  <si>
    <t>FS150R17PE4</t>
  </si>
  <si>
    <t>IFS150B17N3E4P_B11</t>
  </si>
  <si>
    <t>FS225R17OE4</t>
  </si>
  <si>
    <t>FS300R17OE4</t>
  </si>
  <si>
    <t>FS450R17OE4</t>
  </si>
  <si>
    <t>FS450R17OE4P</t>
  </si>
  <si>
    <t>FS500R17OE4D</t>
  </si>
  <si>
    <t>FS500R17OE4DP</t>
  </si>
  <si>
    <t>FD1000R33HE3-K</t>
  </si>
  <si>
    <t>FD1000R33HL3-K</t>
  </si>
  <si>
    <t>DD500S33HE3</t>
  </si>
  <si>
    <t>DD1000S33HE3</t>
  </si>
  <si>
    <t>FD800R45KL3-K_B5</t>
  </si>
  <si>
    <t>DD400S45KL3_B5</t>
  </si>
  <si>
    <t>DD800S45KL3_B5</t>
  </si>
  <si>
    <t>DD1200S45KL3_B5</t>
  </si>
  <si>
    <t>FD250R65KE3-K</t>
  </si>
  <si>
    <t>FD500R65KE3-K</t>
  </si>
  <si>
    <t>DD250S65K3</t>
  </si>
  <si>
    <t>DD500S65K3</t>
  </si>
  <si>
    <t>DD600S65K3</t>
  </si>
  <si>
    <t>DD750S65K3</t>
  </si>
  <si>
    <t>3-level</t>
  </si>
  <si>
    <t>PIM</t>
  </si>
  <si>
    <t>PIM Three Phase Input Rectifier</t>
  </si>
  <si>
    <t>Sixpack</t>
  </si>
  <si>
    <t>Booster</t>
  </si>
  <si>
    <t>Common Emitter</t>
  </si>
  <si>
    <t>Diodes</t>
  </si>
  <si>
    <t>Twelvepack</t>
  </si>
  <si>
    <r>
      <t>F</t>
    </r>
    <r>
      <rPr>
        <sz val="11"/>
        <color indexed="8"/>
        <rFont val="等线"/>
        <family val="3"/>
        <charset val="134"/>
      </rPr>
      <t>uji</t>
    </r>
    <phoneticPr fontId="2" type="noConversion"/>
  </si>
  <si>
    <t>Dual</t>
    <phoneticPr fontId="2" type="noConversion"/>
  </si>
  <si>
    <t>FF450R17ME4P_B11</t>
    <phoneticPr fontId="2" type="noConversion"/>
  </si>
  <si>
    <t>Dual</t>
    <phoneticPr fontId="2" type="noConversion"/>
  </si>
  <si>
    <r>
      <t>F</t>
    </r>
    <r>
      <rPr>
        <sz val="11"/>
        <color indexed="8"/>
        <rFont val="等线"/>
        <family val="3"/>
        <charset val="134"/>
      </rPr>
      <t>uji</t>
    </r>
    <phoneticPr fontId="2" type="noConversion"/>
  </si>
  <si>
    <t>FF400R06KE3</t>
    <phoneticPr fontId="2" type="noConversion"/>
  </si>
  <si>
    <t>FD300R12KS4_B5</t>
    <phoneticPr fontId="2" type="noConversion"/>
  </si>
  <si>
    <r>
      <t>C</t>
    </r>
    <r>
      <rPr>
        <sz val="11"/>
        <color indexed="8"/>
        <rFont val="等线"/>
        <family val="3"/>
        <charset val="134"/>
      </rPr>
      <t>hopper</t>
    </r>
    <phoneticPr fontId="2" type="noConversion"/>
  </si>
  <si>
    <t>Chopper</t>
    <phoneticPr fontId="2" type="noConversion"/>
  </si>
  <si>
    <t>S</t>
    <phoneticPr fontId="2" type="noConversion"/>
  </si>
  <si>
    <t>S</t>
    <phoneticPr fontId="2" type="noConversion"/>
  </si>
  <si>
    <t>FF200R12KS4</t>
    <phoneticPr fontId="2" type="noConversion"/>
  </si>
  <si>
    <t>N</t>
    <phoneticPr fontId="2" type="noConversion"/>
  </si>
  <si>
    <t>S</t>
    <phoneticPr fontId="2" type="noConversion"/>
  </si>
  <si>
    <t>S</t>
    <phoneticPr fontId="2" type="noConversion"/>
  </si>
  <si>
    <t>FZ1000R33HE3</t>
    <phoneticPr fontId="2" type="noConversion"/>
  </si>
  <si>
    <t>N</t>
    <phoneticPr fontId="2" type="noConversion"/>
  </si>
  <si>
    <t>Single switch</t>
    <phoneticPr fontId="2" type="noConversion"/>
  </si>
  <si>
    <t>Y</t>
    <phoneticPr fontId="2" type="noConversion"/>
  </si>
  <si>
    <t>Y</t>
    <phoneticPr fontId="2" type="noConversion"/>
  </si>
  <si>
    <t>Length(mm)</t>
    <phoneticPr fontId="2" type="noConversion"/>
  </si>
  <si>
    <t>Width(mm)</t>
    <phoneticPr fontId="2" type="noConversion"/>
  </si>
  <si>
    <t>Height(mm)</t>
    <phoneticPr fontId="2" type="noConversion"/>
  </si>
  <si>
    <t>S</t>
    <phoneticPr fontId="2" type="noConversion"/>
  </si>
  <si>
    <t>S</t>
    <phoneticPr fontId="2" type="noConversion"/>
  </si>
  <si>
    <t>FF400R12KT4P</t>
    <phoneticPr fontId="2" type="noConversion"/>
  </si>
  <si>
    <t>FF600R12KE4</t>
    <phoneticPr fontId="2" type="noConversion"/>
  </si>
  <si>
    <t>S</t>
    <phoneticPr fontId="2" type="noConversion"/>
  </si>
  <si>
    <t>S</t>
    <phoneticPr fontId="2" type="noConversion"/>
  </si>
  <si>
    <r>
      <t>Volum</t>
    </r>
    <r>
      <rPr>
        <b/>
        <sz val="11"/>
        <color indexed="8"/>
        <rFont val="等线"/>
        <family val="3"/>
        <charset val="134"/>
      </rPr>
      <t>e</t>
    </r>
    <r>
      <rPr>
        <b/>
        <sz val="11"/>
        <color indexed="8"/>
        <rFont val="等线"/>
        <family val="3"/>
        <charset val="134"/>
      </rPr>
      <t>(dm^3)</t>
    </r>
    <phoneticPr fontId="2" type="noConversion"/>
  </si>
  <si>
    <t>N</t>
    <phoneticPr fontId="4" type="noConversion"/>
  </si>
  <si>
    <t>N</t>
    <phoneticPr fontId="2" type="noConversion"/>
  </si>
  <si>
    <t>N</t>
    <phoneticPr fontId="2" type="noConversion"/>
  </si>
  <si>
    <r>
      <rPr>
        <b/>
        <sz val="11"/>
        <color indexed="8"/>
        <rFont val="等线"/>
        <family val="3"/>
        <charset val="134"/>
      </rPr>
      <t>Ipeak</t>
    </r>
    <r>
      <rPr>
        <b/>
        <sz val="11"/>
        <color indexed="8"/>
        <rFont val="等线"/>
        <family val="3"/>
        <charset val="134"/>
      </rPr>
      <t>(A)</t>
    </r>
    <phoneticPr fontId="2" type="noConversion"/>
  </si>
  <si>
    <t>STD-2000-0.068-32</t>
    <phoneticPr fontId="12" type="noConversion"/>
  </si>
  <si>
    <t>STD-2000-0.10-32</t>
  </si>
  <si>
    <t>STD-2000-0.022-32FO</t>
  </si>
  <si>
    <t>STD-2000-0.033-32FO</t>
  </si>
  <si>
    <t>STD-2000-0.047-32FO</t>
  </si>
  <si>
    <t>STD-2000-0.047-44</t>
  </si>
  <si>
    <t>STD-2000-0.068-44</t>
  </si>
  <si>
    <t>STD-2000-0.10-44</t>
  </si>
  <si>
    <t>STD-2000-0.15-44</t>
  </si>
  <si>
    <t>STD-2000-0.22-44</t>
  </si>
  <si>
    <t>STD-2000-0.47-44</t>
  </si>
  <si>
    <t>STD-2000-0.56-44</t>
  </si>
  <si>
    <t>STD-2000-0.56-57</t>
  </si>
  <si>
    <t>STD-2000-0.68-57</t>
  </si>
  <si>
    <t>STD-2000-1.0-57</t>
  </si>
  <si>
    <t>STD-2000-1.2-57</t>
  </si>
  <si>
    <t>STD-2000-1.5-57</t>
  </si>
  <si>
    <t>SHB-700-15-2F</t>
    <phoneticPr fontId="12" type="noConversion"/>
  </si>
  <si>
    <t>SHB-800-75-4</t>
    <phoneticPr fontId="12" type="noConversion"/>
  </si>
  <si>
    <t>STD-2000-0.33-44</t>
    <phoneticPr fontId="12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</si>
  <si>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1.0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2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</si>
  <si>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0.33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2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</si>
  <si>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0.47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2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</si>
  <si>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0.68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2" type="noConversion"/>
  </si>
  <si>
    <t>C2M0080170P</t>
    <phoneticPr fontId="2" type="noConversion"/>
  </si>
  <si>
    <r>
      <t>C</t>
    </r>
    <r>
      <rPr>
        <sz val="11"/>
        <color indexed="8"/>
        <rFont val="等线"/>
        <family val="3"/>
        <charset val="134"/>
      </rPr>
      <t>ree</t>
    </r>
    <phoneticPr fontId="2" type="noConversion"/>
  </si>
  <si>
    <t>C2M0045170P</t>
    <phoneticPr fontId="2" type="noConversion"/>
  </si>
  <si>
    <t>C2M1000170D</t>
    <phoneticPr fontId="2" type="noConversion"/>
  </si>
  <si>
    <t>SiC-MOSFET</t>
    <phoneticPr fontId="2" type="noConversion"/>
  </si>
  <si>
    <r>
      <t>S</t>
    </r>
    <r>
      <rPr>
        <sz val="11"/>
        <color indexed="8"/>
        <rFont val="等线"/>
        <family val="3"/>
        <charset val="134"/>
      </rPr>
      <t>ingle</t>
    </r>
    <phoneticPr fontId="2" type="noConversion"/>
  </si>
  <si>
    <t>Ciss(pF)</t>
    <phoneticPr fontId="2" type="noConversion"/>
  </si>
  <si>
    <t>Coss(pF)</t>
    <phoneticPr fontId="2" type="noConversion"/>
  </si>
  <si>
    <t>Crss(pF)</t>
    <phoneticPr fontId="2" type="noConversion"/>
  </si>
  <si>
    <t>Rg(Ω)</t>
    <phoneticPr fontId="2" type="noConversion"/>
  </si>
  <si>
    <t>Vth(V)-150℃</t>
    <phoneticPr fontId="2" type="noConversion"/>
  </si>
  <si>
    <t>gfs(s)-150℃</t>
    <phoneticPr fontId="2" type="noConversion"/>
  </si>
  <si>
    <t>SiC-MOSFET</t>
    <phoneticPr fontId="2" type="noConversion"/>
  </si>
  <si>
    <t>F4-250R17MP4_B11</t>
    <phoneticPr fontId="2" type="noConversion"/>
  </si>
  <si>
    <t>x0</t>
    <phoneticPr fontId="2" type="noConversion"/>
  </si>
  <si>
    <t>y0</t>
    <phoneticPr fontId="2" type="noConversion"/>
  </si>
  <si>
    <t>F4-250R17MP4_B11</t>
    <phoneticPr fontId="2" type="noConversion"/>
  </si>
  <si>
    <r>
      <t>Vce(V)/</t>
    </r>
    <r>
      <rPr>
        <b/>
        <sz val="11"/>
        <color indexed="8"/>
        <rFont val="等线"/>
        <family val="3"/>
        <charset val="134"/>
      </rPr>
      <t>Vds(V)/</t>
    </r>
    <r>
      <rPr>
        <b/>
        <sz val="11"/>
        <color indexed="8"/>
        <rFont val="等线"/>
        <family val="3"/>
        <charset val="134"/>
      </rPr>
      <t>Rdson(mΩ)-150℃</t>
    </r>
    <phoneticPr fontId="2" type="noConversion"/>
  </si>
  <si>
    <r>
      <t>Vf(V)</t>
    </r>
    <r>
      <rPr>
        <b/>
        <sz val="11"/>
        <color indexed="8"/>
        <rFont val="等线"/>
        <family val="3"/>
        <charset val="134"/>
      </rPr>
      <t>/Vsd(V)</t>
    </r>
    <phoneticPr fontId="2" type="noConversion"/>
  </si>
  <si>
    <t>Type</t>
    <phoneticPr fontId="2" type="noConversion"/>
  </si>
  <si>
    <r>
      <t>C</t>
    </r>
    <r>
      <rPr>
        <b/>
        <sz val="11"/>
        <color indexed="8"/>
        <rFont val="等线"/>
        <family val="3"/>
        <charset val="134"/>
      </rPr>
      <t>urve</t>
    </r>
    <phoneticPr fontId="2" type="noConversion"/>
  </si>
  <si>
    <t>?</t>
    <phoneticPr fontId="2" type="noConversion"/>
  </si>
  <si>
    <t>?</t>
    <phoneticPr fontId="2" type="noConversion"/>
  </si>
  <si>
    <t>?</t>
    <phoneticPr fontId="2" type="noConversion"/>
  </si>
  <si>
    <t>Category</t>
    <phoneticPr fontId="5" type="noConversion"/>
  </si>
  <si>
    <t>Type</t>
    <phoneticPr fontId="5" type="noConversion"/>
  </si>
  <si>
    <t>Magnet</t>
    <phoneticPr fontId="5" type="noConversion"/>
  </si>
  <si>
    <r>
      <t>N</t>
    </r>
    <r>
      <rPr>
        <sz val="11"/>
        <color indexed="8"/>
        <rFont val="等线"/>
        <family val="3"/>
        <charset val="134"/>
      </rPr>
      <t>27</t>
    </r>
    <phoneticPr fontId="8" type="noConversion"/>
  </si>
  <si>
    <t>B67374G0000X127</t>
    <phoneticPr fontId="8" type="noConversion"/>
  </si>
  <si>
    <t>U</t>
    <phoneticPr fontId="8" type="noConversion"/>
  </si>
  <si>
    <t>U</t>
    <phoneticPr fontId="8" type="noConversion"/>
  </si>
  <si>
    <t>U141/78/30</t>
    <phoneticPr fontId="8" type="noConversion"/>
  </si>
  <si>
    <t>U101/76/30</t>
    <phoneticPr fontId="8" type="noConversion"/>
  </si>
  <si>
    <t>Vgs,h(V)</t>
    <phoneticPr fontId="13" type="noConversion"/>
  </si>
  <si>
    <t>Vgs,l(V)</t>
    <phoneticPr fontId="13" type="noConversion"/>
  </si>
  <si>
    <t>Rg,drive(Ω)</t>
    <phoneticPr fontId="13" type="noConversion"/>
  </si>
  <si>
    <t>Litz</t>
    <phoneticPr fontId="5" type="noConversion"/>
  </si>
  <si>
    <t>0.1*10</t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</si>
  <si>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</si>
  <si>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</si>
  <si>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</si>
  <si>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</si>
  <si>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</si>
  <si>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.1*40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</si>
  <si>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</si>
  <si>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.1*60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</si>
  <si>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.1*70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</si>
  <si>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.1*80</t>
    </r>
    <phoneticPr fontId="5" type="noConversion"/>
  </si>
  <si>
    <r>
      <t>0.1*</t>
    </r>
    <r>
      <rPr>
        <sz val="11"/>
        <color indexed="8"/>
        <rFont val="等线"/>
        <family val="3"/>
        <charset val="134"/>
      </rPr>
      <t>90</t>
    </r>
    <phoneticPr fontId="5" type="noConversion"/>
  </si>
  <si>
    <t>0.1*75</t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</si>
  <si>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</si>
  <si>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.1*110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</si>
  <si>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.1*120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</si>
  <si>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.1*130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</si>
  <si>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.1*140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</si>
  <si>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</si>
  <si>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.1*160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</si>
  <si>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.1*180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</si>
  <si>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</si>
  <si>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</si>
  <si>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</si>
  <si>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</si>
  <si>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.1*400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</si>
  <si>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.1*450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</si>
  <si>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.1*500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</si>
  <si>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.1*600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</si>
  <si>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.1*700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</si>
  <si>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.1*800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</si>
  <si>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.1*900</t>
    </r>
    <phoneticPr fontId="5" type="noConversion"/>
  </si>
  <si>
    <t>0.1*1000</t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</si>
  <si>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.1*1050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</si>
  <si>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.1*1200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</si>
  <si>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.1*1300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</si>
  <si>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.1*1500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</si>
  <si>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</si>
  <si>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.1*2200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</si>
  <si>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.1*2500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</si>
  <si>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</si>
  <si>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.1*3200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</si>
  <si>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.1*3500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</si>
  <si>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.1*4000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</si>
  <si>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.1*5000</t>
    </r>
    <phoneticPr fontId="5" type="noConversion"/>
  </si>
  <si>
    <r>
      <t>W</t>
    </r>
    <r>
      <rPr>
        <b/>
        <sz val="11"/>
        <color indexed="8"/>
        <rFont val="等线"/>
        <family val="3"/>
        <charset val="134"/>
      </rPr>
      <t>n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</si>
  <si>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.1*6000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</si>
  <si>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.1*8000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</si>
  <si>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.1*10000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</si>
  <si>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</si>
  <si>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.2*6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</si>
  <si>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.2*7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</si>
  <si>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.2*8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</si>
  <si>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</si>
  <si>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.2*14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</si>
  <si>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</si>
  <si>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.2*16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</si>
  <si>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.2*20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</si>
  <si>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.2*25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</si>
  <si>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.2*30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</si>
  <si>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.2*35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</si>
  <si>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.2*40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</si>
  <si>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.2*45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</si>
  <si>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</si>
  <si>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.2*60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</si>
  <si>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.2*70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</si>
  <si>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.2*80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</si>
  <si>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.2*90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</si>
  <si>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</si>
  <si>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.2*120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</si>
  <si>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</si>
  <si>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.2*200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</si>
  <si>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.2*250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</si>
  <si>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.2*300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</si>
  <si>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.2*320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</si>
  <si>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.2*640</t>
    </r>
    <phoneticPr fontId="5" type="noConversion"/>
  </si>
  <si>
    <t>Vce</t>
  </si>
  <si>
    <t>Vf</t>
  </si>
  <si>
    <t>Eon</t>
  </si>
  <si>
    <t>Eoff</t>
  </si>
  <si>
    <t>Err</t>
  </si>
  <si>
    <t>Vds</t>
  </si>
  <si>
    <t>Vsd</t>
  </si>
  <si>
    <t>Vf</t>
    <phoneticPr fontId="2" type="noConversion"/>
  </si>
  <si>
    <t>IGBT-Module</t>
    <phoneticPr fontId="2" type="noConversion"/>
  </si>
  <si>
    <t>SiC-Module</t>
    <phoneticPr fontId="2" type="noConversion"/>
  </si>
  <si>
    <r>
      <t>V</t>
    </r>
    <r>
      <rPr>
        <b/>
        <sz val="11"/>
        <color indexed="8"/>
        <rFont val="等线"/>
        <family val="3"/>
        <charset val="134"/>
      </rPr>
      <t>max(V)</t>
    </r>
    <phoneticPr fontId="2" type="noConversion"/>
  </si>
  <si>
    <r>
      <t>S</t>
    </r>
    <r>
      <rPr>
        <sz val="11"/>
        <color theme="1"/>
        <rFont val="等线"/>
        <family val="3"/>
        <charset val="134"/>
        <scheme val="minor"/>
      </rPr>
      <t>HB</t>
    </r>
    <phoneticPr fontId="5" type="noConversion"/>
  </si>
  <si>
    <r>
      <t>S</t>
    </r>
    <r>
      <rPr>
        <sz val="11"/>
        <color theme="1"/>
        <rFont val="等线"/>
        <family val="3"/>
        <charset val="134"/>
        <scheme val="minor"/>
      </rPr>
      <t>TD</t>
    </r>
    <phoneticPr fontId="5" type="noConversion"/>
  </si>
  <si>
    <r>
      <t>S</t>
    </r>
    <r>
      <rPr>
        <sz val="11"/>
        <color theme="1"/>
        <rFont val="等线"/>
        <family val="3"/>
        <charset val="134"/>
        <scheme val="minor"/>
      </rPr>
      <t>CH</t>
    </r>
    <phoneticPr fontId="5" type="noConversion"/>
  </si>
  <si>
    <r>
      <t>S</t>
    </r>
    <r>
      <rPr>
        <sz val="11"/>
        <color theme="1"/>
        <rFont val="等线"/>
        <family val="3"/>
        <charset val="134"/>
        <scheme val="minor"/>
      </rPr>
      <t>HF</t>
    </r>
    <phoneticPr fontId="5" type="noConversion"/>
  </si>
  <si>
    <t>IXYS</t>
    <phoneticPr fontId="2" type="noConversion"/>
  </si>
  <si>
    <t>MDD44-08N1B</t>
  </si>
  <si>
    <t>MDD142-08N1</t>
  </si>
  <si>
    <t>MDD26-08N1B</t>
  </si>
  <si>
    <t>MDD56-08N1B</t>
  </si>
  <si>
    <t>MDD172-08N1</t>
  </si>
  <si>
    <t>MDD95-08N1B</t>
  </si>
  <si>
    <t>MDD72-08N1B</t>
  </si>
  <si>
    <t>MDD26-12N1B</t>
  </si>
  <si>
    <t>MDD310-12N1</t>
  </si>
  <si>
    <t>MDD312-12N1</t>
  </si>
  <si>
    <t>MDD172-12N1</t>
  </si>
  <si>
    <t>MDD72-12N1B</t>
  </si>
  <si>
    <t>MDD255-12N1</t>
  </si>
  <si>
    <t>MDD142-12N1</t>
  </si>
  <si>
    <t>MDD95-12N1B</t>
  </si>
  <si>
    <t>MDD56-12N1B</t>
  </si>
  <si>
    <t>MDD44-12N1B</t>
  </si>
  <si>
    <t>MDD26-14N1B</t>
  </si>
  <si>
    <t>MDD56-14N1B</t>
  </si>
  <si>
    <t>MDD44-14N1B</t>
  </si>
  <si>
    <t>MDD95-14N1B</t>
  </si>
  <si>
    <t>MDD172-14N1</t>
  </si>
  <si>
    <t>MDD142-14N1</t>
  </si>
  <si>
    <t>MDD200-14N1</t>
  </si>
  <si>
    <t>MDD310-14N1</t>
  </si>
  <si>
    <t>MDD255-14N1</t>
  </si>
  <si>
    <t>MDD312-14N1</t>
  </si>
  <si>
    <t>MDD312-16N1</t>
  </si>
  <si>
    <t>MDD95-16N1B</t>
  </si>
  <si>
    <t>MDD310-16N1</t>
  </si>
  <si>
    <t>MDD26-16N1B</t>
  </si>
  <si>
    <t>MDD255-16N1</t>
  </si>
  <si>
    <t>MDD56-16N1B</t>
  </si>
  <si>
    <t>MDD72-16N1B</t>
  </si>
  <si>
    <t>MDD172-16N1</t>
  </si>
  <si>
    <t>MDD200-16N1</t>
  </si>
  <si>
    <t>MDD44-16N1B</t>
  </si>
  <si>
    <t>MDD142-16N1</t>
  </si>
  <si>
    <t>MDD44-18N1B</t>
  </si>
  <si>
    <t>MDD56-18N1B</t>
  </si>
  <si>
    <t>MDD312-18N1</t>
  </si>
  <si>
    <t>MDD172-18N1</t>
  </si>
  <si>
    <t>MDD95-18N1B</t>
  </si>
  <si>
    <t>MDD26-18N1B</t>
  </si>
  <si>
    <t>MDD200-18N1</t>
  </si>
  <si>
    <t>MDD950-18N1W</t>
  </si>
  <si>
    <t>MDD600-18N1</t>
  </si>
  <si>
    <t>MDD72-18N1B</t>
  </si>
  <si>
    <t>MDD142-18N1</t>
  </si>
  <si>
    <t>MDD310-18N1</t>
  </si>
  <si>
    <t>MDD255-18N1</t>
  </si>
  <si>
    <t>MDD255-20N1</t>
  </si>
  <si>
    <t>MDD310-20N1</t>
  </si>
  <si>
    <t>MDD312-20N1</t>
  </si>
  <si>
    <t>MDD255-22N1</t>
  </si>
  <si>
    <t>MDD200-22N1</t>
  </si>
  <si>
    <t>MDD310-22N1</t>
  </si>
  <si>
    <t>MDD312-22N1</t>
  </si>
  <si>
    <t>MDD95-22N1B</t>
  </si>
  <si>
    <r>
      <t>Imax</t>
    </r>
    <r>
      <rPr>
        <b/>
        <sz val="11"/>
        <color indexed="8"/>
        <rFont val="等线"/>
        <family val="3"/>
        <charset val="134"/>
      </rPr>
      <t>(A)-Tc=100℃</t>
    </r>
    <phoneticPr fontId="2" type="noConversion"/>
  </si>
  <si>
    <t>MDD72-14N1B</t>
    <phoneticPr fontId="2" type="noConversion"/>
  </si>
  <si>
    <t>MDD950-14N1W</t>
    <phoneticPr fontId="2" type="noConversion"/>
  </si>
  <si>
    <t>MDD95-20N1B</t>
    <phoneticPr fontId="2" type="noConversion"/>
  </si>
  <si>
    <t>B66387G0000X187</t>
    <phoneticPr fontId="8" type="noConversion"/>
  </si>
  <si>
    <t>DD89N12K</t>
  </si>
  <si>
    <t>ND89N12K</t>
  </si>
  <si>
    <t>ND104N12K</t>
  </si>
  <si>
    <t>DD104N12K</t>
  </si>
  <si>
    <t>DD171N12K</t>
  </si>
  <si>
    <t>ND171N12K</t>
  </si>
  <si>
    <t>ND260N12K</t>
  </si>
  <si>
    <t>ND350N12K</t>
  </si>
  <si>
    <t>DD350N12K</t>
  </si>
  <si>
    <t>DZ600N12K</t>
  </si>
  <si>
    <t>DD89N14K</t>
  </si>
  <si>
    <t>ND171N14K</t>
  </si>
  <si>
    <t>DD350N14K</t>
  </si>
  <si>
    <t>DZ600N14K</t>
  </si>
  <si>
    <t>ND260N14K</t>
  </si>
  <si>
    <t>DD100N16S</t>
  </si>
  <si>
    <t>DD89N16K</t>
  </si>
  <si>
    <t>ND89N16K</t>
  </si>
  <si>
    <t>DD104N16K</t>
  </si>
  <si>
    <t>ND104N16K</t>
  </si>
  <si>
    <t>DD220N16S</t>
  </si>
  <si>
    <t>DD170N16S</t>
  </si>
  <si>
    <t>ND171N16K</t>
  </si>
  <si>
    <t>DD171N16K</t>
  </si>
  <si>
    <t>DD180N16S</t>
  </si>
  <si>
    <t>DD390N16S</t>
  </si>
  <si>
    <t>DD340N16S</t>
  </si>
  <si>
    <t>ND350N16K</t>
  </si>
  <si>
    <t>DD350N16K</t>
  </si>
  <si>
    <t>DZ600N16K</t>
  </si>
  <si>
    <t>ND260N16K</t>
  </si>
  <si>
    <t>DD89N18K</t>
  </si>
  <si>
    <t>ND104N18K</t>
  </si>
  <si>
    <t>ND171N18K</t>
  </si>
  <si>
    <t>DD171N18K</t>
  </si>
  <si>
    <t>DD260N18K</t>
  </si>
  <si>
    <t>DD350N18K</t>
  </si>
  <si>
    <t>DZ600N18K</t>
  </si>
  <si>
    <t>DZ1070N18K</t>
  </si>
  <si>
    <t>DD261N20K</t>
  </si>
  <si>
    <t>DD98N22K</t>
  </si>
  <si>
    <t>DD220N22S</t>
  </si>
  <si>
    <t>DD180N22S</t>
  </si>
  <si>
    <t>DD390N22S</t>
  </si>
  <si>
    <t>DD340N22S</t>
  </si>
  <si>
    <t>DD540N22K</t>
  </si>
  <si>
    <t>DZ540N22K</t>
  </si>
  <si>
    <t>DZ1070N22K</t>
  </si>
  <si>
    <t>DZ1100N22K TIM</t>
  </si>
  <si>
    <t>DZ1100N22K</t>
  </si>
  <si>
    <t>DD231N22K</t>
  </si>
  <si>
    <t>DD98N25K</t>
  </si>
  <si>
    <t>DZ540N26K</t>
  </si>
  <si>
    <t>DZ1070N26K</t>
  </si>
  <si>
    <t>DD231N26K</t>
  </si>
  <si>
    <t>ND261N26K</t>
  </si>
  <si>
    <t>DZ1070N28K</t>
  </si>
  <si>
    <t>DD175N30K</t>
  </si>
  <si>
    <t>DD175N32K</t>
  </si>
  <si>
    <t>DD175N34K</t>
  </si>
  <si>
    <t>DD435N34K</t>
  </si>
  <si>
    <t>DD435N36K</t>
  </si>
  <si>
    <t>DZ435N36K</t>
  </si>
  <si>
    <t>DZ950N36K</t>
  </si>
  <si>
    <t>DZ435N40K</t>
  </si>
  <si>
    <t>DD435N40K</t>
  </si>
  <si>
    <t>DZ950N44K</t>
  </si>
  <si>
    <t>DD700N22K</t>
    <phoneticPr fontId="2" type="noConversion"/>
  </si>
  <si>
    <t>DD360N22K</t>
    <phoneticPr fontId="2" type="noConversion"/>
  </si>
  <si>
    <t>DD380N16K</t>
    <phoneticPr fontId="2" type="noConversion"/>
  </si>
  <si>
    <t>DD710N16K</t>
    <phoneticPr fontId="2" type="noConversion"/>
  </si>
  <si>
    <t>DD260N12K</t>
    <phoneticPr fontId="2" type="noConversion"/>
  </si>
  <si>
    <t>DD261N22K</t>
    <phoneticPr fontId="2" type="noConversion"/>
  </si>
  <si>
    <t>DD600N12K</t>
    <phoneticPr fontId="2" type="noConversion"/>
  </si>
  <si>
    <t>DD600N14K</t>
    <phoneticPr fontId="2" type="noConversion"/>
  </si>
  <si>
    <t>DD260N16K</t>
    <phoneticPr fontId="2" type="noConversion"/>
  </si>
  <si>
    <t>DD600N16K</t>
    <phoneticPr fontId="2" type="noConversion"/>
  </si>
  <si>
    <t>DD104N18K</t>
    <phoneticPr fontId="2" type="noConversion"/>
  </si>
  <si>
    <t>DD600N18K</t>
    <phoneticPr fontId="2" type="noConversion"/>
  </si>
  <si>
    <t>DD160N22K</t>
    <phoneticPr fontId="2" type="noConversion"/>
  </si>
  <si>
    <t>DD540N26K</t>
    <phoneticPr fontId="2" type="noConversion"/>
  </si>
  <si>
    <t>DigiKey</t>
    <phoneticPr fontId="2" type="noConversion"/>
  </si>
  <si>
    <t>Y</t>
    <phoneticPr fontId="2" type="noConversion"/>
  </si>
  <si>
    <t>MEE75-12DA</t>
    <phoneticPr fontId="2" type="noConversion"/>
  </si>
  <si>
    <t>MEE250-12DA</t>
    <phoneticPr fontId="2" type="noConversion"/>
  </si>
  <si>
    <t>MEO450-12DA</t>
    <phoneticPr fontId="2" type="noConversion"/>
  </si>
  <si>
    <t>MEE75-12DA</t>
    <phoneticPr fontId="2" type="noConversion"/>
  </si>
  <si>
    <t>MEE250-12DA</t>
    <phoneticPr fontId="2" type="noConversion"/>
  </si>
  <si>
    <t>MEO450-12DA</t>
    <phoneticPr fontId="2" type="noConversion"/>
  </si>
  <si>
    <t>Diode-Module (No Vf&amp;Err)</t>
    <phoneticPr fontId="2" type="noConversion"/>
  </si>
  <si>
    <t>Diode-Module (No Err)</t>
    <phoneticPr fontId="2" type="noConversion"/>
  </si>
  <si>
    <t>IKW40N120T2</t>
    <phoneticPr fontId="2" type="noConversion"/>
  </si>
  <si>
    <t>IGBT</t>
    <phoneticPr fontId="2" type="noConversion"/>
  </si>
  <si>
    <t>B67370A0002X027</t>
    <phoneticPr fontId="8" type="noConversion"/>
  </si>
  <si>
    <t>DMEGC</t>
    <phoneticPr fontId="19" type="noConversion"/>
  </si>
  <si>
    <r>
      <t>E</t>
    </r>
    <r>
      <rPr>
        <sz val="11"/>
        <color theme="1"/>
        <rFont val="等线"/>
        <family val="3"/>
        <charset val="134"/>
        <scheme val="minor"/>
      </rPr>
      <t>E</t>
    </r>
    <phoneticPr fontId="19" type="noConversion"/>
  </si>
  <si>
    <t>EE90A</t>
    <phoneticPr fontId="19" type="noConversion"/>
  </si>
  <si>
    <t>EE80G</t>
    <phoneticPr fontId="19" type="noConversion"/>
  </si>
  <si>
    <t>EE80A</t>
    <phoneticPr fontId="19" type="noConversion"/>
  </si>
  <si>
    <t>EE80</t>
    <phoneticPr fontId="19" type="noConversion"/>
  </si>
  <si>
    <t>EE70</t>
    <phoneticPr fontId="19" type="noConversion"/>
  </si>
  <si>
    <t>EE65</t>
    <phoneticPr fontId="19" type="noConversion"/>
  </si>
  <si>
    <t>EE56A</t>
    <phoneticPr fontId="19" type="noConversion"/>
  </si>
  <si>
    <t>EE55A</t>
    <phoneticPr fontId="19" type="noConversion"/>
  </si>
  <si>
    <t>EE55</t>
    <phoneticPr fontId="19" type="noConversion"/>
  </si>
  <si>
    <t>EE50</t>
    <phoneticPr fontId="19" type="noConversion"/>
  </si>
  <si>
    <t>EE42G1</t>
    <phoneticPr fontId="19" type="noConversion"/>
  </si>
  <si>
    <t>EE42A</t>
    <phoneticPr fontId="19" type="noConversion"/>
  </si>
  <si>
    <t>EE42</t>
    <phoneticPr fontId="19" type="noConversion"/>
  </si>
  <si>
    <t>EE40A</t>
    <phoneticPr fontId="19" type="noConversion"/>
  </si>
  <si>
    <t>EE36B</t>
    <phoneticPr fontId="19" type="noConversion"/>
  </si>
  <si>
    <t>EE33</t>
    <phoneticPr fontId="19" type="noConversion"/>
  </si>
  <si>
    <t>EE32B</t>
    <phoneticPr fontId="19" type="noConversion"/>
  </si>
  <si>
    <t>EE30</t>
    <phoneticPr fontId="19" type="noConversion"/>
  </si>
  <si>
    <t>EE28</t>
    <phoneticPr fontId="19" type="noConversion"/>
  </si>
  <si>
    <t>EE26</t>
    <phoneticPr fontId="19" type="noConversion"/>
  </si>
  <si>
    <t>EE25</t>
    <phoneticPr fontId="19" type="noConversion"/>
  </si>
  <si>
    <t>EE22A</t>
    <phoneticPr fontId="19" type="noConversion"/>
  </si>
  <si>
    <t>EE22</t>
    <phoneticPr fontId="19" type="noConversion"/>
  </si>
  <si>
    <t>EE20</t>
    <phoneticPr fontId="19" type="noConversion"/>
  </si>
  <si>
    <t>EE19D</t>
    <phoneticPr fontId="19" type="noConversion"/>
  </si>
  <si>
    <t>EE19C1</t>
    <phoneticPr fontId="19" type="noConversion"/>
  </si>
  <si>
    <t>EE19A</t>
    <phoneticPr fontId="19" type="noConversion"/>
  </si>
  <si>
    <t>EE19</t>
    <phoneticPr fontId="19" type="noConversion"/>
  </si>
  <si>
    <t>EE18</t>
    <phoneticPr fontId="19" type="noConversion"/>
  </si>
  <si>
    <t>EE16A</t>
    <phoneticPr fontId="19" type="noConversion"/>
  </si>
  <si>
    <t>EE16</t>
    <phoneticPr fontId="19" type="noConversion"/>
  </si>
  <si>
    <t>EE16B</t>
    <phoneticPr fontId="19" type="noConversion"/>
  </si>
  <si>
    <t>EE13C1</t>
    <phoneticPr fontId="19" type="noConversion"/>
  </si>
  <si>
    <t>EE13A</t>
    <phoneticPr fontId="19" type="noConversion"/>
  </si>
  <si>
    <t>EE10</t>
    <phoneticPr fontId="19" type="noConversion"/>
  </si>
  <si>
    <t>EE8</t>
    <phoneticPr fontId="19" type="noConversion"/>
  </si>
  <si>
    <t>EE6.3</t>
    <phoneticPr fontId="19" type="noConversion"/>
  </si>
  <si>
    <t>EE5</t>
    <phoneticPr fontId="19" type="noConversion"/>
  </si>
  <si>
    <r>
      <t>N</t>
    </r>
    <r>
      <rPr>
        <sz val="11"/>
        <color theme="1"/>
        <rFont val="等线"/>
        <family val="3"/>
        <charset val="134"/>
        <scheme val="minor"/>
      </rPr>
      <t>one</t>
    </r>
    <phoneticPr fontId="19" type="noConversion"/>
  </si>
  <si>
    <r>
      <t>D</t>
    </r>
    <r>
      <rPr>
        <sz val="11"/>
        <color theme="1"/>
        <rFont val="等线"/>
        <family val="3"/>
        <charset val="134"/>
        <scheme val="minor"/>
      </rPr>
      <t>MR95</t>
    </r>
    <phoneticPr fontId="19" type="noConversion"/>
  </si>
  <si>
    <r>
      <t>D</t>
    </r>
    <r>
      <rPr>
        <sz val="11"/>
        <color theme="1"/>
        <rFont val="等线"/>
        <family val="3"/>
        <charset val="134"/>
        <scheme val="minor"/>
      </rPr>
      <t>MR95</t>
    </r>
    <r>
      <rPr>
        <sz val="11"/>
        <color theme="1"/>
        <rFont val="等线"/>
        <family val="2"/>
        <charset val="134"/>
        <scheme val="minor"/>
      </rPr>
      <t/>
    </r>
  </si>
  <si>
    <t>EE91</t>
    <phoneticPr fontId="19" type="noConversion"/>
  </si>
  <si>
    <t>Urms(V)</t>
    <phoneticPr fontId="2" type="noConversion"/>
  </si>
  <si>
    <t>Y</t>
    <phoneticPr fontId="19" type="noConversion"/>
  </si>
  <si>
    <t>N</t>
    <phoneticPr fontId="12" type="noConversion"/>
  </si>
  <si>
    <r>
      <t>STD-3</t>
    </r>
    <r>
      <rPr>
        <sz val="11"/>
        <color theme="1"/>
        <rFont val="等线"/>
        <family val="3"/>
        <charset val="134"/>
        <scheme val="minor"/>
      </rPr>
      <t>000-0.0</t>
    </r>
    <r>
      <rPr>
        <sz val="11"/>
        <color theme="1"/>
        <rFont val="等线"/>
        <family val="3"/>
        <charset val="134"/>
        <scheme val="minor"/>
      </rPr>
      <t>068</t>
    </r>
    <r>
      <rPr>
        <sz val="11"/>
        <color theme="1"/>
        <rFont val="等线"/>
        <family val="3"/>
        <charset val="134"/>
        <scheme val="minor"/>
      </rPr>
      <t>-32FO</t>
    </r>
    <phoneticPr fontId="19" type="noConversion"/>
  </si>
  <si>
    <r>
      <t>STD-3000-0.010</t>
    </r>
    <r>
      <rPr>
        <sz val="11"/>
        <color theme="1"/>
        <rFont val="等线"/>
        <family val="3"/>
        <charset val="134"/>
        <scheme val="minor"/>
      </rPr>
      <t>-32FO</t>
    </r>
    <phoneticPr fontId="19" type="noConversion"/>
  </si>
  <si>
    <r>
      <t>STD-3000-0.015</t>
    </r>
    <r>
      <rPr>
        <sz val="11"/>
        <color theme="1"/>
        <rFont val="等线"/>
        <family val="3"/>
        <charset val="134"/>
        <scheme val="minor"/>
      </rPr>
      <t>-32FO</t>
    </r>
    <phoneticPr fontId="19" type="noConversion"/>
  </si>
  <si>
    <t>Y</t>
    <phoneticPr fontId="19" type="noConversion"/>
  </si>
  <si>
    <t>STD-3000-0.022-32</t>
    <phoneticPr fontId="19" type="noConversion"/>
  </si>
  <si>
    <t>STD-3000-0.033-32</t>
    <phoneticPr fontId="19" type="noConversion"/>
  </si>
  <si>
    <t>STD-3000-0.047-32</t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</si>
  <si>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000-0.068-44</t>
    </r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</si>
  <si>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000-0.10-44</t>
    </r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</si>
  <si>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000-0.15-44</t>
    </r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</si>
  <si>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000-0.22-44</t>
    </r>
    <phoneticPr fontId="19" type="noConversion"/>
  </si>
  <si>
    <t>STD-3000-0.22-57</t>
    <phoneticPr fontId="19" type="noConversion"/>
  </si>
  <si>
    <t>STD-3000-0.33-57</t>
    <phoneticPr fontId="12" type="noConversion"/>
  </si>
  <si>
    <t>STD-3000-0.39-57</t>
    <phoneticPr fontId="12" type="noConversion"/>
  </si>
  <si>
    <t>STD-3000-0.47-57</t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</si>
  <si>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000-0.68-57</t>
    </r>
    <phoneticPr fontId="19" type="noConversion"/>
  </si>
  <si>
    <t>N</t>
    <phoneticPr fontId="19" type="noConversion"/>
  </si>
  <si>
    <t>Y</t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</si>
  <si>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000-0.047-44</t>
    </r>
    <phoneticPr fontId="19" type="noConversion"/>
  </si>
  <si>
    <t>Price(RMB/m)-丝包线</t>
    <phoneticPr fontId="5" type="noConversion"/>
  </si>
  <si>
    <t>Price(RMB/kg)/(RMB/m)</t>
    <phoneticPr fontId="2" type="noConversion"/>
  </si>
  <si>
    <t>Φ(mm)-丝包线</t>
    <phoneticPr fontId="5" type="noConversion"/>
  </si>
  <si>
    <t>Area(cm^2/10^3)-丝包线</t>
    <phoneticPr fontId="5" type="noConversion"/>
  </si>
  <si>
    <t>Φ(mm)-漆包线</t>
    <phoneticPr fontId="5" type="noConversion"/>
  </si>
  <si>
    <t>Price(RMB/m)-漆包线</t>
    <phoneticPr fontId="5" type="noConversion"/>
  </si>
  <si>
    <t>Litz</t>
    <phoneticPr fontId="5" type="noConversion"/>
  </si>
  <si>
    <t>QZ-2/3.00</t>
    <phoneticPr fontId="5" type="noConversion"/>
  </si>
  <si>
    <t>QZ-2/2.80</t>
    <phoneticPr fontId="5" type="noConversion"/>
  </si>
  <si>
    <t>QZ-2/4.50</t>
    <phoneticPr fontId="5" type="noConversion"/>
  </si>
  <si>
    <t>QZ-2/4.00</t>
    <phoneticPr fontId="5" type="noConversion"/>
  </si>
  <si>
    <t>QZ-2/3.50</t>
    <phoneticPr fontId="5" type="noConversion"/>
  </si>
  <si>
    <t>QZ-2/3.20</t>
    <phoneticPr fontId="5" type="noConversion"/>
  </si>
  <si>
    <t>QZ-2/2.60</t>
    <phoneticPr fontId="5" type="noConversion"/>
  </si>
  <si>
    <t>IKW08T120</t>
  </si>
  <si>
    <t>IKW15T120</t>
  </si>
  <si>
    <t>IKW15N120BH6</t>
  </si>
  <si>
    <t>IHW15N120E1</t>
  </si>
  <si>
    <t>IKW15N120H3</t>
  </si>
  <si>
    <t>IKW15N120T2</t>
  </si>
  <si>
    <t>IHW15N120R3</t>
  </si>
  <si>
    <t>IHW20N120R5</t>
  </si>
  <si>
    <t>IKW25T120</t>
  </si>
  <si>
    <t>IHW25N120E1</t>
  </si>
  <si>
    <t>IKW25N120H3</t>
  </si>
  <si>
    <t>IKW25N120T2</t>
  </si>
  <si>
    <t>IRG7PH35UD</t>
  </si>
  <si>
    <t>IHW30N120R5</t>
  </si>
  <si>
    <t>IKQ40N120CH3</t>
  </si>
  <si>
    <t>IKY40N120CS6</t>
  </si>
  <si>
    <t>IKW40T120</t>
  </si>
  <si>
    <t>IKY40N120CH3</t>
  </si>
  <si>
    <t>IKW40N120H3</t>
  </si>
  <si>
    <t>IKY50N120CH3</t>
  </si>
  <si>
    <t>IKQ50N120CH3</t>
  </si>
  <si>
    <t>IKQ50N120CT2</t>
  </si>
  <si>
    <t>IKY75N120CH3</t>
  </si>
  <si>
    <t>IKQ75N120CT2</t>
  </si>
  <si>
    <t>IKQ75N120CS6</t>
  </si>
  <si>
    <t>IKQ75N120CH3</t>
  </si>
  <si>
    <t>IKY75N120CS6</t>
  </si>
  <si>
    <t>IKQ40N120CH3</t>
    <phoneticPr fontId="2" type="noConversion"/>
  </si>
  <si>
    <t>IKQ40N120CT2</t>
    <phoneticPr fontId="2" type="noConversion"/>
  </si>
  <si>
    <t>Y</t>
    <phoneticPr fontId="2" type="noConversion"/>
  </si>
  <si>
    <t>Y</t>
    <phoneticPr fontId="2" type="noConversion"/>
  </si>
  <si>
    <t>IKY40N120CS6</t>
    <phoneticPr fontId="2" type="noConversion"/>
  </si>
  <si>
    <t>IHW40N120R5</t>
    <phoneticPr fontId="2" type="noConversion"/>
  </si>
  <si>
    <t>Y</t>
    <phoneticPr fontId="2" type="noConversion"/>
  </si>
  <si>
    <t>IKW40T120</t>
    <phoneticPr fontId="2" type="noConversion"/>
  </si>
  <si>
    <t>IKY40N120CH3</t>
    <phoneticPr fontId="2" type="noConversion"/>
  </si>
  <si>
    <t>IKW40N120CS6</t>
    <phoneticPr fontId="2" type="noConversion"/>
  </si>
  <si>
    <t>IKW40N120CS6</t>
    <phoneticPr fontId="2" type="noConversion"/>
  </si>
  <si>
    <t>Y</t>
    <phoneticPr fontId="2" type="noConversion"/>
  </si>
  <si>
    <t>FGW40N120VD</t>
    <phoneticPr fontId="2" type="noConversion"/>
  </si>
  <si>
    <t>FGW40N120WD</t>
    <phoneticPr fontId="2" type="noConversion"/>
  </si>
  <si>
    <t>Fuji</t>
    <phoneticPr fontId="2" type="noConversion"/>
  </si>
  <si>
    <t>FGW40N120HD</t>
    <phoneticPr fontId="2" type="noConversion"/>
  </si>
  <si>
    <t>iCKEY</t>
    <phoneticPr fontId="2" type="noConversion"/>
  </si>
  <si>
    <t>FGW40N120VD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</si>
</sst>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</font>
    <font>
      <b/>
      <sz val="11"/>
      <color indexed="8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11"/>
      <color indexed="8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33333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 wrapText="1"/>
    </xf>
    <xf numFmtId="0" fontId="16" fillId="4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center"/>
    </xf>
    <xf numFmtId="11" fontId="15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3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4" fontId="0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18" fillId="0" borderId="0" xfId="0" applyNumberFormat="1" applyFont="1" applyAlignment="1">
      <alignment horizontal="center" vertical="center"/>
    </xf>
    <xf numFmtId="0" fontId="18" fillId="4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0" fillId="4" borderId="0" xfId="0" applyNumberFormat="1" applyFill="1" applyAlignment="1">
      <alignment horizontal="center"/>
    </xf>
  </cellXfs>
  <cellStyles count="2">
    <cellStyle name="常规" xfId="0" builtinId="0"/>
    <cellStyle name="常规 2" xfId="1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342900</xdr:colOff>
      <xdr:row>9</xdr:row>
      <xdr:rowOff>76200</xdr:rowOff>
    </xdr:from>
    <xdr:to>
      <xdr:col>30</xdr:col>
      <xdr:colOff>190500</xdr:colOff>
      <xdr:row>19</xdr:row>
      <xdr:rowOff>104775</xdr:rowOff>
    </xdr:to>
    <xdr:pic>
      <xdr:nvPicPr>
        <xdr:cNvPr id="2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88300" y="1704975"/>
          <a:ext cx="2552700" cy="1838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428625</xdr:colOff>
      <xdr:row>25</xdr:row>
      <xdr:rowOff>28575</xdr:rowOff>
    </xdr:from>
    <xdr:to>
      <xdr:col>31</xdr:col>
      <xdr:colOff>171450</xdr:colOff>
      <xdr:row>35</xdr:row>
      <xdr:rowOff>76200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74025" y="4552950"/>
          <a:ext cx="3124200" cy="185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628650</xdr:colOff>
      <xdr:row>39</xdr:row>
      <xdr:rowOff>0</xdr:rowOff>
    </xdr:from>
    <xdr:to>
      <xdr:col>31</xdr:col>
      <xdr:colOff>257175</xdr:colOff>
      <xdr:row>48</xdr:row>
      <xdr:rowOff>161925</xdr:rowOff>
    </xdr:to>
    <xdr:pic>
      <xdr:nvPicPr>
        <xdr:cNvPr id="4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74050" y="7077075"/>
          <a:ext cx="3009900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342900</xdr:colOff>
      <xdr:row>9</xdr:row>
      <xdr:rowOff>76200</xdr:rowOff>
    </xdr:from>
    <xdr:to>
      <xdr:col>30</xdr:col>
      <xdr:colOff>190500</xdr:colOff>
      <xdr:row>19</xdr:row>
      <xdr:rowOff>104775</xdr:rowOff>
    </xdr:to>
    <xdr:pic>
      <xdr:nvPicPr>
        <xdr:cNvPr id="22636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88300" y="1704975"/>
          <a:ext cx="2552700" cy="1838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428625</xdr:colOff>
      <xdr:row>25</xdr:row>
      <xdr:rowOff>28575</xdr:rowOff>
    </xdr:from>
    <xdr:to>
      <xdr:col>31</xdr:col>
      <xdr:colOff>171450</xdr:colOff>
      <xdr:row>35</xdr:row>
      <xdr:rowOff>76200</xdr:rowOff>
    </xdr:to>
    <xdr:pic>
      <xdr:nvPicPr>
        <xdr:cNvPr id="22637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74025" y="4552950"/>
          <a:ext cx="3124200" cy="185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628650</xdr:colOff>
      <xdr:row>39</xdr:row>
      <xdr:rowOff>19050</xdr:rowOff>
    </xdr:from>
    <xdr:to>
      <xdr:col>31</xdr:col>
      <xdr:colOff>257175</xdr:colOff>
      <xdr:row>49</xdr:row>
      <xdr:rowOff>0</xdr:rowOff>
    </xdr:to>
    <xdr:pic>
      <xdr:nvPicPr>
        <xdr:cNvPr id="22638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74050" y="7077075"/>
          <a:ext cx="3009900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717"/>
  <sheetViews>
    <sheetView zoomScaleNormal="100" workbookViewId="0">
      <selection activeCell="B717" sqref="B715:B717"/>
    </sheetView>
  </sheetViews>
  <sheetFormatPr defaultRowHeight="14.25" x14ac:dyDescent="0.2"/>
  <cols>
    <col min="1" max="1" width="4.5" style="1" customWidth="1"/>
    <col min="2" max="2" width="18.625" style="1" customWidth="1"/>
    <col min="3" max="3" width="9.75" style="1" customWidth="1"/>
    <col min="4" max="4" width="21.25" style="1" customWidth="1"/>
    <col min="5" max="5" width="13.75" style="1" bestFit="1" customWidth="1"/>
    <col min="6" max="12" width="5.625" style="1" customWidth="1"/>
    <col min="13" max="13" width="7.5" style="1" customWidth="1"/>
    <col min="14" max="14" width="7.25" style="1" customWidth="1"/>
    <col min="15" max="15" width="7.625" style="1" customWidth="1"/>
    <col min="16" max="16" width="7.375" style="1" customWidth="1"/>
    <col min="17" max="17" width="8.125" customWidth="1"/>
    <col min="18" max="18" width="8.5" style="1" customWidth="1"/>
    <col min="19" max="19" width="6" style="1" customWidth="1"/>
    <col min="20" max="20" width="8.625" style="1" customWidth="1"/>
    <col min="21" max="21" width="7.375" style="1" customWidth="1"/>
    <col min="22" max="24" width="9" style="1" customWidth="1"/>
    <col min="25" max="25" width="5" style="1" customWidth="1"/>
    <col min="26" max="26" width="5.75" style="1" customWidth="1"/>
    <col min="27" max="16384" width="9" style="1"/>
  </cols>
  <sheetData>
    <row r="1" spans="1:33" s="2" customFormat="1" x14ac:dyDescent="0.2">
      <c r="A1" s="49" t="s">
        <v>302</v>
      </c>
      <c r="B1" s="49" t="s">
        <v>141</v>
      </c>
      <c r="C1" s="49" t="s">
        <v>72</v>
      </c>
      <c r="D1" s="49" t="s">
        <v>142</v>
      </c>
      <c r="E1" s="49" t="s">
        <v>148</v>
      </c>
      <c r="F1" s="49" t="s">
        <v>1135</v>
      </c>
      <c r="G1" s="49" t="s">
        <v>1200</v>
      </c>
      <c r="H1" s="49" t="s">
        <v>1029</v>
      </c>
      <c r="I1" s="49" t="s">
        <v>1030</v>
      </c>
      <c r="J1" s="49" t="s">
        <v>5</v>
      </c>
      <c r="K1" s="49" t="s">
        <v>6</v>
      </c>
      <c r="L1" s="49" t="s">
        <v>7</v>
      </c>
      <c r="M1" s="49" t="s">
        <v>389</v>
      </c>
      <c r="N1" s="49" t="s">
        <v>390</v>
      </c>
      <c r="O1" s="49" t="s">
        <v>391</v>
      </c>
      <c r="P1" s="49" t="s">
        <v>392</v>
      </c>
      <c r="Q1" s="49" t="s">
        <v>395</v>
      </c>
      <c r="R1" s="49" t="s">
        <v>153</v>
      </c>
      <c r="S1" s="49" t="s">
        <v>145</v>
      </c>
      <c r="T1" s="49" t="s">
        <v>146</v>
      </c>
      <c r="U1" s="49" t="s">
        <v>983</v>
      </c>
      <c r="V1" s="49" t="s">
        <v>974</v>
      </c>
      <c r="W1" s="49" t="s">
        <v>975</v>
      </c>
      <c r="X1" s="49" t="s">
        <v>976</v>
      </c>
      <c r="Y1" s="49" t="s">
        <v>1022</v>
      </c>
      <c r="Z1" s="49" t="s">
        <v>1023</v>
      </c>
      <c r="AA1" s="49" t="s">
        <v>1018</v>
      </c>
      <c r="AB1" s="49" t="s">
        <v>1019</v>
      </c>
      <c r="AC1" s="49" t="s">
        <v>1020</v>
      </c>
      <c r="AD1" s="49" t="s">
        <v>1021</v>
      </c>
      <c r="AE1" s="49" t="s">
        <v>1045</v>
      </c>
      <c r="AF1" s="49" t="s">
        <v>1046</v>
      </c>
      <c r="AG1" s="49" t="s">
        <v>1047</v>
      </c>
    </row>
    <row r="2" spans="1:33" x14ac:dyDescent="0.2">
      <c r="A2" s="51" t="s">
        <v>972</v>
      </c>
      <c r="B2" s="51" t="s">
        <v>431</v>
      </c>
      <c r="C2" s="51" t="s">
        <v>433</v>
      </c>
      <c r="D2" s="51" t="s">
        <v>144</v>
      </c>
      <c r="E2" s="51" t="s">
        <v>149</v>
      </c>
      <c r="F2" s="51">
        <v>1200</v>
      </c>
      <c r="G2" s="51">
        <v>138</v>
      </c>
      <c r="H2" s="51">
        <v>110</v>
      </c>
      <c r="I2" s="51">
        <v>111</v>
      </c>
      <c r="J2" s="51">
        <v>112</v>
      </c>
      <c r="K2" s="51">
        <v>113</v>
      </c>
      <c r="L2" s="51">
        <v>114</v>
      </c>
      <c r="M2" s="51">
        <v>0.13500000000000001</v>
      </c>
      <c r="N2" s="55"/>
      <c r="O2" s="51">
        <v>0.115</v>
      </c>
      <c r="P2" s="55"/>
      <c r="Q2" s="56">
        <v>0.01</v>
      </c>
      <c r="R2" s="57">
        <v>2535.7199999999998</v>
      </c>
      <c r="S2" s="51">
        <v>1</v>
      </c>
      <c r="T2" s="51" t="s">
        <v>147</v>
      </c>
      <c r="U2" s="51">
        <f t="shared" ref="U2:U65" si="0">V2*W2*X2/1000000</f>
        <v>0.19598879999999999</v>
      </c>
      <c r="V2" s="51">
        <v>106.4</v>
      </c>
      <c r="W2" s="51">
        <v>61.4</v>
      </c>
      <c r="X2" s="7">
        <v>30</v>
      </c>
      <c r="Y2" s="51"/>
      <c r="Z2" s="7"/>
      <c r="AA2" s="7">
        <v>6300</v>
      </c>
      <c r="AB2" s="7">
        <v>880</v>
      </c>
      <c r="AC2" s="7">
        <v>37</v>
      </c>
      <c r="AD2" s="7"/>
      <c r="AE2" s="7"/>
      <c r="AF2" s="7"/>
      <c r="AG2" s="7"/>
    </row>
    <row r="3" spans="1:33" x14ac:dyDescent="0.2">
      <c r="A3" s="51" t="s">
        <v>430</v>
      </c>
      <c r="B3" s="51" t="s">
        <v>432</v>
      </c>
      <c r="C3" s="51" t="s">
        <v>433</v>
      </c>
      <c r="D3" s="51" t="s">
        <v>144</v>
      </c>
      <c r="E3" s="51" t="s">
        <v>149</v>
      </c>
      <c r="F3" s="51">
        <v>1200</v>
      </c>
      <c r="G3" s="51">
        <v>293</v>
      </c>
      <c r="H3" s="51">
        <v>115</v>
      </c>
      <c r="I3" s="51">
        <v>116</v>
      </c>
      <c r="J3" s="51">
        <v>117</v>
      </c>
      <c r="K3" s="51">
        <v>118</v>
      </c>
      <c r="L3" s="51">
        <v>119</v>
      </c>
      <c r="M3" s="51">
        <v>7.4999999999999997E-2</v>
      </c>
      <c r="N3" s="55"/>
      <c r="O3" s="51">
        <v>7.5999999999999998E-2</v>
      </c>
      <c r="P3" s="55"/>
      <c r="Q3" s="56">
        <v>0.01</v>
      </c>
      <c r="R3" s="57">
        <v>4310.7240000000002</v>
      </c>
      <c r="S3" s="51">
        <v>1</v>
      </c>
      <c r="T3" s="51" t="s">
        <v>147</v>
      </c>
      <c r="U3" s="51">
        <f t="shared" si="0"/>
        <v>0.19598879999999999</v>
      </c>
      <c r="V3" s="51">
        <v>106.4</v>
      </c>
      <c r="W3" s="51">
        <v>61.4</v>
      </c>
      <c r="X3" s="7">
        <v>30</v>
      </c>
      <c r="Y3" s="7"/>
      <c r="Z3" s="7"/>
      <c r="AA3" s="7">
        <v>19300</v>
      </c>
      <c r="AB3" s="7">
        <v>2570</v>
      </c>
      <c r="AC3" s="7">
        <v>120</v>
      </c>
      <c r="AD3" s="7"/>
      <c r="AE3" s="7"/>
      <c r="AF3" s="7"/>
      <c r="AG3" s="7"/>
    </row>
    <row r="4" spans="1:33" x14ac:dyDescent="0.2">
      <c r="A4" s="51" t="s">
        <v>973</v>
      </c>
      <c r="B4" s="51" t="s">
        <v>435</v>
      </c>
      <c r="C4" s="51" t="s">
        <v>433</v>
      </c>
      <c r="D4" s="51" t="s">
        <v>1134</v>
      </c>
      <c r="E4" s="51" t="s">
        <v>149</v>
      </c>
      <c r="F4" s="51">
        <v>1200</v>
      </c>
      <c r="G4" s="51">
        <v>409</v>
      </c>
      <c r="H4" s="51">
        <v>120</v>
      </c>
      <c r="I4" s="51">
        <v>121</v>
      </c>
      <c r="J4" s="51">
        <v>122</v>
      </c>
      <c r="K4" s="51">
        <v>123</v>
      </c>
      <c r="L4" s="51">
        <v>124</v>
      </c>
      <c r="M4" s="51">
        <v>0.13</v>
      </c>
      <c r="N4" s="55"/>
      <c r="O4" s="56">
        <v>0.13</v>
      </c>
      <c r="P4" s="55"/>
      <c r="Q4" s="56">
        <v>0.01</v>
      </c>
      <c r="R4" s="57">
        <v>6074.5861999999997</v>
      </c>
      <c r="S4" s="51">
        <v>1</v>
      </c>
      <c r="T4" s="51" t="s">
        <v>147</v>
      </c>
      <c r="U4" s="51">
        <f t="shared" si="0"/>
        <v>8.0560000000000007E-2</v>
      </c>
      <c r="V4" s="51">
        <v>80</v>
      </c>
      <c r="W4" s="51">
        <v>53</v>
      </c>
      <c r="X4" s="7">
        <v>19</v>
      </c>
      <c r="Y4" s="7"/>
      <c r="Z4" s="7"/>
      <c r="AA4" s="7">
        <v>38000</v>
      </c>
      <c r="AB4" s="7">
        <v>1500</v>
      </c>
      <c r="AC4" s="7">
        <v>90</v>
      </c>
      <c r="AD4" s="7"/>
      <c r="AE4" s="7"/>
      <c r="AF4" s="7"/>
      <c r="AG4" s="7"/>
    </row>
    <row r="5" spans="1:33" ht="14.25" customHeight="1" x14ac:dyDescent="0.2">
      <c r="A5" s="51" t="s">
        <v>430</v>
      </c>
      <c r="B5" s="51" t="s">
        <v>434</v>
      </c>
      <c r="C5" s="51" t="s">
        <v>433</v>
      </c>
      <c r="D5" s="51" t="s">
        <v>144</v>
      </c>
      <c r="E5" s="51" t="s">
        <v>149</v>
      </c>
      <c r="F5" s="51">
        <v>1700</v>
      </c>
      <c r="G5" s="51">
        <v>225</v>
      </c>
      <c r="H5" s="51">
        <v>125</v>
      </c>
      <c r="I5" s="51">
        <v>126</v>
      </c>
      <c r="J5" s="51">
        <v>127</v>
      </c>
      <c r="K5" s="51">
        <v>128</v>
      </c>
      <c r="L5" s="51">
        <v>129</v>
      </c>
      <c r="M5" s="51">
        <v>7.0999999999999994E-2</v>
      </c>
      <c r="N5" s="55"/>
      <c r="O5" s="51">
        <v>6.5000000000000002E-2</v>
      </c>
      <c r="P5" s="55"/>
      <c r="Q5" s="56">
        <v>0.01</v>
      </c>
      <c r="R5" s="57">
        <v>6592.8720000000003</v>
      </c>
      <c r="S5" s="51">
        <v>1</v>
      </c>
      <c r="T5" s="51" t="s">
        <v>147</v>
      </c>
      <c r="U5" s="51">
        <f t="shared" si="0"/>
        <v>0.19598879999999999</v>
      </c>
      <c r="V5" s="51">
        <v>106.4</v>
      </c>
      <c r="W5" s="51">
        <v>61.4</v>
      </c>
      <c r="X5" s="7">
        <v>30</v>
      </c>
      <c r="Y5" s="7"/>
      <c r="Z5" s="7"/>
      <c r="AA5" s="7">
        <v>20000</v>
      </c>
      <c r="AB5" s="7">
        <v>2500</v>
      </c>
      <c r="AC5" s="7">
        <v>80</v>
      </c>
      <c r="AD5" s="7"/>
      <c r="AE5" s="7"/>
      <c r="AF5" s="7"/>
      <c r="AG5" s="7"/>
    </row>
    <row r="6" spans="1:33" ht="14.25" hidden="1" customHeight="1" x14ac:dyDescent="0.2">
      <c r="A6" s="31" t="s">
        <v>970</v>
      </c>
      <c r="B6" s="23" t="s">
        <v>66</v>
      </c>
      <c r="C6" s="23" t="s">
        <v>10</v>
      </c>
      <c r="D6" s="23" t="s">
        <v>143</v>
      </c>
      <c r="E6" s="26" t="s">
        <v>150</v>
      </c>
      <c r="F6" s="23">
        <v>1200</v>
      </c>
      <c r="G6" s="23">
        <v>150</v>
      </c>
      <c r="H6" s="23">
        <v>25</v>
      </c>
      <c r="I6" s="23">
        <v>26</v>
      </c>
      <c r="J6" s="23">
        <v>27</v>
      </c>
      <c r="K6" s="23">
        <v>28</v>
      </c>
      <c r="L6" s="23">
        <v>29</v>
      </c>
      <c r="M6" s="23">
        <v>0.19</v>
      </c>
      <c r="N6" s="27"/>
      <c r="O6" s="23">
        <v>0.24</v>
      </c>
      <c r="P6" s="27"/>
      <c r="Q6" s="23">
        <v>0.05</v>
      </c>
      <c r="R6" s="28">
        <v>300</v>
      </c>
      <c r="S6" s="23"/>
      <c r="T6" s="23"/>
      <c r="U6" s="33">
        <f t="shared" si="0"/>
        <v>0</v>
      </c>
      <c r="V6" s="23"/>
      <c r="W6" s="23"/>
    </row>
    <row r="7" spans="1:33" ht="14.25" hidden="1" customHeight="1" x14ac:dyDescent="0.2">
      <c r="A7" s="31" t="s">
        <v>970</v>
      </c>
      <c r="B7" s="23" t="s">
        <v>134</v>
      </c>
      <c r="C7" s="23" t="s">
        <v>958</v>
      </c>
      <c r="D7" s="23" t="s">
        <v>144</v>
      </c>
      <c r="E7" s="23" t="s">
        <v>149</v>
      </c>
      <c r="F7" s="23">
        <v>1200</v>
      </c>
      <c r="G7" s="23">
        <v>200</v>
      </c>
      <c r="H7" s="23">
        <v>50</v>
      </c>
      <c r="I7" s="23">
        <v>51</v>
      </c>
      <c r="J7" s="23">
        <v>52</v>
      </c>
      <c r="K7" s="23">
        <v>53</v>
      </c>
      <c r="L7" s="23">
        <v>54</v>
      </c>
      <c r="M7" s="23"/>
      <c r="N7" s="23"/>
      <c r="O7" s="23"/>
      <c r="P7" s="23"/>
      <c r="Q7" s="23"/>
      <c r="R7" s="28">
        <v>2000</v>
      </c>
      <c r="S7" s="23"/>
      <c r="T7" s="23"/>
      <c r="U7" s="33">
        <f t="shared" si="0"/>
        <v>0</v>
      </c>
      <c r="V7" s="23"/>
      <c r="W7" s="23"/>
    </row>
    <row r="8" spans="1:33" ht="14.25" hidden="1" customHeight="1" x14ac:dyDescent="0.2">
      <c r="A8" s="31" t="s">
        <v>970</v>
      </c>
      <c r="B8" s="23" t="s">
        <v>136</v>
      </c>
      <c r="C8" s="23" t="s">
        <v>954</v>
      </c>
      <c r="D8" s="23" t="s">
        <v>144</v>
      </c>
      <c r="E8" s="23" t="s">
        <v>149</v>
      </c>
      <c r="F8" s="23">
        <v>1200</v>
      </c>
      <c r="G8" s="23">
        <v>300</v>
      </c>
      <c r="H8" s="23">
        <v>55</v>
      </c>
      <c r="I8" s="23">
        <v>56</v>
      </c>
      <c r="J8" s="23">
        <v>57</v>
      </c>
      <c r="K8" s="23">
        <v>58</v>
      </c>
      <c r="L8" s="23">
        <v>59</v>
      </c>
      <c r="M8" s="23"/>
      <c r="N8" s="23"/>
      <c r="O8" s="23"/>
      <c r="P8" s="23"/>
      <c r="Q8" s="23"/>
      <c r="R8" s="28">
        <v>3000</v>
      </c>
      <c r="S8" s="23"/>
      <c r="T8" s="23"/>
      <c r="U8" s="33">
        <f t="shared" si="0"/>
        <v>0</v>
      </c>
      <c r="V8" s="23"/>
      <c r="W8" s="23"/>
    </row>
    <row r="9" spans="1:33" ht="14.25" hidden="1" customHeight="1" x14ac:dyDescent="0.2">
      <c r="A9" s="31" t="s">
        <v>970</v>
      </c>
      <c r="B9" s="23" t="s">
        <v>137</v>
      </c>
      <c r="C9" s="23" t="s">
        <v>954</v>
      </c>
      <c r="D9" s="23" t="s">
        <v>144</v>
      </c>
      <c r="E9" s="23" t="s">
        <v>149</v>
      </c>
      <c r="F9" s="23">
        <v>1200</v>
      </c>
      <c r="G9" s="23">
        <v>300</v>
      </c>
      <c r="H9" s="23">
        <v>60</v>
      </c>
      <c r="I9" s="23">
        <v>61</v>
      </c>
      <c r="J9" s="23">
        <v>62</v>
      </c>
      <c r="K9" s="23">
        <v>63</v>
      </c>
      <c r="L9" s="23">
        <v>64</v>
      </c>
      <c r="M9" s="23"/>
      <c r="N9" s="23"/>
      <c r="O9" s="23"/>
      <c r="P9" s="23"/>
      <c r="Q9" s="23"/>
      <c r="R9" s="28">
        <v>3000</v>
      </c>
      <c r="S9" s="23"/>
      <c r="T9" s="23"/>
      <c r="U9" s="33">
        <f t="shared" si="0"/>
        <v>0</v>
      </c>
      <c r="V9" s="23"/>
      <c r="W9" s="23"/>
    </row>
    <row r="10" spans="1:33" ht="14.25" hidden="1" customHeight="1" x14ac:dyDescent="0.2">
      <c r="A10" s="31" t="s">
        <v>970</v>
      </c>
      <c r="B10" s="23" t="s">
        <v>138</v>
      </c>
      <c r="C10" s="23" t="s">
        <v>958</v>
      </c>
      <c r="D10" s="23" t="s">
        <v>144</v>
      </c>
      <c r="E10" s="23" t="s">
        <v>149</v>
      </c>
      <c r="F10" s="23">
        <v>1200</v>
      </c>
      <c r="G10" s="23">
        <v>300</v>
      </c>
      <c r="H10" s="23">
        <v>65</v>
      </c>
      <c r="I10" s="23">
        <v>66</v>
      </c>
      <c r="J10" s="23">
        <v>67</v>
      </c>
      <c r="K10" s="23">
        <v>68</v>
      </c>
      <c r="L10" s="23">
        <v>69</v>
      </c>
      <c r="M10" s="23"/>
      <c r="N10" s="23"/>
      <c r="O10" s="23"/>
      <c r="P10" s="35"/>
      <c r="Q10" s="23"/>
      <c r="R10" s="28">
        <v>3000</v>
      </c>
      <c r="S10" s="23"/>
      <c r="T10" s="23"/>
      <c r="U10" s="33">
        <f t="shared" si="0"/>
        <v>0</v>
      </c>
      <c r="V10" s="23"/>
      <c r="W10" s="23"/>
    </row>
    <row r="11" spans="1:33" ht="14.25" hidden="1" customHeight="1" x14ac:dyDescent="0.2">
      <c r="A11" s="31" t="s">
        <v>970</v>
      </c>
      <c r="B11" s="23" t="s">
        <v>139</v>
      </c>
      <c r="C11" s="23" t="s">
        <v>954</v>
      </c>
      <c r="D11" s="23" t="s">
        <v>144</v>
      </c>
      <c r="E11" s="35" t="s">
        <v>149</v>
      </c>
      <c r="F11" s="23">
        <v>1200</v>
      </c>
      <c r="G11" s="23">
        <v>450</v>
      </c>
      <c r="H11" s="23">
        <v>70</v>
      </c>
      <c r="I11" s="23">
        <v>71</v>
      </c>
      <c r="J11" s="23">
        <v>72</v>
      </c>
      <c r="K11" s="23">
        <v>73</v>
      </c>
      <c r="L11" s="23">
        <v>74</v>
      </c>
      <c r="M11" s="23"/>
      <c r="N11" s="23"/>
      <c r="O11" s="23"/>
      <c r="P11" s="23"/>
      <c r="Q11" s="23"/>
      <c r="R11" s="28">
        <v>4500</v>
      </c>
      <c r="S11" s="23"/>
      <c r="T11" s="23"/>
      <c r="U11" s="33">
        <f t="shared" si="0"/>
        <v>0</v>
      </c>
      <c r="V11" s="23"/>
      <c r="W11" s="23"/>
    </row>
    <row r="12" spans="1:33" ht="14.25" hidden="1" customHeight="1" x14ac:dyDescent="0.2">
      <c r="A12" s="31" t="s">
        <v>970</v>
      </c>
      <c r="B12" s="23" t="s">
        <v>140</v>
      </c>
      <c r="C12" s="23" t="s">
        <v>954</v>
      </c>
      <c r="D12" s="23" t="s">
        <v>144</v>
      </c>
      <c r="E12" s="35" t="s">
        <v>149</v>
      </c>
      <c r="F12" s="23">
        <v>1200</v>
      </c>
      <c r="G12" s="23">
        <v>600</v>
      </c>
      <c r="H12" s="23">
        <v>75</v>
      </c>
      <c r="I12" s="23">
        <v>76</v>
      </c>
      <c r="J12" s="23">
        <v>77</v>
      </c>
      <c r="K12" s="23">
        <v>78</v>
      </c>
      <c r="L12" s="23">
        <v>79</v>
      </c>
      <c r="M12" s="23"/>
      <c r="N12" s="23"/>
      <c r="O12" s="23"/>
      <c r="P12" s="23"/>
      <c r="Q12" s="23"/>
      <c r="R12" s="28">
        <v>6000</v>
      </c>
      <c r="S12" s="23"/>
      <c r="T12" s="23"/>
      <c r="U12" s="33">
        <f t="shared" si="0"/>
        <v>0</v>
      </c>
      <c r="V12" s="23"/>
      <c r="W12" s="23"/>
    </row>
    <row r="13" spans="1:33" ht="14.25" hidden="1" customHeight="1" x14ac:dyDescent="0.2">
      <c r="A13" s="31" t="s">
        <v>970</v>
      </c>
      <c r="B13" s="35" t="s">
        <v>135</v>
      </c>
      <c r="C13" s="23" t="s">
        <v>954</v>
      </c>
      <c r="D13" s="23" t="s">
        <v>144</v>
      </c>
      <c r="E13" s="23" t="s">
        <v>149</v>
      </c>
      <c r="F13" s="23">
        <v>1700</v>
      </c>
      <c r="G13" s="23">
        <v>400</v>
      </c>
      <c r="H13" s="23">
        <v>80</v>
      </c>
      <c r="I13" s="23">
        <v>81</v>
      </c>
      <c r="J13" s="23">
        <v>82</v>
      </c>
      <c r="K13" s="23">
        <v>83</v>
      </c>
      <c r="L13" s="23">
        <v>84</v>
      </c>
      <c r="M13" s="23"/>
      <c r="N13" s="23"/>
      <c r="O13" s="23"/>
      <c r="P13" s="27"/>
      <c r="Q13" s="23"/>
      <c r="R13" s="28">
        <v>8000</v>
      </c>
      <c r="S13" s="23"/>
      <c r="T13" s="23"/>
      <c r="U13" s="33">
        <f t="shared" si="0"/>
        <v>0</v>
      </c>
      <c r="V13" s="23"/>
      <c r="W13" s="23"/>
    </row>
    <row r="14" spans="1:33" ht="14.25" hidden="1" customHeight="1" x14ac:dyDescent="0.2">
      <c r="A14" s="23"/>
      <c r="B14" s="25" t="s">
        <v>510</v>
      </c>
      <c r="C14" s="23" t="s">
        <v>131</v>
      </c>
      <c r="D14" s="23" t="s">
        <v>143</v>
      </c>
      <c r="E14" s="23" t="s">
        <v>946</v>
      </c>
      <c r="F14" s="23">
        <v>600</v>
      </c>
      <c r="G14" s="23">
        <v>50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33">
        <f t="shared" si="0"/>
        <v>0</v>
      </c>
      <c r="V14" s="23">
        <v>48</v>
      </c>
      <c r="W14" s="23">
        <v>33.799999999999997</v>
      </c>
    </row>
    <row r="15" spans="1:33" ht="14.25" hidden="1" customHeight="1" x14ac:dyDescent="0.2">
      <c r="A15" s="23"/>
      <c r="B15" s="25" t="s">
        <v>544</v>
      </c>
      <c r="C15" s="23" t="s">
        <v>131</v>
      </c>
      <c r="D15" s="23" t="s">
        <v>143</v>
      </c>
      <c r="E15" s="23" t="s">
        <v>946</v>
      </c>
      <c r="F15" s="23">
        <v>650</v>
      </c>
      <c r="G15" s="23">
        <v>30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33">
        <f t="shared" si="0"/>
        <v>0</v>
      </c>
      <c r="V15" s="23">
        <v>56.7</v>
      </c>
      <c r="W15" s="23">
        <v>48</v>
      </c>
    </row>
    <row r="16" spans="1:33" ht="14.25" hidden="1" customHeight="1" x14ac:dyDescent="0.2">
      <c r="A16" s="23"/>
      <c r="B16" s="25" t="s">
        <v>545</v>
      </c>
      <c r="C16" s="23" t="s">
        <v>131</v>
      </c>
      <c r="D16" s="23" t="s">
        <v>143</v>
      </c>
      <c r="E16" s="23" t="s">
        <v>946</v>
      </c>
      <c r="F16" s="23">
        <v>650</v>
      </c>
      <c r="G16" s="23">
        <v>50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33">
        <f t="shared" si="0"/>
        <v>0</v>
      </c>
      <c r="V16" s="23">
        <v>56.7</v>
      </c>
      <c r="W16" s="23">
        <v>48</v>
      </c>
    </row>
    <row r="17" spans="1:23" ht="14.25" hidden="1" customHeight="1" x14ac:dyDescent="0.2">
      <c r="A17" s="23"/>
      <c r="B17" s="25" t="s">
        <v>546</v>
      </c>
      <c r="C17" s="23" t="s">
        <v>131</v>
      </c>
      <c r="D17" s="23" t="s">
        <v>143</v>
      </c>
      <c r="E17" s="23" t="s">
        <v>946</v>
      </c>
      <c r="F17" s="23">
        <v>650</v>
      </c>
      <c r="G17" s="23">
        <v>50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33">
        <f t="shared" si="0"/>
        <v>0</v>
      </c>
      <c r="V17" s="23">
        <v>56.7</v>
      </c>
      <c r="W17" s="23">
        <v>48</v>
      </c>
    </row>
    <row r="18" spans="1:23" ht="14.25" hidden="1" customHeight="1" x14ac:dyDescent="0.2">
      <c r="A18" s="23"/>
      <c r="B18" s="25" t="s">
        <v>547</v>
      </c>
      <c r="C18" s="23" t="s">
        <v>131</v>
      </c>
      <c r="D18" s="23" t="s">
        <v>143</v>
      </c>
      <c r="E18" s="23" t="s">
        <v>946</v>
      </c>
      <c r="F18" s="23">
        <v>650</v>
      </c>
      <c r="G18" s="23">
        <v>50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33">
        <f t="shared" si="0"/>
        <v>0</v>
      </c>
      <c r="V18" s="23">
        <v>56.7</v>
      </c>
      <c r="W18" s="23">
        <v>48</v>
      </c>
    </row>
    <row r="19" spans="1:23" ht="14.25" hidden="1" customHeight="1" x14ac:dyDescent="0.2">
      <c r="A19" s="23"/>
      <c r="B19" s="25" t="s">
        <v>548</v>
      </c>
      <c r="C19" s="23" t="s">
        <v>131</v>
      </c>
      <c r="D19" s="23" t="s">
        <v>143</v>
      </c>
      <c r="E19" s="23" t="s">
        <v>946</v>
      </c>
      <c r="F19" s="23">
        <v>650</v>
      </c>
      <c r="G19" s="23">
        <v>75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33">
        <f t="shared" si="0"/>
        <v>0</v>
      </c>
      <c r="V19" s="23">
        <v>56.7</v>
      </c>
      <c r="W19" s="23">
        <v>48</v>
      </c>
    </row>
    <row r="20" spans="1:23" ht="14.25" hidden="1" customHeight="1" x14ac:dyDescent="0.2">
      <c r="A20" s="23"/>
      <c r="B20" s="25" t="s">
        <v>549</v>
      </c>
      <c r="C20" s="23" t="s">
        <v>131</v>
      </c>
      <c r="D20" s="23" t="s">
        <v>143</v>
      </c>
      <c r="E20" s="23" t="s">
        <v>946</v>
      </c>
      <c r="F20" s="23">
        <v>650</v>
      </c>
      <c r="G20" s="23">
        <v>100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33">
        <f t="shared" si="0"/>
        <v>0</v>
      </c>
      <c r="V20" s="23">
        <v>56.7</v>
      </c>
      <c r="W20" s="23">
        <v>48</v>
      </c>
    </row>
    <row r="21" spans="1:23" ht="14.25" hidden="1" customHeight="1" x14ac:dyDescent="0.2">
      <c r="A21" s="23"/>
      <c r="B21" s="25" t="s">
        <v>550</v>
      </c>
      <c r="C21" s="23" t="s">
        <v>131</v>
      </c>
      <c r="D21" s="23" t="s">
        <v>143</v>
      </c>
      <c r="E21" s="23" t="s">
        <v>946</v>
      </c>
      <c r="F21" s="23">
        <v>650</v>
      </c>
      <c r="G21" s="23">
        <v>150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33">
        <f t="shared" si="0"/>
        <v>0</v>
      </c>
      <c r="V21" s="23">
        <v>56.7</v>
      </c>
      <c r="W21" s="23">
        <v>48</v>
      </c>
    </row>
    <row r="22" spans="1:23" ht="14.25" hidden="1" customHeight="1" x14ac:dyDescent="0.2">
      <c r="A22" s="23"/>
      <c r="B22" s="25" t="s">
        <v>551</v>
      </c>
      <c r="C22" s="23" t="s">
        <v>131</v>
      </c>
      <c r="D22" s="23" t="s">
        <v>143</v>
      </c>
      <c r="E22" s="23" t="s">
        <v>946</v>
      </c>
      <c r="F22" s="23">
        <v>650</v>
      </c>
      <c r="G22" s="23">
        <v>200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33">
        <f t="shared" si="0"/>
        <v>0</v>
      </c>
      <c r="V22" s="23">
        <v>130</v>
      </c>
      <c r="W22" s="23">
        <v>70.599999999999994</v>
      </c>
    </row>
    <row r="23" spans="1:23" ht="14.25" hidden="1" customHeight="1" x14ac:dyDescent="0.2">
      <c r="A23" s="23"/>
      <c r="B23" s="25" t="s">
        <v>552</v>
      </c>
      <c r="C23" s="23" t="s">
        <v>131</v>
      </c>
      <c r="D23" s="23" t="s">
        <v>143</v>
      </c>
      <c r="E23" s="23" t="s">
        <v>946</v>
      </c>
      <c r="F23" s="23">
        <v>650</v>
      </c>
      <c r="G23" s="23">
        <v>225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33">
        <f t="shared" si="0"/>
        <v>0</v>
      </c>
      <c r="V23" s="23">
        <v>56.7</v>
      </c>
      <c r="W23" s="23">
        <v>48</v>
      </c>
    </row>
    <row r="24" spans="1:23" ht="14.25" hidden="1" customHeight="1" x14ac:dyDescent="0.2">
      <c r="A24" s="23"/>
      <c r="B24" s="25" t="s">
        <v>553</v>
      </c>
      <c r="C24" s="23" t="s">
        <v>131</v>
      </c>
      <c r="D24" s="23" t="s">
        <v>143</v>
      </c>
      <c r="E24" s="23" t="s">
        <v>946</v>
      </c>
      <c r="F24" s="23">
        <v>650</v>
      </c>
      <c r="G24" s="23">
        <v>300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33">
        <f t="shared" si="0"/>
        <v>0</v>
      </c>
      <c r="V24" s="23">
        <v>130</v>
      </c>
      <c r="W24" s="23">
        <v>70.599999999999994</v>
      </c>
    </row>
    <row r="25" spans="1:23" ht="14.25" hidden="1" customHeight="1" x14ac:dyDescent="0.2">
      <c r="A25" s="23"/>
      <c r="B25" s="25" t="s">
        <v>554</v>
      </c>
      <c r="C25" s="23" t="s">
        <v>131</v>
      </c>
      <c r="D25" s="23" t="s">
        <v>143</v>
      </c>
      <c r="E25" s="23" t="s">
        <v>946</v>
      </c>
      <c r="F25" s="23">
        <v>650</v>
      </c>
      <c r="G25" s="23">
        <v>300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33">
        <f t="shared" si="0"/>
        <v>0</v>
      </c>
      <c r="V25" s="23">
        <v>130</v>
      </c>
      <c r="W25" s="23">
        <v>70.599999999999994</v>
      </c>
    </row>
    <row r="26" spans="1:23" ht="14.25" hidden="1" customHeight="1" x14ac:dyDescent="0.2">
      <c r="A26" s="23"/>
      <c r="B26" s="25" t="s">
        <v>555</v>
      </c>
      <c r="C26" s="23" t="s">
        <v>131</v>
      </c>
      <c r="D26" s="23" t="s">
        <v>143</v>
      </c>
      <c r="E26" s="23" t="s">
        <v>946</v>
      </c>
      <c r="F26" s="23">
        <v>650</v>
      </c>
      <c r="G26" s="23">
        <v>400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33">
        <f t="shared" si="0"/>
        <v>0</v>
      </c>
      <c r="V26" s="23">
        <v>152</v>
      </c>
      <c r="W26" s="23">
        <v>62</v>
      </c>
    </row>
    <row r="27" spans="1:23" ht="14.25" hidden="1" customHeight="1" x14ac:dyDescent="0.2">
      <c r="A27" s="23"/>
      <c r="B27" s="25" t="s">
        <v>556</v>
      </c>
      <c r="C27" s="23" t="s">
        <v>131</v>
      </c>
      <c r="D27" s="23" t="s">
        <v>143</v>
      </c>
      <c r="E27" s="23" t="s">
        <v>946</v>
      </c>
      <c r="F27" s="23">
        <v>650</v>
      </c>
      <c r="G27" s="23">
        <v>400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33">
        <f t="shared" si="0"/>
        <v>0</v>
      </c>
      <c r="V27" s="23">
        <v>152</v>
      </c>
      <c r="W27" s="23">
        <v>62</v>
      </c>
    </row>
    <row r="28" spans="1:23" ht="14.25" hidden="1" customHeight="1" x14ac:dyDescent="0.2">
      <c r="A28" s="23"/>
      <c r="B28" s="25" t="s">
        <v>603</v>
      </c>
      <c r="C28" s="23" t="s">
        <v>131</v>
      </c>
      <c r="D28" s="23" t="s">
        <v>143</v>
      </c>
      <c r="E28" s="23" t="s">
        <v>946</v>
      </c>
      <c r="F28" s="23">
        <v>1200</v>
      </c>
      <c r="G28" s="23">
        <v>15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33">
        <f t="shared" si="0"/>
        <v>0</v>
      </c>
      <c r="V28" s="23">
        <v>56.7</v>
      </c>
      <c r="W28" s="23">
        <v>48</v>
      </c>
    </row>
    <row r="29" spans="1:23" ht="14.25" hidden="1" customHeight="1" x14ac:dyDescent="0.2">
      <c r="A29" s="23"/>
      <c r="B29" s="25" t="s">
        <v>604</v>
      </c>
      <c r="C29" s="23" t="s">
        <v>131</v>
      </c>
      <c r="D29" s="23" t="s">
        <v>143</v>
      </c>
      <c r="E29" s="23" t="s">
        <v>946</v>
      </c>
      <c r="F29" s="23">
        <v>1200</v>
      </c>
      <c r="G29" s="23">
        <v>25</v>
      </c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33">
        <f t="shared" si="0"/>
        <v>0</v>
      </c>
      <c r="V29" s="23">
        <v>48</v>
      </c>
      <c r="W29" s="23">
        <v>33.799999999999997</v>
      </c>
    </row>
    <row r="30" spans="1:23" ht="14.25" hidden="1" customHeight="1" x14ac:dyDescent="0.2">
      <c r="A30" s="23"/>
      <c r="B30" s="25" t="s">
        <v>605</v>
      </c>
      <c r="C30" s="23" t="s">
        <v>131</v>
      </c>
      <c r="D30" s="23" t="s">
        <v>143</v>
      </c>
      <c r="E30" s="23" t="s">
        <v>946</v>
      </c>
      <c r="F30" s="23">
        <v>1200</v>
      </c>
      <c r="G30" s="23">
        <v>25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33">
        <f t="shared" si="0"/>
        <v>0</v>
      </c>
      <c r="V30" s="23">
        <v>56.7</v>
      </c>
      <c r="W30" s="23">
        <v>48</v>
      </c>
    </row>
    <row r="31" spans="1:23" ht="14.25" hidden="1" customHeight="1" x14ac:dyDescent="0.2">
      <c r="A31" s="23"/>
      <c r="B31" s="25" t="s">
        <v>606</v>
      </c>
      <c r="C31" s="23" t="s">
        <v>131</v>
      </c>
      <c r="D31" s="23" t="s">
        <v>143</v>
      </c>
      <c r="E31" s="23" t="s">
        <v>946</v>
      </c>
      <c r="F31" s="23">
        <v>1200</v>
      </c>
      <c r="G31" s="23">
        <v>75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33">
        <f t="shared" si="0"/>
        <v>0</v>
      </c>
      <c r="V31" s="23">
        <v>48</v>
      </c>
      <c r="W31" s="23">
        <v>33.799999999999997</v>
      </c>
    </row>
    <row r="32" spans="1:23" ht="14.25" hidden="1" customHeight="1" x14ac:dyDescent="0.2">
      <c r="A32" s="23"/>
      <c r="B32" s="25" t="s">
        <v>607</v>
      </c>
      <c r="C32" s="23" t="s">
        <v>131</v>
      </c>
      <c r="D32" s="23" t="s">
        <v>143</v>
      </c>
      <c r="E32" s="23" t="s">
        <v>946</v>
      </c>
      <c r="F32" s="23">
        <v>1200</v>
      </c>
      <c r="G32" s="23">
        <v>75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33">
        <f t="shared" si="0"/>
        <v>0</v>
      </c>
      <c r="V32" s="23">
        <v>48</v>
      </c>
      <c r="W32" s="23">
        <v>33.799999999999997</v>
      </c>
    </row>
    <row r="33" spans="1:23" ht="14.25" hidden="1" customHeight="1" x14ac:dyDescent="0.2">
      <c r="A33" s="23"/>
      <c r="B33" s="25" t="s">
        <v>608</v>
      </c>
      <c r="C33" s="23" t="s">
        <v>131</v>
      </c>
      <c r="D33" s="23" t="s">
        <v>143</v>
      </c>
      <c r="E33" s="23" t="s">
        <v>946</v>
      </c>
      <c r="F33" s="23">
        <v>1200</v>
      </c>
      <c r="G33" s="23">
        <v>100</v>
      </c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33">
        <f t="shared" si="0"/>
        <v>0</v>
      </c>
      <c r="V33" s="23">
        <v>56.7</v>
      </c>
      <c r="W33" s="23">
        <v>48</v>
      </c>
    </row>
    <row r="34" spans="1:23" ht="14.25" hidden="1" customHeight="1" x14ac:dyDescent="0.2">
      <c r="A34" s="23"/>
      <c r="B34" s="25" t="s">
        <v>609</v>
      </c>
      <c r="C34" s="23" t="s">
        <v>131</v>
      </c>
      <c r="D34" s="23" t="s">
        <v>143</v>
      </c>
      <c r="E34" s="23" t="s">
        <v>946</v>
      </c>
      <c r="F34" s="23">
        <v>1200</v>
      </c>
      <c r="G34" s="23">
        <v>150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33">
        <f t="shared" si="0"/>
        <v>0</v>
      </c>
      <c r="V34" s="23">
        <v>56.7</v>
      </c>
      <c r="W34" s="23">
        <v>48</v>
      </c>
    </row>
    <row r="35" spans="1:23" ht="14.25" hidden="1" customHeight="1" x14ac:dyDescent="0.2">
      <c r="A35" s="23"/>
      <c r="B35" s="25" t="s">
        <v>610</v>
      </c>
      <c r="C35" s="23" t="s">
        <v>131</v>
      </c>
      <c r="D35" s="23" t="s">
        <v>143</v>
      </c>
      <c r="E35" s="23" t="s">
        <v>946</v>
      </c>
      <c r="F35" s="23">
        <v>1200</v>
      </c>
      <c r="G35" s="23">
        <v>200</v>
      </c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33">
        <f t="shared" si="0"/>
        <v>0</v>
      </c>
      <c r="V35" s="23">
        <v>107.5</v>
      </c>
      <c r="W35" s="23">
        <v>45</v>
      </c>
    </row>
    <row r="36" spans="1:23" ht="14.25" hidden="1" customHeight="1" x14ac:dyDescent="0.2">
      <c r="A36" s="23"/>
      <c r="B36" s="25" t="s">
        <v>611</v>
      </c>
      <c r="C36" s="23" t="s">
        <v>131</v>
      </c>
      <c r="D36" s="23" t="s">
        <v>143</v>
      </c>
      <c r="E36" s="23" t="s">
        <v>946</v>
      </c>
      <c r="F36" s="23">
        <v>1200</v>
      </c>
      <c r="G36" s="23">
        <v>200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33">
        <f t="shared" si="0"/>
        <v>0</v>
      </c>
      <c r="V36" s="23">
        <v>56.7</v>
      </c>
      <c r="W36" s="23">
        <v>48</v>
      </c>
    </row>
    <row r="37" spans="1:23" ht="14.25" hidden="1" customHeight="1" x14ac:dyDescent="0.2">
      <c r="A37" s="23"/>
      <c r="B37" s="25" t="s">
        <v>612</v>
      </c>
      <c r="C37" s="23" t="s">
        <v>131</v>
      </c>
      <c r="D37" s="23" t="s">
        <v>143</v>
      </c>
      <c r="E37" s="23" t="s">
        <v>946</v>
      </c>
      <c r="F37" s="23">
        <v>1200</v>
      </c>
      <c r="G37" s="23">
        <v>300</v>
      </c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33">
        <f t="shared" si="0"/>
        <v>0</v>
      </c>
      <c r="V37" s="23">
        <v>152</v>
      </c>
      <c r="W37" s="23">
        <v>62</v>
      </c>
    </row>
    <row r="38" spans="1:23" ht="14.25" hidden="1" customHeight="1" x14ac:dyDescent="0.2">
      <c r="A38" s="23"/>
      <c r="B38" s="25" t="s">
        <v>613</v>
      </c>
      <c r="C38" s="23" t="s">
        <v>131</v>
      </c>
      <c r="D38" s="23" t="s">
        <v>143</v>
      </c>
      <c r="E38" s="23" t="s">
        <v>946</v>
      </c>
      <c r="F38" s="23">
        <v>1200</v>
      </c>
      <c r="G38" s="23">
        <v>300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33">
        <f t="shared" si="0"/>
        <v>0</v>
      </c>
      <c r="V38" s="23">
        <v>152</v>
      </c>
      <c r="W38" s="23">
        <v>62</v>
      </c>
    </row>
    <row r="39" spans="1:23" ht="14.25" hidden="1" customHeight="1" x14ac:dyDescent="0.2">
      <c r="A39" s="23"/>
      <c r="B39" s="25" t="s">
        <v>614</v>
      </c>
      <c r="C39" s="23" t="s">
        <v>131</v>
      </c>
      <c r="D39" s="23" t="s">
        <v>143</v>
      </c>
      <c r="E39" s="23" t="s">
        <v>946</v>
      </c>
      <c r="F39" s="23">
        <v>1200</v>
      </c>
      <c r="G39" s="23">
        <v>300</v>
      </c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33">
        <f t="shared" si="0"/>
        <v>0</v>
      </c>
      <c r="V39" s="23">
        <v>152</v>
      </c>
      <c r="W39" s="23">
        <v>62</v>
      </c>
    </row>
    <row r="40" spans="1:23" ht="14.25" hidden="1" customHeight="1" x14ac:dyDescent="0.2">
      <c r="A40" s="23"/>
      <c r="B40" s="25" t="s">
        <v>615</v>
      </c>
      <c r="C40" s="23" t="s">
        <v>131</v>
      </c>
      <c r="D40" s="23" t="s">
        <v>143</v>
      </c>
      <c r="E40" s="23" t="s">
        <v>946</v>
      </c>
      <c r="F40" s="23">
        <v>1200</v>
      </c>
      <c r="G40" s="23">
        <v>300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33">
        <f t="shared" si="0"/>
        <v>0</v>
      </c>
      <c r="V40" s="23">
        <v>152</v>
      </c>
      <c r="W40" s="23">
        <v>62</v>
      </c>
    </row>
    <row r="41" spans="1:23" ht="14.25" hidden="1" customHeight="1" x14ac:dyDescent="0.2">
      <c r="A41" s="23"/>
      <c r="B41" s="25" t="s">
        <v>616</v>
      </c>
      <c r="C41" s="23" t="s">
        <v>131</v>
      </c>
      <c r="D41" s="23" t="s">
        <v>143</v>
      </c>
      <c r="E41" s="23" t="s">
        <v>946</v>
      </c>
      <c r="F41" s="23">
        <v>1200</v>
      </c>
      <c r="G41" s="23">
        <v>300</v>
      </c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33">
        <f t="shared" si="0"/>
        <v>0</v>
      </c>
      <c r="V41" s="23">
        <v>152</v>
      </c>
      <c r="W41" s="23">
        <v>62</v>
      </c>
    </row>
    <row r="42" spans="1:23" ht="14.25" hidden="1" customHeight="1" x14ac:dyDescent="0.2">
      <c r="A42" s="23"/>
      <c r="B42" s="25" t="s">
        <v>617</v>
      </c>
      <c r="C42" s="23" t="s">
        <v>131</v>
      </c>
      <c r="D42" s="23" t="s">
        <v>143</v>
      </c>
      <c r="E42" s="23" t="s">
        <v>946</v>
      </c>
      <c r="F42" s="23">
        <v>1200</v>
      </c>
      <c r="G42" s="23">
        <v>300</v>
      </c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33">
        <f t="shared" si="0"/>
        <v>0</v>
      </c>
      <c r="V42" s="23">
        <v>152</v>
      </c>
      <c r="W42" s="23">
        <v>62</v>
      </c>
    </row>
    <row r="43" spans="1:23" ht="14.25" hidden="1" customHeight="1" x14ac:dyDescent="0.2">
      <c r="A43" s="23"/>
      <c r="B43" s="25" t="s">
        <v>618</v>
      </c>
      <c r="C43" s="23" t="s">
        <v>131</v>
      </c>
      <c r="D43" s="23" t="s">
        <v>143</v>
      </c>
      <c r="E43" s="23" t="s">
        <v>946</v>
      </c>
      <c r="F43" s="23">
        <v>1200</v>
      </c>
      <c r="G43" s="23">
        <v>300</v>
      </c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33">
        <f t="shared" si="0"/>
        <v>0</v>
      </c>
      <c r="V43" s="23">
        <v>130</v>
      </c>
      <c r="W43" s="23">
        <v>70.599999999999994</v>
      </c>
    </row>
    <row r="44" spans="1:23" ht="14.25" hidden="1" customHeight="1" x14ac:dyDescent="0.2">
      <c r="A44" s="23"/>
      <c r="B44" s="25" t="s">
        <v>619</v>
      </c>
      <c r="C44" s="23" t="s">
        <v>131</v>
      </c>
      <c r="D44" s="23" t="s">
        <v>143</v>
      </c>
      <c r="E44" s="23" t="s">
        <v>946</v>
      </c>
      <c r="F44" s="23">
        <v>1200</v>
      </c>
      <c r="G44" s="23">
        <v>400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33">
        <f t="shared" si="0"/>
        <v>0</v>
      </c>
      <c r="V44" s="23">
        <v>130</v>
      </c>
      <c r="W44" s="23">
        <v>70.599999999999994</v>
      </c>
    </row>
    <row r="45" spans="1:23" ht="14.25" hidden="1" customHeight="1" x14ac:dyDescent="0.2">
      <c r="A45" s="23"/>
      <c r="B45" s="25" t="s">
        <v>620</v>
      </c>
      <c r="C45" s="23" t="s">
        <v>131</v>
      </c>
      <c r="D45" s="23" t="s">
        <v>143</v>
      </c>
      <c r="E45" s="23" t="s">
        <v>946</v>
      </c>
      <c r="F45" s="23">
        <v>1200</v>
      </c>
      <c r="G45" s="23">
        <v>400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33">
        <f t="shared" si="0"/>
        <v>0</v>
      </c>
      <c r="V45" s="23">
        <v>130</v>
      </c>
      <c r="W45" s="23">
        <v>70.599999999999994</v>
      </c>
    </row>
    <row r="46" spans="1:23" ht="14.25" hidden="1" customHeight="1" x14ac:dyDescent="0.2">
      <c r="A46" s="23"/>
      <c r="B46" s="25" t="s">
        <v>557</v>
      </c>
      <c r="C46" s="23" t="s">
        <v>131</v>
      </c>
      <c r="D46" s="23" t="s">
        <v>143</v>
      </c>
      <c r="E46" s="23" t="s">
        <v>950</v>
      </c>
      <c r="F46" s="23">
        <v>650</v>
      </c>
      <c r="G46" s="23">
        <v>80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33">
        <f t="shared" si="0"/>
        <v>0</v>
      </c>
      <c r="V46" s="23">
        <v>48</v>
      </c>
      <c r="W46" s="23">
        <v>33.799999999999997</v>
      </c>
    </row>
    <row r="47" spans="1:23" ht="14.25" hidden="1" customHeight="1" x14ac:dyDescent="0.2">
      <c r="A47" s="23"/>
      <c r="B47" s="25" t="s">
        <v>558</v>
      </c>
      <c r="C47" s="23" t="s">
        <v>131</v>
      </c>
      <c r="D47" s="23" t="s">
        <v>143</v>
      </c>
      <c r="E47" s="23" t="s">
        <v>950</v>
      </c>
      <c r="F47" s="23">
        <v>650</v>
      </c>
      <c r="G47" s="23">
        <v>100</v>
      </c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33">
        <f t="shared" si="0"/>
        <v>0</v>
      </c>
      <c r="V47" s="23">
        <v>48</v>
      </c>
      <c r="W47" s="23">
        <v>33.799999999999997</v>
      </c>
    </row>
    <row r="48" spans="1:23" ht="14.25" hidden="1" customHeight="1" x14ac:dyDescent="0.2">
      <c r="A48" s="23"/>
      <c r="B48" s="25" t="s">
        <v>559</v>
      </c>
      <c r="C48" s="23" t="s">
        <v>131</v>
      </c>
      <c r="D48" s="23" t="s">
        <v>143</v>
      </c>
      <c r="E48" s="23" t="s">
        <v>950</v>
      </c>
      <c r="F48" s="23">
        <v>650</v>
      </c>
      <c r="G48" s="23">
        <v>100</v>
      </c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33">
        <f t="shared" si="0"/>
        <v>0</v>
      </c>
      <c r="V48" s="23">
        <v>48</v>
      </c>
      <c r="W48" s="23">
        <v>33.799999999999997</v>
      </c>
    </row>
    <row r="49" spans="1:24" ht="14.25" hidden="1" customHeight="1" x14ac:dyDescent="0.2">
      <c r="A49" s="23"/>
      <c r="B49" s="25" t="s">
        <v>621</v>
      </c>
      <c r="C49" s="23" t="s">
        <v>131</v>
      </c>
      <c r="D49" s="23" t="s">
        <v>143</v>
      </c>
      <c r="E49" s="23" t="s">
        <v>950</v>
      </c>
      <c r="F49" s="23">
        <v>1200</v>
      </c>
      <c r="G49" s="23">
        <v>80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33">
        <f t="shared" si="0"/>
        <v>0</v>
      </c>
      <c r="V49" s="23">
        <v>56.7</v>
      </c>
      <c r="W49" s="23">
        <v>48</v>
      </c>
    </row>
    <row r="50" spans="1:24" ht="14.25" hidden="1" customHeight="1" x14ac:dyDescent="0.2">
      <c r="A50" s="23"/>
      <c r="B50" s="25" t="s">
        <v>622</v>
      </c>
      <c r="C50" s="23" t="s">
        <v>131</v>
      </c>
      <c r="D50" s="23" t="s">
        <v>143</v>
      </c>
      <c r="E50" s="23" t="s">
        <v>950</v>
      </c>
      <c r="F50" s="23">
        <v>1200</v>
      </c>
      <c r="G50" s="23">
        <v>120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33">
        <f t="shared" si="0"/>
        <v>0</v>
      </c>
      <c r="V50" s="23">
        <v>56.7</v>
      </c>
      <c r="W50" s="23">
        <v>48</v>
      </c>
    </row>
    <row r="51" spans="1:24" ht="14.25" hidden="1" customHeight="1" x14ac:dyDescent="0.2">
      <c r="A51" s="23"/>
      <c r="B51" s="25" t="s">
        <v>623</v>
      </c>
      <c r="C51" s="23" t="s">
        <v>131</v>
      </c>
      <c r="D51" s="23" t="s">
        <v>143</v>
      </c>
      <c r="E51" s="23" t="s">
        <v>950</v>
      </c>
      <c r="F51" s="23">
        <v>1200</v>
      </c>
      <c r="G51" s="23">
        <v>160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33">
        <f t="shared" si="0"/>
        <v>0</v>
      </c>
      <c r="V51" s="23">
        <v>56.7</v>
      </c>
      <c r="W51" s="23">
        <v>48</v>
      </c>
    </row>
    <row r="52" spans="1:24" ht="14.25" hidden="1" customHeight="1" x14ac:dyDescent="0.2">
      <c r="A52" s="23"/>
      <c r="B52" s="25" t="s">
        <v>624</v>
      </c>
      <c r="C52" s="23" t="s">
        <v>131</v>
      </c>
      <c r="D52" s="23" t="s">
        <v>143</v>
      </c>
      <c r="E52" s="23" t="s">
        <v>950</v>
      </c>
      <c r="F52" s="23">
        <v>1200</v>
      </c>
      <c r="G52" s="23">
        <v>200</v>
      </c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33">
        <f t="shared" si="0"/>
        <v>0</v>
      </c>
      <c r="V52" s="23">
        <v>48</v>
      </c>
      <c r="W52" s="23">
        <v>33.799999999999997</v>
      </c>
    </row>
    <row r="53" spans="1:24" ht="14.25" hidden="1" customHeight="1" x14ac:dyDescent="0.2">
      <c r="A53" s="23"/>
      <c r="B53" s="25" t="s">
        <v>511</v>
      </c>
      <c r="C53" s="23" t="s">
        <v>131</v>
      </c>
      <c r="D53" s="23" t="s">
        <v>143</v>
      </c>
      <c r="E53" s="23" t="s">
        <v>150</v>
      </c>
      <c r="F53" s="23">
        <v>600</v>
      </c>
      <c r="G53" s="23">
        <v>300</v>
      </c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33">
        <f t="shared" si="0"/>
        <v>0</v>
      </c>
      <c r="V53" s="23">
        <v>106.4</v>
      </c>
      <c r="W53" s="23">
        <v>61.4</v>
      </c>
    </row>
    <row r="54" spans="1:24" ht="14.25" hidden="1" customHeight="1" x14ac:dyDescent="0.2">
      <c r="A54" s="23"/>
      <c r="B54" s="25" t="s">
        <v>512</v>
      </c>
      <c r="C54" s="23" t="s">
        <v>131</v>
      </c>
      <c r="D54" s="23" t="s">
        <v>143</v>
      </c>
      <c r="E54" s="23" t="s">
        <v>150</v>
      </c>
      <c r="F54" s="23">
        <v>600</v>
      </c>
      <c r="G54" s="23">
        <v>600</v>
      </c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33">
        <f t="shared" si="0"/>
        <v>0</v>
      </c>
      <c r="V54" s="23">
        <v>152</v>
      </c>
      <c r="W54" s="23">
        <v>62</v>
      </c>
    </row>
    <row r="55" spans="1:24" ht="14.25" hidden="1" customHeight="1" x14ac:dyDescent="0.2">
      <c r="A55" s="23"/>
      <c r="B55" s="25" t="s">
        <v>560</v>
      </c>
      <c r="C55" s="23" t="s">
        <v>131</v>
      </c>
      <c r="D55" s="23" t="s">
        <v>143</v>
      </c>
      <c r="E55" s="23" t="s">
        <v>150</v>
      </c>
      <c r="F55" s="23">
        <v>650</v>
      </c>
      <c r="G55" s="23">
        <v>300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33">
        <f t="shared" si="0"/>
        <v>0</v>
      </c>
      <c r="V55" s="23">
        <v>130</v>
      </c>
      <c r="W55" s="23">
        <v>70.599999999999994</v>
      </c>
    </row>
    <row r="56" spans="1:24" ht="14.25" hidden="1" customHeight="1" x14ac:dyDescent="0.2">
      <c r="A56" s="23"/>
      <c r="B56" s="25" t="s">
        <v>561</v>
      </c>
      <c r="C56" s="23" t="s">
        <v>131</v>
      </c>
      <c r="D56" s="23" t="s">
        <v>143</v>
      </c>
      <c r="E56" s="23" t="s">
        <v>150</v>
      </c>
      <c r="F56" s="23">
        <v>650</v>
      </c>
      <c r="G56" s="23">
        <v>300</v>
      </c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33">
        <f t="shared" si="0"/>
        <v>0</v>
      </c>
      <c r="V56" s="23">
        <v>130</v>
      </c>
      <c r="W56" s="23">
        <v>70.599999999999994</v>
      </c>
    </row>
    <row r="57" spans="1:24" ht="14.25" hidden="1" customHeight="1" x14ac:dyDescent="0.2">
      <c r="A57" s="23"/>
      <c r="B57" s="25" t="s">
        <v>625</v>
      </c>
      <c r="C57" s="23" t="s">
        <v>131</v>
      </c>
      <c r="D57" s="23" t="s">
        <v>143</v>
      </c>
      <c r="E57" s="23" t="s">
        <v>150</v>
      </c>
      <c r="F57" s="23">
        <v>1200</v>
      </c>
      <c r="G57" s="23">
        <v>150</v>
      </c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33">
        <f t="shared" si="0"/>
        <v>0</v>
      </c>
      <c r="V57" s="23">
        <v>94</v>
      </c>
      <c r="W57" s="23">
        <v>34</v>
      </c>
    </row>
    <row r="58" spans="1:24" ht="14.25" hidden="1" customHeight="1" x14ac:dyDescent="0.2">
      <c r="A58" s="23" t="s">
        <v>984</v>
      </c>
      <c r="B58" s="35" t="s">
        <v>626</v>
      </c>
      <c r="C58" s="23" t="s">
        <v>9</v>
      </c>
      <c r="D58" s="23" t="s">
        <v>143</v>
      </c>
      <c r="E58" s="29" t="s">
        <v>150</v>
      </c>
      <c r="F58" s="23">
        <v>1200</v>
      </c>
      <c r="G58" s="23">
        <v>150</v>
      </c>
      <c r="H58" s="23">
        <v>20</v>
      </c>
      <c r="I58" s="23">
        <v>21</v>
      </c>
      <c r="J58" s="23">
        <v>22</v>
      </c>
      <c r="K58" s="23">
        <v>23</v>
      </c>
      <c r="L58" s="23">
        <v>24</v>
      </c>
      <c r="M58" s="23">
        <v>0.19</v>
      </c>
      <c r="N58" s="23">
        <v>9.1999999999999998E-2</v>
      </c>
      <c r="O58" s="23">
        <v>0.31</v>
      </c>
      <c r="P58" s="23">
        <v>0.15</v>
      </c>
      <c r="Q58" s="23">
        <v>0.05</v>
      </c>
      <c r="R58" s="23">
        <v>352.01</v>
      </c>
      <c r="S58" s="23">
        <v>100</v>
      </c>
      <c r="T58" s="23" t="s">
        <v>147</v>
      </c>
      <c r="U58" s="33">
        <f t="shared" si="0"/>
        <v>9.6519199999999999E-2</v>
      </c>
      <c r="V58" s="23">
        <v>94</v>
      </c>
      <c r="W58" s="23">
        <v>34</v>
      </c>
      <c r="X58" s="1">
        <v>30.2</v>
      </c>
    </row>
    <row r="59" spans="1:24" ht="14.25" hidden="1" customHeight="1" x14ac:dyDescent="0.2">
      <c r="A59" s="23"/>
      <c r="B59" s="25" t="s">
        <v>627</v>
      </c>
      <c r="C59" s="23" t="s">
        <v>131</v>
      </c>
      <c r="D59" s="23" t="s">
        <v>143</v>
      </c>
      <c r="E59" s="23" t="s">
        <v>150</v>
      </c>
      <c r="F59" s="23">
        <v>1200</v>
      </c>
      <c r="G59" s="23">
        <v>200</v>
      </c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33">
        <f t="shared" si="0"/>
        <v>0</v>
      </c>
      <c r="V59" s="23">
        <v>106.4</v>
      </c>
      <c r="W59" s="23">
        <v>61.4</v>
      </c>
    </row>
    <row r="60" spans="1:24" ht="14.25" hidden="1" customHeight="1" x14ac:dyDescent="0.2">
      <c r="A60" s="23"/>
      <c r="B60" s="25" t="s">
        <v>628</v>
      </c>
      <c r="C60" s="23" t="s">
        <v>131</v>
      </c>
      <c r="D60" s="23" t="s">
        <v>143</v>
      </c>
      <c r="E60" s="23" t="s">
        <v>150</v>
      </c>
      <c r="F60" s="23">
        <v>1200</v>
      </c>
      <c r="G60" s="23">
        <v>200</v>
      </c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33">
        <f t="shared" si="0"/>
        <v>0</v>
      </c>
      <c r="V60" s="23">
        <v>130</v>
      </c>
      <c r="W60" s="23">
        <v>70.599999999999994</v>
      </c>
    </row>
    <row r="61" spans="1:24" ht="14.25" hidden="1" customHeight="1" x14ac:dyDescent="0.2">
      <c r="A61" s="35" t="s">
        <v>963</v>
      </c>
      <c r="B61" s="25" t="s">
        <v>629</v>
      </c>
      <c r="C61" s="23" t="s">
        <v>131</v>
      </c>
      <c r="D61" s="23" t="s">
        <v>143</v>
      </c>
      <c r="E61" s="23" t="s">
        <v>150</v>
      </c>
      <c r="F61" s="23">
        <v>1200</v>
      </c>
      <c r="G61" s="23">
        <v>200</v>
      </c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33">
        <f t="shared" si="0"/>
        <v>0</v>
      </c>
      <c r="V61" s="23">
        <v>106.4</v>
      </c>
      <c r="W61" s="23">
        <v>61.4</v>
      </c>
    </row>
    <row r="62" spans="1:24" ht="14.25" hidden="1" customHeight="1" x14ac:dyDescent="0.2">
      <c r="A62" s="23"/>
      <c r="B62" s="25" t="s">
        <v>630</v>
      </c>
      <c r="C62" s="23" t="s">
        <v>131</v>
      </c>
      <c r="D62" s="23" t="s">
        <v>143</v>
      </c>
      <c r="E62" s="23" t="s">
        <v>150</v>
      </c>
      <c r="F62" s="23">
        <v>1200</v>
      </c>
      <c r="G62" s="23">
        <v>200</v>
      </c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33">
        <f t="shared" si="0"/>
        <v>0</v>
      </c>
      <c r="V62" s="23">
        <v>106.4</v>
      </c>
      <c r="W62" s="23">
        <v>61.4</v>
      </c>
    </row>
    <row r="63" spans="1:24" ht="14.25" hidden="1" customHeight="1" x14ac:dyDescent="0.2">
      <c r="A63" s="23"/>
      <c r="B63" s="25" t="s">
        <v>631</v>
      </c>
      <c r="C63" s="23" t="s">
        <v>131</v>
      </c>
      <c r="D63" s="23" t="s">
        <v>143</v>
      </c>
      <c r="E63" s="23" t="s">
        <v>150</v>
      </c>
      <c r="F63" s="23">
        <v>1200</v>
      </c>
      <c r="G63" s="23">
        <v>200</v>
      </c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33">
        <f t="shared" si="0"/>
        <v>0</v>
      </c>
      <c r="V63" s="23">
        <v>130</v>
      </c>
      <c r="W63" s="23">
        <v>70.599999999999994</v>
      </c>
    </row>
    <row r="64" spans="1:24" ht="14.25" hidden="1" customHeight="1" x14ac:dyDescent="0.2">
      <c r="A64" s="23"/>
      <c r="B64" s="25" t="s">
        <v>632</v>
      </c>
      <c r="C64" s="23" t="s">
        <v>131</v>
      </c>
      <c r="D64" s="23" t="s">
        <v>143</v>
      </c>
      <c r="E64" s="23" t="s">
        <v>150</v>
      </c>
      <c r="F64" s="23">
        <v>1200</v>
      </c>
      <c r="G64" s="23">
        <v>300</v>
      </c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33">
        <f t="shared" si="0"/>
        <v>0</v>
      </c>
      <c r="V64" s="23">
        <v>106.4</v>
      </c>
      <c r="W64" s="23">
        <v>61.4</v>
      </c>
    </row>
    <row r="65" spans="1:23" ht="14.25" hidden="1" customHeight="1" x14ac:dyDescent="0.2">
      <c r="A65" s="35" t="s">
        <v>963</v>
      </c>
      <c r="B65" s="25" t="s">
        <v>633</v>
      </c>
      <c r="C65" s="23" t="s">
        <v>131</v>
      </c>
      <c r="D65" s="23" t="s">
        <v>143</v>
      </c>
      <c r="E65" s="23" t="s">
        <v>150</v>
      </c>
      <c r="F65" s="23">
        <v>1200</v>
      </c>
      <c r="G65" s="23">
        <v>300</v>
      </c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33">
        <f t="shared" si="0"/>
        <v>0</v>
      </c>
      <c r="V65" s="23">
        <v>106.4</v>
      </c>
      <c r="W65" s="23">
        <v>61.4</v>
      </c>
    </row>
    <row r="66" spans="1:23" ht="14.25" hidden="1" customHeight="1" x14ac:dyDescent="0.2">
      <c r="A66" s="23"/>
      <c r="B66" s="25" t="s">
        <v>634</v>
      </c>
      <c r="C66" s="23" t="s">
        <v>131</v>
      </c>
      <c r="D66" s="23" t="s">
        <v>143</v>
      </c>
      <c r="E66" s="23" t="s">
        <v>150</v>
      </c>
      <c r="F66" s="23">
        <v>1200</v>
      </c>
      <c r="G66" s="23">
        <v>300</v>
      </c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33">
        <f t="shared" ref="U66:U129" si="1">V66*W66*X66/1000000</f>
        <v>0</v>
      </c>
      <c r="V66" s="23">
        <v>106.4</v>
      </c>
      <c r="W66" s="23">
        <v>61.4</v>
      </c>
    </row>
    <row r="67" spans="1:23" ht="14.25" hidden="1" customHeight="1" x14ac:dyDescent="0.2">
      <c r="A67" s="23"/>
      <c r="B67" s="25" t="s">
        <v>960</v>
      </c>
      <c r="C67" s="23" t="s">
        <v>131</v>
      </c>
      <c r="D67" s="23" t="s">
        <v>143</v>
      </c>
      <c r="E67" s="23" t="s">
        <v>961</v>
      </c>
      <c r="F67" s="23">
        <v>1200</v>
      </c>
      <c r="G67" s="23">
        <v>300</v>
      </c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33">
        <f t="shared" si="1"/>
        <v>0</v>
      </c>
      <c r="V67" s="23">
        <v>106.4</v>
      </c>
      <c r="W67" s="23">
        <v>61.4</v>
      </c>
    </row>
    <row r="68" spans="1:23" ht="14.25" hidden="1" customHeight="1" x14ac:dyDescent="0.2">
      <c r="A68" s="23"/>
      <c r="B68" s="25" t="s">
        <v>635</v>
      </c>
      <c r="C68" s="23" t="s">
        <v>131</v>
      </c>
      <c r="D68" s="23" t="s">
        <v>143</v>
      </c>
      <c r="E68" s="23" t="s">
        <v>150</v>
      </c>
      <c r="F68" s="23">
        <v>1200</v>
      </c>
      <c r="G68" s="23">
        <v>400</v>
      </c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33">
        <f t="shared" si="1"/>
        <v>0</v>
      </c>
      <c r="V68" s="23">
        <v>106.4</v>
      </c>
      <c r="W68" s="23">
        <v>61.4</v>
      </c>
    </row>
    <row r="69" spans="1:23" ht="14.25" hidden="1" customHeight="1" x14ac:dyDescent="0.2">
      <c r="A69" s="35" t="s">
        <v>963</v>
      </c>
      <c r="B69" s="25" t="s">
        <v>636</v>
      </c>
      <c r="C69" s="23" t="s">
        <v>131</v>
      </c>
      <c r="D69" s="23" t="s">
        <v>143</v>
      </c>
      <c r="E69" s="23" t="s">
        <v>150</v>
      </c>
      <c r="F69" s="23">
        <v>1200</v>
      </c>
      <c r="G69" s="23">
        <v>400</v>
      </c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33">
        <f t="shared" si="1"/>
        <v>0</v>
      </c>
      <c r="V69" s="23">
        <v>106.4</v>
      </c>
      <c r="W69" s="23">
        <v>61.4</v>
      </c>
    </row>
    <row r="70" spans="1:23" ht="14.25" hidden="1" customHeight="1" x14ac:dyDescent="0.2">
      <c r="A70" s="23"/>
      <c r="B70" s="25" t="s">
        <v>801</v>
      </c>
      <c r="C70" s="23" t="s">
        <v>131</v>
      </c>
      <c r="D70" s="23" t="s">
        <v>143</v>
      </c>
      <c r="E70" s="23" t="s">
        <v>962</v>
      </c>
      <c r="F70" s="23">
        <v>1200</v>
      </c>
      <c r="G70" s="23">
        <v>400</v>
      </c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33">
        <f t="shared" si="1"/>
        <v>0</v>
      </c>
      <c r="V70" s="23">
        <v>106.4</v>
      </c>
      <c r="W70" s="23">
        <v>61.4</v>
      </c>
    </row>
    <row r="71" spans="1:23" ht="14.25" hidden="1" customHeight="1" x14ac:dyDescent="0.2">
      <c r="A71" s="35" t="s">
        <v>963</v>
      </c>
      <c r="B71" s="25" t="s">
        <v>637</v>
      </c>
      <c r="C71" s="23" t="s">
        <v>131</v>
      </c>
      <c r="D71" s="23" t="s">
        <v>143</v>
      </c>
      <c r="E71" s="23" t="s">
        <v>150</v>
      </c>
      <c r="F71" s="23">
        <v>1200</v>
      </c>
      <c r="G71" s="23">
        <v>450</v>
      </c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33">
        <f t="shared" si="1"/>
        <v>0</v>
      </c>
      <c r="V71" s="23">
        <v>106.4</v>
      </c>
      <c r="W71" s="23">
        <v>61.4</v>
      </c>
    </row>
    <row r="72" spans="1:23" ht="14.25" hidden="1" customHeight="1" x14ac:dyDescent="0.2">
      <c r="A72" s="23"/>
      <c r="B72" s="25" t="s">
        <v>638</v>
      </c>
      <c r="C72" s="23" t="s">
        <v>131</v>
      </c>
      <c r="D72" s="23" t="s">
        <v>143</v>
      </c>
      <c r="E72" s="23" t="s">
        <v>150</v>
      </c>
      <c r="F72" s="23">
        <v>1200</v>
      </c>
      <c r="G72" s="23">
        <v>600</v>
      </c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33">
        <f t="shared" si="1"/>
        <v>0</v>
      </c>
      <c r="V72" s="23">
        <v>172</v>
      </c>
      <c r="W72" s="23">
        <v>89</v>
      </c>
    </row>
    <row r="73" spans="1:23" ht="14.25" hidden="1" customHeight="1" x14ac:dyDescent="0.2">
      <c r="A73" s="23"/>
      <c r="B73" s="25" t="s">
        <v>639</v>
      </c>
      <c r="C73" s="23" t="s">
        <v>131</v>
      </c>
      <c r="D73" s="23" t="s">
        <v>143</v>
      </c>
      <c r="E73" s="23" t="s">
        <v>150</v>
      </c>
      <c r="F73" s="23">
        <v>1200</v>
      </c>
      <c r="G73" s="23">
        <v>900</v>
      </c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33">
        <f t="shared" si="1"/>
        <v>0</v>
      </c>
      <c r="V73" s="23">
        <v>172</v>
      </c>
      <c r="W73" s="23">
        <v>89</v>
      </c>
    </row>
    <row r="74" spans="1:23" ht="14.25" hidden="1" customHeight="1" x14ac:dyDescent="0.2">
      <c r="A74" s="23"/>
      <c r="B74" s="25" t="s">
        <v>640</v>
      </c>
      <c r="C74" s="23" t="s">
        <v>131</v>
      </c>
      <c r="D74" s="23" t="s">
        <v>143</v>
      </c>
      <c r="E74" s="23" t="s">
        <v>150</v>
      </c>
      <c r="F74" s="23">
        <v>1200</v>
      </c>
      <c r="G74" s="23">
        <v>900</v>
      </c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33">
        <f t="shared" si="1"/>
        <v>0</v>
      </c>
      <c r="V74" s="23">
        <v>172</v>
      </c>
      <c r="W74" s="23">
        <v>89</v>
      </c>
    </row>
    <row r="75" spans="1:23" ht="14.25" hidden="1" customHeight="1" x14ac:dyDescent="0.2">
      <c r="A75" s="35" t="s">
        <v>963</v>
      </c>
      <c r="B75" s="25" t="s">
        <v>641</v>
      </c>
      <c r="C75" s="23" t="s">
        <v>131</v>
      </c>
      <c r="D75" s="23" t="s">
        <v>143</v>
      </c>
      <c r="E75" s="23" t="s">
        <v>150</v>
      </c>
      <c r="F75" s="23">
        <v>1200</v>
      </c>
      <c r="G75" s="23">
        <v>900</v>
      </c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33">
        <f t="shared" si="1"/>
        <v>0</v>
      </c>
      <c r="V75" s="23">
        <v>172</v>
      </c>
      <c r="W75" s="23">
        <v>89</v>
      </c>
    </row>
    <row r="76" spans="1:23" ht="14.25" hidden="1" customHeight="1" x14ac:dyDescent="0.2">
      <c r="A76" s="23"/>
      <c r="B76" s="25" t="s">
        <v>642</v>
      </c>
      <c r="C76" s="23" t="s">
        <v>131</v>
      </c>
      <c r="D76" s="23" t="s">
        <v>143</v>
      </c>
      <c r="E76" s="23" t="s">
        <v>150</v>
      </c>
      <c r="F76" s="23">
        <v>1200</v>
      </c>
      <c r="G76" s="23">
        <v>900</v>
      </c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33">
        <f t="shared" si="1"/>
        <v>0</v>
      </c>
      <c r="V76" s="23">
        <v>172</v>
      </c>
      <c r="W76" s="23">
        <v>89</v>
      </c>
    </row>
    <row r="77" spans="1:23" ht="14.25" hidden="1" customHeight="1" x14ac:dyDescent="0.2">
      <c r="A77" s="23"/>
      <c r="B77" s="25" t="s">
        <v>643</v>
      </c>
      <c r="C77" s="23" t="s">
        <v>131</v>
      </c>
      <c r="D77" s="23" t="s">
        <v>143</v>
      </c>
      <c r="E77" s="23" t="s">
        <v>150</v>
      </c>
      <c r="F77" s="23">
        <v>1200</v>
      </c>
      <c r="G77" s="23">
        <v>1400</v>
      </c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33">
        <f t="shared" si="1"/>
        <v>0</v>
      </c>
      <c r="V77" s="23">
        <v>250</v>
      </c>
      <c r="W77" s="23">
        <v>89</v>
      </c>
    </row>
    <row r="78" spans="1:23" ht="14.25" hidden="1" customHeight="1" x14ac:dyDescent="0.2">
      <c r="A78" s="35" t="s">
        <v>963</v>
      </c>
      <c r="B78" s="25" t="s">
        <v>644</v>
      </c>
      <c r="C78" s="23" t="s">
        <v>131</v>
      </c>
      <c r="D78" s="23" t="s">
        <v>143</v>
      </c>
      <c r="E78" s="23" t="s">
        <v>150</v>
      </c>
      <c r="F78" s="23">
        <v>1200</v>
      </c>
      <c r="G78" s="23">
        <v>1400</v>
      </c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33">
        <f t="shared" si="1"/>
        <v>0</v>
      </c>
      <c r="V78" s="23">
        <v>250</v>
      </c>
      <c r="W78" s="23">
        <v>89</v>
      </c>
    </row>
    <row r="79" spans="1:23" ht="14.25" hidden="1" customHeight="1" x14ac:dyDescent="0.2">
      <c r="A79" s="23"/>
      <c r="B79" s="25" t="s">
        <v>882</v>
      </c>
      <c r="C79" s="23" t="s">
        <v>131</v>
      </c>
      <c r="D79" s="23" t="s">
        <v>143</v>
      </c>
      <c r="E79" s="23" t="s">
        <v>150</v>
      </c>
      <c r="F79" s="23">
        <v>1700</v>
      </c>
      <c r="G79" s="23">
        <v>300</v>
      </c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33">
        <f t="shared" si="1"/>
        <v>0</v>
      </c>
      <c r="V79" s="23">
        <v>106.4</v>
      </c>
      <c r="W79" s="23">
        <v>61.4</v>
      </c>
    </row>
    <row r="80" spans="1:23" ht="14.25" hidden="1" customHeight="1" x14ac:dyDescent="0.2">
      <c r="A80" s="23"/>
      <c r="B80" s="25" t="s">
        <v>883</v>
      </c>
      <c r="C80" s="23" t="s">
        <v>131</v>
      </c>
      <c r="D80" s="23" t="s">
        <v>143</v>
      </c>
      <c r="E80" s="23" t="s">
        <v>150</v>
      </c>
      <c r="F80" s="23">
        <v>1700</v>
      </c>
      <c r="G80" s="23">
        <v>600</v>
      </c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33">
        <f t="shared" si="1"/>
        <v>0</v>
      </c>
      <c r="V80" s="23">
        <v>130</v>
      </c>
      <c r="W80" s="23">
        <v>140</v>
      </c>
    </row>
    <row r="81" spans="1:23" ht="14.25" hidden="1" customHeight="1" x14ac:dyDescent="0.2">
      <c r="A81" s="23"/>
      <c r="B81" s="25" t="s">
        <v>884</v>
      </c>
      <c r="C81" s="23" t="s">
        <v>131</v>
      </c>
      <c r="D81" s="23" t="s">
        <v>143</v>
      </c>
      <c r="E81" s="23" t="s">
        <v>150</v>
      </c>
      <c r="F81" s="23">
        <v>1700</v>
      </c>
      <c r="G81" s="23">
        <v>650</v>
      </c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33">
        <f t="shared" si="1"/>
        <v>0</v>
      </c>
      <c r="V81" s="23">
        <v>172</v>
      </c>
      <c r="W81" s="23">
        <v>89</v>
      </c>
    </row>
    <row r="82" spans="1:23" ht="14.25" hidden="1" customHeight="1" x14ac:dyDescent="0.2">
      <c r="A82" s="23"/>
      <c r="B82" s="25" t="s">
        <v>885</v>
      </c>
      <c r="C82" s="23" t="s">
        <v>131</v>
      </c>
      <c r="D82" s="23" t="s">
        <v>143</v>
      </c>
      <c r="E82" s="23" t="s">
        <v>150</v>
      </c>
      <c r="F82" s="23">
        <v>1700</v>
      </c>
      <c r="G82" s="23">
        <v>650</v>
      </c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33">
        <f t="shared" si="1"/>
        <v>0</v>
      </c>
      <c r="V82" s="23">
        <v>172</v>
      </c>
      <c r="W82" s="23">
        <v>89</v>
      </c>
    </row>
    <row r="83" spans="1:23" ht="14.25" hidden="1" customHeight="1" x14ac:dyDescent="0.2">
      <c r="A83" s="23"/>
      <c r="B83" s="25" t="s">
        <v>886</v>
      </c>
      <c r="C83" s="23" t="s">
        <v>131</v>
      </c>
      <c r="D83" s="23" t="s">
        <v>143</v>
      </c>
      <c r="E83" s="23" t="s">
        <v>150</v>
      </c>
      <c r="F83" s="23">
        <v>1700</v>
      </c>
      <c r="G83" s="23">
        <v>800</v>
      </c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33">
        <f t="shared" si="1"/>
        <v>0</v>
      </c>
      <c r="V83" s="23">
        <v>130</v>
      </c>
      <c r="W83" s="23">
        <v>140</v>
      </c>
    </row>
    <row r="84" spans="1:23" ht="14.25" hidden="1" customHeight="1" x14ac:dyDescent="0.2">
      <c r="A84" s="23"/>
      <c r="B84" s="25" t="s">
        <v>887</v>
      </c>
      <c r="C84" s="23" t="s">
        <v>131</v>
      </c>
      <c r="D84" s="23" t="s">
        <v>143</v>
      </c>
      <c r="E84" s="23" t="s">
        <v>150</v>
      </c>
      <c r="F84" s="23">
        <v>1700</v>
      </c>
      <c r="G84" s="23">
        <v>800</v>
      </c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33">
        <f t="shared" si="1"/>
        <v>0</v>
      </c>
      <c r="V84" s="23">
        <v>130</v>
      </c>
      <c r="W84" s="23">
        <v>140</v>
      </c>
    </row>
    <row r="85" spans="1:23" ht="14.25" hidden="1" customHeight="1" x14ac:dyDescent="0.2">
      <c r="A85" s="23"/>
      <c r="B85" s="25" t="s">
        <v>888</v>
      </c>
      <c r="C85" s="23" t="s">
        <v>131</v>
      </c>
      <c r="D85" s="23" t="s">
        <v>143</v>
      </c>
      <c r="E85" s="23" t="s">
        <v>150</v>
      </c>
      <c r="F85" s="23">
        <v>1700</v>
      </c>
      <c r="G85" s="23">
        <v>1000</v>
      </c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33">
        <f t="shared" si="1"/>
        <v>0</v>
      </c>
      <c r="V85" s="23">
        <v>250</v>
      </c>
      <c r="W85" s="23">
        <v>89</v>
      </c>
    </row>
    <row r="86" spans="1:23" ht="14.25" hidden="1" customHeight="1" x14ac:dyDescent="0.2">
      <c r="A86" s="23"/>
      <c r="B86" s="25" t="s">
        <v>889</v>
      </c>
      <c r="C86" s="23" t="s">
        <v>131</v>
      </c>
      <c r="D86" s="23" t="s">
        <v>143</v>
      </c>
      <c r="E86" s="23" t="s">
        <v>150</v>
      </c>
      <c r="F86" s="23">
        <v>1700</v>
      </c>
      <c r="G86" s="23">
        <v>1000</v>
      </c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33">
        <f t="shared" si="1"/>
        <v>0</v>
      </c>
      <c r="V86" s="23">
        <v>250</v>
      </c>
      <c r="W86" s="23">
        <v>89</v>
      </c>
    </row>
    <row r="87" spans="1:23" ht="14.25" hidden="1" customHeight="1" x14ac:dyDescent="0.2">
      <c r="A87" s="23"/>
      <c r="B87" s="25" t="s">
        <v>890</v>
      </c>
      <c r="C87" s="23" t="s">
        <v>131</v>
      </c>
      <c r="D87" s="23" t="s">
        <v>143</v>
      </c>
      <c r="E87" s="23" t="s">
        <v>150</v>
      </c>
      <c r="F87" s="23">
        <v>1700</v>
      </c>
      <c r="G87" s="23">
        <v>1000</v>
      </c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33">
        <f t="shared" si="1"/>
        <v>0</v>
      </c>
      <c r="V87" s="23">
        <v>250</v>
      </c>
      <c r="W87" s="23">
        <v>89</v>
      </c>
    </row>
    <row r="88" spans="1:23" ht="14.25" hidden="1" customHeight="1" x14ac:dyDescent="0.2">
      <c r="A88" s="23"/>
      <c r="B88" s="25" t="s">
        <v>891</v>
      </c>
      <c r="C88" s="23" t="s">
        <v>131</v>
      </c>
      <c r="D88" s="23" t="s">
        <v>143</v>
      </c>
      <c r="E88" s="23" t="s">
        <v>150</v>
      </c>
      <c r="F88" s="23">
        <v>1700</v>
      </c>
      <c r="G88" s="23">
        <v>1000</v>
      </c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33">
        <f t="shared" si="1"/>
        <v>0</v>
      </c>
      <c r="V88" s="23">
        <v>250</v>
      </c>
      <c r="W88" s="23">
        <v>89</v>
      </c>
    </row>
    <row r="89" spans="1:23" ht="14.25" hidden="1" customHeight="1" x14ac:dyDescent="0.2">
      <c r="A89" s="23"/>
      <c r="B89" s="25" t="s">
        <v>892</v>
      </c>
      <c r="C89" s="23" t="s">
        <v>131</v>
      </c>
      <c r="D89" s="23" t="s">
        <v>143</v>
      </c>
      <c r="E89" s="23" t="s">
        <v>150</v>
      </c>
      <c r="F89" s="23">
        <v>1700</v>
      </c>
      <c r="G89" s="23">
        <v>1200</v>
      </c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33">
        <f t="shared" si="1"/>
        <v>0</v>
      </c>
      <c r="V89" s="23">
        <v>130</v>
      </c>
      <c r="W89" s="23">
        <v>140</v>
      </c>
    </row>
    <row r="90" spans="1:23" ht="14.25" hidden="1" customHeight="1" x14ac:dyDescent="0.2">
      <c r="A90" s="23"/>
      <c r="B90" s="25" t="s">
        <v>893</v>
      </c>
      <c r="C90" s="23" t="s">
        <v>131</v>
      </c>
      <c r="D90" s="23" t="s">
        <v>143</v>
      </c>
      <c r="E90" s="23" t="s">
        <v>150</v>
      </c>
      <c r="F90" s="23">
        <v>1700</v>
      </c>
      <c r="G90" s="23">
        <v>1600</v>
      </c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33">
        <f t="shared" si="1"/>
        <v>0</v>
      </c>
      <c r="V90" s="23">
        <v>190</v>
      </c>
      <c r="W90" s="23">
        <v>140</v>
      </c>
    </row>
    <row r="91" spans="1:23" ht="28.5" hidden="1" customHeight="1" x14ac:dyDescent="0.2">
      <c r="A91" s="23"/>
      <c r="B91" s="25" t="s">
        <v>894</v>
      </c>
      <c r="C91" s="23" t="s">
        <v>131</v>
      </c>
      <c r="D91" s="23" t="s">
        <v>143</v>
      </c>
      <c r="E91" s="23" t="s">
        <v>150</v>
      </c>
      <c r="F91" s="23">
        <v>1700</v>
      </c>
      <c r="G91" s="23">
        <v>1600</v>
      </c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33">
        <f t="shared" si="1"/>
        <v>0</v>
      </c>
      <c r="V91" s="23">
        <v>190</v>
      </c>
      <c r="W91" s="23">
        <v>140</v>
      </c>
    </row>
    <row r="92" spans="1:23" ht="14.25" hidden="1" customHeight="1" x14ac:dyDescent="0.2">
      <c r="A92" s="23"/>
      <c r="B92" s="25" t="s">
        <v>932</v>
      </c>
      <c r="C92" s="23" t="s">
        <v>131</v>
      </c>
      <c r="D92" s="23" t="s">
        <v>143</v>
      </c>
      <c r="E92" s="23" t="s">
        <v>150</v>
      </c>
      <c r="F92" s="23">
        <v>3300</v>
      </c>
      <c r="G92" s="23">
        <v>1000</v>
      </c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33">
        <f t="shared" si="1"/>
        <v>0</v>
      </c>
      <c r="V92" s="23">
        <v>190</v>
      </c>
      <c r="W92" s="23">
        <v>140</v>
      </c>
    </row>
    <row r="93" spans="1:23" ht="14.25" hidden="1" customHeight="1" x14ac:dyDescent="0.2">
      <c r="A93" s="23"/>
      <c r="B93" s="25" t="s">
        <v>933</v>
      </c>
      <c r="C93" s="23" t="s">
        <v>131</v>
      </c>
      <c r="D93" s="23" t="s">
        <v>143</v>
      </c>
      <c r="E93" s="23" t="s">
        <v>150</v>
      </c>
      <c r="F93" s="23">
        <v>3300</v>
      </c>
      <c r="G93" s="23">
        <v>1000</v>
      </c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33">
        <f t="shared" si="1"/>
        <v>0</v>
      </c>
      <c r="V93" s="23">
        <v>190</v>
      </c>
      <c r="W93" s="23">
        <v>140</v>
      </c>
    </row>
    <row r="94" spans="1:23" ht="14.25" hidden="1" customHeight="1" x14ac:dyDescent="0.2">
      <c r="A94" s="23"/>
      <c r="B94" s="25" t="s">
        <v>936</v>
      </c>
      <c r="C94" s="23" t="s">
        <v>131</v>
      </c>
      <c r="D94" s="23" t="s">
        <v>143</v>
      </c>
      <c r="E94" s="23" t="s">
        <v>150</v>
      </c>
      <c r="F94" s="23">
        <v>4500</v>
      </c>
      <c r="G94" s="23">
        <v>800</v>
      </c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33">
        <f t="shared" si="1"/>
        <v>0</v>
      </c>
      <c r="V94" s="23">
        <v>190</v>
      </c>
      <c r="W94" s="23">
        <v>140</v>
      </c>
    </row>
    <row r="95" spans="1:23" ht="14.25" hidden="1" customHeight="1" x14ac:dyDescent="0.2">
      <c r="A95" s="23"/>
      <c r="B95" s="25" t="s">
        <v>940</v>
      </c>
      <c r="C95" s="23" t="s">
        <v>131</v>
      </c>
      <c r="D95" s="23" t="s">
        <v>143</v>
      </c>
      <c r="E95" s="23" t="s">
        <v>150</v>
      </c>
      <c r="F95" s="23">
        <v>6500</v>
      </c>
      <c r="G95" s="23">
        <v>250</v>
      </c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33">
        <f t="shared" si="1"/>
        <v>0</v>
      </c>
      <c r="V95" s="23">
        <v>130</v>
      </c>
      <c r="W95" s="23">
        <v>140</v>
      </c>
    </row>
    <row r="96" spans="1:23" ht="14.25" hidden="1" customHeight="1" x14ac:dyDescent="0.2">
      <c r="A96" s="23"/>
      <c r="B96" s="25" t="s">
        <v>941</v>
      </c>
      <c r="C96" s="23" t="s">
        <v>131</v>
      </c>
      <c r="D96" s="23" t="s">
        <v>143</v>
      </c>
      <c r="E96" s="23" t="s">
        <v>150</v>
      </c>
      <c r="F96" s="23">
        <v>6500</v>
      </c>
      <c r="G96" s="23">
        <v>500</v>
      </c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33">
        <f t="shared" si="1"/>
        <v>0</v>
      </c>
      <c r="V96" s="23">
        <v>190</v>
      </c>
      <c r="W96" s="23">
        <v>140</v>
      </c>
    </row>
    <row r="97" spans="1:23" ht="14.25" hidden="1" customHeight="1" x14ac:dyDescent="0.2">
      <c r="A97" s="23"/>
      <c r="B97" s="25" t="s">
        <v>645</v>
      </c>
      <c r="C97" s="23" t="s">
        <v>131</v>
      </c>
      <c r="D97" s="23" t="s">
        <v>143</v>
      </c>
      <c r="E97" s="23" t="s">
        <v>951</v>
      </c>
      <c r="F97" s="23">
        <v>1200</v>
      </c>
      <c r="G97" s="23">
        <v>200</v>
      </c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33">
        <f t="shared" si="1"/>
        <v>0</v>
      </c>
      <c r="V97" s="23">
        <v>106.4</v>
      </c>
      <c r="W97" s="23">
        <v>61.4</v>
      </c>
    </row>
    <row r="98" spans="1:23" ht="14.25" hidden="1" customHeight="1" x14ac:dyDescent="0.2">
      <c r="A98" s="23"/>
      <c r="B98" s="25" t="s">
        <v>646</v>
      </c>
      <c r="C98" s="23" t="s">
        <v>131</v>
      </c>
      <c r="D98" s="23" t="s">
        <v>143</v>
      </c>
      <c r="E98" s="23" t="s">
        <v>951</v>
      </c>
      <c r="F98" s="23">
        <v>1200</v>
      </c>
      <c r="G98" s="23">
        <v>300</v>
      </c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33">
        <f t="shared" si="1"/>
        <v>0</v>
      </c>
      <c r="V98" s="23">
        <v>106.4</v>
      </c>
      <c r="W98" s="23">
        <v>61.4</v>
      </c>
    </row>
    <row r="99" spans="1:23" ht="14.25" hidden="1" customHeight="1" x14ac:dyDescent="0.2">
      <c r="A99" s="23"/>
      <c r="B99" s="25" t="s">
        <v>647</v>
      </c>
      <c r="C99" s="23" t="s">
        <v>131</v>
      </c>
      <c r="D99" s="23" t="s">
        <v>143</v>
      </c>
      <c r="E99" s="23" t="s">
        <v>951</v>
      </c>
      <c r="F99" s="23">
        <v>1200</v>
      </c>
      <c r="G99" s="23">
        <v>300</v>
      </c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33">
        <f t="shared" si="1"/>
        <v>0</v>
      </c>
      <c r="V99" s="23">
        <v>106.4</v>
      </c>
      <c r="W99" s="23">
        <v>61.4</v>
      </c>
    </row>
    <row r="100" spans="1:23" ht="14.25" hidden="1" customHeight="1" x14ac:dyDescent="0.2">
      <c r="A100" s="23"/>
      <c r="B100" s="25" t="s">
        <v>648</v>
      </c>
      <c r="C100" s="23" t="s">
        <v>131</v>
      </c>
      <c r="D100" s="23" t="s">
        <v>143</v>
      </c>
      <c r="E100" s="23" t="s">
        <v>951</v>
      </c>
      <c r="F100" s="23">
        <v>1200</v>
      </c>
      <c r="G100" s="23">
        <v>300</v>
      </c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33">
        <f t="shared" si="1"/>
        <v>0</v>
      </c>
      <c r="V100" s="23">
        <v>106.4</v>
      </c>
      <c r="W100" s="23">
        <v>61.4</v>
      </c>
    </row>
    <row r="101" spans="1:23" ht="14.25" hidden="1" customHeight="1" x14ac:dyDescent="0.2">
      <c r="A101" s="23"/>
      <c r="B101" s="25" t="s">
        <v>649</v>
      </c>
      <c r="C101" s="23" t="s">
        <v>131</v>
      </c>
      <c r="D101" s="23" t="s">
        <v>143</v>
      </c>
      <c r="E101" s="23" t="s">
        <v>951</v>
      </c>
      <c r="F101" s="23">
        <v>1200</v>
      </c>
      <c r="G101" s="23">
        <v>400</v>
      </c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33">
        <f t="shared" si="1"/>
        <v>0</v>
      </c>
      <c r="V101" s="23">
        <v>106.4</v>
      </c>
      <c r="W101" s="23">
        <v>61.4</v>
      </c>
    </row>
    <row r="102" spans="1:23" ht="14.25" hidden="1" customHeight="1" x14ac:dyDescent="0.2">
      <c r="A102" s="23"/>
      <c r="B102" s="25" t="s">
        <v>650</v>
      </c>
      <c r="C102" s="23" t="s">
        <v>131</v>
      </c>
      <c r="D102" s="23" t="s">
        <v>143</v>
      </c>
      <c r="E102" s="23" t="s">
        <v>951</v>
      </c>
      <c r="F102" s="23">
        <v>1200</v>
      </c>
      <c r="G102" s="23">
        <v>400</v>
      </c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33">
        <f t="shared" si="1"/>
        <v>0</v>
      </c>
      <c r="V102" s="23">
        <v>106.4</v>
      </c>
      <c r="W102" s="23">
        <v>61.4</v>
      </c>
    </row>
    <row r="103" spans="1:23" ht="14.25" hidden="1" customHeight="1" x14ac:dyDescent="0.2">
      <c r="A103" s="23"/>
      <c r="B103" s="25" t="s">
        <v>651</v>
      </c>
      <c r="C103" s="23" t="s">
        <v>131</v>
      </c>
      <c r="D103" s="23" t="s">
        <v>143</v>
      </c>
      <c r="E103" s="23" t="s">
        <v>951</v>
      </c>
      <c r="F103" s="23">
        <v>1200</v>
      </c>
      <c r="G103" s="23">
        <v>450</v>
      </c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33">
        <f t="shared" si="1"/>
        <v>0</v>
      </c>
      <c r="V103" s="23">
        <v>106.4</v>
      </c>
      <c r="W103" s="23">
        <v>61.4</v>
      </c>
    </row>
    <row r="104" spans="1:23" ht="14.25" hidden="1" customHeight="1" x14ac:dyDescent="0.2">
      <c r="A104" s="23"/>
      <c r="B104" s="25" t="s">
        <v>652</v>
      </c>
      <c r="C104" s="23" t="s">
        <v>131</v>
      </c>
      <c r="D104" s="23" t="s">
        <v>143</v>
      </c>
      <c r="E104" s="23" t="s">
        <v>951</v>
      </c>
      <c r="F104" s="23">
        <v>1200</v>
      </c>
      <c r="G104" s="23">
        <v>450</v>
      </c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33">
        <f t="shared" si="1"/>
        <v>0</v>
      </c>
      <c r="V104" s="23">
        <v>152</v>
      </c>
      <c r="W104" s="23">
        <v>62</v>
      </c>
    </row>
    <row r="105" spans="1:23" ht="14.25" hidden="1" customHeight="1" x14ac:dyDescent="0.2">
      <c r="A105" s="23"/>
      <c r="B105" s="25" t="s">
        <v>653</v>
      </c>
      <c r="C105" s="23" t="s">
        <v>131</v>
      </c>
      <c r="D105" s="23" t="s">
        <v>143</v>
      </c>
      <c r="E105" s="23" t="s">
        <v>951</v>
      </c>
      <c r="F105" s="23">
        <v>1200</v>
      </c>
      <c r="G105" s="23">
        <v>600</v>
      </c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33">
        <f t="shared" si="1"/>
        <v>0</v>
      </c>
      <c r="V105" s="23">
        <v>106.4</v>
      </c>
      <c r="W105" s="23">
        <v>61.4</v>
      </c>
    </row>
    <row r="106" spans="1:23" ht="14.25" hidden="1" customHeight="1" x14ac:dyDescent="0.2">
      <c r="A106" s="23"/>
      <c r="B106" s="25" t="s">
        <v>654</v>
      </c>
      <c r="C106" s="23" t="s">
        <v>131</v>
      </c>
      <c r="D106" s="23" t="s">
        <v>143</v>
      </c>
      <c r="E106" s="23" t="s">
        <v>951</v>
      </c>
      <c r="F106" s="23">
        <v>1200</v>
      </c>
      <c r="G106" s="23">
        <v>600</v>
      </c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33">
        <f t="shared" si="1"/>
        <v>0</v>
      </c>
      <c r="V106" s="23">
        <v>152</v>
      </c>
      <c r="W106" s="23">
        <v>62</v>
      </c>
    </row>
    <row r="107" spans="1:23" ht="14.25" hidden="1" customHeight="1" x14ac:dyDescent="0.2">
      <c r="A107" s="23"/>
      <c r="B107" s="25" t="s">
        <v>454</v>
      </c>
      <c r="C107" s="23" t="s">
        <v>131</v>
      </c>
      <c r="D107" s="23" t="s">
        <v>143</v>
      </c>
      <c r="E107" s="23" t="s">
        <v>951</v>
      </c>
      <c r="F107" s="23">
        <v>1700</v>
      </c>
      <c r="G107" s="23">
        <v>400</v>
      </c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33">
        <f t="shared" si="1"/>
        <v>0</v>
      </c>
      <c r="V107" s="23">
        <v>106.4</v>
      </c>
      <c r="W107" s="23">
        <v>61.4</v>
      </c>
    </row>
    <row r="108" spans="1:23" ht="14.25" hidden="1" customHeight="1" x14ac:dyDescent="0.2">
      <c r="A108" s="23"/>
      <c r="B108" s="25" t="s">
        <v>655</v>
      </c>
      <c r="C108" s="23" t="s">
        <v>131</v>
      </c>
      <c r="D108" s="23" t="s">
        <v>143</v>
      </c>
      <c r="E108" s="23" t="s">
        <v>952</v>
      </c>
      <c r="F108" s="23">
        <v>1200</v>
      </c>
      <c r="G108" s="23">
        <v>1200</v>
      </c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33">
        <f t="shared" si="1"/>
        <v>0</v>
      </c>
      <c r="V108" s="23">
        <v>130</v>
      </c>
      <c r="W108" s="23">
        <v>140</v>
      </c>
    </row>
    <row r="109" spans="1:23" ht="14.25" hidden="1" customHeight="1" x14ac:dyDescent="0.2">
      <c r="A109" s="23"/>
      <c r="B109" s="25" t="s">
        <v>895</v>
      </c>
      <c r="C109" s="23" t="s">
        <v>131</v>
      </c>
      <c r="D109" s="23" t="s">
        <v>143</v>
      </c>
      <c r="E109" s="23" t="s">
        <v>952</v>
      </c>
      <c r="F109" s="23">
        <v>1700</v>
      </c>
      <c r="G109" s="23">
        <v>800</v>
      </c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33">
        <f t="shared" si="1"/>
        <v>0</v>
      </c>
      <c r="V109" s="23">
        <v>130</v>
      </c>
      <c r="W109" s="23">
        <v>140</v>
      </c>
    </row>
    <row r="110" spans="1:23" ht="14.25" hidden="1" customHeight="1" x14ac:dyDescent="0.2">
      <c r="A110" s="23"/>
      <c r="B110" s="25" t="s">
        <v>896</v>
      </c>
      <c r="C110" s="23" t="s">
        <v>131</v>
      </c>
      <c r="D110" s="23" t="s">
        <v>143</v>
      </c>
      <c r="E110" s="23" t="s">
        <v>952</v>
      </c>
      <c r="F110" s="23">
        <v>1700</v>
      </c>
      <c r="G110" s="23">
        <v>800</v>
      </c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33">
        <f t="shared" si="1"/>
        <v>0</v>
      </c>
      <c r="V110" s="23">
        <v>106.4</v>
      </c>
      <c r="W110" s="23">
        <v>61.4</v>
      </c>
    </row>
    <row r="111" spans="1:23" ht="14.25" hidden="1" customHeight="1" x14ac:dyDescent="0.2">
      <c r="A111" s="23"/>
      <c r="B111" s="25" t="s">
        <v>897</v>
      </c>
      <c r="C111" s="23" t="s">
        <v>131</v>
      </c>
      <c r="D111" s="23" t="s">
        <v>143</v>
      </c>
      <c r="E111" s="23" t="s">
        <v>952</v>
      </c>
      <c r="F111" s="23">
        <v>1700</v>
      </c>
      <c r="G111" s="23">
        <v>1200</v>
      </c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33">
        <f t="shared" si="1"/>
        <v>0</v>
      </c>
      <c r="V111" s="23">
        <v>130</v>
      </c>
      <c r="W111" s="23">
        <v>140</v>
      </c>
    </row>
    <row r="112" spans="1:23" ht="14.25" hidden="1" customHeight="1" x14ac:dyDescent="0.2">
      <c r="A112" s="23"/>
      <c r="B112" s="25" t="s">
        <v>934</v>
      </c>
      <c r="C112" s="23" t="s">
        <v>131</v>
      </c>
      <c r="D112" s="23" t="s">
        <v>143</v>
      </c>
      <c r="E112" s="23" t="s">
        <v>952</v>
      </c>
      <c r="F112" s="23">
        <v>3300</v>
      </c>
      <c r="G112" s="23">
        <v>500</v>
      </c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33">
        <f t="shared" si="1"/>
        <v>0</v>
      </c>
      <c r="V112" s="23">
        <v>130</v>
      </c>
      <c r="W112" s="23">
        <v>140</v>
      </c>
    </row>
    <row r="113" spans="1:23" ht="14.25" hidden="1" customHeight="1" x14ac:dyDescent="0.2">
      <c r="A113" s="23"/>
      <c r="B113" s="25" t="s">
        <v>935</v>
      </c>
      <c r="C113" s="23" t="s">
        <v>131</v>
      </c>
      <c r="D113" s="23" t="s">
        <v>143</v>
      </c>
      <c r="E113" s="23" t="s">
        <v>952</v>
      </c>
      <c r="F113" s="23">
        <v>3300</v>
      </c>
      <c r="G113" s="23">
        <v>1000</v>
      </c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33">
        <f t="shared" si="1"/>
        <v>0</v>
      </c>
      <c r="V113" s="23">
        <v>130</v>
      </c>
      <c r="W113" s="23">
        <v>140</v>
      </c>
    </row>
    <row r="114" spans="1:23" ht="14.25" hidden="1" customHeight="1" x14ac:dyDescent="0.2">
      <c r="A114" s="23"/>
      <c r="B114" s="25" t="s">
        <v>937</v>
      </c>
      <c r="C114" s="23" t="s">
        <v>131</v>
      </c>
      <c r="D114" s="23" t="s">
        <v>143</v>
      </c>
      <c r="E114" s="23" t="s">
        <v>952</v>
      </c>
      <c r="F114" s="23">
        <v>4500</v>
      </c>
      <c r="G114" s="23">
        <v>400</v>
      </c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33">
        <f t="shared" si="1"/>
        <v>0</v>
      </c>
      <c r="V114" s="23">
        <v>130</v>
      </c>
      <c r="W114" s="23">
        <v>140</v>
      </c>
    </row>
    <row r="115" spans="1:23" ht="14.25" hidden="1" customHeight="1" x14ac:dyDescent="0.2">
      <c r="A115" s="23"/>
      <c r="B115" s="25" t="s">
        <v>938</v>
      </c>
      <c r="C115" s="23" t="s">
        <v>131</v>
      </c>
      <c r="D115" s="23" t="s">
        <v>143</v>
      </c>
      <c r="E115" s="23" t="s">
        <v>952</v>
      </c>
      <c r="F115" s="23">
        <v>4500</v>
      </c>
      <c r="G115" s="23">
        <v>800</v>
      </c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33">
        <f t="shared" si="1"/>
        <v>0</v>
      </c>
      <c r="V115" s="23">
        <v>130</v>
      </c>
      <c r="W115" s="23">
        <v>140</v>
      </c>
    </row>
    <row r="116" spans="1:23" ht="14.25" hidden="1" customHeight="1" x14ac:dyDescent="0.2">
      <c r="A116" s="23"/>
      <c r="B116" s="25" t="s">
        <v>939</v>
      </c>
      <c r="C116" s="23" t="s">
        <v>131</v>
      </c>
      <c r="D116" s="23" t="s">
        <v>143</v>
      </c>
      <c r="E116" s="23" t="s">
        <v>952</v>
      </c>
      <c r="F116" s="23">
        <v>4500</v>
      </c>
      <c r="G116" s="23">
        <v>1200</v>
      </c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33">
        <f t="shared" si="1"/>
        <v>0</v>
      </c>
      <c r="V116" s="23">
        <v>130</v>
      </c>
      <c r="W116" s="23">
        <v>140</v>
      </c>
    </row>
    <row r="117" spans="1:23" ht="14.25" hidden="1" customHeight="1" x14ac:dyDescent="0.2">
      <c r="A117" s="23"/>
      <c r="B117" s="25" t="s">
        <v>942</v>
      </c>
      <c r="C117" s="23" t="s">
        <v>131</v>
      </c>
      <c r="D117" s="23" t="s">
        <v>143</v>
      </c>
      <c r="E117" s="23" t="s">
        <v>952</v>
      </c>
      <c r="F117" s="23">
        <v>6500</v>
      </c>
      <c r="G117" s="23">
        <v>250</v>
      </c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33">
        <f t="shared" si="1"/>
        <v>0</v>
      </c>
      <c r="V117" s="23">
        <v>130</v>
      </c>
      <c r="W117" s="23">
        <v>140</v>
      </c>
    </row>
    <row r="118" spans="1:23" ht="14.25" hidden="1" customHeight="1" x14ac:dyDescent="0.2">
      <c r="A118" s="23"/>
      <c r="B118" s="25" t="s">
        <v>943</v>
      </c>
      <c r="C118" s="23" t="s">
        <v>131</v>
      </c>
      <c r="D118" s="23" t="s">
        <v>143</v>
      </c>
      <c r="E118" s="23" t="s">
        <v>952</v>
      </c>
      <c r="F118" s="23">
        <v>6500</v>
      </c>
      <c r="G118" s="23">
        <v>500</v>
      </c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33">
        <f t="shared" si="1"/>
        <v>0</v>
      </c>
      <c r="V118" s="23">
        <v>130</v>
      </c>
      <c r="W118" s="23">
        <v>140</v>
      </c>
    </row>
    <row r="119" spans="1:23" ht="14.25" hidden="1" customHeight="1" x14ac:dyDescent="0.2">
      <c r="A119" s="23"/>
      <c r="B119" s="32" t="s">
        <v>944</v>
      </c>
      <c r="C119" s="23" t="s">
        <v>131</v>
      </c>
      <c r="D119" s="23" t="s">
        <v>143</v>
      </c>
      <c r="E119" s="33" t="s">
        <v>952</v>
      </c>
      <c r="F119" s="23">
        <v>6500</v>
      </c>
      <c r="G119" s="23">
        <v>600</v>
      </c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33">
        <f t="shared" si="1"/>
        <v>0</v>
      </c>
      <c r="V119" s="23">
        <v>130</v>
      </c>
      <c r="W119" s="23">
        <v>140</v>
      </c>
    </row>
    <row r="120" spans="1:23" ht="14.25" hidden="1" customHeight="1" x14ac:dyDescent="0.2">
      <c r="A120" s="23"/>
      <c r="B120" s="25" t="s">
        <v>945</v>
      </c>
      <c r="C120" s="23" t="s">
        <v>131</v>
      </c>
      <c r="D120" s="23" t="s">
        <v>143</v>
      </c>
      <c r="E120" s="23" t="s">
        <v>952</v>
      </c>
      <c r="F120" s="23">
        <v>6500</v>
      </c>
      <c r="G120" s="23">
        <v>750</v>
      </c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33">
        <f t="shared" si="1"/>
        <v>0</v>
      </c>
      <c r="V120" s="23">
        <v>130</v>
      </c>
      <c r="W120" s="23">
        <v>140</v>
      </c>
    </row>
    <row r="121" spans="1:23" ht="14.25" hidden="1" customHeight="1" x14ac:dyDescent="0.2">
      <c r="A121" s="35" t="s">
        <v>966</v>
      </c>
      <c r="B121" s="35" t="s">
        <v>133</v>
      </c>
      <c r="C121" s="23" t="s">
        <v>131</v>
      </c>
      <c r="D121" s="23" t="s">
        <v>143</v>
      </c>
      <c r="E121" s="29" t="s">
        <v>149</v>
      </c>
      <c r="F121" s="23">
        <v>600</v>
      </c>
      <c r="G121" s="23">
        <v>200</v>
      </c>
      <c r="H121" s="23">
        <v>40</v>
      </c>
      <c r="I121" s="23">
        <v>41</v>
      </c>
      <c r="J121" s="23">
        <v>42</v>
      </c>
      <c r="K121" s="23">
        <v>43</v>
      </c>
      <c r="L121" s="23">
        <v>44</v>
      </c>
      <c r="M121" s="23">
        <v>0.22</v>
      </c>
      <c r="N121" s="23">
        <v>0.03</v>
      </c>
      <c r="O121" s="23">
        <v>0.42</v>
      </c>
      <c r="P121" s="23">
        <v>0.06</v>
      </c>
      <c r="Q121" s="23">
        <v>0.01</v>
      </c>
      <c r="R121" s="35">
        <v>588.21</v>
      </c>
      <c r="S121" s="23">
        <v>100</v>
      </c>
      <c r="T121" s="23" t="s">
        <v>147</v>
      </c>
      <c r="U121" s="33">
        <f t="shared" si="1"/>
        <v>0</v>
      </c>
      <c r="V121" s="23">
        <v>106.4</v>
      </c>
      <c r="W121" s="23">
        <v>61.4</v>
      </c>
    </row>
    <row r="122" spans="1:23" ht="14.25" hidden="1" customHeight="1" x14ac:dyDescent="0.2">
      <c r="A122" s="31"/>
      <c r="B122" s="32" t="s">
        <v>513</v>
      </c>
      <c r="C122" s="23" t="s">
        <v>131</v>
      </c>
      <c r="D122" s="23" t="s">
        <v>143</v>
      </c>
      <c r="E122" s="33" t="s">
        <v>149</v>
      </c>
      <c r="F122" s="23">
        <v>600</v>
      </c>
      <c r="G122" s="23">
        <v>300</v>
      </c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33">
        <f t="shared" si="1"/>
        <v>0</v>
      </c>
      <c r="V122" s="23">
        <v>106.4</v>
      </c>
      <c r="W122" s="23">
        <v>61.4</v>
      </c>
    </row>
    <row r="123" spans="1:23" ht="14.25" hidden="1" customHeight="1" x14ac:dyDescent="0.2">
      <c r="A123" s="31"/>
      <c r="B123" s="25" t="s">
        <v>514</v>
      </c>
      <c r="C123" s="23" t="s">
        <v>131</v>
      </c>
      <c r="D123" s="23" t="s">
        <v>143</v>
      </c>
      <c r="E123" s="23" t="s">
        <v>149</v>
      </c>
      <c r="F123" s="23">
        <v>600</v>
      </c>
      <c r="G123" s="23">
        <v>300</v>
      </c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31"/>
      <c r="U123" s="33">
        <f t="shared" si="1"/>
        <v>0</v>
      </c>
      <c r="V123" s="23">
        <v>106.4</v>
      </c>
      <c r="W123" s="23">
        <v>61.4</v>
      </c>
    </row>
    <row r="124" spans="1:23" ht="14.25" hidden="1" customHeight="1" x14ac:dyDescent="0.2">
      <c r="A124" s="23" t="s">
        <v>966</v>
      </c>
      <c r="B124" s="35" t="s">
        <v>959</v>
      </c>
      <c r="C124" s="23" t="s">
        <v>131</v>
      </c>
      <c r="D124" s="23" t="s">
        <v>143</v>
      </c>
      <c r="E124" s="29" t="s">
        <v>149</v>
      </c>
      <c r="F124" s="23">
        <v>600</v>
      </c>
      <c r="G124" s="23">
        <v>400</v>
      </c>
      <c r="H124" s="23">
        <v>45</v>
      </c>
      <c r="I124" s="23">
        <v>46</v>
      </c>
      <c r="J124" s="23">
        <v>47</v>
      </c>
      <c r="K124" s="23">
        <v>48</v>
      </c>
      <c r="L124" s="23">
        <v>49</v>
      </c>
      <c r="M124" s="23">
        <v>0.12</v>
      </c>
      <c r="N124" s="23">
        <v>0.03</v>
      </c>
      <c r="O124" s="23">
        <v>0.22</v>
      </c>
      <c r="P124" s="23">
        <v>0.06</v>
      </c>
      <c r="Q124" s="23">
        <v>0.01</v>
      </c>
      <c r="R124" s="35">
        <v>833.79</v>
      </c>
      <c r="S124" s="23">
        <v>100</v>
      </c>
      <c r="T124" s="23" t="s">
        <v>147</v>
      </c>
      <c r="U124" s="33">
        <f t="shared" si="1"/>
        <v>0</v>
      </c>
      <c r="V124" s="23">
        <v>106.4</v>
      </c>
      <c r="W124" s="23">
        <v>61.4</v>
      </c>
    </row>
    <row r="125" spans="1:23" ht="14.25" hidden="1" customHeight="1" x14ac:dyDescent="0.2">
      <c r="A125" s="23"/>
      <c r="B125" s="25" t="s">
        <v>562</v>
      </c>
      <c r="C125" s="23" t="s">
        <v>131</v>
      </c>
      <c r="D125" s="23" t="s">
        <v>143</v>
      </c>
      <c r="E125" s="23" t="s">
        <v>149</v>
      </c>
      <c r="F125" s="23">
        <v>650</v>
      </c>
      <c r="G125" s="23">
        <v>300</v>
      </c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>
        <v>726.99</v>
      </c>
      <c r="S125" s="23">
        <v>100</v>
      </c>
      <c r="T125" s="23" t="s">
        <v>147</v>
      </c>
      <c r="U125" s="33">
        <f t="shared" si="1"/>
        <v>0</v>
      </c>
      <c r="V125" s="23">
        <v>106.4</v>
      </c>
      <c r="W125" s="23">
        <v>61.4</v>
      </c>
    </row>
    <row r="126" spans="1:23" ht="14.25" hidden="1" customHeight="1" x14ac:dyDescent="0.2">
      <c r="A126" s="23"/>
      <c r="B126" s="25" t="s">
        <v>563</v>
      </c>
      <c r="C126" s="23" t="s">
        <v>131</v>
      </c>
      <c r="D126" s="23" t="s">
        <v>143</v>
      </c>
      <c r="E126" s="23" t="s">
        <v>149</v>
      </c>
      <c r="F126" s="23">
        <v>650</v>
      </c>
      <c r="G126" s="23">
        <v>300</v>
      </c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33">
        <f t="shared" si="1"/>
        <v>0</v>
      </c>
      <c r="V126" s="23">
        <v>152</v>
      </c>
      <c r="W126" s="23">
        <v>62</v>
      </c>
    </row>
    <row r="127" spans="1:23" ht="14.25" hidden="1" customHeight="1" x14ac:dyDescent="0.2">
      <c r="A127" s="23"/>
      <c r="B127" s="25" t="s">
        <v>564</v>
      </c>
      <c r="C127" s="23" t="s">
        <v>131</v>
      </c>
      <c r="D127" s="23" t="s">
        <v>143</v>
      </c>
      <c r="E127" s="23" t="s">
        <v>149</v>
      </c>
      <c r="F127" s="23">
        <v>650</v>
      </c>
      <c r="G127" s="23">
        <v>400</v>
      </c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33">
        <f t="shared" si="1"/>
        <v>0</v>
      </c>
      <c r="V127" s="23">
        <v>42.5</v>
      </c>
      <c r="W127" s="23">
        <v>42</v>
      </c>
    </row>
    <row r="128" spans="1:23" ht="14.25" hidden="1" customHeight="1" x14ac:dyDescent="0.2">
      <c r="A128" s="23"/>
      <c r="B128" s="25" t="s">
        <v>565</v>
      </c>
      <c r="C128" s="23" t="s">
        <v>131</v>
      </c>
      <c r="D128" s="23" t="s">
        <v>143</v>
      </c>
      <c r="E128" s="23" t="s">
        <v>149</v>
      </c>
      <c r="F128" s="23">
        <v>650</v>
      </c>
      <c r="G128" s="23">
        <v>400</v>
      </c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33">
        <f t="shared" si="1"/>
        <v>0</v>
      </c>
      <c r="V128" s="23">
        <v>106.4</v>
      </c>
      <c r="W128" s="23">
        <v>61.4</v>
      </c>
    </row>
    <row r="129" spans="1:33" ht="14.25" hidden="1" customHeight="1" x14ac:dyDescent="0.2">
      <c r="A129" s="23"/>
      <c r="B129" s="32" t="s">
        <v>566</v>
      </c>
      <c r="C129" s="23" t="s">
        <v>131</v>
      </c>
      <c r="D129" s="23" t="s">
        <v>143</v>
      </c>
      <c r="E129" s="33" t="s">
        <v>149</v>
      </c>
      <c r="F129" s="23">
        <v>650</v>
      </c>
      <c r="G129" s="23">
        <v>450</v>
      </c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33">
        <f t="shared" si="1"/>
        <v>0</v>
      </c>
      <c r="V129" s="23">
        <v>152</v>
      </c>
      <c r="W129" s="23">
        <v>62</v>
      </c>
    </row>
    <row r="130" spans="1:33" ht="14.25" hidden="1" customHeight="1" x14ac:dyDescent="0.2">
      <c r="A130" s="23"/>
      <c r="B130" s="25" t="s">
        <v>567</v>
      </c>
      <c r="C130" s="23" t="s">
        <v>131</v>
      </c>
      <c r="D130" s="23" t="s">
        <v>143</v>
      </c>
      <c r="E130" s="23" t="s">
        <v>149</v>
      </c>
      <c r="F130" s="23">
        <v>650</v>
      </c>
      <c r="G130" s="23">
        <v>600</v>
      </c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33">
        <f t="shared" ref="U130:U193" si="2">V130*W130*X130/1000000</f>
        <v>0</v>
      </c>
      <c r="V130" s="23">
        <v>152</v>
      </c>
      <c r="W130" s="23">
        <v>62</v>
      </c>
    </row>
    <row r="131" spans="1:33" x14ac:dyDescent="0.2">
      <c r="A131" s="51" t="s">
        <v>303</v>
      </c>
      <c r="B131" s="51" t="s">
        <v>132</v>
      </c>
      <c r="C131" s="51" t="s">
        <v>131</v>
      </c>
      <c r="D131" s="51" t="s">
        <v>143</v>
      </c>
      <c r="E131" s="58" t="s">
        <v>149</v>
      </c>
      <c r="F131" s="51">
        <v>1200</v>
      </c>
      <c r="G131" s="51">
        <v>50</v>
      </c>
      <c r="H131" s="51">
        <v>35</v>
      </c>
      <c r="I131" s="51">
        <v>36</v>
      </c>
      <c r="J131" s="51">
        <v>37</v>
      </c>
      <c r="K131" s="51">
        <v>38</v>
      </c>
      <c r="L131" s="51">
        <v>39</v>
      </c>
      <c r="M131" s="51">
        <v>0.53</v>
      </c>
      <c r="N131" s="51">
        <v>8.2000000000000003E-2</v>
      </c>
      <c r="O131" s="51">
        <v>0.84</v>
      </c>
      <c r="P131" s="51">
        <v>0.13</v>
      </c>
      <c r="Q131" s="51">
        <v>0.05</v>
      </c>
      <c r="R131" s="51">
        <v>285.69</v>
      </c>
      <c r="S131" s="51">
        <v>100</v>
      </c>
      <c r="T131" s="51" t="s">
        <v>147</v>
      </c>
      <c r="U131" s="51">
        <f t="shared" si="2"/>
        <v>9.6519199999999999E-2</v>
      </c>
      <c r="V131" s="51">
        <v>94</v>
      </c>
      <c r="W131" s="51">
        <v>34</v>
      </c>
      <c r="X131" s="7">
        <v>30.2</v>
      </c>
      <c r="Y131" s="7"/>
      <c r="Z131" s="7"/>
      <c r="AA131" s="7">
        <v>2800</v>
      </c>
      <c r="AB131" s="68">
        <f>AC131*1.8</f>
        <v>180</v>
      </c>
      <c r="AC131" s="7">
        <v>100</v>
      </c>
      <c r="AD131" s="7"/>
      <c r="AE131" s="7"/>
      <c r="AF131" s="7"/>
      <c r="AG131" s="7"/>
    </row>
    <row r="132" spans="1:33" ht="14.25" hidden="1" customHeight="1" x14ac:dyDescent="0.2">
      <c r="A132" s="35" t="s">
        <v>963</v>
      </c>
      <c r="B132" s="32" t="s">
        <v>656</v>
      </c>
      <c r="C132" s="23" t="s">
        <v>131</v>
      </c>
      <c r="D132" s="23" t="s">
        <v>143</v>
      </c>
      <c r="E132" s="33" t="s">
        <v>149</v>
      </c>
      <c r="F132" s="23">
        <v>1200</v>
      </c>
      <c r="G132" s="23">
        <v>75</v>
      </c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35">
        <v>335.32</v>
      </c>
      <c r="S132" s="33">
        <v>100</v>
      </c>
      <c r="T132" s="33" t="s">
        <v>147</v>
      </c>
      <c r="U132" s="33">
        <f t="shared" si="2"/>
        <v>0</v>
      </c>
      <c r="V132" s="23">
        <v>94</v>
      </c>
      <c r="W132" s="23">
        <v>34</v>
      </c>
    </row>
    <row r="133" spans="1:33" ht="14.25" hidden="1" customHeight="1" x14ac:dyDescent="0.2">
      <c r="A133" s="23"/>
      <c r="B133" s="25" t="s">
        <v>657</v>
      </c>
      <c r="C133" s="23" t="s">
        <v>131</v>
      </c>
      <c r="D133" s="23" t="s">
        <v>143</v>
      </c>
      <c r="E133" s="23" t="s">
        <v>149</v>
      </c>
      <c r="F133" s="23">
        <v>1200</v>
      </c>
      <c r="G133" s="23">
        <v>100</v>
      </c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33">
        <f t="shared" si="2"/>
        <v>0</v>
      </c>
      <c r="V133" s="23">
        <v>106.4</v>
      </c>
      <c r="W133" s="23">
        <v>61.4</v>
      </c>
    </row>
    <row r="134" spans="1:33" x14ac:dyDescent="0.2">
      <c r="A134" s="51" t="s">
        <v>303</v>
      </c>
      <c r="B134" s="51" t="s">
        <v>71</v>
      </c>
      <c r="C134" s="51" t="s">
        <v>393</v>
      </c>
      <c r="D134" s="51" t="s">
        <v>1133</v>
      </c>
      <c r="E134" s="58" t="s">
        <v>149</v>
      </c>
      <c r="F134" s="51">
        <v>1200</v>
      </c>
      <c r="G134" s="51">
        <v>100</v>
      </c>
      <c r="H134" s="51">
        <v>30</v>
      </c>
      <c r="I134" s="51">
        <v>31</v>
      </c>
      <c r="J134" s="51">
        <v>32</v>
      </c>
      <c r="K134" s="51">
        <v>33</v>
      </c>
      <c r="L134" s="51">
        <v>34</v>
      </c>
      <c r="M134" s="51">
        <v>0.27</v>
      </c>
      <c r="N134" s="51">
        <v>7.8E-2</v>
      </c>
      <c r="O134" s="51">
        <v>0.48</v>
      </c>
      <c r="P134" s="51">
        <v>0.14000000000000001</v>
      </c>
      <c r="Q134" s="51">
        <v>0.05</v>
      </c>
      <c r="R134" s="51">
        <v>354.07</v>
      </c>
      <c r="S134" s="51">
        <v>100</v>
      </c>
      <c r="T134" s="51" t="s">
        <v>147</v>
      </c>
      <c r="U134" s="51">
        <f t="shared" si="2"/>
        <v>9.6519199999999999E-2</v>
      </c>
      <c r="V134" s="51">
        <v>94</v>
      </c>
      <c r="W134" s="51">
        <v>34</v>
      </c>
      <c r="X134" s="7">
        <v>30.2</v>
      </c>
      <c r="Y134" s="7"/>
      <c r="Z134" s="7"/>
      <c r="AA134" s="7">
        <v>6300</v>
      </c>
      <c r="AB134" s="68">
        <f>AC134*1.8</f>
        <v>486</v>
      </c>
      <c r="AC134" s="7">
        <v>270</v>
      </c>
      <c r="AD134" s="7"/>
      <c r="AE134" s="7"/>
      <c r="AF134" s="7"/>
      <c r="AG134" s="7"/>
    </row>
    <row r="135" spans="1:33" ht="14.25" hidden="1" customHeight="1" x14ac:dyDescent="0.2">
      <c r="A135" s="23"/>
      <c r="B135" s="25" t="s">
        <v>658</v>
      </c>
      <c r="C135" s="23" t="s">
        <v>131</v>
      </c>
      <c r="D135" s="23" t="s">
        <v>143</v>
      </c>
      <c r="E135" s="23" t="s">
        <v>149</v>
      </c>
      <c r="F135" s="23">
        <v>1200</v>
      </c>
      <c r="G135" s="23">
        <v>150</v>
      </c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33">
        <f t="shared" si="2"/>
        <v>0</v>
      </c>
      <c r="V135" s="23">
        <v>106.4</v>
      </c>
      <c r="W135" s="23">
        <v>61.4</v>
      </c>
    </row>
    <row r="136" spans="1:33" ht="14.25" hidden="1" customHeight="1" x14ac:dyDescent="0.2">
      <c r="A136" s="23"/>
      <c r="B136" s="25" t="s">
        <v>659</v>
      </c>
      <c r="C136" s="23" t="s">
        <v>131</v>
      </c>
      <c r="D136" s="23" t="s">
        <v>143</v>
      </c>
      <c r="E136" s="23" t="s">
        <v>149</v>
      </c>
      <c r="F136" s="23">
        <v>1200</v>
      </c>
      <c r="G136" s="23">
        <v>150</v>
      </c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33">
        <f t="shared" si="2"/>
        <v>0</v>
      </c>
      <c r="V136" s="23">
        <v>106.4</v>
      </c>
      <c r="W136" s="23">
        <v>61.4</v>
      </c>
    </row>
    <row r="137" spans="1:33" ht="14.25" hidden="1" customHeight="1" x14ac:dyDescent="0.2">
      <c r="A137" s="23"/>
      <c r="B137" s="25" t="s">
        <v>660</v>
      </c>
      <c r="C137" s="23" t="s">
        <v>131</v>
      </c>
      <c r="D137" s="23" t="s">
        <v>143</v>
      </c>
      <c r="E137" s="23" t="s">
        <v>149</v>
      </c>
      <c r="F137" s="23">
        <v>1200</v>
      </c>
      <c r="G137" s="23">
        <v>150</v>
      </c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33">
        <f t="shared" si="2"/>
        <v>0</v>
      </c>
      <c r="V137" s="23">
        <v>106.4</v>
      </c>
      <c r="W137" s="23">
        <v>61.4</v>
      </c>
    </row>
    <row r="138" spans="1:33" ht="14.25" hidden="1" customHeight="1" x14ac:dyDescent="0.2">
      <c r="A138" s="23"/>
      <c r="B138" s="25" t="s">
        <v>661</v>
      </c>
      <c r="C138" s="23" t="s">
        <v>131</v>
      </c>
      <c r="D138" s="23" t="s">
        <v>143</v>
      </c>
      <c r="E138" s="23" t="s">
        <v>149</v>
      </c>
      <c r="F138" s="23">
        <v>1200</v>
      </c>
      <c r="G138" s="23">
        <v>150</v>
      </c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33">
        <f t="shared" si="2"/>
        <v>0</v>
      </c>
      <c r="V138" s="23">
        <v>106.4</v>
      </c>
      <c r="W138" s="23">
        <v>61.4</v>
      </c>
    </row>
    <row r="139" spans="1:33" ht="14.25" hidden="1" customHeight="1" x14ac:dyDescent="0.2">
      <c r="A139" s="23"/>
      <c r="B139" s="25" t="s">
        <v>662</v>
      </c>
      <c r="C139" s="23" t="s">
        <v>131</v>
      </c>
      <c r="D139" s="23" t="s">
        <v>143</v>
      </c>
      <c r="E139" s="23" t="s">
        <v>149</v>
      </c>
      <c r="F139" s="23">
        <v>1200</v>
      </c>
      <c r="G139" s="23">
        <v>150</v>
      </c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33"/>
      <c r="S139" s="33"/>
      <c r="T139" s="33"/>
      <c r="U139" s="33">
        <f t="shared" si="2"/>
        <v>0</v>
      </c>
      <c r="V139" s="23">
        <v>152</v>
      </c>
      <c r="W139" s="23">
        <v>62</v>
      </c>
    </row>
    <row r="140" spans="1:33" ht="14.25" hidden="1" customHeight="1" x14ac:dyDescent="0.2">
      <c r="A140" s="35" t="s">
        <v>977</v>
      </c>
      <c r="B140" s="25" t="s">
        <v>663</v>
      </c>
      <c r="C140" s="23" t="s">
        <v>131</v>
      </c>
      <c r="D140" s="23" t="s">
        <v>143</v>
      </c>
      <c r="E140" s="23" t="s">
        <v>149</v>
      </c>
      <c r="F140" s="23">
        <v>1200</v>
      </c>
      <c r="G140" s="23">
        <v>150</v>
      </c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35">
        <v>418.41</v>
      </c>
      <c r="S140" s="33">
        <v>100</v>
      </c>
      <c r="T140" s="33" t="s">
        <v>147</v>
      </c>
      <c r="U140" s="33">
        <f t="shared" si="2"/>
        <v>0</v>
      </c>
      <c r="V140" s="23">
        <v>94</v>
      </c>
      <c r="W140" s="23">
        <v>34</v>
      </c>
    </row>
    <row r="141" spans="1:33" ht="14.25" hidden="1" customHeight="1" x14ac:dyDescent="0.2">
      <c r="A141" s="23"/>
      <c r="B141" s="25" t="s">
        <v>664</v>
      </c>
      <c r="C141" s="23" t="s">
        <v>131</v>
      </c>
      <c r="D141" s="23" t="s">
        <v>143</v>
      </c>
      <c r="E141" s="23" t="s">
        <v>149</v>
      </c>
      <c r="F141" s="23">
        <v>1200</v>
      </c>
      <c r="G141" s="23">
        <v>200</v>
      </c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U141" s="33">
        <f t="shared" si="2"/>
        <v>0</v>
      </c>
      <c r="V141" s="23">
        <v>106.4</v>
      </c>
      <c r="W141" s="23">
        <v>61.4</v>
      </c>
    </row>
    <row r="142" spans="1:33" ht="14.25" hidden="1" customHeight="1" x14ac:dyDescent="0.2">
      <c r="A142" s="31"/>
      <c r="B142" s="32" t="s">
        <v>665</v>
      </c>
      <c r="C142" s="23" t="s">
        <v>131</v>
      </c>
      <c r="D142" s="23" t="s">
        <v>143</v>
      </c>
      <c r="E142" s="23" t="s">
        <v>149</v>
      </c>
      <c r="F142" s="23">
        <v>1200</v>
      </c>
      <c r="G142" s="23">
        <v>200</v>
      </c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>
        <v>674.73</v>
      </c>
      <c r="S142" s="23">
        <v>100</v>
      </c>
      <c r="T142" s="23" t="s">
        <v>147</v>
      </c>
      <c r="U142" s="33">
        <f t="shared" si="2"/>
        <v>0</v>
      </c>
      <c r="V142" s="23">
        <v>106.4</v>
      </c>
      <c r="W142" s="23">
        <v>61.4</v>
      </c>
    </row>
    <row r="143" spans="1:33" ht="14.25" hidden="1" customHeight="1" x14ac:dyDescent="0.2">
      <c r="A143" s="23"/>
      <c r="B143" s="25" t="s">
        <v>666</v>
      </c>
      <c r="C143" s="23" t="s">
        <v>131</v>
      </c>
      <c r="D143" s="23" t="s">
        <v>143</v>
      </c>
      <c r="E143" s="23" t="s">
        <v>149</v>
      </c>
      <c r="F143" s="23">
        <v>1200</v>
      </c>
      <c r="G143" s="23">
        <v>200</v>
      </c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33">
        <f t="shared" si="2"/>
        <v>0</v>
      </c>
      <c r="V143" s="23">
        <v>106.4</v>
      </c>
      <c r="W143" s="23">
        <v>61.4</v>
      </c>
    </row>
    <row r="144" spans="1:33" ht="14.25" hidden="1" customHeight="1" x14ac:dyDescent="0.2">
      <c r="A144" s="31"/>
      <c r="B144" s="25" t="s">
        <v>965</v>
      </c>
      <c r="C144" s="23" t="s">
        <v>131</v>
      </c>
      <c r="D144" s="23" t="s">
        <v>143</v>
      </c>
      <c r="E144" s="23" t="s">
        <v>149</v>
      </c>
      <c r="F144" s="23">
        <v>1200</v>
      </c>
      <c r="G144" s="23">
        <v>200</v>
      </c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>
        <v>801.98</v>
      </c>
      <c r="S144" s="23">
        <v>100</v>
      </c>
      <c r="T144" s="23" t="s">
        <v>147</v>
      </c>
      <c r="U144" s="33">
        <f t="shared" si="2"/>
        <v>0</v>
      </c>
      <c r="V144" s="23">
        <v>106.4</v>
      </c>
      <c r="W144" s="23">
        <v>61.4</v>
      </c>
    </row>
    <row r="145" spans="1:33" ht="14.25" hidden="1" customHeight="1" x14ac:dyDescent="0.2">
      <c r="A145" s="23"/>
      <c r="B145" s="25" t="s">
        <v>667</v>
      </c>
      <c r="C145" s="23" t="s">
        <v>131</v>
      </c>
      <c r="D145" s="23" t="s">
        <v>143</v>
      </c>
      <c r="E145" s="23" t="s">
        <v>149</v>
      </c>
      <c r="F145" s="23">
        <v>1200</v>
      </c>
      <c r="G145" s="23">
        <v>200</v>
      </c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33">
        <f t="shared" si="2"/>
        <v>0</v>
      </c>
      <c r="V145" s="23">
        <v>106.4</v>
      </c>
      <c r="W145" s="23">
        <v>61.4</v>
      </c>
    </row>
    <row r="146" spans="1:33" x14ac:dyDescent="0.2">
      <c r="A146" s="51" t="s">
        <v>430</v>
      </c>
      <c r="B146" s="59" t="s">
        <v>668</v>
      </c>
      <c r="C146" s="51" t="s">
        <v>131</v>
      </c>
      <c r="D146" s="51" t="s">
        <v>143</v>
      </c>
      <c r="E146" s="51" t="s">
        <v>149</v>
      </c>
      <c r="F146" s="51">
        <v>1200</v>
      </c>
      <c r="G146" s="51">
        <v>200</v>
      </c>
      <c r="H146" s="51">
        <v>95</v>
      </c>
      <c r="I146" s="51">
        <v>96</v>
      </c>
      <c r="J146" s="51">
        <v>97</v>
      </c>
      <c r="K146" s="51">
        <v>98</v>
      </c>
      <c r="L146" s="51">
        <v>99</v>
      </c>
      <c r="M146" s="51">
        <v>0.13500000000000001</v>
      </c>
      <c r="N146" s="51">
        <v>3.4000000000000002E-2</v>
      </c>
      <c r="O146" s="51">
        <v>0.2</v>
      </c>
      <c r="P146" s="51">
        <v>0.05</v>
      </c>
      <c r="Q146" s="51">
        <v>0.01</v>
      </c>
      <c r="R146" s="51">
        <v>674.66</v>
      </c>
      <c r="S146" s="51">
        <v>100</v>
      </c>
      <c r="T146" s="51" t="s">
        <v>147</v>
      </c>
      <c r="U146" s="51">
        <f t="shared" si="2"/>
        <v>0.20186846399999997</v>
      </c>
      <c r="V146" s="51">
        <v>106.4</v>
      </c>
      <c r="W146" s="51">
        <v>61.4</v>
      </c>
      <c r="X146" s="7">
        <v>30.9</v>
      </c>
      <c r="Y146" s="7"/>
      <c r="Z146" s="7"/>
      <c r="AA146" s="7">
        <v>14000</v>
      </c>
      <c r="AB146" s="68">
        <f>AC146*1.8</f>
        <v>900</v>
      </c>
      <c r="AC146" s="7">
        <v>500</v>
      </c>
      <c r="AD146" s="7"/>
      <c r="AE146" s="7"/>
      <c r="AF146" s="7"/>
      <c r="AG146" s="7"/>
    </row>
    <row r="147" spans="1:33" ht="14.25" hidden="1" customHeight="1" x14ac:dyDescent="0.2">
      <c r="A147" s="35"/>
      <c r="B147" s="25" t="s">
        <v>669</v>
      </c>
      <c r="C147" s="23" t="s">
        <v>131</v>
      </c>
      <c r="D147" s="23" t="s">
        <v>143</v>
      </c>
      <c r="E147" s="23" t="s">
        <v>149</v>
      </c>
      <c r="F147" s="23">
        <v>1200</v>
      </c>
      <c r="G147" s="23">
        <v>225</v>
      </c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33">
        <f t="shared" si="2"/>
        <v>0</v>
      </c>
      <c r="V147" s="23">
        <v>152</v>
      </c>
      <c r="W147" s="23">
        <v>62</v>
      </c>
    </row>
    <row r="148" spans="1:33" ht="14.25" hidden="1" customHeight="1" x14ac:dyDescent="0.2">
      <c r="A148" s="23"/>
      <c r="B148" s="25" t="s">
        <v>670</v>
      </c>
      <c r="C148" s="23" t="s">
        <v>131</v>
      </c>
      <c r="D148" s="23" t="s">
        <v>143</v>
      </c>
      <c r="E148" s="23" t="s">
        <v>149</v>
      </c>
      <c r="F148" s="23">
        <v>1200</v>
      </c>
      <c r="G148" s="23">
        <v>225</v>
      </c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33">
        <f t="shared" si="2"/>
        <v>0</v>
      </c>
      <c r="V148" s="23">
        <v>152</v>
      </c>
      <c r="W148" s="23">
        <v>62</v>
      </c>
    </row>
    <row r="149" spans="1:33" ht="14.25" hidden="1" customHeight="1" x14ac:dyDescent="0.2">
      <c r="A149" s="23"/>
      <c r="B149" s="25" t="s">
        <v>671</v>
      </c>
      <c r="C149" s="23" t="s">
        <v>131</v>
      </c>
      <c r="D149" s="23" t="s">
        <v>143</v>
      </c>
      <c r="E149" s="23" t="s">
        <v>149</v>
      </c>
      <c r="F149" s="23">
        <v>1200</v>
      </c>
      <c r="G149" s="23">
        <v>225</v>
      </c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33">
        <f t="shared" si="2"/>
        <v>0</v>
      </c>
      <c r="V149" s="23">
        <v>152</v>
      </c>
      <c r="W149" s="23">
        <v>62</v>
      </c>
    </row>
    <row r="150" spans="1:33" ht="14.25" hidden="1" customHeight="1" x14ac:dyDescent="0.2">
      <c r="A150" s="23"/>
      <c r="B150" s="25" t="s">
        <v>672</v>
      </c>
      <c r="C150" s="23" t="s">
        <v>131</v>
      </c>
      <c r="D150" s="23" t="s">
        <v>143</v>
      </c>
      <c r="E150" s="23" t="s">
        <v>149</v>
      </c>
      <c r="F150" s="23">
        <v>1200</v>
      </c>
      <c r="G150" s="23">
        <v>225</v>
      </c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33">
        <f t="shared" si="2"/>
        <v>0</v>
      </c>
      <c r="V150" s="23">
        <v>152</v>
      </c>
      <c r="W150" s="23">
        <v>62</v>
      </c>
    </row>
    <row r="151" spans="1:33" ht="14.25" hidden="1" customHeight="1" x14ac:dyDescent="0.2">
      <c r="A151" s="23"/>
      <c r="B151" s="25" t="s">
        <v>673</v>
      </c>
      <c r="C151" s="23" t="s">
        <v>131</v>
      </c>
      <c r="D151" s="23" t="s">
        <v>143</v>
      </c>
      <c r="E151" s="23" t="s">
        <v>149</v>
      </c>
      <c r="F151" s="23">
        <v>1200</v>
      </c>
      <c r="G151" s="23">
        <v>225</v>
      </c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33">
        <f t="shared" si="2"/>
        <v>0</v>
      </c>
      <c r="V151" s="23">
        <v>152</v>
      </c>
      <c r="W151" s="23">
        <v>62</v>
      </c>
    </row>
    <row r="152" spans="1:33" ht="14.25" hidden="1" customHeight="1" x14ac:dyDescent="0.2">
      <c r="A152" s="23"/>
      <c r="B152" s="25" t="s">
        <v>674</v>
      </c>
      <c r="C152" s="23" t="s">
        <v>131</v>
      </c>
      <c r="D152" s="23" t="s">
        <v>143</v>
      </c>
      <c r="E152" s="23" t="s">
        <v>149</v>
      </c>
      <c r="F152" s="23">
        <v>1200</v>
      </c>
      <c r="G152" s="23">
        <v>300</v>
      </c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33">
        <f t="shared" si="2"/>
        <v>0</v>
      </c>
      <c r="V152" s="23">
        <v>106.4</v>
      </c>
      <c r="W152" s="23">
        <v>61.4</v>
      </c>
    </row>
    <row r="153" spans="1:33" ht="14.25" hidden="1" customHeight="1" x14ac:dyDescent="0.2">
      <c r="A153" s="23"/>
      <c r="B153" s="25" t="s">
        <v>675</v>
      </c>
      <c r="C153" s="23" t="s">
        <v>131</v>
      </c>
      <c r="D153" s="23" t="s">
        <v>143</v>
      </c>
      <c r="E153" s="23" t="s">
        <v>149</v>
      </c>
      <c r="F153" s="23">
        <v>1200</v>
      </c>
      <c r="G153" s="23">
        <v>300</v>
      </c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33">
        <f t="shared" si="2"/>
        <v>0</v>
      </c>
      <c r="V153" s="23">
        <v>106.4</v>
      </c>
      <c r="W153" s="23">
        <v>61.4</v>
      </c>
    </row>
    <row r="154" spans="1:33" ht="14.25" hidden="1" customHeight="1" x14ac:dyDescent="0.2">
      <c r="A154" s="23"/>
      <c r="B154" s="25" t="s">
        <v>676</v>
      </c>
      <c r="C154" s="23" t="s">
        <v>131</v>
      </c>
      <c r="D154" s="23" t="s">
        <v>143</v>
      </c>
      <c r="E154" s="23" t="s">
        <v>149</v>
      </c>
      <c r="F154" s="23">
        <v>1200</v>
      </c>
      <c r="G154" s="23">
        <v>300</v>
      </c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33">
        <f t="shared" si="2"/>
        <v>0</v>
      </c>
      <c r="V154" s="23">
        <v>106.4</v>
      </c>
      <c r="W154" s="23">
        <v>61.4</v>
      </c>
    </row>
    <row r="155" spans="1:33" ht="14.25" hidden="1" customHeight="1" x14ac:dyDescent="0.2">
      <c r="A155" s="23"/>
      <c r="B155" s="25" t="s">
        <v>677</v>
      </c>
      <c r="C155" s="23" t="s">
        <v>131</v>
      </c>
      <c r="D155" s="23" t="s">
        <v>143</v>
      </c>
      <c r="E155" s="23" t="s">
        <v>149</v>
      </c>
      <c r="F155" s="23">
        <v>1200</v>
      </c>
      <c r="G155" s="23">
        <v>300</v>
      </c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33">
        <f t="shared" si="2"/>
        <v>0</v>
      </c>
      <c r="V155" s="23">
        <v>106.4</v>
      </c>
      <c r="W155" s="23">
        <v>61.4</v>
      </c>
    </row>
    <row r="156" spans="1:33" ht="14.25" hidden="1" customHeight="1" x14ac:dyDescent="0.2">
      <c r="A156" s="23"/>
      <c r="B156" s="25" t="s">
        <v>678</v>
      </c>
      <c r="C156" s="23" t="s">
        <v>131</v>
      </c>
      <c r="D156" s="23" t="s">
        <v>143</v>
      </c>
      <c r="E156" s="23" t="s">
        <v>149</v>
      </c>
      <c r="F156" s="23">
        <v>1200</v>
      </c>
      <c r="G156" s="23">
        <v>300</v>
      </c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33">
        <f t="shared" si="2"/>
        <v>0</v>
      </c>
      <c r="V156" s="23">
        <v>106.4</v>
      </c>
      <c r="W156" s="23">
        <v>61.4</v>
      </c>
    </row>
    <row r="157" spans="1:33" ht="14.25" hidden="1" customHeight="1" x14ac:dyDescent="0.2">
      <c r="A157" s="23"/>
      <c r="B157" s="32" t="s">
        <v>679</v>
      </c>
      <c r="C157" s="23" t="s">
        <v>131</v>
      </c>
      <c r="D157" s="23" t="s">
        <v>143</v>
      </c>
      <c r="E157" s="33" t="s">
        <v>149</v>
      </c>
      <c r="F157" s="23">
        <v>1200</v>
      </c>
      <c r="G157" s="23">
        <v>300</v>
      </c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33"/>
      <c r="S157" s="23"/>
      <c r="T157" s="23"/>
      <c r="U157" s="33">
        <f t="shared" si="2"/>
        <v>0</v>
      </c>
      <c r="V157" s="23">
        <v>106.4</v>
      </c>
      <c r="W157" s="23">
        <v>61.4</v>
      </c>
    </row>
    <row r="158" spans="1:33" ht="14.25" hidden="1" customHeight="1" x14ac:dyDescent="0.2">
      <c r="A158" s="33"/>
      <c r="B158" s="25" t="s">
        <v>680</v>
      </c>
      <c r="C158" s="23" t="s">
        <v>131</v>
      </c>
      <c r="D158" s="23" t="s">
        <v>143</v>
      </c>
      <c r="E158" s="23" t="s">
        <v>149</v>
      </c>
      <c r="F158" s="23">
        <v>1200</v>
      </c>
      <c r="G158" s="23">
        <v>300</v>
      </c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33">
        <f t="shared" si="2"/>
        <v>0</v>
      </c>
      <c r="V158" s="23">
        <v>106.4</v>
      </c>
      <c r="W158" s="23">
        <v>61.4</v>
      </c>
    </row>
    <row r="159" spans="1:33" x14ac:dyDescent="0.2">
      <c r="A159" s="51" t="s">
        <v>303</v>
      </c>
      <c r="B159" s="51" t="s">
        <v>394</v>
      </c>
      <c r="C159" s="51" t="s">
        <v>8</v>
      </c>
      <c r="D159" s="51" t="s">
        <v>143</v>
      </c>
      <c r="E159" s="58" t="s">
        <v>149</v>
      </c>
      <c r="F159" s="51">
        <v>1200</v>
      </c>
      <c r="G159" s="51">
        <v>300</v>
      </c>
      <c r="H159" s="51">
        <v>0</v>
      </c>
      <c r="I159" s="51">
        <v>1</v>
      </c>
      <c r="J159" s="51">
        <v>2</v>
      </c>
      <c r="K159" s="51">
        <v>3</v>
      </c>
      <c r="L159" s="51">
        <v>4</v>
      </c>
      <c r="M159" s="51">
        <v>9.2999999999999999E-2</v>
      </c>
      <c r="N159" s="51">
        <v>3.2000000000000001E-2</v>
      </c>
      <c r="O159" s="51">
        <v>0.15</v>
      </c>
      <c r="P159" s="51">
        <v>5.1999999999999998E-2</v>
      </c>
      <c r="Q159" s="51">
        <v>0.01</v>
      </c>
      <c r="R159" s="7">
        <v>845.4</v>
      </c>
      <c r="S159" s="51">
        <v>100</v>
      </c>
      <c r="T159" s="51" t="s">
        <v>147</v>
      </c>
      <c r="U159" s="51">
        <f t="shared" si="2"/>
        <v>0.20186846399999997</v>
      </c>
      <c r="V159" s="51">
        <v>106.4</v>
      </c>
      <c r="W159" s="51">
        <v>61.4</v>
      </c>
      <c r="X159" s="7">
        <v>30.9</v>
      </c>
      <c r="Y159" s="7"/>
      <c r="Z159" s="7"/>
      <c r="AA159" s="7">
        <v>19000</v>
      </c>
      <c r="AB159" s="68">
        <f>AC159*1.8</f>
        <v>1458</v>
      </c>
      <c r="AC159" s="7">
        <v>810</v>
      </c>
      <c r="AD159" s="7"/>
      <c r="AE159" s="7"/>
      <c r="AF159" s="7"/>
      <c r="AG159" s="7"/>
    </row>
    <row r="160" spans="1:33" ht="14.25" hidden="1" customHeight="1" x14ac:dyDescent="0.2">
      <c r="B160" s="25" t="s">
        <v>681</v>
      </c>
      <c r="C160" s="23" t="s">
        <v>131</v>
      </c>
      <c r="D160" s="23" t="s">
        <v>143</v>
      </c>
      <c r="E160" s="23" t="s">
        <v>149</v>
      </c>
      <c r="F160" s="23">
        <v>1200</v>
      </c>
      <c r="G160" s="23">
        <v>300</v>
      </c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33">
        <f t="shared" si="2"/>
        <v>0</v>
      </c>
      <c r="V160" s="23">
        <v>106.4</v>
      </c>
      <c r="W160" s="23">
        <v>61.4</v>
      </c>
    </row>
    <row r="161" spans="1:23" ht="14.25" hidden="1" customHeight="1" x14ac:dyDescent="0.2">
      <c r="A161" s="23"/>
      <c r="B161" s="25" t="s">
        <v>682</v>
      </c>
      <c r="C161" s="23" t="s">
        <v>131</v>
      </c>
      <c r="D161" s="23" t="s">
        <v>143</v>
      </c>
      <c r="E161" s="23" t="s">
        <v>149</v>
      </c>
      <c r="F161" s="23">
        <v>1200</v>
      </c>
      <c r="G161" s="23">
        <v>300</v>
      </c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33">
        <f t="shared" si="2"/>
        <v>0</v>
      </c>
      <c r="V161" s="23">
        <v>152</v>
      </c>
      <c r="W161" s="23">
        <v>62</v>
      </c>
    </row>
    <row r="162" spans="1:23" ht="14.25" hidden="1" customHeight="1" x14ac:dyDescent="0.2">
      <c r="A162" s="23"/>
      <c r="B162" s="25" t="s">
        <v>683</v>
      </c>
      <c r="C162" s="23" t="s">
        <v>131</v>
      </c>
      <c r="D162" s="23" t="s">
        <v>143</v>
      </c>
      <c r="E162" s="23" t="s">
        <v>149</v>
      </c>
      <c r="F162" s="23">
        <v>1200</v>
      </c>
      <c r="G162" s="23">
        <v>300</v>
      </c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33">
        <f t="shared" si="2"/>
        <v>0</v>
      </c>
      <c r="V162" s="23">
        <v>152</v>
      </c>
      <c r="W162" s="23">
        <v>62</v>
      </c>
    </row>
    <row r="163" spans="1:23" ht="14.25" hidden="1" customHeight="1" x14ac:dyDescent="0.2">
      <c r="A163" s="23"/>
      <c r="B163" s="25" t="s">
        <v>684</v>
      </c>
      <c r="C163" s="23" t="s">
        <v>131</v>
      </c>
      <c r="D163" s="23" t="s">
        <v>143</v>
      </c>
      <c r="E163" s="23" t="s">
        <v>149</v>
      </c>
      <c r="F163" s="23">
        <v>1200</v>
      </c>
      <c r="G163" s="23">
        <v>300</v>
      </c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33">
        <f t="shared" si="2"/>
        <v>0</v>
      </c>
      <c r="V163" s="23">
        <v>152</v>
      </c>
      <c r="W163" s="23">
        <v>62</v>
      </c>
    </row>
    <row r="164" spans="1:23" ht="14.25" hidden="1" customHeight="1" x14ac:dyDescent="0.2">
      <c r="A164" s="23"/>
      <c r="B164" s="25" t="s">
        <v>685</v>
      </c>
      <c r="C164" s="23" t="s">
        <v>131</v>
      </c>
      <c r="D164" s="23" t="s">
        <v>143</v>
      </c>
      <c r="E164" s="23" t="s">
        <v>149</v>
      </c>
      <c r="F164" s="23">
        <v>1200</v>
      </c>
      <c r="G164" s="23">
        <v>300</v>
      </c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33">
        <f t="shared" si="2"/>
        <v>0</v>
      </c>
      <c r="V164" s="23">
        <v>152</v>
      </c>
      <c r="W164" s="23">
        <v>62</v>
      </c>
    </row>
    <row r="165" spans="1:23" ht="14.25" hidden="1" customHeight="1" x14ac:dyDescent="0.2">
      <c r="A165" s="23"/>
      <c r="B165" s="25" t="s">
        <v>686</v>
      </c>
      <c r="C165" s="23" t="s">
        <v>131</v>
      </c>
      <c r="D165" s="23" t="s">
        <v>143</v>
      </c>
      <c r="E165" s="23" t="s">
        <v>149</v>
      </c>
      <c r="F165" s="23">
        <v>1200</v>
      </c>
      <c r="G165" s="23">
        <v>300</v>
      </c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33">
        <f t="shared" si="2"/>
        <v>0</v>
      </c>
      <c r="V165" s="23">
        <v>152</v>
      </c>
      <c r="W165" s="23">
        <v>62</v>
      </c>
    </row>
    <row r="166" spans="1:23" ht="14.25" hidden="1" customHeight="1" x14ac:dyDescent="0.2">
      <c r="A166" s="23"/>
      <c r="B166" s="25" t="s">
        <v>687</v>
      </c>
      <c r="C166" s="23" t="s">
        <v>131</v>
      </c>
      <c r="D166" s="23" t="s">
        <v>143</v>
      </c>
      <c r="E166" s="23" t="s">
        <v>149</v>
      </c>
      <c r="F166" s="23">
        <v>1200</v>
      </c>
      <c r="G166" s="23">
        <v>300</v>
      </c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33">
        <f t="shared" si="2"/>
        <v>0</v>
      </c>
      <c r="V166" s="23">
        <v>122</v>
      </c>
      <c r="W166" s="23">
        <v>62</v>
      </c>
    </row>
    <row r="167" spans="1:23" ht="14.25" hidden="1" customHeight="1" x14ac:dyDescent="0.2">
      <c r="A167" s="23"/>
      <c r="B167" s="25" t="s">
        <v>688</v>
      </c>
      <c r="C167" s="23" t="s">
        <v>131</v>
      </c>
      <c r="D167" s="23" t="s">
        <v>143</v>
      </c>
      <c r="E167" s="23" t="s">
        <v>149</v>
      </c>
      <c r="F167" s="23">
        <v>1200</v>
      </c>
      <c r="G167" s="23">
        <v>400</v>
      </c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33">
        <f t="shared" si="2"/>
        <v>0</v>
      </c>
      <c r="V167" s="23">
        <v>106.4</v>
      </c>
      <c r="W167" s="23">
        <v>61.4</v>
      </c>
    </row>
    <row r="168" spans="1:23" ht="14.25" hidden="1" customHeight="1" x14ac:dyDescent="0.2">
      <c r="A168" s="23"/>
      <c r="B168" s="25" t="s">
        <v>689</v>
      </c>
      <c r="C168" s="23" t="s">
        <v>131</v>
      </c>
      <c r="D168" s="23" t="s">
        <v>143</v>
      </c>
      <c r="E168" s="23" t="s">
        <v>149</v>
      </c>
      <c r="F168" s="23">
        <v>1200</v>
      </c>
      <c r="G168" s="23">
        <v>400</v>
      </c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33">
        <f t="shared" si="2"/>
        <v>0</v>
      </c>
      <c r="V168" s="23">
        <v>106.4</v>
      </c>
      <c r="W168" s="23">
        <v>61.4</v>
      </c>
    </row>
    <row r="169" spans="1:23" ht="14.25" hidden="1" customHeight="1" x14ac:dyDescent="0.2">
      <c r="A169" s="35"/>
      <c r="B169" s="25" t="s">
        <v>690</v>
      </c>
      <c r="C169" s="23" t="s">
        <v>131</v>
      </c>
      <c r="D169" s="23" t="s">
        <v>143</v>
      </c>
      <c r="E169" s="23" t="s">
        <v>149</v>
      </c>
      <c r="F169" s="23">
        <v>1200</v>
      </c>
      <c r="G169" s="23">
        <v>400</v>
      </c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30"/>
      <c r="S169" s="23"/>
      <c r="T169" s="23"/>
      <c r="U169" s="33">
        <f t="shared" si="2"/>
        <v>0</v>
      </c>
      <c r="V169" s="23">
        <v>106.4</v>
      </c>
      <c r="W169" s="23">
        <v>61.4</v>
      </c>
    </row>
    <row r="170" spans="1:23" ht="14.25" hidden="1" customHeight="1" x14ac:dyDescent="0.2">
      <c r="B170" s="36" t="s">
        <v>979</v>
      </c>
      <c r="C170" s="23" t="s">
        <v>131</v>
      </c>
      <c r="D170" s="23" t="s">
        <v>143</v>
      </c>
      <c r="E170" s="23" t="s">
        <v>149</v>
      </c>
      <c r="F170" s="23">
        <v>1200</v>
      </c>
      <c r="G170" s="23">
        <v>400</v>
      </c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33">
        <f t="shared" si="2"/>
        <v>0</v>
      </c>
      <c r="V170" s="23">
        <v>106.4</v>
      </c>
      <c r="W170" s="23">
        <v>61.4</v>
      </c>
    </row>
    <row r="171" spans="1:23" ht="14.25" hidden="1" customHeight="1" x14ac:dyDescent="0.2">
      <c r="A171" s="23"/>
      <c r="B171" s="25" t="s">
        <v>691</v>
      </c>
      <c r="C171" s="23" t="s">
        <v>131</v>
      </c>
      <c r="D171" s="23" t="s">
        <v>143</v>
      </c>
      <c r="E171" s="23" t="s">
        <v>149</v>
      </c>
      <c r="F171" s="23">
        <v>1200</v>
      </c>
      <c r="G171" s="23">
        <v>450</v>
      </c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33">
        <f t="shared" si="2"/>
        <v>0</v>
      </c>
      <c r="V171" s="23">
        <v>172</v>
      </c>
      <c r="W171" s="23">
        <v>89</v>
      </c>
    </row>
    <row r="172" spans="1:23" ht="14.25" hidden="1" customHeight="1" x14ac:dyDescent="0.2">
      <c r="A172" s="23"/>
      <c r="B172" s="25" t="s">
        <v>692</v>
      </c>
      <c r="C172" s="23" t="s">
        <v>131</v>
      </c>
      <c r="D172" s="23" t="s">
        <v>143</v>
      </c>
      <c r="E172" s="23" t="s">
        <v>149</v>
      </c>
      <c r="F172" s="23">
        <v>1200</v>
      </c>
      <c r="G172" s="23">
        <v>450</v>
      </c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33">
        <f t="shared" si="2"/>
        <v>0</v>
      </c>
      <c r="V172" s="23">
        <v>106.4</v>
      </c>
      <c r="W172" s="23">
        <v>61.4</v>
      </c>
    </row>
    <row r="173" spans="1:23" ht="14.25" hidden="1" customHeight="1" x14ac:dyDescent="0.2">
      <c r="A173" s="23"/>
      <c r="B173" s="25" t="s">
        <v>693</v>
      </c>
      <c r="C173" s="23" t="s">
        <v>131</v>
      </c>
      <c r="D173" s="23" t="s">
        <v>143</v>
      </c>
      <c r="E173" s="23" t="s">
        <v>149</v>
      </c>
      <c r="F173" s="23">
        <v>1200</v>
      </c>
      <c r="G173" s="23">
        <v>450</v>
      </c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33">
        <f t="shared" si="2"/>
        <v>0</v>
      </c>
      <c r="V173" s="23">
        <v>106.4</v>
      </c>
      <c r="W173" s="23">
        <v>61.4</v>
      </c>
    </row>
    <row r="174" spans="1:23" ht="14.25" hidden="1" customHeight="1" x14ac:dyDescent="0.2">
      <c r="A174" s="35" t="s">
        <v>963</v>
      </c>
      <c r="B174" s="25" t="s">
        <v>694</v>
      </c>
      <c r="C174" s="23" t="s">
        <v>131</v>
      </c>
      <c r="D174" s="23" t="s">
        <v>143</v>
      </c>
      <c r="E174" s="23" t="s">
        <v>149</v>
      </c>
      <c r="F174" s="23">
        <v>1200</v>
      </c>
      <c r="G174" s="23">
        <v>450</v>
      </c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30">
        <v>1197.8599999999999</v>
      </c>
      <c r="S174" s="23">
        <v>10</v>
      </c>
      <c r="T174" s="33" t="s">
        <v>147</v>
      </c>
      <c r="U174" s="33">
        <f t="shared" si="2"/>
        <v>0</v>
      </c>
      <c r="V174" s="23">
        <v>106.4</v>
      </c>
      <c r="W174" s="23">
        <v>61.4</v>
      </c>
    </row>
    <row r="175" spans="1:23" ht="14.25" hidden="1" customHeight="1" x14ac:dyDescent="0.2">
      <c r="A175" s="23"/>
      <c r="B175" s="25" t="s">
        <v>695</v>
      </c>
      <c r="C175" s="23" t="s">
        <v>131</v>
      </c>
      <c r="D175" s="23" t="s">
        <v>143</v>
      </c>
      <c r="E175" s="23" t="s">
        <v>149</v>
      </c>
      <c r="F175" s="23">
        <v>1200</v>
      </c>
      <c r="G175" s="23">
        <v>450</v>
      </c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33">
        <f t="shared" si="2"/>
        <v>0</v>
      </c>
      <c r="V175" s="23">
        <v>106.4</v>
      </c>
      <c r="W175" s="23">
        <v>61.4</v>
      </c>
    </row>
    <row r="176" spans="1:23" ht="14.25" hidden="1" customHeight="1" x14ac:dyDescent="0.2">
      <c r="A176" s="23"/>
      <c r="B176" s="25" t="s">
        <v>696</v>
      </c>
      <c r="C176" s="23" t="s">
        <v>131</v>
      </c>
      <c r="D176" s="23" t="s">
        <v>143</v>
      </c>
      <c r="E176" s="23" t="s">
        <v>149</v>
      </c>
      <c r="F176" s="23">
        <v>1200</v>
      </c>
      <c r="G176" s="23">
        <v>450</v>
      </c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33">
        <f t="shared" si="2"/>
        <v>0</v>
      </c>
      <c r="V176" s="23">
        <v>152</v>
      </c>
      <c r="W176" s="23">
        <v>62</v>
      </c>
    </row>
    <row r="177" spans="1:23" ht="14.25" hidden="1" customHeight="1" x14ac:dyDescent="0.2">
      <c r="A177" s="23"/>
      <c r="B177" s="25" t="s">
        <v>697</v>
      </c>
      <c r="C177" s="23" t="s">
        <v>131</v>
      </c>
      <c r="D177" s="23" t="s">
        <v>143</v>
      </c>
      <c r="E177" s="23" t="s">
        <v>149</v>
      </c>
      <c r="F177" s="23">
        <v>1200</v>
      </c>
      <c r="G177" s="23">
        <v>450</v>
      </c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33">
        <f t="shared" si="2"/>
        <v>0</v>
      </c>
      <c r="V177" s="23">
        <v>152</v>
      </c>
      <c r="W177" s="23">
        <v>62</v>
      </c>
    </row>
    <row r="178" spans="1:23" ht="14.25" hidden="1" customHeight="1" x14ac:dyDescent="0.2">
      <c r="A178" s="23"/>
      <c r="B178" s="25" t="s">
        <v>698</v>
      </c>
      <c r="C178" s="23" t="s">
        <v>131</v>
      </c>
      <c r="D178" s="23" t="s">
        <v>143</v>
      </c>
      <c r="E178" s="23" t="s">
        <v>149</v>
      </c>
      <c r="F178" s="23">
        <v>1200</v>
      </c>
      <c r="G178" s="23">
        <v>450</v>
      </c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33">
        <f t="shared" si="2"/>
        <v>0</v>
      </c>
      <c r="V178" s="23">
        <v>152</v>
      </c>
      <c r="W178" s="23">
        <v>62</v>
      </c>
    </row>
    <row r="179" spans="1:23" ht="14.25" hidden="1" customHeight="1" x14ac:dyDescent="0.2">
      <c r="A179" s="23"/>
      <c r="B179" s="25" t="s">
        <v>699</v>
      </c>
      <c r="C179" s="23" t="s">
        <v>131</v>
      </c>
      <c r="D179" s="23" t="s">
        <v>143</v>
      </c>
      <c r="E179" s="23" t="s">
        <v>149</v>
      </c>
      <c r="F179" s="23">
        <v>1200</v>
      </c>
      <c r="G179" s="23">
        <v>450</v>
      </c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33">
        <f t="shared" si="2"/>
        <v>0</v>
      </c>
      <c r="V179" s="23">
        <v>152</v>
      </c>
      <c r="W179" s="23">
        <v>62</v>
      </c>
    </row>
    <row r="180" spans="1:23" ht="14.25" hidden="1" customHeight="1" x14ac:dyDescent="0.2">
      <c r="A180" s="23"/>
      <c r="B180" s="25" t="s">
        <v>700</v>
      </c>
      <c r="C180" s="23" t="s">
        <v>131</v>
      </c>
      <c r="D180" s="23" t="s">
        <v>143</v>
      </c>
      <c r="E180" s="23" t="s">
        <v>149</v>
      </c>
      <c r="F180" s="23">
        <v>1200</v>
      </c>
      <c r="G180" s="23">
        <v>450</v>
      </c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33">
        <f t="shared" si="2"/>
        <v>0</v>
      </c>
      <c r="V180" s="23">
        <v>152</v>
      </c>
      <c r="W180" s="23">
        <v>62</v>
      </c>
    </row>
    <row r="181" spans="1:23" ht="14.25" hidden="1" customHeight="1" x14ac:dyDescent="0.2">
      <c r="A181" s="23"/>
      <c r="B181" s="25" t="s">
        <v>701</v>
      </c>
      <c r="C181" s="23" t="s">
        <v>131</v>
      </c>
      <c r="D181" s="23" t="s">
        <v>143</v>
      </c>
      <c r="E181" s="23" t="s">
        <v>149</v>
      </c>
      <c r="F181" s="23">
        <v>1200</v>
      </c>
      <c r="G181" s="23">
        <v>450</v>
      </c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33">
        <f t="shared" si="2"/>
        <v>0</v>
      </c>
      <c r="V181" s="23">
        <v>152</v>
      </c>
      <c r="W181" s="23">
        <v>62</v>
      </c>
    </row>
    <row r="182" spans="1:23" ht="14.25" hidden="1" customHeight="1" x14ac:dyDescent="0.2">
      <c r="A182" s="23"/>
      <c r="B182" s="25" t="s">
        <v>702</v>
      </c>
      <c r="C182" s="23" t="s">
        <v>131</v>
      </c>
      <c r="D182" s="23" t="s">
        <v>143</v>
      </c>
      <c r="E182" s="23" t="s">
        <v>149</v>
      </c>
      <c r="F182" s="23">
        <v>1200</v>
      </c>
      <c r="G182" s="23">
        <v>600</v>
      </c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33">
        <f t="shared" si="2"/>
        <v>0</v>
      </c>
      <c r="V182" s="23">
        <v>172</v>
      </c>
      <c r="W182" s="23">
        <v>89</v>
      </c>
    </row>
    <row r="183" spans="1:23" ht="14.25" hidden="1" customHeight="1" x14ac:dyDescent="0.2">
      <c r="A183" s="23"/>
      <c r="B183" s="25" t="s">
        <v>703</v>
      </c>
      <c r="C183" s="23" t="s">
        <v>131</v>
      </c>
      <c r="D183" s="23" t="s">
        <v>143</v>
      </c>
      <c r="E183" s="23" t="s">
        <v>149</v>
      </c>
      <c r="F183" s="23">
        <v>1200</v>
      </c>
      <c r="G183" s="23">
        <v>600</v>
      </c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33">
        <f t="shared" si="2"/>
        <v>0</v>
      </c>
      <c r="V183" s="23">
        <v>172</v>
      </c>
      <c r="W183" s="23">
        <v>89</v>
      </c>
    </row>
    <row r="184" spans="1:23" ht="14.25" hidden="1" customHeight="1" x14ac:dyDescent="0.2">
      <c r="A184" s="23"/>
      <c r="B184" s="25" t="s">
        <v>704</v>
      </c>
      <c r="C184" s="23" t="s">
        <v>131</v>
      </c>
      <c r="D184" s="23" t="s">
        <v>143</v>
      </c>
      <c r="E184" s="23" t="s">
        <v>149</v>
      </c>
      <c r="F184" s="23">
        <v>1200</v>
      </c>
      <c r="G184" s="23">
        <v>600</v>
      </c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33">
        <f t="shared" si="2"/>
        <v>0</v>
      </c>
      <c r="V184" s="23">
        <v>172</v>
      </c>
      <c r="W184" s="23">
        <v>89</v>
      </c>
    </row>
    <row r="185" spans="1:23" ht="14.25" hidden="1" customHeight="1" x14ac:dyDescent="0.2">
      <c r="A185" s="23"/>
      <c r="B185" s="25" t="s">
        <v>705</v>
      </c>
      <c r="C185" s="23" t="s">
        <v>131</v>
      </c>
      <c r="D185" s="23" t="s">
        <v>143</v>
      </c>
      <c r="E185" s="23" t="s">
        <v>149</v>
      </c>
      <c r="F185" s="23">
        <v>1200</v>
      </c>
      <c r="G185" s="23">
        <v>600</v>
      </c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33">
        <f t="shared" si="2"/>
        <v>0</v>
      </c>
      <c r="V185" s="23">
        <v>172</v>
      </c>
      <c r="W185" s="23">
        <v>89</v>
      </c>
    </row>
    <row r="186" spans="1:23" ht="14.25" hidden="1" customHeight="1" x14ac:dyDescent="0.2">
      <c r="A186" s="35" t="s">
        <v>963</v>
      </c>
      <c r="B186" s="36" t="s">
        <v>980</v>
      </c>
      <c r="C186" s="23" t="s">
        <v>131</v>
      </c>
      <c r="D186" s="23" t="s">
        <v>143</v>
      </c>
      <c r="E186" s="23" t="s">
        <v>149</v>
      </c>
      <c r="F186" s="23">
        <v>1200</v>
      </c>
      <c r="G186" s="23">
        <v>600</v>
      </c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30">
        <v>1417.59</v>
      </c>
      <c r="S186" s="33">
        <v>10</v>
      </c>
      <c r="T186" s="33" t="s">
        <v>147</v>
      </c>
      <c r="U186" s="33">
        <f t="shared" si="2"/>
        <v>0</v>
      </c>
      <c r="V186" s="23">
        <v>106.4</v>
      </c>
      <c r="W186" s="23">
        <v>61.4</v>
      </c>
    </row>
    <row r="187" spans="1:23" ht="14.25" hidden="1" customHeight="1" x14ac:dyDescent="0.2">
      <c r="A187" s="23"/>
      <c r="B187" s="25" t="s">
        <v>706</v>
      </c>
      <c r="C187" s="23" t="s">
        <v>131</v>
      </c>
      <c r="D187" s="23" t="s">
        <v>143</v>
      </c>
      <c r="E187" s="23" t="s">
        <v>149</v>
      </c>
      <c r="F187" s="23">
        <v>1200</v>
      </c>
      <c r="G187" s="23">
        <v>600</v>
      </c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33">
        <f t="shared" si="2"/>
        <v>0</v>
      </c>
      <c r="V187" s="23">
        <v>152</v>
      </c>
      <c r="W187" s="23">
        <v>62</v>
      </c>
    </row>
    <row r="188" spans="1:23" ht="14.25" hidden="1" customHeight="1" x14ac:dyDescent="0.2">
      <c r="A188" s="23"/>
      <c r="B188" s="25" t="s">
        <v>707</v>
      </c>
      <c r="C188" s="23" t="s">
        <v>131</v>
      </c>
      <c r="D188" s="23" t="s">
        <v>143</v>
      </c>
      <c r="E188" s="23" t="s">
        <v>149</v>
      </c>
      <c r="F188" s="23">
        <v>1200</v>
      </c>
      <c r="G188" s="23">
        <v>600</v>
      </c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33">
        <f t="shared" si="2"/>
        <v>0</v>
      </c>
      <c r="V188" s="23">
        <v>152</v>
      </c>
      <c r="W188" s="23">
        <v>62</v>
      </c>
    </row>
    <row r="189" spans="1:23" ht="14.25" hidden="1" customHeight="1" x14ac:dyDescent="0.2">
      <c r="A189" s="23"/>
      <c r="B189" s="25" t="s">
        <v>708</v>
      </c>
      <c r="C189" s="23" t="s">
        <v>131</v>
      </c>
      <c r="D189" s="23" t="s">
        <v>143</v>
      </c>
      <c r="E189" s="23" t="s">
        <v>149</v>
      </c>
      <c r="F189" s="23">
        <v>1200</v>
      </c>
      <c r="G189" s="23">
        <v>600</v>
      </c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33">
        <f t="shared" si="2"/>
        <v>0</v>
      </c>
      <c r="V189" s="23">
        <v>152</v>
      </c>
      <c r="W189" s="23">
        <v>62</v>
      </c>
    </row>
    <row r="190" spans="1:23" ht="14.25" hidden="1" customHeight="1" x14ac:dyDescent="0.2">
      <c r="A190" s="23"/>
      <c r="B190" s="25" t="s">
        <v>709</v>
      </c>
      <c r="C190" s="23" t="s">
        <v>131</v>
      </c>
      <c r="D190" s="23" t="s">
        <v>143</v>
      </c>
      <c r="E190" s="23" t="s">
        <v>149</v>
      </c>
      <c r="F190" s="23">
        <v>1200</v>
      </c>
      <c r="G190" s="23">
        <v>600</v>
      </c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33">
        <f t="shared" si="2"/>
        <v>0</v>
      </c>
      <c r="V190" s="23">
        <v>152</v>
      </c>
      <c r="W190" s="23">
        <v>62</v>
      </c>
    </row>
    <row r="191" spans="1:23" ht="14.25" hidden="1" customHeight="1" x14ac:dyDescent="0.2">
      <c r="A191" s="23"/>
      <c r="B191" s="25" t="s">
        <v>710</v>
      </c>
      <c r="C191" s="23" t="s">
        <v>131</v>
      </c>
      <c r="D191" s="23" t="s">
        <v>143</v>
      </c>
      <c r="E191" s="23" t="s">
        <v>149</v>
      </c>
      <c r="F191" s="23">
        <v>1200</v>
      </c>
      <c r="G191" s="23">
        <v>600</v>
      </c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33">
        <f t="shared" si="2"/>
        <v>0</v>
      </c>
      <c r="V191" s="23">
        <v>152</v>
      </c>
      <c r="W191" s="23">
        <v>62</v>
      </c>
    </row>
    <row r="192" spans="1:23" ht="14.25" hidden="1" customHeight="1" x14ac:dyDescent="0.2">
      <c r="A192" s="23"/>
      <c r="B192" s="25" t="s">
        <v>711</v>
      </c>
      <c r="C192" s="23" t="s">
        <v>131</v>
      </c>
      <c r="D192" s="23" t="s">
        <v>143</v>
      </c>
      <c r="E192" s="23" t="s">
        <v>149</v>
      </c>
      <c r="F192" s="23">
        <v>1200</v>
      </c>
      <c r="G192" s="23">
        <v>600</v>
      </c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33">
        <f t="shared" si="2"/>
        <v>0</v>
      </c>
      <c r="V192" s="23">
        <v>152</v>
      </c>
      <c r="W192" s="23">
        <v>62</v>
      </c>
    </row>
    <row r="193" spans="1:23" ht="14.25" hidden="1" customHeight="1" x14ac:dyDescent="0.2">
      <c r="A193" s="23"/>
      <c r="B193" s="25" t="s">
        <v>712</v>
      </c>
      <c r="C193" s="23" t="s">
        <v>131</v>
      </c>
      <c r="D193" s="23" t="s">
        <v>143</v>
      </c>
      <c r="E193" s="23" t="s">
        <v>149</v>
      </c>
      <c r="F193" s="23">
        <v>1200</v>
      </c>
      <c r="G193" s="23">
        <v>600</v>
      </c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33">
        <f t="shared" si="2"/>
        <v>0</v>
      </c>
      <c r="V193" s="23">
        <v>152</v>
      </c>
      <c r="W193" s="23">
        <v>62</v>
      </c>
    </row>
    <row r="194" spans="1:23" ht="14.25" hidden="1" customHeight="1" x14ac:dyDescent="0.2">
      <c r="A194" s="35"/>
      <c r="B194" s="25" t="s">
        <v>713</v>
      </c>
      <c r="C194" s="23" t="s">
        <v>131</v>
      </c>
      <c r="D194" s="23" t="s">
        <v>143</v>
      </c>
      <c r="E194" s="23" t="s">
        <v>149</v>
      </c>
      <c r="F194" s="23">
        <v>1200</v>
      </c>
      <c r="G194" s="23">
        <v>800</v>
      </c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30"/>
      <c r="S194" s="23"/>
      <c r="T194" s="23"/>
      <c r="U194" s="33">
        <f t="shared" ref="U194:U257" si="3">V194*W194*X194/1000000</f>
        <v>0</v>
      </c>
      <c r="V194" s="23">
        <v>130</v>
      </c>
      <c r="W194" s="23">
        <v>140</v>
      </c>
    </row>
    <row r="195" spans="1:23" ht="14.25" hidden="1" customHeight="1" x14ac:dyDescent="0.2">
      <c r="A195" s="35" t="s">
        <v>963</v>
      </c>
      <c r="B195" s="25" t="s">
        <v>714</v>
      </c>
      <c r="C195" s="23" t="s">
        <v>131</v>
      </c>
      <c r="D195" s="23" t="s">
        <v>143</v>
      </c>
      <c r="E195" s="23" t="s">
        <v>149</v>
      </c>
      <c r="F195" s="23">
        <v>1200</v>
      </c>
      <c r="G195" s="23">
        <v>900</v>
      </c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30">
        <v>3927.78</v>
      </c>
      <c r="S195" s="23">
        <v>1</v>
      </c>
      <c r="T195" s="33" t="s">
        <v>147</v>
      </c>
      <c r="U195" s="33">
        <f t="shared" si="3"/>
        <v>0</v>
      </c>
      <c r="V195" s="23">
        <v>172</v>
      </c>
      <c r="W195" s="23">
        <v>89</v>
      </c>
    </row>
    <row r="196" spans="1:23" ht="14.25" hidden="1" customHeight="1" x14ac:dyDescent="0.2">
      <c r="A196" s="23"/>
      <c r="B196" s="25" t="s">
        <v>715</v>
      </c>
      <c r="C196" s="23" t="s">
        <v>131</v>
      </c>
      <c r="D196" s="23" t="s">
        <v>143</v>
      </c>
      <c r="E196" s="23" t="s">
        <v>149</v>
      </c>
      <c r="F196" s="23">
        <v>1200</v>
      </c>
      <c r="G196" s="23">
        <v>900</v>
      </c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33">
        <f t="shared" si="3"/>
        <v>0</v>
      </c>
      <c r="V196" s="23">
        <v>172</v>
      </c>
      <c r="W196" s="23">
        <v>89</v>
      </c>
    </row>
    <row r="197" spans="1:23" ht="14.25" hidden="1" customHeight="1" x14ac:dyDescent="0.2">
      <c r="A197" s="23"/>
      <c r="B197" s="25" t="s">
        <v>716</v>
      </c>
      <c r="C197" s="23" t="s">
        <v>131</v>
      </c>
      <c r="D197" s="23" t="s">
        <v>143</v>
      </c>
      <c r="E197" s="23" t="s">
        <v>149</v>
      </c>
      <c r="F197" s="23">
        <v>1200</v>
      </c>
      <c r="G197" s="23">
        <v>900</v>
      </c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33">
        <f t="shared" si="3"/>
        <v>0</v>
      </c>
      <c r="V197" s="23">
        <v>172</v>
      </c>
      <c r="W197" s="23">
        <v>89</v>
      </c>
    </row>
    <row r="198" spans="1:23" ht="14.25" hidden="1" customHeight="1" x14ac:dyDescent="0.2">
      <c r="A198" s="23"/>
      <c r="B198" s="25" t="s">
        <v>717</v>
      </c>
      <c r="C198" s="23" t="s">
        <v>131</v>
      </c>
      <c r="D198" s="23" t="s">
        <v>143</v>
      </c>
      <c r="E198" s="23" t="s">
        <v>149</v>
      </c>
      <c r="F198" s="23">
        <v>1200</v>
      </c>
      <c r="G198" s="23">
        <v>900</v>
      </c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33">
        <f t="shared" si="3"/>
        <v>0</v>
      </c>
      <c r="V198" s="23">
        <v>172</v>
      </c>
      <c r="W198" s="23">
        <v>89</v>
      </c>
    </row>
    <row r="199" spans="1:23" ht="14.25" hidden="1" customHeight="1" x14ac:dyDescent="0.2">
      <c r="A199" s="23"/>
      <c r="B199" s="25" t="s">
        <v>718</v>
      </c>
      <c r="C199" s="23" t="s">
        <v>131</v>
      </c>
      <c r="D199" s="23" t="s">
        <v>143</v>
      </c>
      <c r="E199" s="23" t="s">
        <v>149</v>
      </c>
      <c r="F199" s="23">
        <v>1200</v>
      </c>
      <c r="G199" s="23">
        <v>900</v>
      </c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33">
        <f t="shared" si="3"/>
        <v>0</v>
      </c>
      <c r="V199" s="23">
        <v>172</v>
      </c>
      <c r="W199" s="23">
        <v>89</v>
      </c>
    </row>
    <row r="200" spans="1:23" ht="14.25" hidden="1" customHeight="1" x14ac:dyDescent="0.2">
      <c r="A200" s="23"/>
      <c r="B200" s="25" t="s">
        <v>719</v>
      </c>
      <c r="C200" s="23" t="s">
        <v>131</v>
      </c>
      <c r="D200" s="23" t="s">
        <v>143</v>
      </c>
      <c r="E200" s="23" t="s">
        <v>149</v>
      </c>
      <c r="F200" s="23">
        <v>1200</v>
      </c>
      <c r="G200" s="23">
        <v>900</v>
      </c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33">
        <f t="shared" si="3"/>
        <v>0</v>
      </c>
      <c r="V200" s="23">
        <v>172</v>
      </c>
      <c r="W200" s="23">
        <v>89</v>
      </c>
    </row>
    <row r="201" spans="1:23" ht="14.25" hidden="1" customHeight="1" x14ac:dyDescent="0.2">
      <c r="A201" s="23"/>
      <c r="B201" s="25" t="s">
        <v>720</v>
      </c>
      <c r="C201" s="23" t="s">
        <v>131</v>
      </c>
      <c r="D201" s="23" t="s">
        <v>143</v>
      </c>
      <c r="E201" s="23" t="s">
        <v>149</v>
      </c>
      <c r="F201" s="23">
        <v>1200</v>
      </c>
      <c r="G201" s="23">
        <v>900</v>
      </c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33">
        <f t="shared" si="3"/>
        <v>0</v>
      </c>
      <c r="V201" s="23">
        <v>172</v>
      </c>
      <c r="W201" s="23">
        <v>89</v>
      </c>
    </row>
    <row r="202" spans="1:23" ht="14.25" hidden="1" customHeight="1" x14ac:dyDescent="0.2">
      <c r="A202" s="23"/>
      <c r="B202" s="25" t="s">
        <v>721</v>
      </c>
      <c r="C202" s="23" t="s">
        <v>131</v>
      </c>
      <c r="D202" s="23" t="s">
        <v>143</v>
      </c>
      <c r="E202" s="23" t="s">
        <v>149</v>
      </c>
      <c r="F202" s="23">
        <v>1200</v>
      </c>
      <c r="G202" s="23">
        <v>900</v>
      </c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33">
        <f t="shared" si="3"/>
        <v>0</v>
      </c>
      <c r="V202" s="23">
        <v>172</v>
      </c>
      <c r="W202" s="23">
        <v>89</v>
      </c>
    </row>
    <row r="203" spans="1:23" ht="14.25" hidden="1" customHeight="1" x14ac:dyDescent="0.2">
      <c r="A203" s="23"/>
      <c r="B203" s="25" t="s">
        <v>722</v>
      </c>
      <c r="C203" s="23" t="s">
        <v>131</v>
      </c>
      <c r="D203" s="23" t="s">
        <v>143</v>
      </c>
      <c r="E203" s="23" t="s">
        <v>149</v>
      </c>
      <c r="F203" s="23">
        <v>1200</v>
      </c>
      <c r="G203" s="23">
        <v>900</v>
      </c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33">
        <f t="shared" si="3"/>
        <v>0</v>
      </c>
      <c r="V203" s="23">
        <v>172</v>
      </c>
      <c r="W203" s="23">
        <v>89</v>
      </c>
    </row>
    <row r="204" spans="1:23" ht="14.25" hidden="1" customHeight="1" x14ac:dyDescent="0.2">
      <c r="A204" s="23"/>
      <c r="B204" s="25" t="s">
        <v>723</v>
      </c>
      <c r="C204" s="23" t="s">
        <v>131</v>
      </c>
      <c r="D204" s="23" t="s">
        <v>143</v>
      </c>
      <c r="E204" s="23" t="s">
        <v>149</v>
      </c>
      <c r="F204" s="23">
        <v>1200</v>
      </c>
      <c r="G204" s="23">
        <v>900</v>
      </c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33">
        <f t="shared" si="3"/>
        <v>0</v>
      </c>
      <c r="V204" s="23">
        <v>250</v>
      </c>
      <c r="W204" s="23">
        <v>89</v>
      </c>
    </row>
    <row r="205" spans="1:23" ht="14.25" hidden="1" customHeight="1" x14ac:dyDescent="0.2">
      <c r="A205" s="35" t="s">
        <v>963</v>
      </c>
      <c r="B205" s="36" t="s">
        <v>724</v>
      </c>
      <c r="C205" s="23" t="s">
        <v>131</v>
      </c>
      <c r="D205" s="23" t="s">
        <v>143</v>
      </c>
      <c r="E205" s="23" t="s">
        <v>149</v>
      </c>
      <c r="F205" s="23">
        <v>1200</v>
      </c>
      <c r="G205" s="23">
        <v>1200</v>
      </c>
      <c r="H205" s="23"/>
      <c r="I205" s="23"/>
      <c r="J205" s="23"/>
      <c r="K205" s="23"/>
      <c r="L205" s="23"/>
      <c r="M205" s="23"/>
      <c r="N205" s="35"/>
      <c r="O205" s="23"/>
      <c r="P205" s="35"/>
      <c r="Q205" s="35"/>
      <c r="R205" s="30">
        <v>6665.41</v>
      </c>
      <c r="S205" s="33">
        <v>1</v>
      </c>
      <c r="T205" s="33" t="s">
        <v>147</v>
      </c>
      <c r="U205" s="33">
        <f t="shared" si="3"/>
        <v>0</v>
      </c>
      <c r="V205" s="23">
        <v>172</v>
      </c>
      <c r="W205" s="23">
        <v>89</v>
      </c>
    </row>
    <row r="206" spans="1:23" ht="14.25" hidden="1" customHeight="1" x14ac:dyDescent="0.2">
      <c r="A206" s="23"/>
      <c r="B206" s="25" t="s">
        <v>725</v>
      </c>
      <c r="C206" s="23" t="s">
        <v>131</v>
      </c>
      <c r="D206" s="23" t="s">
        <v>143</v>
      </c>
      <c r="E206" s="23" t="s">
        <v>149</v>
      </c>
      <c r="F206" s="23">
        <v>1200</v>
      </c>
      <c r="G206" s="23">
        <v>1200</v>
      </c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33">
        <f t="shared" si="3"/>
        <v>0</v>
      </c>
      <c r="V206" s="23">
        <v>172</v>
      </c>
      <c r="W206" s="23">
        <v>89</v>
      </c>
    </row>
    <row r="207" spans="1:23" ht="14.25" hidden="1" customHeight="1" x14ac:dyDescent="0.2">
      <c r="A207" s="35"/>
      <c r="B207" s="25" t="s">
        <v>726</v>
      </c>
      <c r="C207" s="23" t="s">
        <v>131</v>
      </c>
      <c r="D207" s="23" t="s">
        <v>143</v>
      </c>
      <c r="E207" s="23" t="s">
        <v>149</v>
      </c>
      <c r="F207" s="23">
        <v>1200</v>
      </c>
      <c r="G207" s="23">
        <v>1200</v>
      </c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33">
        <f t="shared" si="3"/>
        <v>0</v>
      </c>
      <c r="V207" s="23">
        <v>130</v>
      </c>
      <c r="W207" s="23">
        <v>140</v>
      </c>
    </row>
    <row r="208" spans="1:23" ht="14.25" hidden="1" customHeight="1" x14ac:dyDescent="0.2">
      <c r="A208" s="35" t="s">
        <v>982</v>
      </c>
      <c r="B208" s="36" t="s">
        <v>727</v>
      </c>
      <c r="C208" s="23" t="s">
        <v>131</v>
      </c>
      <c r="D208" s="23" t="s">
        <v>143</v>
      </c>
      <c r="E208" s="23" t="s">
        <v>149</v>
      </c>
      <c r="F208" s="23">
        <v>1200</v>
      </c>
      <c r="G208" s="23">
        <v>1400</v>
      </c>
      <c r="H208" s="23"/>
      <c r="I208" s="23"/>
      <c r="J208" s="23"/>
      <c r="K208" s="23"/>
      <c r="L208" s="23"/>
      <c r="M208" s="23"/>
      <c r="N208" s="35"/>
      <c r="O208" s="23"/>
      <c r="P208" s="35"/>
      <c r="Q208" s="35"/>
      <c r="R208" s="30">
        <v>5281.9</v>
      </c>
      <c r="S208" s="33">
        <v>1</v>
      </c>
      <c r="T208" s="33" t="s">
        <v>147</v>
      </c>
      <c r="U208" s="33">
        <f t="shared" si="3"/>
        <v>0</v>
      </c>
      <c r="V208" s="23">
        <v>250</v>
      </c>
      <c r="W208" s="23">
        <v>89</v>
      </c>
    </row>
    <row r="209" spans="1:33" ht="14.25" hidden="1" customHeight="1" x14ac:dyDescent="0.2">
      <c r="A209" s="23"/>
      <c r="B209" s="25" t="s">
        <v>728</v>
      </c>
      <c r="C209" s="23" t="s">
        <v>131</v>
      </c>
      <c r="D209" s="23" t="s">
        <v>143</v>
      </c>
      <c r="E209" s="23" t="s">
        <v>149</v>
      </c>
      <c r="F209" s="23">
        <v>1200</v>
      </c>
      <c r="G209" s="23">
        <v>1400</v>
      </c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33">
        <f t="shared" si="3"/>
        <v>0</v>
      </c>
      <c r="V209" s="23">
        <v>250</v>
      </c>
      <c r="W209" s="23">
        <v>89</v>
      </c>
    </row>
    <row r="210" spans="1:33" ht="14.25" hidden="1" customHeight="1" x14ac:dyDescent="0.2">
      <c r="A210" s="35" t="s">
        <v>981</v>
      </c>
      <c r="B210" s="36" t="s">
        <v>729</v>
      </c>
      <c r="C210" s="23" t="s">
        <v>131</v>
      </c>
      <c r="D210" s="23" t="s">
        <v>143</v>
      </c>
      <c r="E210" s="23" t="s">
        <v>149</v>
      </c>
      <c r="F210" s="23">
        <v>1200</v>
      </c>
      <c r="G210" s="23">
        <v>1500</v>
      </c>
      <c r="H210" s="23"/>
      <c r="I210" s="23"/>
      <c r="J210" s="23"/>
      <c r="K210" s="23"/>
      <c r="L210" s="23"/>
      <c r="M210" s="23"/>
      <c r="N210" s="35"/>
      <c r="O210" s="35"/>
      <c r="P210" s="35"/>
      <c r="Q210" s="35"/>
      <c r="R210" s="30">
        <v>8887.24</v>
      </c>
      <c r="S210" s="23">
        <v>3</v>
      </c>
      <c r="T210" s="33" t="s">
        <v>147</v>
      </c>
      <c r="U210" s="33">
        <f t="shared" si="3"/>
        <v>0</v>
      </c>
      <c r="V210" s="23">
        <v>250</v>
      </c>
      <c r="W210" s="23">
        <v>89</v>
      </c>
    </row>
    <row r="211" spans="1:33" ht="14.25" hidden="1" customHeight="1" x14ac:dyDescent="0.2">
      <c r="A211" s="23"/>
      <c r="B211" s="25" t="s">
        <v>730</v>
      </c>
      <c r="C211" s="23" t="s">
        <v>131</v>
      </c>
      <c r="D211" s="23" t="s">
        <v>143</v>
      </c>
      <c r="E211" s="23" t="s">
        <v>149</v>
      </c>
      <c r="F211" s="23">
        <v>1200</v>
      </c>
      <c r="G211" s="23">
        <v>1500</v>
      </c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33">
        <f t="shared" si="3"/>
        <v>0</v>
      </c>
      <c r="V211" s="23">
        <v>250</v>
      </c>
      <c r="W211" s="23">
        <v>89</v>
      </c>
    </row>
    <row r="212" spans="1:33" ht="14.25" hidden="1" customHeight="1" x14ac:dyDescent="0.2">
      <c r="A212" s="35" t="s">
        <v>978</v>
      </c>
      <c r="B212" s="36" t="s">
        <v>731</v>
      </c>
      <c r="C212" s="23" t="s">
        <v>131</v>
      </c>
      <c r="D212" s="23" t="s">
        <v>143</v>
      </c>
      <c r="E212" s="35" t="s">
        <v>149</v>
      </c>
      <c r="F212" s="23">
        <v>1200</v>
      </c>
      <c r="G212" s="23">
        <v>1800</v>
      </c>
      <c r="H212" s="23"/>
      <c r="I212" s="23"/>
      <c r="J212" s="23"/>
      <c r="K212" s="23"/>
      <c r="L212" s="23"/>
      <c r="M212" s="23"/>
      <c r="N212" s="23"/>
      <c r="O212" s="23"/>
      <c r="P212" s="23"/>
      <c r="Q212" s="33"/>
      <c r="R212" s="30">
        <v>9296.0400000000009</v>
      </c>
      <c r="S212" s="33">
        <v>1</v>
      </c>
      <c r="T212" s="33" t="s">
        <v>147</v>
      </c>
      <c r="U212" s="33">
        <f t="shared" si="3"/>
        <v>0</v>
      </c>
      <c r="V212" s="23">
        <v>250</v>
      </c>
      <c r="W212" s="23">
        <v>89</v>
      </c>
    </row>
    <row r="213" spans="1:33" ht="14.25" hidden="1" customHeight="1" x14ac:dyDescent="0.2">
      <c r="A213" s="23"/>
      <c r="B213" s="25" t="s">
        <v>732</v>
      </c>
      <c r="C213" s="23" t="s">
        <v>131</v>
      </c>
      <c r="D213" s="23" t="s">
        <v>143</v>
      </c>
      <c r="E213" s="23" t="s">
        <v>149</v>
      </c>
      <c r="F213" s="23">
        <v>1200</v>
      </c>
      <c r="G213" s="23">
        <v>1800</v>
      </c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33">
        <f t="shared" si="3"/>
        <v>0</v>
      </c>
      <c r="V213" s="23">
        <v>250</v>
      </c>
      <c r="W213" s="23">
        <v>89</v>
      </c>
    </row>
    <row r="214" spans="1:33" x14ac:dyDescent="0.2">
      <c r="A214" s="51" t="s">
        <v>303</v>
      </c>
      <c r="B214" s="59" t="s">
        <v>478</v>
      </c>
      <c r="C214" s="51" t="s">
        <v>131</v>
      </c>
      <c r="D214" s="51" t="s">
        <v>143</v>
      </c>
      <c r="E214" s="51" t="s">
        <v>149</v>
      </c>
      <c r="F214" s="51">
        <v>1700</v>
      </c>
      <c r="G214" s="51">
        <v>150</v>
      </c>
      <c r="H214" s="51">
        <v>85</v>
      </c>
      <c r="I214" s="51">
        <v>86</v>
      </c>
      <c r="J214" s="51">
        <v>87</v>
      </c>
      <c r="K214" s="51">
        <v>88</v>
      </c>
      <c r="L214" s="51">
        <v>89</v>
      </c>
      <c r="M214" s="51">
        <v>0.13500000000000001</v>
      </c>
      <c r="N214" s="51">
        <v>3.6999999999999998E-2</v>
      </c>
      <c r="O214" s="51">
        <v>0.16</v>
      </c>
      <c r="P214" s="51">
        <v>4.3999999999999997E-2</v>
      </c>
      <c r="Q214" s="56">
        <v>0.01</v>
      </c>
      <c r="R214" s="51">
        <v>749.11</v>
      </c>
      <c r="S214" s="51">
        <v>100</v>
      </c>
      <c r="T214" s="51" t="s">
        <v>147</v>
      </c>
      <c r="U214" s="51">
        <f t="shared" si="3"/>
        <v>0.20186846399999997</v>
      </c>
      <c r="V214" s="51">
        <v>106.4</v>
      </c>
      <c r="W214" s="51">
        <v>61.4</v>
      </c>
      <c r="X214" s="7">
        <v>30.9</v>
      </c>
      <c r="Y214" s="7"/>
      <c r="Z214" s="7"/>
      <c r="AA214" s="7">
        <v>12000</v>
      </c>
      <c r="AB214" s="68">
        <f>AC214*1.8</f>
        <v>738</v>
      </c>
      <c r="AC214" s="7">
        <v>410</v>
      </c>
      <c r="AD214" s="7"/>
      <c r="AE214" s="7"/>
      <c r="AF214" s="7"/>
      <c r="AG214" s="7"/>
    </row>
    <row r="215" spans="1:33" ht="14.25" hidden="1" customHeight="1" x14ac:dyDescent="0.2">
      <c r="A215" s="23"/>
      <c r="B215" s="25" t="s">
        <v>898</v>
      </c>
      <c r="C215" s="23" t="s">
        <v>131</v>
      </c>
      <c r="D215" s="23" t="s">
        <v>143</v>
      </c>
      <c r="E215" s="23" t="s">
        <v>149</v>
      </c>
      <c r="F215" s="23">
        <v>1700</v>
      </c>
      <c r="G215" s="23">
        <v>200</v>
      </c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33">
        <f t="shared" si="3"/>
        <v>0</v>
      </c>
      <c r="V215" s="23">
        <v>106.4</v>
      </c>
      <c r="W215" s="23">
        <v>61.4</v>
      </c>
    </row>
    <row r="216" spans="1:33" x14ac:dyDescent="0.2">
      <c r="A216" s="51" t="s">
        <v>303</v>
      </c>
      <c r="B216" s="51" t="s">
        <v>67</v>
      </c>
      <c r="C216" s="51" t="s">
        <v>8</v>
      </c>
      <c r="D216" s="51" t="s">
        <v>143</v>
      </c>
      <c r="E216" s="58" t="s">
        <v>149</v>
      </c>
      <c r="F216" s="51">
        <v>1700</v>
      </c>
      <c r="G216" s="51">
        <v>200</v>
      </c>
      <c r="H216" s="51">
        <v>10</v>
      </c>
      <c r="I216" s="51">
        <v>11</v>
      </c>
      <c r="J216" s="51">
        <v>12</v>
      </c>
      <c r="K216" s="51">
        <v>13</v>
      </c>
      <c r="L216" s="51">
        <v>14</v>
      </c>
      <c r="M216" s="51">
        <v>0.12</v>
      </c>
      <c r="N216" s="51">
        <v>3.5000000000000003E-2</v>
      </c>
      <c r="O216" s="51">
        <v>0.16</v>
      </c>
      <c r="P216" s="51">
        <v>4.7E-2</v>
      </c>
      <c r="Q216" s="51">
        <v>0.01</v>
      </c>
      <c r="R216" s="51">
        <v>845.32</v>
      </c>
      <c r="S216" s="51">
        <v>100</v>
      </c>
      <c r="T216" s="51" t="s">
        <v>147</v>
      </c>
      <c r="U216" s="51">
        <f t="shared" si="3"/>
        <v>0.20186846399999997</v>
      </c>
      <c r="V216" s="51">
        <v>106.4</v>
      </c>
      <c r="W216" s="51">
        <v>61.4</v>
      </c>
      <c r="X216" s="7">
        <v>30.9</v>
      </c>
      <c r="Y216" s="7"/>
      <c r="Z216" s="7"/>
      <c r="AA216" s="7">
        <v>18000</v>
      </c>
      <c r="AB216" s="68">
        <f>AC216*1.8</f>
        <v>1044</v>
      </c>
      <c r="AC216" s="7">
        <v>580</v>
      </c>
      <c r="AD216" s="7"/>
      <c r="AE216" s="7"/>
      <c r="AF216" s="7"/>
      <c r="AG216" s="7"/>
    </row>
    <row r="217" spans="1:33" ht="14.25" hidden="1" customHeight="1" x14ac:dyDescent="0.2">
      <c r="A217" s="23"/>
      <c r="B217" s="25" t="s">
        <v>899</v>
      </c>
      <c r="C217" s="23" t="s">
        <v>131</v>
      </c>
      <c r="D217" s="23" t="s">
        <v>143</v>
      </c>
      <c r="E217" s="23" t="s">
        <v>149</v>
      </c>
      <c r="F217" s="23">
        <v>1700</v>
      </c>
      <c r="G217" s="23">
        <v>225</v>
      </c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33">
        <f t="shared" si="3"/>
        <v>0</v>
      </c>
      <c r="V217" s="23">
        <v>152</v>
      </c>
      <c r="W217" s="23">
        <v>62</v>
      </c>
    </row>
    <row r="218" spans="1:33" ht="14.25" hidden="1" customHeight="1" x14ac:dyDescent="0.2">
      <c r="A218" s="23"/>
      <c r="B218" s="25" t="s">
        <v>479</v>
      </c>
      <c r="C218" s="23" t="s">
        <v>131</v>
      </c>
      <c r="D218" s="23" t="s">
        <v>143</v>
      </c>
      <c r="E218" s="23" t="s">
        <v>149</v>
      </c>
      <c r="F218" s="23">
        <v>1700</v>
      </c>
      <c r="G218" s="23">
        <v>225</v>
      </c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33">
        <f t="shared" si="3"/>
        <v>0</v>
      </c>
      <c r="V218" s="23">
        <v>152</v>
      </c>
      <c r="W218" s="23">
        <v>62</v>
      </c>
    </row>
    <row r="219" spans="1:33" ht="14.25" hidden="1" customHeight="1" x14ac:dyDescent="0.2">
      <c r="A219" s="23"/>
      <c r="B219" s="25" t="s">
        <v>481</v>
      </c>
      <c r="C219" s="23" t="s">
        <v>131</v>
      </c>
      <c r="D219" s="23" t="s">
        <v>143</v>
      </c>
      <c r="E219" s="23" t="s">
        <v>149</v>
      </c>
      <c r="F219" s="23">
        <v>1700</v>
      </c>
      <c r="G219" s="23">
        <v>225</v>
      </c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33">
        <f t="shared" si="3"/>
        <v>0</v>
      </c>
      <c r="V219" s="23">
        <v>152</v>
      </c>
      <c r="W219" s="23">
        <v>62</v>
      </c>
    </row>
    <row r="220" spans="1:33" ht="14.25" hidden="1" customHeight="1" x14ac:dyDescent="0.2">
      <c r="A220" s="23"/>
      <c r="B220" s="25" t="s">
        <v>480</v>
      </c>
      <c r="C220" s="23" t="s">
        <v>131</v>
      </c>
      <c r="D220" s="23" t="s">
        <v>143</v>
      </c>
      <c r="E220" s="23" t="s">
        <v>149</v>
      </c>
      <c r="F220" s="23">
        <v>1700</v>
      </c>
      <c r="G220" s="23">
        <v>225</v>
      </c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33">
        <f t="shared" si="3"/>
        <v>0</v>
      </c>
      <c r="V220" s="23">
        <v>152</v>
      </c>
      <c r="W220" s="23">
        <v>62</v>
      </c>
    </row>
    <row r="221" spans="1:33" ht="14.25" hidden="1" customHeight="1" x14ac:dyDescent="0.2">
      <c r="A221" s="23"/>
      <c r="B221" s="25" t="s">
        <v>900</v>
      </c>
      <c r="C221" s="23" t="s">
        <v>131</v>
      </c>
      <c r="D221" s="23" t="s">
        <v>143</v>
      </c>
      <c r="E221" s="23" t="s">
        <v>149</v>
      </c>
      <c r="F221" s="23">
        <v>1700</v>
      </c>
      <c r="G221" s="23">
        <v>300</v>
      </c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33">
        <f t="shared" si="3"/>
        <v>0</v>
      </c>
      <c r="V221" s="23">
        <v>106.4</v>
      </c>
      <c r="W221" s="23">
        <v>61.4</v>
      </c>
    </row>
    <row r="222" spans="1:33" ht="14.25" hidden="1" customHeight="1" x14ac:dyDescent="0.2">
      <c r="A222" s="23"/>
      <c r="B222" s="25" t="s">
        <v>485</v>
      </c>
      <c r="C222" s="23" t="s">
        <v>131</v>
      </c>
      <c r="D222" s="23" t="s">
        <v>143</v>
      </c>
      <c r="E222" s="23" t="s">
        <v>149</v>
      </c>
      <c r="F222" s="23">
        <v>1700</v>
      </c>
      <c r="G222" s="23">
        <v>300</v>
      </c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33">
        <f t="shared" si="3"/>
        <v>0</v>
      </c>
      <c r="V222" s="23">
        <v>106.4</v>
      </c>
      <c r="W222" s="23">
        <v>61.4</v>
      </c>
    </row>
    <row r="223" spans="1:33" ht="14.25" hidden="1" customHeight="1" x14ac:dyDescent="0.2">
      <c r="A223" s="23"/>
      <c r="B223" s="25" t="s">
        <v>482</v>
      </c>
      <c r="C223" s="23" t="s">
        <v>131</v>
      </c>
      <c r="D223" s="23" t="s">
        <v>143</v>
      </c>
      <c r="E223" s="23" t="s">
        <v>149</v>
      </c>
      <c r="F223" s="23">
        <v>1700</v>
      </c>
      <c r="G223" s="23">
        <v>300</v>
      </c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33">
        <f t="shared" si="3"/>
        <v>0</v>
      </c>
      <c r="V223" s="23">
        <v>106.4</v>
      </c>
      <c r="W223" s="23">
        <v>61.4</v>
      </c>
    </row>
    <row r="224" spans="1:33" ht="14.25" hidden="1" customHeight="1" x14ac:dyDescent="0.2">
      <c r="A224" s="23"/>
      <c r="B224" s="25" t="s">
        <v>901</v>
      </c>
      <c r="C224" s="23" t="s">
        <v>131</v>
      </c>
      <c r="D224" s="23" t="s">
        <v>143</v>
      </c>
      <c r="E224" s="23" t="s">
        <v>149</v>
      </c>
      <c r="F224" s="23">
        <v>1700</v>
      </c>
      <c r="G224" s="23">
        <v>300</v>
      </c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33">
        <f t="shared" si="3"/>
        <v>0</v>
      </c>
      <c r="V224" s="23">
        <v>152</v>
      </c>
      <c r="W224" s="23">
        <v>62</v>
      </c>
    </row>
    <row r="225" spans="1:23" ht="14.25" hidden="1" customHeight="1" x14ac:dyDescent="0.2">
      <c r="A225" s="23"/>
      <c r="B225" s="25" t="s">
        <v>486</v>
      </c>
      <c r="C225" s="23" t="s">
        <v>131</v>
      </c>
      <c r="D225" s="23" t="s">
        <v>143</v>
      </c>
      <c r="E225" s="23" t="s">
        <v>149</v>
      </c>
      <c r="F225" s="23">
        <v>1700</v>
      </c>
      <c r="G225" s="23">
        <v>300</v>
      </c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33">
        <f t="shared" si="3"/>
        <v>0</v>
      </c>
      <c r="V225" s="23">
        <v>152</v>
      </c>
      <c r="W225" s="23">
        <v>62</v>
      </c>
    </row>
    <row r="226" spans="1:23" ht="14.25" hidden="1" customHeight="1" x14ac:dyDescent="0.2">
      <c r="A226" s="33"/>
      <c r="B226" s="25" t="s">
        <v>484</v>
      </c>
      <c r="C226" s="23" t="s">
        <v>131</v>
      </c>
      <c r="D226" s="23" t="s">
        <v>143</v>
      </c>
      <c r="E226" s="23" t="s">
        <v>149</v>
      </c>
      <c r="F226" s="23">
        <v>1700</v>
      </c>
      <c r="G226" s="23">
        <v>300</v>
      </c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33"/>
      <c r="S226" s="23"/>
      <c r="T226" s="23"/>
      <c r="U226" s="33">
        <f t="shared" si="3"/>
        <v>0</v>
      </c>
      <c r="V226" s="23">
        <v>152</v>
      </c>
      <c r="W226" s="23">
        <v>62</v>
      </c>
    </row>
    <row r="227" spans="1:23" ht="14.25" hidden="1" customHeight="1" x14ac:dyDescent="0.2">
      <c r="A227" s="33"/>
      <c r="B227" s="25" t="s">
        <v>483</v>
      </c>
      <c r="C227" s="23" t="s">
        <v>131</v>
      </c>
      <c r="D227" s="23" t="s">
        <v>143</v>
      </c>
      <c r="E227" s="23" t="s">
        <v>149</v>
      </c>
      <c r="F227" s="23">
        <v>1700</v>
      </c>
      <c r="G227" s="23">
        <v>300</v>
      </c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33">
        <f t="shared" si="3"/>
        <v>0</v>
      </c>
      <c r="V227" s="23">
        <v>152</v>
      </c>
      <c r="W227" s="23">
        <v>62</v>
      </c>
    </row>
    <row r="228" spans="1:23" ht="14.25" hidden="1" customHeight="1" x14ac:dyDescent="0.2">
      <c r="B228" s="25" t="s">
        <v>453</v>
      </c>
      <c r="C228" s="23" t="s">
        <v>131</v>
      </c>
      <c r="D228" s="23" t="s">
        <v>143</v>
      </c>
      <c r="E228" s="23" t="s">
        <v>149</v>
      </c>
      <c r="F228" s="23">
        <v>1700</v>
      </c>
      <c r="G228" s="23">
        <v>400</v>
      </c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30">
        <v>1739.35</v>
      </c>
      <c r="S228" s="23">
        <v>1</v>
      </c>
      <c r="T228" s="23" t="s">
        <v>147</v>
      </c>
      <c r="U228" s="33">
        <f t="shared" si="3"/>
        <v>0</v>
      </c>
      <c r="V228" s="23">
        <v>106.4</v>
      </c>
      <c r="W228" s="23">
        <v>61.4</v>
      </c>
    </row>
    <row r="229" spans="1:23" ht="14.25" hidden="1" customHeight="1" x14ac:dyDescent="0.2">
      <c r="B229" s="25" t="s">
        <v>487</v>
      </c>
      <c r="C229" s="23" t="s">
        <v>131</v>
      </c>
      <c r="D229" s="23" t="s">
        <v>143</v>
      </c>
      <c r="E229" s="23" t="s">
        <v>149</v>
      </c>
      <c r="F229" s="23">
        <v>1700</v>
      </c>
      <c r="G229" s="33">
        <v>450</v>
      </c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33"/>
      <c r="S229" s="23"/>
      <c r="T229" s="23"/>
      <c r="U229" s="33">
        <f t="shared" si="3"/>
        <v>0</v>
      </c>
      <c r="V229" s="23">
        <v>172</v>
      </c>
      <c r="W229" s="23">
        <v>89</v>
      </c>
    </row>
    <row r="230" spans="1:23" ht="14.25" hidden="1" customHeight="1" x14ac:dyDescent="0.2">
      <c r="B230" s="25" t="s">
        <v>902</v>
      </c>
      <c r="C230" s="23" t="s">
        <v>131</v>
      </c>
      <c r="D230" s="23" t="s">
        <v>143</v>
      </c>
      <c r="E230" s="23" t="s">
        <v>149</v>
      </c>
      <c r="F230" s="23">
        <v>1700</v>
      </c>
      <c r="G230" s="23">
        <v>450</v>
      </c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33">
        <f t="shared" si="3"/>
        <v>0</v>
      </c>
      <c r="V230" s="23">
        <v>152</v>
      </c>
      <c r="W230" s="23">
        <v>62</v>
      </c>
    </row>
    <row r="231" spans="1:23" ht="14.25" hidden="1" customHeight="1" x14ac:dyDescent="0.2">
      <c r="B231" s="32" t="s">
        <v>451</v>
      </c>
      <c r="C231" s="23" t="s">
        <v>131</v>
      </c>
      <c r="D231" s="23" t="s">
        <v>143</v>
      </c>
      <c r="E231" s="23" t="s">
        <v>955</v>
      </c>
      <c r="F231" s="23">
        <v>1700</v>
      </c>
      <c r="G231" s="32">
        <v>450</v>
      </c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30">
        <v>1805.2</v>
      </c>
      <c r="S231" s="23">
        <v>1</v>
      </c>
      <c r="T231" s="23" t="s">
        <v>147</v>
      </c>
      <c r="U231" s="33">
        <f t="shared" si="3"/>
        <v>0</v>
      </c>
      <c r="V231" s="23">
        <v>152</v>
      </c>
      <c r="W231" s="23">
        <v>62</v>
      </c>
    </row>
    <row r="232" spans="1:23" ht="14.25" hidden="1" customHeight="1" x14ac:dyDescent="0.2">
      <c r="B232" s="25" t="s">
        <v>903</v>
      </c>
      <c r="C232" s="23" t="s">
        <v>131</v>
      </c>
      <c r="D232" s="23" t="s">
        <v>143</v>
      </c>
      <c r="E232" s="23" t="s">
        <v>149</v>
      </c>
      <c r="F232" s="23">
        <v>1700</v>
      </c>
      <c r="G232" s="23">
        <v>450</v>
      </c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33">
        <f t="shared" si="3"/>
        <v>0</v>
      </c>
      <c r="V232" s="23">
        <v>152</v>
      </c>
      <c r="W232" s="23">
        <v>62</v>
      </c>
    </row>
    <row r="233" spans="1:23" ht="14.25" hidden="1" customHeight="1" x14ac:dyDescent="0.2">
      <c r="B233" s="33" t="s">
        <v>956</v>
      </c>
      <c r="C233" s="23" t="s">
        <v>131</v>
      </c>
      <c r="D233" s="23" t="s">
        <v>143</v>
      </c>
      <c r="E233" s="23" t="s">
        <v>957</v>
      </c>
      <c r="F233" s="23">
        <v>1700</v>
      </c>
      <c r="G233" s="23">
        <v>450</v>
      </c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30">
        <v>1890.87</v>
      </c>
      <c r="S233" s="23">
        <v>1</v>
      </c>
      <c r="T233" s="23" t="s">
        <v>147</v>
      </c>
      <c r="U233" s="33">
        <f t="shared" si="3"/>
        <v>0</v>
      </c>
      <c r="V233" s="23">
        <v>152</v>
      </c>
      <c r="W233" s="23">
        <v>62</v>
      </c>
    </row>
    <row r="234" spans="1:23" ht="14.25" hidden="1" customHeight="1" x14ac:dyDescent="0.2">
      <c r="A234" s="23"/>
      <c r="B234" s="25" t="s">
        <v>488</v>
      </c>
      <c r="C234" s="23" t="s">
        <v>131</v>
      </c>
      <c r="D234" s="23" t="s">
        <v>143</v>
      </c>
      <c r="E234" s="23" t="s">
        <v>149</v>
      </c>
      <c r="F234" s="23">
        <v>1700</v>
      </c>
      <c r="G234" s="23">
        <v>500</v>
      </c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33">
        <f t="shared" si="3"/>
        <v>0</v>
      </c>
      <c r="V234" s="23">
        <v>106.4</v>
      </c>
      <c r="W234" s="23">
        <v>61.4</v>
      </c>
    </row>
    <row r="235" spans="1:23" ht="14.25" hidden="1" customHeight="1" x14ac:dyDescent="0.2">
      <c r="A235" s="23"/>
      <c r="B235" s="25" t="s">
        <v>904</v>
      </c>
      <c r="C235" s="23" t="s">
        <v>131</v>
      </c>
      <c r="D235" s="23" t="s">
        <v>143</v>
      </c>
      <c r="E235" s="23" t="s">
        <v>149</v>
      </c>
      <c r="F235" s="23">
        <v>1700</v>
      </c>
      <c r="G235" s="23">
        <v>600</v>
      </c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33">
        <f t="shared" si="3"/>
        <v>0</v>
      </c>
      <c r="V235" s="23">
        <v>130</v>
      </c>
      <c r="W235" s="23">
        <v>140</v>
      </c>
    </row>
    <row r="236" spans="1:23" ht="14.25" hidden="1" customHeight="1" x14ac:dyDescent="0.2">
      <c r="A236" s="23"/>
      <c r="B236" s="25" t="s">
        <v>905</v>
      </c>
      <c r="C236" s="23" t="s">
        <v>131</v>
      </c>
      <c r="D236" s="23" t="s">
        <v>143</v>
      </c>
      <c r="E236" s="23" t="s">
        <v>149</v>
      </c>
      <c r="F236" s="23">
        <v>1700</v>
      </c>
      <c r="G236" s="23">
        <v>600</v>
      </c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33">
        <f t="shared" si="3"/>
        <v>0</v>
      </c>
      <c r="V236" s="23">
        <v>152</v>
      </c>
      <c r="W236" s="23">
        <v>62</v>
      </c>
    </row>
    <row r="237" spans="1:23" ht="14.25" hidden="1" customHeight="1" x14ac:dyDescent="0.2">
      <c r="A237" s="23"/>
      <c r="B237" s="25" t="s">
        <v>489</v>
      </c>
      <c r="C237" s="23" t="s">
        <v>131</v>
      </c>
      <c r="D237" s="23" t="s">
        <v>143</v>
      </c>
      <c r="E237" s="23" t="s">
        <v>149</v>
      </c>
      <c r="F237" s="23">
        <v>1700</v>
      </c>
      <c r="G237" s="23">
        <v>600</v>
      </c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33">
        <f t="shared" si="3"/>
        <v>0</v>
      </c>
      <c r="V237" s="23">
        <v>152</v>
      </c>
      <c r="W237" s="23">
        <v>62</v>
      </c>
    </row>
    <row r="238" spans="1:23" ht="14.25" hidden="1" customHeight="1" x14ac:dyDescent="0.2">
      <c r="A238" s="23"/>
      <c r="B238" s="25" t="s">
        <v>906</v>
      </c>
      <c r="C238" s="23" t="s">
        <v>131</v>
      </c>
      <c r="D238" s="23" t="s">
        <v>143</v>
      </c>
      <c r="E238" s="23" t="s">
        <v>149</v>
      </c>
      <c r="F238" s="23">
        <v>1700</v>
      </c>
      <c r="G238" s="23">
        <v>600</v>
      </c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33">
        <f t="shared" si="3"/>
        <v>0</v>
      </c>
      <c r="V238" s="23">
        <v>152</v>
      </c>
      <c r="W238" s="23">
        <v>62</v>
      </c>
    </row>
    <row r="239" spans="1:23" ht="14.25" hidden="1" customHeight="1" x14ac:dyDescent="0.2">
      <c r="A239" s="23"/>
      <c r="B239" s="25" t="s">
        <v>490</v>
      </c>
      <c r="C239" s="23" t="s">
        <v>131</v>
      </c>
      <c r="D239" s="23" t="s">
        <v>143</v>
      </c>
      <c r="E239" s="23" t="s">
        <v>149</v>
      </c>
      <c r="F239" s="23">
        <v>1700</v>
      </c>
      <c r="G239" s="23">
        <v>600</v>
      </c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33">
        <f t="shared" si="3"/>
        <v>0</v>
      </c>
      <c r="V239" s="23">
        <v>152</v>
      </c>
      <c r="W239" s="23">
        <v>62</v>
      </c>
    </row>
    <row r="240" spans="1:23" ht="14.25" hidden="1" customHeight="1" x14ac:dyDescent="0.2">
      <c r="A240" s="23"/>
      <c r="B240" s="25" t="s">
        <v>491</v>
      </c>
      <c r="C240" s="23" t="s">
        <v>131</v>
      </c>
      <c r="D240" s="23" t="s">
        <v>143</v>
      </c>
      <c r="E240" s="23" t="s">
        <v>149</v>
      </c>
      <c r="F240" s="23">
        <v>1700</v>
      </c>
      <c r="G240" s="23">
        <v>650</v>
      </c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33">
        <f t="shared" si="3"/>
        <v>0</v>
      </c>
      <c r="V240" s="23">
        <v>172</v>
      </c>
      <c r="W240" s="23">
        <v>89</v>
      </c>
    </row>
    <row r="241" spans="1:33" ht="14.25" hidden="1" customHeight="1" x14ac:dyDescent="0.2">
      <c r="A241" s="23"/>
      <c r="B241" s="25" t="s">
        <v>492</v>
      </c>
      <c r="C241" s="23" t="s">
        <v>131</v>
      </c>
      <c r="D241" s="23" t="s">
        <v>143</v>
      </c>
      <c r="E241" s="23" t="s">
        <v>149</v>
      </c>
      <c r="F241" s="23">
        <v>1700</v>
      </c>
      <c r="G241" s="23">
        <v>650</v>
      </c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33">
        <f t="shared" si="3"/>
        <v>0</v>
      </c>
      <c r="V241" s="23">
        <v>172</v>
      </c>
      <c r="W241" s="23">
        <v>89</v>
      </c>
    </row>
    <row r="242" spans="1:33" ht="14.25" hidden="1" customHeight="1" x14ac:dyDescent="0.2">
      <c r="A242" s="23"/>
      <c r="B242" s="25" t="s">
        <v>495</v>
      </c>
      <c r="C242" s="23" t="s">
        <v>131</v>
      </c>
      <c r="D242" s="23" t="s">
        <v>143</v>
      </c>
      <c r="E242" s="23" t="s">
        <v>149</v>
      </c>
      <c r="F242" s="23">
        <v>1700</v>
      </c>
      <c r="G242" s="23">
        <v>650</v>
      </c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33">
        <f t="shared" si="3"/>
        <v>0</v>
      </c>
      <c r="V242" s="23">
        <v>172</v>
      </c>
      <c r="W242" s="23">
        <v>89</v>
      </c>
    </row>
    <row r="243" spans="1:33" ht="14.25" hidden="1" customHeight="1" x14ac:dyDescent="0.2">
      <c r="A243" s="23"/>
      <c r="B243" s="25" t="s">
        <v>494</v>
      </c>
      <c r="C243" s="23" t="s">
        <v>131</v>
      </c>
      <c r="D243" s="23" t="s">
        <v>143</v>
      </c>
      <c r="E243" s="23" t="s">
        <v>149</v>
      </c>
      <c r="F243" s="23">
        <v>1700</v>
      </c>
      <c r="G243" s="23">
        <v>650</v>
      </c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33">
        <f t="shared" si="3"/>
        <v>0</v>
      </c>
      <c r="V243" s="23">
        <v>172</v>
      </c>
      <c r="W243" s="23">
        <v>89</v>
      </c>
    </row>
    <row r="244" spans="1:33" ht="14.25" hidden="1" customHeight="1" x14ac:dyDescent="0.2">
      <c r="A244" s="23"/>
      <c r="B244" s="25" t="s">
        <v>493</v>
      </c>
      <c r="C244" s="23" t="s">
        <v>131</v>
      </c>
      <c r="D244" s="23" t="s">
        <v>143</v>
      </c>
      <c r="E244" s="23" t="s">
        <v>149</v>
      </c>
      <c r="F244" s="23">
        <v>1700</v>
      </c>
      <c r="G244" s="23">
        <v>650</v>
      </c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33">
        <f t="shared" si="3"/>
        <v>0</v>
      </c>
      <c r="V244" s="23">
        <v>172</v>
      </c>
      <c r="W244" s="23">
        <v>89</v>
      </c>
    </row>
    <row r="245" spans="1:33" ht="14.25" hidden="1" customHeight="1" x14ac:dyDescent="0.2">
      <c r="A245" s="23"/>
      <c r="B245" s="25" t="s">
        <v>907</v>
      </c>
      <c r="C245" s="23" t="s">
        <v>131</v>
      </c>
      <c r="D245" s="23" t="s">
        <v>143</v>
      </c>
      <c r="E245" s="23" t="s">
        <v>149</v>
      </c>
      <c r="F245" s="23">
        <v>1700</v>
      </c>
      <c r="G245" s="23">
        <v>800</v>
      </c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33"/>
      <c r="S245" s="23"/>
      <c r="T245" s="23"/>
      <c r="U245" s="33">
        <f t="shared" si="3"/>
        <v>0</v>
      </c>
      <c r="V245" s="23">
        <v>130</v>
      </c>
      <c r="W245" s="23">
        <v>140</v>
      </c>
    </row>
    <row r="246" spans="1:33" ht="14.25" hidden="1" customHeight="1" x14ac:dyDescent="0.2">
      <c r="A246" s="23"/>
      <c r="B246" s="25" t="s">
        <v>908</v>
      </c>
      <c r="C246" s="23" t="s">
        <v>131</v>
      </c>
      <c r="D246" s="23" t="s">
        <v>143</v>
      </c>
      <c r="E246" s="23" t="s">
        <v>149</v>
      </c>
      <c r="F246" s="23">
        <v>1700</v>
      </c>
      <c r="G246" s="23">
        <v>800</v>
      </c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33">
        <f t="shared" si="3"/>
        <v>0</v>
      </c>
      <c r="V246" s="23">
        <v>130</v>
      </c>
      <c r="W246" s="23">
        <v>140</v>
      </c>
    </row>
    <row r="247" spans="1:33" x14ac:dyDescent="0.2">
      <c r="A247" s="51" t="s">
        <v>430</v>
      </c>
      <c r="B247" s="59" t="s">
        <v>499</v>
      </c>
      <c r="C247" s="51" t="s">
        <v>131</v>
      </c>
      <c r="D247" s="51" t="s">
        <v>143</v>
      </c>
      <c r="E247" s="51" t="s">
        <v>149</v>
      </c>
      <c r="F247" s="51">
        <v>1700</v>
      </c>
      <c r="G247" s="51">
        <v>1000</v>
      </c>
      <c r="H247" s="51">
        <v>15</v>
      </c>
      <c r="I247" s="51">
        <v>16</v>
      </c>
      <c r="J247" s="51">
        <v>17</v>
      </c>
      <c r="K247" s="51">
        <v>18</v>
      </c>
      <c r="L247" s="51">
        <v>19</v>
      </c>
      <c r="M247" s="51">
        <v>2.4E-2</v>
      </c>
      <c r="N247" s="51">
        <v>8.9999999999999993E-3</v>
      </c>
      <c r="O247" s="51">
        <v>4.8000000000000001E-2</v>
      </c>
      <c r="P247" s="51">
        <v>1.7999999999999999E-2</v>
      </c>
      <c r="Q247" s="51">
        <v>3.0000000000000001E-3</v>
      </c>
      <c r="R247" s="57">
        <v>5143.13</v>
      </c>
      <c r="S247" s="51">
        <v>1</v>
      </c>
      <c r="T247" s="51" t="s">
        <v>147</v>
      </c>
      <c r="U247" s="51">
        <f t="shared" si="3"/>
        <v>0.84550000000000003</v>
      </c>
      <c r="V247" s="51">
        <v>250</v>
      </c>
      <c r="W247" s="51">
        <v>89</v>
      </c>
      <c r="X247" s="7">
        <v>38</v>
      </c>
      <c r="Y247" s="7"/>
      <c r="Z247" s="7"/>
      <c r="AA247" s="7">
        <v>81000</v>
      </c>
      <c r="AB247" s="68">
        <f>AC247*1.8</f>
        <v>4680</v>
      </c>
      <c r="AC247" s="7">
        <v>2600</v>
      </c>
      <c r="AD247" s="7"/>
      <c r="AE247" s="7"/>
      <c r="AF247" s="7"/>
      <c r="AG247" s="7"/>
    </row>
    <row r="248" spans="1:33" ht="14.25" hidden="1" customHeight="1" x14ac:dyDescent="0.2">
      <c r="A248" s="23"/>
      <c r="B248" s="25" t="s">
        <v>496</v>
      </c>
      <c r="C248" s="23" t="s">
        <v>131</v>
      </c>
      <c r="D248" s="23" t="s">
        <v>143</v>
      </c>
      <c r="E248" s="23" t="s">
        <v>149</v>
      </c>
      <c r="F248" s="23">
        <v>1700</v>
      </c>
      <c r="G248" s="23">
        <v>1000</v>
      </c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33">
        <f t="shared" si="3"/>
        <v>0</v>
      </c>
      <c r="V248" s="23">
        <v>250</v>
      </c>
      <c r="W248" s="23">
        <v>89</v>
      </c>
    </row>
    <row r="249" spans="1:33" ht="14.25" hidden="1" customHeight="1" x14ac:dyDescent="0.2">
      <c r="A249" s="33"/>
      <c r="B249" s="25" t="s">
        <v>497</v>
      </c>
      <c r="C249" s="23" t="s">
        <v>131</v>
      </c>
      <c r="D249" s="23" t="s">
        <v>143</v>
      </c>
      <c r="E249" s="23" t="s">
        <v>149</v>
      </c>
      <c r="F249" s="23">
        <v>1700</v>
      </c>
      <c r="G249" s="23">
        <v>1000</v>
      </c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33"/>
      <c r="S249" s="23"/>
      <c r="T249" s="23"/>
      <c r="U249" s="33">
        <f t="shared" si="3"/>
        <v>0</v>
      </c>
      <c r="V249" s="23">
        <v>250</v>
      </c>
      <c r="W249" s="23">
        <v>89</v>
      </c>
    </row>
    <row r="250" spans="1:33" ht="14.25" hidden="1" customHeight="1" x14ac:dyDescent="0.2">
      <c r="A250" s="23"/>
      <c r="B250" s="25" t="s">
        <v>498</v>
      </c>
      <c r="C250" s="23" t="s">
        <v>131</v>
      </c>
      <c r="D250" s="23" t="s">
        <v>143</v>
      </c>
      <c r="E250" s="23" t="s">
        <v>149</v>
      </c>
      <c r="F250" s="23">
        <v>1700</v>
      </c>
      <c r="G250" s="23">
        <v>1000</v>
      </c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33">
        <f t="shared" si="3"/>
        <v>0</v>
      </c>
      <c r="V250" s="23">
        <v>250</v>
      </c>
      <c r="W250" s="23">
        <v>89</v>
      </c>
    </row>
    <row r="251" spans="1:33" ht="14.25" hidden="1" customHeight="1" x14ac:dyDescent="0.2">
      <c r="B251" s="25" t="s">
        <v>452</v>
      </c>
      <c r="C251" s="23" t="s">
        <v>131</v>
      </c>
      <c r="D251" s="23" t="s">
        <v>143</v>
      </c>
      <c r="E251" s="23" t="s">
        <v>149</v>
      </c>
      <c r="F251" s="23">
        <v>1700</v>
      </c>
      <c r="G251" s="23">
        <v>1200</v>
      </c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30">
        <v>6653.65</v>
      </c>
      <c r="S251" s="23">
        <v>1</v>
      </c>
      <c r="T251" s="23" t="s">
        <v>147</v>
      </c>
      <c r="U251" s="33">
        <f t="shared" si="3"/>
        <v>0</v>
      </c>
      <c r="V251" s="23">
        <v>172</v>
      </c>
      <c r="W251" s="23">
        <v>89</v>
      </c>
    </row>
    <row r="252" spans="1:33" ht="14.25" hidden="1" customHeight="1" x14ac:dyDescent="0.2">
      <c r="A252" s="23"/>
      <c r="B252" s="25" t="s">
        <v>909</v>
      </c>
      <c r="C252" s="23" t="s">
        <v>131</v>
      </c>
      <c r="D252" s="23" t="s">
        <v>143</v>
      </c>
      <c r="E252" s="23" t="s">
        <v>149</v>
      </c>
      <c r="F252" s="23">
        <v>1700</v>
      </c>
      <c r="G252" s="23">
        <v>1200</v>
      </c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33">
        <f t="shared" si="3"/>
        <v>0</v>
      </c>
      <c r="V252" s="23">
        <v>130</v>
      </c>
      <c r="W252" s="23">
        <v>140</v>
      </c>
    </row>
    <row r="253" spans="1:33" ht="14.25" hidden="1" customHeight="1" x14ac:dyDescent="0.2">
      <c r="A253" s="23"/>
      <c r="B253" s="25" t="s">
        <v>910</v>
      </c>
      <c r="C253" s="23" t="s">
        <v>131</v>
      </c>
      <c r="D253" s="23" t="s">
        <v>143</v>
      </c>
      <c r="E253" s="23" t="s">
        <v>149</v>
      </c>
      <c r="F253" s="23">
        <v>1700</v>
      </c>
      <c r="G253" s="23">
        <v>1200</v>
      </c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33">
        <f t="shared" si="3"/>
        <v>0</v>
      </c>
      <c r="V253" s="23">
        <v>130</v>
      </c>
      <c r="W253" s="23">
        <v>140</v>
      </c>
    </row>
    <row r="254" spans="1:33" ht="14.25" hidden="1" customHeight="1" x14ac:dyDescent="0.2">
      <c r="A254" s="23"/>
      <c r="B254" s="25" t="s">
        <v>501</v>
      </c>
      <c r="C254" s="23" t="s">
        <v>131</v>
      </c>
      <c r="D254" s="23" t="s">
        <v>143</v>
      </c>
      <c r="E254" s="23" t="s">
        <v>149</v>
      </c>
      <c r="F254" s="23">
        <v>1700</v>
      </c>
      <c r="G254" s="23">
        <v>1400</v>
      </c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33">
        <f t="shared" si="3"/>
        <v>0</v>
      </c>
      <c r="V254" s="23">
        <v>250</v>
      </c>
      <c r="W254" s="23">
        <v>89</v>
      </c>
    </row>
    <row r="255" spans="1:33" ht="14.25" hidden="1" customHeight="1" x14ac:dyDescent="0.2">
      <c r="A255" s="23"/>
      <c r="B255" s="25" t="s">
        <v>500</v>
      </c>
      <c r="C255" s="23" t="s">
        <v>131</v>
      </c>
      <c r="D255" s="23" t="s">
        <v>143</v>
      </c>
      <c r="E255" s="23" t="s">
        <v>149</v>
      </c>
      <c r="F255" s="23">
        <v>1700</v>
      </c>
      <c r="G255" s="23">
        <v>1400</v>
      </c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33">
        <f t="shared" si="3"/>
        <v>0</v>
      </c>
      <c r="V255" s="23">
        <v>250</v>
      </c>
      <c r="W255" s="23">
        <v>89</v>
      </c>
    </row>
    <row r="256" spans="1:33" ht="14.25" hidden="1" customHeight="1" x14ac:dyDescent="0.2">
      <c r="A256" s="23"/>
      <c r="B256" s="25" t="s">
        <v>503</v>
      </c>
      <c r="C256" s="23" t="s">
        <v>131</v>
      </c>
      <c r="D256" s="23" t="s">
        <v>143</v>
      </c>
      <c r="E256" s="23" t="s">
        <v>149</v>
      </c>
      <c r="F256" s="23">
        <v>1700</v>
      </c>
      <c r="G256" s="23">
        <v>1500</v>
      </c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33">
        <f t="shared" si="3"/>
        <v>0</v>
      </c>
      <c r="V256" s="23">
        <v>250</v>
      </c>
      <c r="W256" s="23">
        <v>89</v>
      </c>
    </row>
    <row r="257" spans="1:33" ht="14.25" hidden="1" customHeight="1" x14ac:dyDescent="0.2">
      <c r="A257" s="23"/>
      <c r="B257" s="25" t="s">
        <v>502</v>
      </c>
      <c r="C257" s="23" t="s">
        <v>131</v>
      </c>
      <c r="D257" s="23" t="s">
        <v>143</v>
      </c>
      <c r="E257" s="23" t="s">
        <v>149</v>
      </c>
      <c r="F257" s="23">
        <v>1700</v>
      </c>
      <c r="G257" s="23">
        <v>1500</v>
      </c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33">
        <f t="shared" si="3"/>
        <v>0</v>
      </c>
      <c r="V257" s="23">
        <v>250</v>
      </c>
      <c r="W257" s="23">
        <v>89</v>
      </c>
    </row>
    <row r="258" spans="1:33" ht="14.25" hidden="1" customHeight="1" x14ac:dyDescent="0.2">
      <c r="A258" s="33"/>
      <c r="B258" s="25" t="s">
        <v>504</v>
      </c>
      <c r="C258" s="23" t="s">
        <v>131</v>
      </c>
      <c r="D258" s="23" t="s">
        <v>143</v>
      </c>
      <c r="E258" s="23" t="s">
        <v>149</v>
      </c>
      <c r="F258" s="23">
        <v>1700</v>
      </c>
      <c r="G258" s="23">
        <v>1800</v>
      </c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33">
        <f t="shared" ref="U258:U321" si="4">V258*W258*X258/1000000</f>
        <v>0</v>
      </c>
      <c r="V258" s="23">
        <v>250</v>
      </c>
      <c r="W258" s="23">
        <v>89</v>
      </c>
    </row>
    <row r="259" spans="1:33" ht="14.25" hidden="1" customHeight="1" x14ac:dyDescent="0.2">
      <c r="A259" s="31"/>
      <c r="B259" s="25" t="s">
        <v>505</v>
      </c>
      <c r="C259" s="23" t="s">
        <v>131</v>
      </c>
      <c r="D259" s="23" t="s">
        <v>143</v>
      </c>
      <c r="E259" s="23" t="s">
        <v>149</v>
      </c>
      <c r="F259" s="23">
        <v>1700</v>
      </c>
      <c r="G259" s="23">
        <v>1800</v>
      </c>
      <c r="H259" s="23"/>
      <c r="I259" s="23"/>
      <c r="J259" s="23"/>
      <c r="K259" s="23"/>
      <c r="L259" s="23"/>
      <c r="M259" s="23"/>
      <c r="N259" s="23"/>
      <c r="O259" s="23"/>
      <c r="P259" s="23"/>
      <c r="Q259" s="33"/>
      <c r="R259" s="33"/>
      <c r="S259" s="23"/>
      <c r="T259" s="23"/>
      <c r="U259" s="33">
        <f t="shared" si="4"/>
        <v>0</v>
      </c>
      <c r="V259" s="23">
        <v>250</v>
      </c>
      <c r="W259" s="23">
        <v>89</v>
      </c>
    </row>
    <row r="260" spans="1:33" ht="14.25" hidden="1" customHeight="1" x14ac:dyDescent="0.2">
      <c r="B260" s="25" t="s">
        <v>445</v>
      </c>
      <c r="C260" s="23" t="s">
        <v>131</v>
      </c>
      <c r="D260" s="23" t="s">
        <v>143</v>
      </c>
      <c r="E260" s="23" t="s">
        <v>149</v>
      </c>
      <c r="F260" s="23">
        <v>3300</v>
      </c>
      <c r="G260" s="23">
        <v>450</v>
      </c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>
        <v>0</v>
      </c>
      <c r="S260" s="23"/>
      <c r="T260" s="23"/>
      <c r="U260" s="33">
        <f t="shared" si="4"/>
        <v>0</v>
      </c>
      <c r="V260" s="23">
        <v>140</v>
      </c>
      <c r="W260" s="23">
        <v>99.8</v>
      </c>
    </row>
    <row r="261" spans="1:33" x14ac:dyDescent="0.2">
      <c r="A261" s="51" t="s">
        <v>430</v>
      </c>
      <c r="B261" s="59" t="s">
        <v>446</v>
      </c>
      <c r="C261" s="51" t="s">
        <v>131</v>
      </c>
      <c r="D261" s="51" t="s">
        <v>143</v>
      </c>
      <c r="E261" s="51" t="s">
        <v>149</v>
      </c>
      <c r="F261" s="51">
        <v>3300</v>
      </c>
      <c r="G261" s="51">
        <v>450</v>
      </c>
      <c r="H261" s="51">
        <v>100</v>
      </c>
      <c r="I261" s="51">
        <v>101</v>
      </c>
      <c r="J261" s="51">
        <v>102</v>
      </c>
      <c r="K261" s="51">
        <v>103</v>
      </c>
      <c r="L261" s="51">
        <v>104</v>
      </c>
      <c r="M261" s="51">
        <v>2.8400000000000002E-2</v>
      </c>
      <c r="N261" s="51">
        <v>2.4899999999999999E-2</v>
      </c>
      <c r="O261" s="51">
        <v>4.5499999999999999E-2</v>
      </c>
      <c r="P261" s="51">
        <v>2.5000000000000001E-2</v>
      </c>
      <c r="Q261" s="56">
        <v>0.01</v>
      </c>
      <c r="R261" s="57">
        <v>8390.93</v>
      </c>
      <c r="S261" s="51">
        <v>1</v>
      </c>
      <c r="T261" s="51" t="s">
        <v>147</v>
      </c>
      <c r="U261" s="51">
        <f t="shared" si="4"/>
        <v>0.55888000000000004</v>
      </c>
      <c r="V261" s="51">
        <v>140</v>
      </c>
      <c r="W261" s="51">
        <v>99.8</v>
      </c>
      <c r="X261" s="7">
        <v>40</v>
      </c>
      <c r="Y261" s="7"/>
      <c r="Z261" s="7"/>
      <c r="AA261" s="7">
        <v>69000</v>
      </c>
      <c r="AB261" s="68">
        <f>AC261*1.8</f>
        <v>1890</v>
      </c>
      <c r="AC261" s="7">
        <v>1050</v>
      </c>
      <c r="AD261" s="7"/>
      <c r="AE261" s="7"/>
      <c r="AF261" s="7"/>
      <c r="AG261" s="7"/>
    </row>
    <row r="262" spans="1:33" ht="14.25" hidden="1" customHeight="1" x14ac:dyDescent="0.2">
      <c r="A262" s="23"/>
      <c r="B262" s="25" t="s">
        <v>515</v>
      </c>
      <c r="C262" s="23" t="s">
        <v>131</v>
      </c>
      <c r="D262" s="23" t="s">
        <v>143</v>
      </c>
      <c r="E262" s="23" t="s">
        <v>509</v>
      </c>
      <c r="F262" s="23">
        <v>600</v>
      </c>
      <c r="G262" s="23">
        <v>75</v>
      </c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33">
        <f t="shared" si="4"/>
        <v>0</v>
      </c>
      <c r="V262" s="23">
        <v>48</v>
      </c>
      <c r="W262" s="23">
        <v>33.799999999999997</v>
      </c>
    </row>
    <row r="263" spans="1:33" ht="14.25" hidden="1" customHeight="1" x14ac:dyDescent="0.2">
      <c r="A263" s="23"/>
      <c r="B263" s="25" t="s">
        <v>568</v>
      </c>
      <c r="C263" s="23" t="s">
        <v>131</v>
      </c>
      <c r="D263" s="23" t="s">
        <v>143</v>
      </c>
      <c r="E263" s="23" t="s">
        <v>509</v>
      </c>
      <c r="F263" s="23">
        <v>650</v>
      </c>
      <c r="G263" s="23">
        <v>50</v>
      </c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33">
        <f t="shared" si="4"/>
        <v>0</v>
      </c>
      <c r="V263" s="23">
        <v>48</v>
      </c>
      <c r="W263" s="23">
        <v>33.799999999999997</v>
      </c>
    </row>
    <row r="264" spans="1:33" ht="14.25" hidden="1" customHeight="1" x14ac:dyDescent="0.2">
      <c r="A264" s="23"/>
      <c r="B264" s="25" t="s">
        <v>569</v>
      </c>
      <c r="C264" s="23" t="s">
        <v>131</v>
      </c>
      <c r="D264" s="23" t="s">
        <v>143</v>
      </c>
      <c r="E264" s="23" t="s">
        <v>509</v>
      </c>
      <c r="F264" s="23">
        <v>650</v>
      </c>
      <c r="G264" s="23">
        <v>75</v>
      </c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33">
        <f t="shared" si="4"/>
        <v>0</v>
      </c>
      <c r="V264" s="23">
        <v>48</v>
      </c>
      <c r="W264" s="23">
        <v>33.799999999999997</v>
      </c>
    </row>
    <row r="265" spans="1:33" ht="14.25" hidden="1" customHeight="1" x14ac:dyDescent="0.2">
      <c r="A265" s="23"/>
      <c r="B265" s="25" t="s">
        <v>733</v>
      </c>
      <c r="C265" s="23" t="s">
        <v>131</v>
      </c>
      <c r="D265" s="23" t="s">
        <v>143</v>
      </c>
      <c r="E265" s="23" t="s">
        <v>509</v>
      </c>
      <c r="F265" s="23">
        <v>1200</v>
      </c>
      <c r="G265" s="23">
        <v>50</v>
      </c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33">
        <f t="shared" si="4"/>
        <v>0</v>
      </c>
      <c r="V265" s="23">
        <v>107.5</v>
      </c>
      <c r="W265" s="23">
        <v>45</v>
      </c>
    </row>
    <row r="266" spans="1:33" ht="14.25" hidden="1" customHeight="1" x14ac:dyDescent="0.2">
      <c r="A266" s="23"/>
      <c r="B266" s="25" t="s">
        <v>734</v>
      </c>
      <c r="C266" s="23" t="s">
        <v>131</v>
      </c>
      <c r="D266" s="23" t="s">
        <v>143</v>
      </c>
      <c r="E266" s="23" t="s">
        <v>509</v>
      </c>
      <c r="F266" s="23">
        <v>1200</v>
      </c>
      <c r="G266" s="23">
        <v>50</v>
      </c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33">
        <f t="shared" si="4"/>
        <v>0</v>
      </c>
      <c r="V266" s="23">
        <v>107.5</v>
      </c>
      <c r="W266" s="23">
        <v>45</v>
      </c>
    </row>
    <row r="267" spans="1:33" ht="14.25" hidden="1" customHeight="1" x14ac:dyDescent="0.2">
      <c r="A267" s="23"/>
      <c r="B267" s="25" t="s">
        <v>735</v>
      </c>
      <c r="C267" s="23" t="s">
        <v>131</v>
      </c>
      <c r="D267" s="23" t="s">
        <v>143</v>
      </c>
      <c r="E267" s="23" t="s">
        <v>509</v>
      </c>
      <c r="F267" s="23">
        <v>1200</v>
      </c>
      <c r="G267" s="23">
        <v>75</v>
      </c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33">
        <f t="shared" si="4"/>
        <v>0</v>
      </c>
      <c r="V267" s="23">
        <v>107.5</v>
      </c>
      <c r="W267" s="23">
        <v>45</v>
      </c>
    </row>
    <row r="268" spans="1:33" ht="14.25" hidden="1" customHeight="1" x14ac:dyDescent="0.2">
      <c r="A268" s="23"/>
      <c r="B268" s="25" t="s">
        <v>736</v>
      </c>
      <c r="C268" s="23" t="s">
        <v>131</v>
      </c>
      <c r="D268" s="23" t="s">
        <v>143</v>
      </c>
      <c r="E268" s="23" t="s">
        <v>509</v>
      </c>
      <c r="F268" s="23">
        <v>1200</v>
      </c>
      <c r="G268" s="23">
        <v>75</v>
      </c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33">
        <f t="shared" si="4"/>
        <v>0</v>
      </c>
      <c r="V268" s="23">
        <v>107.5</v>
      </c>
      <c r="W268" s="23">
        <v>45</v>
      </c>
    </row>
    <row r="269" spans="1:33" ht="14.25" hidden="1" customHeight="1" x14ac:dyDescent="0.2">
      <c r="A269" s="23"/>
      <c r="B269" s="25" t="s">
        <v>737</v>
      </c>
      <c r="C269" s="23" t="s">
        <v>131</v>
      </c>
      <c r="D269" s="23" t="s">
        <v>143</v>
      </c>
      <c r="E269" s="23" t="s">
        <v>509</v>
      </c>
      <c r="F269" s="23">
        <v>1200</v>
      </c>
      <c r="G269" s="23">
        <v>100</v>
      </c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33">
        <f t="shared" si="4"/>
        <v>0</v>
      </c>
      <c r="V269" s="23">
        <v>122</v>
      </c>
      <c r="W269" s="23">
        <v>62</v>
      </c>
    </row>
    <row r="270" spans="1:33" ht="14.25" hidden="1" customHeight="1" x14ac:dyDescent="0.2">
      <c r="A270" s="23"/>
      <c r="B270" s="25" t="s">
        <v>738</v>
      </c>
      <c r="C270" s="23" t="s">
        <v>131</v>
      </c>
      <c r="D270" s="23" t="s">
        <v>143</v>
      </c>
      <c r="E270" s="23" t="s">
        <v>509</v>
      </c>
      <c r="F270" s="23">
        <v>1200</v>
      </c>
      <c r="G270" s="23">
        <v>150</v>
      </c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33">
        <f t="shared" si="4"/>
        <v>0</v>
      </c>
      <c r="V270" s="23">
        <v>122</v>
      </c>
      <c r="W270" s="23">
        <v>62</v>
      </c>
    </row>
    <row r="271" spans="1:33" ht="14.25" hidden="1" customHeight="1" x14ac:dyDescent="0.2">
      <c r="A271" s="23"/>
      <c r="B271" s="25" t="s">
        <v>506</v>
      </c>
      <c r="C271" s="23" t="s">
        <v>131</v>
      </c>
      <c r="D271" s="23" t="s">
        <v>143</v>
      </c>
      <c r="E271" s="23" t="s">
        <v>509</v>
      </c>
      <c r="F271" s="23">
        <v>1700</v>
      </c>
      <c r="G271" s="23">
        <v>100</v>
      </c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33">
        <f t="shared" si="4"/>
        <v>0</v>
      </c>
      <c r="V271" s="23">
        <v>152</v>
      </c>
      <c r="W271" s="23">
        <v>62</v>
      </c>
    </row>
    <row r="272" spans="1:33" ht="14.25" hidden="1" customHeight="1" x14ac:dyDescent="0.2">
      <c r="A272" s="23"/>
      <c r="B272" s="25" t="s">
        <v>507</v>
      </c>
      <c r="C272" s="23" t="s">
        <v>131</v>
      </c>
      <c r="D272" s="23" t="s">
        <v>143</v>
      </c>
      <c r="E272" s="23" t="s">
        <v>509</v>
      </c>
      <c r="F272" s="23">
        <v>1700</v>
      </c>
      <c r="G272" s="23">
        <v>150</v>
      </c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33">
        <f t="shared" si="4"/>
        <v>0</v>
      </c>
      <c r="V272" s="23">
        <v>152</v>
      </c>
      <c r="W272" s="23">
        <v>62</v>
      </c>
    </row>
    <row r="273" spans="1:33" ht="14.25" hidden="1" customHeight="1" x14ac:dyDescent="0.2">
      <c r="A273" s="33"/>
      <c r="B273" s="32" t="s">
        <v>508</v>
      </c>
      <c r="C273" s="33" t="s">
        <v>131</v>
      </c>
      <c r="D273" s="33" t="s">
        <v>143</v>
      </c>
      <c r="E273" s="33" t="s">
        <v>509</v>
      </c>
      <c r="F273" s="33">
        <v>1700</v>
      </c>
      <c r="G273" s="33">
        <v>200</v>
      </c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>
        <v>0</v>
      </c>
      <c r="S273" s="33"/>
      <c r="T273" s="22"/>
      <c r="U273" s="33">
        <f t="shared" si="4"/>
        <v>0</v>
      </c>
      <c r="V273" s="33">
        <v>122</v>
      </c>
      <c r="W273" s="33">
        <v>62</v>
      </c>
    </row>
    <row r="274" spans="1:33" ht="14.25" customHeight="1" x14ac:dyDescent="0.2">
      <c r="A274" s="51" t="s">
        <v>430</v>
      </c>
      <c r="B274" s="59" t="s">
        <v>1025</v>
      </c>
      <c r="C274" s="51" t="s">
        <v>131</v>
      </c>
      <c r="D274" s="51" t="s">
        <v>143</v>
      </c>
      <c r="E274" s="51" t="s">
        <v>509</v>
      </c>
      <c r="F274" s="51">
        <v>1700</v>
      </c>
      <c r="G274" s="51">
        <v>250</v>
      </c>
      <c r="H274" s="51">
        <v>133</v>
      </c>
      <c r="I274" s="51">
        <v>134</v>
      </c>
      <c r="J274" s="51">
        <v>135</v>
      </c>
      <c r="K274" s="51">
        <v>136</v>
      </c>
      <c r="L274" s="51">
        <v>137</v>
      </c>
      <c r="M274" s="51">
        <v>0.10100000000000001</v>
      </c>
      <c r="N274" s="51">
        <v>0.08</v>
      </c>
      <c r="O274" s="51">
        <v>0.215</v>
      </c>
      <c r="P274" s="51">
        <v>0.126</v>
      </c>
      <c r="Q274" s="56">
        <v>0.01</v>
      </c>
      <c r="R274" s="57">
        <v>1502.27</v>
      </c>
      <c r="S274" s="51">
        <v>30</v>
      </c>
      <c r="T274" s="51" t="s">
        <v>147</v>
      </c>
      <c r="U274" s="51">
        <f t="shared" si="4"/>
        <v>0.19475000000000001</v>
      </c>
      <c r="V274" s="51">
        <v>152</v>
      </c>
      <c r="W274" s="51">
        <v>62.5</v>
      </c>
      <c r="X274" s="7">
        <v>20.5</v>
      </c>
      <c r="Y274" s="7"/>
      <c r="Z274" s="7"/>
      <c r="AA274" s="7">
        <v>185000</v>
      </c>
      <c r="AB274" s="68">
        <f>AC274*1.8</f>
        <v>5580</v>
      </c>
      <c r="AC274" s="7">
        <v>3100</v>
      </c>
      <c r="AD274" s="7"/>
      <c r="AE274" s="7"/>
      <c r="AF274" s="7"/>
      <c r="AG274" s="7"/>
    </row>
    <row r="275" spans="1:33" ht="14.25" hidden="1" customHeight="1" x14ac:dyDescent="0.2">
      <c r="B275" s="24" t="s">
        <v>516</v>
      </c>
      <c r="C275" s="1" t="s">
        <v>131</v>
      </c>
      <c r="D275" s="1" t="s">
        <v>143</v>
      </c>
      <c r="E275" s="1" t="s">
        <v>947</v>
      </c>
      <c r="F275" s="1">
        <v>600</v>
      </c>
      <c r="G275" s="1">
        <v>10</v>
      </c>
      <c r="S275" s="1">
        <v>1</v>
      </c>
      <c r="T275" s="22" t="s">
        <v>147</v>
      </c>
      <c r="U275" s="33">
        <f t="shared" si="4"/>
        <v>0</v>
      </c>
      <c r="V275" s="1">
        <v>48</v>
      </c>
      <c r="W275" s="1">
        <v>33.799999999999997</v>
      </c>
    </row>
    <row r="276" spans="1:33" ht="14.25" hidden="1" customHeight="1" x14ac:dyDescent="0.2">
      <c r="B276" s="24" t="s">
        <v>517</v>
      </c>
      <c r="C276" s="1" t="s">
        <v>131</v>
      </c>
      <c r="D276" s="1" t="s">
        <v>143</v>
      </c>
      <c r="E276" s="1" t="s">
        <v>947</v>
      </c>
      <c r="F276" s="1">
        <v>600</v>
      </c>
      <c r="G276" s="1">
        <v>10</v>
      </c>
      <c r="S276" s="1">
        <v>1</v>
      </c>
      <c r="T276" s="33" t="s">
        <v>147</v>
      </c>
      <c r="U276" s="33">
        <f t="shared" si="4"/>
        <v>0</v>
      </c>
      <c r="V276" s="1">
        <v>48</v>
      </c>
      <c r="W276" s="1">
        <v>33.799999999999997</v>
      </c>
    </row>
    <row r="277" spans="1:33" ht="14.25" hidden="1" customHeight="1" x14ac:dyDescent="0.2">
      <c r="B277" s="24" t="s">
        <v>518</v>
      </c>
      <c r="C277" s="1" t="s">
        <v>131</v>
      </c>
      <c r="D277" s="1" t="s">
        <v>143</v>
      </c>
      <c r="E277" s="1" t="s">
        <v>947</v>
      </c>
      <c r="F277" s="1">
        <v>600</v>
      </c>
      <c r="G277" s="1">
        <v>15</v>
      </c>
      <c r="S277" s="1">
        <v>1</v>
      </c>
      <c r="T277" s="33" t="s">
        <v>147</v>
      </c>
      <c r="U277" s="33">
        <f t="shared" si="4"/>
        <v>0</v>
      </c>
      <c r="V277" s="1">
        <v>48</v>
      </c>
      <c r="W277" s="1">
        <v>33.799999999999997</v>
      </c>
    </row>
    <row r="278" spans="1:33" ht="14.25" hidden="1" customHeight="1" x14ac:dyDescent="0.2">
      <c r="B278" s="24" t="s">
        <v>519</v>
      </c>
      <c r="C278" s="1" t="s">
        <v>131</v>
      </c>
      <c r="D278" s="1" t="s">
        <v>143</v>
      </c>
      <c r="E278" s="1" t="s">
        <v>947</v>
      </c>
      <c r="F278" s="1">
        <v>600</v>
      </c>
      <c r="G278" s="1">
        <v>15</v>
      </c>
      <c r="U278" s="33">
        <f t="shared" si="4"/>
        <v>0</v>
      </c>
      <c r="V278" s="1">
        <v>48</v>
      </c>
      <c r="W278" s="1">
        <v>33.799999999999997</v>
      </c>
    </row>
    <row r="279" spans="1:33" ht="14.25" hidden="1" customHeight="1" x14ac:dyDescent="0.2">
      <c r="B279" s="24" t="s">
        <v>520</v>
      </c>
      <c r="C279" s="1" t="s">
        <v>131</v>
      </c>
      <c r="D279" s="1" t="s">
        <v>143</v>
      </c>
      <c r="E279" s="1" t="s">
        <v>947</v>
      </c>
      <c r="F279" s="1">
        <v>600</v>
      </c>
      <c r="G279" s="1">
        <v>20</v>
      </c>
      <c r="U279" s="33">
        <f t="shared" si="4"/>
        <v>0</v>
      </c>
      <c r="V279" s="1">
        <v>48</v>
      </c>
      <c r="W279" s="1">
        <v>33.799999999999997</v>
      </c>
    </row>
    <row r="280" spans="1:33" ht="14.25" hidden="1" customHeight="1" x14ac:dyDescent="0.2">
      <c r="B280" s="24" t="s">
        <v>521</v>
      </c>
      <c r="C280" s="1" t="s">
        <v>131</v>
      </c>
      <c r="D280" s="1" t="s">
        <v>143</v>
      </c>
      <c r="E280" s="1" t="s">
        <v>947</v>
      </c>
      <c r="F280" s="1">
        <v>600</v>
      </c>
      <c r="G280" s="1">
        <v>20</v>
      </c>
      <c r="U280" s="33">
        <f t="shared" si="4"/>
        <v>0</v>
      </c>
      <c r="V280" s="1">
        <v>48</v>
      </c>
      <c r="W280" s="1">
        <v>33.799999999999997</v>
      </c>
    </row>
    <row r="281" spans="1:33" ht="14.25" hidden="1" customHeight="1" x14ac:dyDescent="0.2">
      <c r="B281" s="24" t="s">
        <v>522</v>
      </c>
      <c r="C281" s="1" t="s">
        <v>131</v>
      </c>
      <c r="D281" s="1" t="s">
        <v>143</v>
      </c>
      <c r="E281" s="1" t="s">
        <v>947</v>
      </c>
      <c r="F281" s="1">
        <v>600</v>
      </c>
      <c r="G281" s="1">
        <v>20</v>
      </c>
      <c r="U281" s="33">
        <f t="shared" si="4"/>
        <v>0</v>
      </c>
      <c r="V281" s="1">
        <v>48</v>
      </c>
      <c r="W281" s="1">
        <v>33.799999999999997</v>
      </c>
    </row>
    <row r="282" spans="1:33" ht="14.25" hidden="1" customHeight="1" x14ac:dyDescent="0.2">
      <c r="B282" s="24" t="s">
        <v>523</v>
      </c>
      <c r="C282" s="1" t="s">
        <v>131</v>
      </c>
      <c r="D282" s="1" t="s">
        <v>143</v>
      </c>
      <c r="E282" s="1" t="s">
        <v>947</v>
      </c>
      <c r="F282" s="1">
        <v>600</v>
      </c>
      <c r="G282" s="1">
        <v>20</v>
      </c>
      <c r="U282" s="33">
        <f t="shared" si="4"/>
        <v>0</v>
      </c>
      <c r="V282" s="1">
        <v>48</v>
      </c>
      <c r="W282" s="1">
        <v>33.799999999999997</v>
      </c>
    </row>
    <row r="283" spans="1:33" ht="14.25" hidden="1" customHeight="1" x14ac:dyDescent="0.2">
      <c r="B283" s="24" t="s">
        <v>524</v>
      </c>
      <c r="C283" s="1" t="s">
        <v>131</v>
      </c>
      <c r="D283" s="1" t="s">
        <v>143</v>
      </c>
      <c r="E283" s="1" t="s">
        <v>947</v>
      </c>
      <c r="F283" s="1">
        <v>600</v>
      </c>
      <c r="G283" s="1">
        <v>30</v>
      </c>
      <c r="U283" s="33">
        <f t="shared" si="4"/>
        <v>0</v>
      </c>
      <c r="V283" s="1">
        <v>48</v>
      </c>
      <c r="W283" s="1">
        <v>33.799999999999997</v>
      </c>
    </row>
    <row r="284" spans="1:33" ht="14.25" hidden="1" customHeight="1" x14ac:dyDescent="0.2">
      <c r="B284" s="24" t="s">
        <v>525</v>
      </c>
      <c r="C284" s="1" t="s">
        <v>131</v>
      </c>
      <c r="D284" s="1" t="s">
        <v>143</v>
      </c>
      <c r="E284" s="1" t="s">
        <v>947</v>
      </c>
      <c r="F284" s="1">
        <v>600</v>
      </c>
      <c r="G284" s="1">
        <v>30</v>
      </c>
      <c r="U284" s="33">
        <f t="shared" si="4"/>
        <v>0</v>
      </c>
      <c r="V284" s="1">
        <v>48</v>
      </c>
      <c r="W284" s="1">
        <v>33.799999999999997</v>
      </c>
    </row>
    <row r="285" spans="1:33" ht="14.25" hidden="1" customHeight="1" x14ac:dyDescent="0.2">
      <c r="B285" s="24" t="s">
        <v>526</v>
      </c>
      <c r="C285" s="1" t="s">
        <v>131</v>
      </c>
      <c r="D285" s="1" t="s">
        <v>143</v>
      </c>
      <c r="E285" s="1" t="s">
        <v>947</v>
      </c>
      <c r="F285" s="1">
        <v>600</v>
      </c>
      <c r="G285" s="1">
        <v>30</v>
      </c>
      <c r="U285" s="33">
        <f t="shared" si="4"/>
        <v>0</v>
      </c>
      <c r="V285" s="1">
        <v>48</v>
      </c>
      <c r="W285" s="1">
        <v>33.799999999999997</v>
      </c>
    </row>
    <row r="286" spans="1:33" ht="14.25" hidden="1" customHeight="1" x14ac:dyDescent="0.2">
      <c r="B286" s="24" t="s">
        <v>527</v>
      </c>
      <c r="C286" s="1" t="s">
        <v>131</v>
      </c>
      <c r="D286" s="1" t="s">
        <v>143</v>
      </c>
      <c r="E286" s="1" t="s">
        <v>947</v>
      </c>
      <c r="F286" s="1">
        <v>600</v>
      </c>
      <c r="G286" s="1">
        <v>50</v>
      </c>
      <c r="U286" s="33">
        <f t="shared" si="4"/>
        <v>0</v>
      </c>
      <c r="V286" s="1">
        <v>56.7</v>
      </c>
      <c r="W286" s="1">
        <v>48</v>
      </c>
    </row>
    <row r="287" spans="1:33" ht="14.25" hidden="1" customHeight="1" x14ac:dyDescent="0.2">
      <c r="B287" s="24" t="s">
        <v>528</v>
      </c>
      <c r="C287" s="1" t="s">
        <v>131</v>
      </c>
      <c r="D287" s="1" t="s">
        <v>143</v>
      </c>
      <c r="E287" s="1" t="s">
        <v>947</v>
      </c>
      <c r="F287" s="1">
        <v>600</v>
      </c>
      <c r="G287" s="1">
        <v>50</v>
      </c>
      <c r="U287" s="33">
        <f t="shared" si="4"/>
        <v>0</v>
      </c>
      <c r="V287" s="1">
        <v>56.7</v>
      </c>
      <c r="W287" s="1">
        <v>48</v>
      </c>
    </row>
    <row r="288" spans="1:33" ht="14.25" hidden="1" customHeight="1" x14ac:dyDescent="0.2">
      <c r="B288" s="24" t="s">
        <v>739</v>
      </c>
      <c r="C288" s="1" t="s">
        <v>131</v>
      </c>
      <c r="D288" s="1" t="s">
        <v>143</v>
      </c>
      <c r="E288" s="1" t="s">
        <v>947</v>
      </c>
      <c r="F288" s="1">
        <v>1200</v>
      </c>
      <c r="G288" s="1">
        <v>6</v>
      </c>
      <c r="U288" s="33">
        <f t="shared" si="4"/>
        <v>0</v>
      </c>
      <c r="V288" s="1">
        <v>48</v>
      </c>
      <c r="W288" s="1">
        <v>33.799999999999997</v>
      </c>
    </row>
    <row r="289" spans="2:23" ht="14.25" hidden="1" customHeight="1" x14ac:dyDescent="0.2">
      <c r="B289" s="24" t="s">
        <v>740</v>
      </c>
      <c r="C289" s="1" t="s">
        <v>131</v>
      </c>
      <c r="D289" s="1" t="s">
        <v>143</v>
      </c>
      <c r="E289" s="1" t="s">
        <v>947</v>
      </c>
      <c r="F289" s="1">
        <v>1200</v>
      </c>
      <c r="G289" s="1">
        <v>10</v>
      </c>
      <c r="U289" s="33">
        <f t="shared" si="4"/>
        <v>0</v>
      </c>
      <c r="V289" s="1">
        <v>48</v>
      </c>
      <c r="W289" s="1">
        <v>33.799999999999997</v>
      </c>
    </row>
    <row r="290" spans="2:23" ht="14.25" hidden="1" customHeight="1" x14ac:dyDescent="0.2">
      <c r="B290" s="24" t="s">
        <v>741</v>
      </c>
      <c r="C290" s="1" t="s">
        <v>131</v>
      </c>
      <c r="D290" s="1" t="s">
        <v>143</v>
      </c>
      <c r="E290" s="1" t="s">
        <v>947</v>
      </c>
      <c r="F290" s="1">
        <v>1200</v>
      </c>
      <c r="G290" s="1">
        <v>10</v>
      </c>
      <c r="U290" s="33">
        <f t="shared" si="4"/>
        <v>0</v>
      </c>
      <c r="V290" s="1">
        <v>48</v>
      </c>
      <c r="W290" s="1">
        <v>33.799999999999997</v>
      </c>
    </row>
    <row r="291" spans="2:23" ht="14.25" hidden="1" customHeight="1" x14ac:dyDescent="0.2">
      <c r="B291" s="24" t="s">
        <v>742</v>
      </c>
      <c r="C291" s="1" t="s">
        <v>131</v>
      </c>
      <c r="D291" s="1" t="s">
        <v>143</v>
      </c>
      <c r="E291" s="1" t="s">
        <v>947</v>
      </c>
      <c r="F291" s="1">
        <v>1200</v>
      </c>
      <c r="G291" s="1">
        <v>10</v>
      </c>
      <c r="U291" s="33">
        <f t="shared" si="4"/>
        <v>0</v>
      </c>
      <c r="V291" s="1">
        <v>48</v>
      </c>
      <c r="W291" s="1">
        <v>33.799999999999997</v>
      </c>
    </row>
    <row r="292" spans="2:23" ht="14.25" hidden="1" customHeight="1" x14ac:dyDescent="0.2">
      <c r="B292" s="24" t="s">
        <v>743</v>
      </c>
      <c r="C292" s="1" t="s">
        <v>131</v>
      </c>
      <c r="D292" s="1" t="s">
        <v>143</v>
      </c>
      <c r="E292" s="1" t="s">
        <v>947</v>
      </c>
      <c r="F292" s="1">
        <v>1200</v>
      </c>
      <c r="G292" s="1">
        <v>10</v>
      </c>
      <c r="U292" s="33">
        <f t="shared" si="4"/>
        <v>0</v>
      </c>
      <c r="V292" s="1">
        <v>48</v>
      </c>
      <c r="W292" s="1">
        <v>33.799999999999997</v>
      </c>
    </row>
    <row r="293" spans="2:23" ht="14.25" hidden="1" customHeight="1" x14ac:dyDescent="0.2">
      <c r="B293" s="24" t="s">
        <v>744</v>
      </c>
      <c r="C293" s="1" t="s">
        <v>131</v>
      </c>
      <c r="D293" s="1" t="s">
        <v>143</v>
      </c>
      <c r="E293" s="1" t="s">
        <v>947</v>
      </c>
      <c r="F293" s="1">
        <v>1200</v>
      </c>
      <c r="G293" s="1">
        <v>10</v>
      </c>
      <c r="U293" s="33">
        <f t="shared" si="4"/>
        <v>0</v>
      </c>
      <c r="V293" s="1">
        <v>48</v>
      </c>
      <c r="W293" s="1">
        <v>33.799999999999997</v>
      </c>
    </row>
    <row r="294" spans="2:23" ht="14.25" hidden="1" customHeight="1" x14ac:dyDescent="0.2">
      <c r="B294" s="24" t="s">
        <v>745</v>
      </c>
      <c r="C294" s="1" t="s">
        <v>131</v>
      </c>
      <c r="D294" s="1" t="s">
        <v>143</v>
      </c>
      <c r="E294" s="1" t="s">
        <v>947</v>
      </c>
      <c r="F294" s="1">
        <v>1200</v>
      </c>
      <c r="G294" s="1">
        <v>10</v>
      </c>
      <c r="U294" s="33">
        <f t="shared" si="4"/>
        <v>0</v>
      </c>
      <c r="V294" s="1">
        <v>62.8</v>
      </c>
      <c r="W294" s="1">
        <v>33.799999999999997</v>
      </c>
    </row>
    <row r="295" spans="2:23" ht="14.25" hidden="1" customHeight="1" x14ac:dyDescent="0.2">
      <c r="B295" s="24" t="s">
        <v>746</v>
      </c>
      <c r="C295" s="1" t="s">
        <v>131</v>
      </c>
      <c r="D295" s="1" t="s">
        <v>143</v>
      </c>
      <c r="E295" s="1" t="s">
        <v>947</v>
      </c>
      <c r="F295" s="1">
        <v>1200</v>
      </c>
      <c r="G295" s="1">
        <v>15</v>
      </c>
      <c r="U295" s="33">
        <f t="shared" si="4"/>
        <v>0</v>
      </c>
      <c r="V295" s="1">
        <v>48</v>
      </c>
      <c r="W295" s="1">
        <v>33.799999999999997</v>
      </c>
    </row>
    <row r="296" spans="2:23" ht="14.25" hidden="1" customHeight="1" x14ac:dyDescent="0.2">
      <c r="B296" s="24" t="s">
        <v>747</v>
      </c>
      <c r="C296" s="1" t="s">
        <v>131</v>
      </c>
      <c r="D296" s="1" t="s">
        <v>143</v>
      </c>
      <c r="E296" s="1" t="s">
        <v>947</v>
      </c>
      <c r="F296" s="1">
        <v>1200</v>
      </c>
      <c r="G296" s="1">
        <v>15</v>
      </c>
      <c r="U296" s="33">
        <f t="shared" si="4"/>
        <v>0</v>
      </c>
      <c r="V296" s="1">
        <v>48</v>
      </c>
      <c r="W296" s="1">
        <v>33.799999999999997</v>
      </c>
    </row>
    <row r="297" spans="2:23" ht="14.25" hidden="1" customHeight="1" x14ac:dyDescent="0.2">
      <c r="B297" s="24" t="s">
        <v>748</v>
      </c>
      <c r="C297" s="1" t="s">
        <v>131</v>
      </c>
      <c r="D297" s="1" t="s">
        <v>143</v>
      </c>
      <c r="E297" s="1" t="s">
        <v>947</v>
      </c>
      <c r="F297" s="1">
        <v>1200</v>
      </c>
      <c r="G297" s="1">
        <v>15</v>
      </c>
      <c r="U297" s="33">
        <f t="shared" si="4"/>
        <v>0</v>
      </c>
      <c r="V297" s="1">
        <v>48</v>
      </c>
      <c r="W297" s="1">
        <v>33.799999999999997</v>
      </c>
    </row>
    <row r="298" spans="2:23" ht="14.25" hidden="1" customHeight="1" x14ac:dyDescent="0.2">
      <c r="B298" s="24" t="s">
        <v>749</v>
      </c>
      <c r="C298" s="1" t="s">
        <v>131</v>
      </c>
      <c r="D298" s="1" t="s">
        <v>143</v>
      </c>
      <c r="E298" s="1" t="s">
        <v>947</v>
      </c>
      <c r="F298" s="1">
        <v>1200</v>
      </c>
      <c r="G298" s="1">
        <v>15</v>
      </c>
      <c r="U298" s="33">
        <f t="shared" si="4"/>
        <v>0</v>
      </c>
      <c r="V298" s="1">
        <v>48</v>
      </c>
      <c r="W298" s="1">
        <v>33.799999999999997</v>
      </c>
    </row>
    <row r="299" spans="2:23" ht="14.25" hidden="1" customHeight="1" x14ac:dyDescent="0.2">
      <c r="B299" s="24" t="s">
        <v>750</v>
      </c>
      <c r="C299" s="1" t="s">
        <v>131</v>
      </c>
      <c r="D299" s="1" t="s">
        <v>143</v>
      </c>
      <c r="E299" s="1" t="s">
        <v>947</v>
      </c>
      <c r="F299" s="1">
        <v>1200</v>
      </c>
      <c r="G299" s="1">
        <v>15</v>
      </c>
      <c r="U299" s="33">
        <f t="shared" si="4"/>
        <v>0</v>
      </c>
      <c r="V299" s="1">
        <v>48</v>
      </c>
      <c r="W299" s="1">
        <v>33.799999999999997</v>
      </c>
    </row>
    <row r="300" spans="2:23" ht="14.25" hidden="1" customHeight="1" x14ac:dyDescent="0.2">
      <c r="B300" s="24" t="s">
        <v>751</v>
      </c>
      <c r="C300" s="1" t="s">
        <v>131</v>
      </c>
      <c r="D300" s="1" t="s">
        <v>143</v>
      </c>
      <c r="E300" s="1" t="s">
        <v>947</v>
      </c>
      <c r="F300" s="1">
        <v>1200</v>
      </c>
      <c r="G300" s="1">
        <v>15</v>
      </c>
      <c r="U300" s="33">
        <f t="shared" si="4"/>
        <v>0</v>
      </c>
      <c r="V300" s="1">
        <v>56.7</v>
      </c>
      <c r="W300" s="1">
        <v>48</v>
      </c>
    </row>
    <row r="301" spans="2:23" ht="14.25" hidden="1" customHeight="1" x14ac:dyDescent="0.2">
      <c r="B301" s="24" t="s">
        <v>752</v>
      </c>
      <c r="C301" s="1" t="s">
        <v>131</v>
      </c>
      <c r="D301" s="1" t="s">
        <v>143</v>
      </c>
      <c r="E301" s="1" t="s">
        <v>947</v>
      </c>
      <c r="F301" s="1">
        <v>1200</v>
      </c>
      <c r="G301" s="1">
        <v>25</v>
      </c>
      <c r="U301" s="33">
        <f t="shared" si="4"/>
        <v>0</v>
      </c>
      <c r="V301" s="1">
        <v>62.8</v>
      </c>
      <c r="W301" s="1">
        <v>33.799999999999997</v>
      </c>
    </row>
    <row r="302" spans="2:23" ht="14.25" hidden="1" customHeight="1" x14ac:dyDescent="0.2">
      <c r="B302" s="24" t="s">
        <v>753</v>
      </c>
      <c r="C302" s="1" t="s">
        <v>131</v>
      </c>
      <c r="D302" s="1" t="s">
        <v>143</v>
      </c>
      <c r="E302" s="1" t="s">
        <v>947</v>
      </c>
      <c r="F302" s="1">
        <v>1200</v>
      </c>
      <c r="G302" s="1">
        <v>25</v>
      </c>
      <c r="U302" s="33">
        <f t="shared" si="4"/>
        <v>0</v>
      </c>
      <c r="V302" s="1">
        <v>56.7</v>
      </c>
      <c r="W302" s="1">
        <v>48</v>
      </c>
    </row>
    <row r="303" spans="2:23" ht="14.25" hidden="1" customHeight="1" x14ac:dyDescent="0.2">
      <c r="B303" s="24" t="s">
        <v>754</v>
      </c>
      <c r="C303" s="1" t="s">
        <v>131</v>
      </c>
      <c r="D303" s="1" t="s">
        <v>143</v>
      </c>
      <c r="E303" s="1" t="s">
        <v>947</v>
      </c>
      <c r="F303" s="1">
        <v>1200</v>
      </c>
      <c r="G303" s="1">
        <v>25</v>
      </c>
      <c r="U303" s="33">
        <f t="shared" si="4"/>
        <v>0</v>
      </c>
      <c r="V303" s="1">
        <v>56.7</v>
      </c>
      <c r="W303" s="1">
        <v>48</v>
      </c>
    </row>
    <row r="304" spans="2:23" ht="14.25" hidden="1" customHeight="1" x14ac:dyDescent="0.2">
      <c r="B304" s="24" t="s">
        <v>755</v>
      </c>
      <c r="C304" s="1" t="s">
        <v>131</v>
      </c>
      <c r="D304" s="1" t="s">
        <v>143</v>
      </c>
      <c r="E304" s="1" t="s">
        <v>947</v>
      </c>
      <c r="F304" s="1">
        <v>1200</v>
      </c>
      <c r="G304" s="1">
        <v>25</v>
      </c>
      <c r="U304" s="33">
        <f t="shared" si="4"/>
        <v>0</v>
      </c>
      <c r="V304" s="1">
        <v>56.7</v>
      </c>
      <c r="W304" s="1">
        <v>48</v>
      </c>
    </row>
    <row r="305" spans="2:23" ht="14.25" hidden="1" customHeight="1" x14ac:dyDescent="0.2">
      <c r="B305" s="24" t="s">
        <v>756</v>
      </c>
      <c r="C305" s="1" t="s">
        <v>131</v>
      </c>
      <c r="D305" s="1" t="s">
        <v>143</v>
      </c>
      <c r="E305" s="1" t="s">
        <v>947</v>
      </c>
      <c r="F305" s="1">
        <v>1200</v>
      </c>
      <c r="G305" s="1">
        <v>25</v>
      </c>
      <c r="U305" s="33">
        <f t="shared" si="4"/>
        <v>0</v>
      </c>
      <c r="V305" s="1">
        <v>56.7</v>
      </c>
      <c r="W305" s="1">
        <v>48</v>
      </c>
    </row>
    <row r="306" spans="2:23" ht="14.25" hidden="1" customHeight="1" x14ac:dyDescent="0.2">
      <c r="B306" s="24" t="s">
        <v>757</v>
      </c>
      <c r="C306" s="1" t="s">
        <v>131</v>
      </c>
      <c r="D306" s="1" t="s">
        <v>143</v>
      </c>
      <c r="E306" s="1" t="s">
        <v>947</v>
      </c>
      <c r="F306" s="1">
        <v>1200</v>
      </c>
      <c r="G306" s="1">
        <v>35</v>
      </c>
      <c r="U306" s="33">
        <f t="shared" si="4"/>
        <v>0</v>
      </c>
      <c r="V306" s="1">
        <v>56.7</v>
      </c>
      <c r="W306" s="1">
        <v>48</v>
      </c>
    </row>
    <row r="307" spans="2:23" ht="14.25" hidden="1" customHeight="1" x14ac:dyDescent="0.2">
      <c r="B307" s="24" t="s">
        <v>758</v>
      </c>
      <c r="C307" s="1" t="s">
        <v>131</v>
      </c>
      <c r="D307" s="1" t="s">
        <v>143</v>
      </c>
      <c r="E307" s="1" t="s">
        <v>947</v>
      </c>
      <c r="F307" s="1">
        <v>1200</v>
      </c>
      <c r="G307" s="1">
        <v>35</v>
      </c>
      <c r="U307" s="33">
        <f t="shared" si="4"/>
        <v>0</v>
      </c>
      <c r="V307" s="1">
        <v>56.7</v>
      </c>
      <c r="W307" s="1">
        <v>48</v>
      </c>
    </row>
    <row r="308" spans="2:23" ht="14.25" hidden="1" customHeight="1" x14ac:dyDescent="0.2">
      <c r="B308" s="24" t="s">
        <v>759</v>
      </c>
      <c r="C308" s="1" t="s">
        <v>131</v>
      </c>
      <c r="D308" s="1" t="s">
        <v>143</v>
      </c>
      <c r="E308" s="1" t="s">
        <v>947</v>
      </c>
      <c r="F308" s="1">
        <v>1200</v>
      </c>
      <c r="G308" s="1">
        <v>35</v>
      </c>
      <c r="U308" s="33">
        <f t="shared" si="4"/>
        <v>0</v>
      </c>
      <c r="V308" s="1">
        <v>56.7</v>
      </c>
      <c r="W308" s="1">
        <v>48</v>
      </c>
    </row>
    <row r="309" spans="2:23" ht="14.25" hidden="1" customHeight="1" x14ac:dyDescent="0.2">
      <c r="B309" s="24" t="s">
        <v>760</v>
      </c>
      <c r="C309" s="1" t="s">
        <v>131</v>
      </c>
      <c r="D309" s="1" t="s">
        <v>143</v>
      </c>
      <c r="E309" s="1" t="s">
        <v>947</v>
      </c>
      <c r="F309" s="1">
        <v>1200</v>
      </c>
      <c r="G309" s="1">
        <v>35</v>
      </c>
      <c r="U309" s="33">
        <f t="shared" si="4"/>
        <v>0</v>
      </c>
      <c r="V309" s="1">
        <v>56.7</v>
      </c>
      <c r="W309" s="1">
        <v>48</v>
      </c>
    </row>
    <row r="310" spans="2:23" ht="14.25" hidden="1" customHeight="1" x14ac:dyDescent="0.2">
      <c r="B310" s="24" t="s">
        <v>529</v>
      </c>
      <c r="C310" s="1" t="s">
        <v>131</v>
      </c>
      <c r="D310" s="1" t="s">
        <v>143</v>
      </c>
      <c r="E310" s="1" t="s">
        <v>948</v>
      </c>
      <c r="F310" s="1">
        <v>600</v>
      </c>
      <c r="G310" s="1">
        <v>30</v>
      </c>
      <c r="U310" s="33">
        <f t="shared" si="4"/>
        <v>0</v>
      </c>
      <c r="V310" s="1">
        <v>107</v>
      </c>
      <c r="W310" s="1">
        <v>45</v>
      </c>
    </row>
    <row r="311" spans="2:23" ht="14.25" hidden="1" customHeight="1" x14ac:dyDescent="0.2">
      <c r="B311" s="24" t="s">
        <v>530</v>
      </c>
      <c r="C311" s="1" t="s">
        <v>131</v>
      </c>
      <c r="D311" s="1" t="s">
        <v>143</v>
      </c>
      <c r="E311" s="1" t="s">
        <v>948</v>
      </c>
      <c r="F311" s="1">
        <v>600</v>
      </c>
      <c r="G311" s="1">
        <v>50</v>
      </c>
      <c r="U311" s="33">
        <f t="shared" si="4"/>
        <v>0</v>
      </c>
      <c r="V311" s="1">
        <v>107</v>
      </c>
      <c r="W311" s="1">
        <v>45</v>
      </c>
    </row>
    <row r="312" spans="2:23" ht="14.25" hidden="1" customHeight="1" x14ac:dyDescent="0.2">
      <c r="B312" s="24" t="s">
        <v>531</v>
      </c>
      <c r="C312" s="1" t="s">
        <v>131</v>
      </c>
      <c r="D312" s="1" t="s">
        <v>143</v>
      </c>
      <c r="E312" s="1" t="s">
        <v>948</v>
      </c>
      <c r="F312" s="1">
        <v>600</v>
      </c>
      <c r="G312" s="1">
        <v>75</v>
      </c>
      <c r="U312" s="33">
        <f t="shared" si="4"/>
        <v>0</v>
      </c>
      <c r="V312" s="1">
        <v>122</v>
      </c>
      <c r="W312" s="1">
        <v>62</v>
      </c>
    </row>
    <row r="313" spans="2:23" ht="14.25" hidden="1" customHeight="1" x14ac:dyDescent="0.2">
      <c r="B313" s="24" t="s">
        <v>532</v>
      </c>
      <c r="C313" s="1" t="s">
        <v>131</v>
      </c>
      <c r="D313" s="1" t="s">
        <v>143</v>
      </c>
      <c r="E313" s="1" t="s">
        <v>948</v>
      </c>
      <c r="F313" s="1">
        <v>600</v>
      </c>
      <c r="G313" s="1">
        <v>100</v>
      </c>
      <c r="U313" s="33">
        <f t="shared" si="4"/>
        <v>0</v>
      </c>
      <c r="V313" s="1">
        <v>122</v>
      </c>
      <c r="W313" s="1">
        <v>62</v>
      </c>
    </row>
    <row r="314" spans="2:23" ht="14.25" hidden="1" customHeight="1" x14ac:dyDescent="0.2">
      <c r="B314" s="24" t="s">
        <v>570</v>
      </c>
      <c r="C314" s="1" t="s">
        <v>131</v>
      </c>
      <c r="D314" s="1" t="s">
        <v>143</v>
      </c>
      <c r="E314" s="1" t="s">
        <v>948</v>
      </c>
      <c r="F314" s="1">
        <v>650</v>
      </c>
      <c r="G314" s="1">
        <v>50</v>
      </c>
      <c r="U314" s="33">
        <f t="shared" si="4"/>
        <v>0</v>
      </c>
      <c r="V314" s="1">
        <v>107</v>
      </c>
      <c r="W314" s="1">
        <v>45</v>
      </c>
    </row>
    <row r="315" spans="2:23" ht="14.25" hidden="1" customHeight="1" x14ac:dyDescent="0.2">
      <c r="B315" s="24" t="s">
        <v>571</v>
      </c>
      <c r="C315" s="1" t="s">
        <v>131</v>
      </c>
      <c r="D315" s="1" t="s">
        <v>143</v>
      </c>
      <c r="E315" s="1" t="s">
        <v>948</v>
      </c>
      <c r="F315" s="1">
        <v>650</v>
      </c>
      <c r="G315" s="1">
        <v>50</v>
      </c>
      <c r="U315" s="33">
        <f t="shared" si="4"/>
        <v>0</v>
      </c>
      <c r="V315" s="1">
        <v>107</v>
      </c>
      <c r="W315" s="1">
        <v>45</v>
      </c>
    </row>
    <row r="316" spans="2:23" ht="14.25" hidden="1" customHeight="1" x14ac:dyDescent="0.2">
      <c r="B316" s="24" t="s">
        <v>572</v>
      </c>
      <c r="C316" s="1" t="s">
        <v>131</v>
      </c>
      <c r="D316" s="1" t="s">
        <v>143</v>
      </c>
      <c r="E316" s="1" t="s">
        <v>948</v>
      </c>
      <c r="F316" s="1">
        <v>650</v>
      </c>
      <c r="G316" s="1">
        <v>75</v>
      </c>
      <c r="U316" s="33">
        <f t="shared" si="4"/>
        <v>0</v>
      </c>
      <c r="V316" s="1">
        <v>107</v>
      </c>
      <c r="W316" s="1">
        <v>45</v>
      </c>
    </row>
    <row r="317" spans="2:23" ht="14.25" hidden="1" customHeight="1" x14ac:dyDescent="0.2">
      <c r="B317" s="24" t="s">
        <v>573</v>
      </c>
      <c r="C317" s="1" t="s">
        <v>131</v>
      </c>
      <c r="D317" s="1" t="s">
        <v>143</v>
      </c>
      <c r="E317" s="1" t="s">
        <v>948</v>
      </c>
      <c r="F317" s="1">
        <v>650</v>
      </c>
      <c r="G317" s="1">
        <v>100</v>
      </c>
      <c r="U317" s="33">
        <f t="shared" si="4"/>
        <v>0</v>
      </c>
      <c r="V317" s="1">
        <v>122</v>
      </c>
      <c r="W317" s="1">
        <v>62</v>
      </c>
    </row>
    <row r="318" spans="2:23" ht="14.25" hidden="1" customHeight="1" x14ac:dyDescent="0.2">
      <c r="B318" s="24" t="s">
        <v>574</v>
      </c>
      <c r="C318" s="1" t="s">
        <v>131</v>
      </c>
      <c r="D318" s="1" t="s">
        <v>143</v>
      </c>
      <c r="E318" s="1" t="s">
        <v>948</v>
      </c>
      <c r="F318" s="1">
        <v>650</v>
      </c>
      <c r="G318" s="1">
        <v>100</v>
      </c>
      <c r="U318" s="33">
        <f t="shared" si="4"/>
        <v>0</v>
      </c>
      <c r="V318" s="1">
        <v>122</v>
      </c>
      <c r="W318" s="1">
        <v>62</v>
      </c>
    </row>
    <row r="319" spans="2:23" ht="14.25" hidden="1" customHeight="1" x14ac:dyDescent="0.2">
      <c r="B319" s="24" t="s">
        <v>575</v>
      </c>
      <c r="C319" s="1" t="s">
        <v>131</v>
      </c>
      <c r="D319" s="1" t="s">
        <v>143</v>
      </c>
      <c r="E319" s="1" t="s">
        <v>948</v>
      </c>
      <c r="F319" s="1">
        <v>650</v>
      </c>
      <c r="G319" s="1">
        <v>150</v>
      </c>
      <c r="U319" s="33">
        <f t="shared" si="4"/>
        <v>0</v>
      </c>
      <c r="V319" s="1">
        <v>122</v>
      </c>
      <c r="W319" s="1">
        <v>62</v>
      </c>
    </row>
    <row r="320" spans="2:23" ht="14.25" hidden="1" customHeight="1" x14ac:dyDescent="0.2">
      <c r="B320" s="24" t="s">
        <v>576</v>
      </c>
      <c r="C320" s="1" t="s">
        <v>131</v>
      </c>
      <c r="D320" s="1" t="s">
        <v>143</v>
      </c>
      <c r="E320" s="1" t="s">
        <v>948</v>
      </c>
      <c r="F320" s="1">
        <v>650</v>
      </c>
      <c r="G320" s="1">
        <v>150</v>
      </c>
      <c r="U320" s="33">
        <f t="shared" si="4"/>
        <v>0</v>
      </c>
      <c r="V320" s="1">
        <v>122</v>
      </c>
      <c r="W320" s="1">
        <v>62</v>
      </c>
    </row>
    <row r="321" spans="2:23" ht="14.25" hidden="1" customHeight="1" x14ac:dyDescent="0.2">
      <c r="B321" s="24" t="s">
        <v>761</v>
      </c>
      <c r="C321" s="1" t="s">
        <v>131</v>
      </c>
      <c r="D321" s="1" t="s">
        <v>143</v>
      </c>
      <c r="E321" s="1" t="s">
        <v>948</v>
      </c>
      <c r="F321" s="1">
        <v>1200</v>
      </c>
      <c r="G321" s="1">
        <v>15</v>
      </c>
      <c r="U321" s="33">
        <f t="shared" si="4"/>
        <v>0</v>
      </c>
      <c r="V321" s="1">
        <v>107</v>
      </c>
      <c r="W321" s="1">
        <v>45</v>
      </c>
    </row>
    <row r="322" spans="2:23" ht="14.25" hidden="1" customHeight="1" x14ac:dyDescent="0.2">
      <c r="B322" s="24" t="s">
        <v>762</v>
      </c>
      <c r="C322" s="1" t="s">
        <v>131</v>
      </c>
      <c r="D322" s="1" t="s">
        <v>143</v>
      </c>
      <c r="E322" s="1" t="s">
        <v>948</v>
      </c>
      <c r="F322" s="1">
        <v>1200</v>
      </c>
      <c r="G322" s="1">
        <v>15</v>
      </c>
      <c r="U322" s="33">
        <f t="shared" ref="U322:U385" si="5">V322*W322*X322/1000000</f>
        <v>0</v>
      </c>
      <c r="V322" s="1">
        <v>107</v>
      </c>
      <c r="W322" s="1">
        <v>45</v>
      </c>
    </row>
    <row r="323" spans="2:23" ht="14.25" hidden="1" customHeight="1" x14ac:dyDescent="0.2">
      <c r="B323" s="24" t="s">
        <v>763</v>
      </c>
      <c r="C323" s="1" t="s">
        <v>131</v>
      </c>
      <c r="D323" s="1" t="s">
        <v>143</v>
      </c>
      <c r="E323" s="1" t="s">
        <v>948</v>
      </c>
      <c r="F323" s="1">
        <v>1200</v>
      </c>
      <c r="G323" s="1">
        <v>15</v>
      </c>
      <c r="U323" s="33">
        <f t="shared" si="5"/>
        <v>0</v>
      </c>
      <c r="V323" s="1">
        <v>107</v>
      </c>
      <c r="W323" s="1">
        <v>45</v>
      </c>
    </row>
    <row r="324" spans="2:23" ht="14.25" hidden="1" customHeight="1" x14ac:dyDescent="0.2">
      <c r="B324" s="24" t="s">
        <v>764</v>
      </c>
      <c r="C324" s="1" t="s">
        <v>131</v>
      </c>
      <c r="D324" s="1" t="s">
        <v>143</v>
      </c>
      <c r="E324" s="1" t="s">
        <v>948</v>
      </c>
      <c r="F324" s="1">
        <v>1200</v>
      </c>
      <c r="G324" s="1">
        <v>25</v>
      </c>
      <c r="U324" s="33">
        <f t="shared" si="5"/>
        <v>0</v>
      </c>
      <c r="V324" s="1">
        <v>107</v>
      </c>
      <c r="W324" s="1">
        <v>45</v>
      </c>
    </row>
    <row r="325" spans="2:23" ht="14.25" hidden="1" customHeight="1" x14ac:dyDescent="0.2">
      <c r="B325" s="24" t="s">
        <v>765</v>
      </c>
      <c r="C325" s="1" t="s">
        <v>131</v>
      </c>
      <c r="D325" s="1" t="s">
        <v>143</v>
      </c>
      <c r="E325" s="1" t="s">
        <v>948</v>
      </c>
      <c r="F325" s="1">
        <v>1200</v>
      </c>
      <c r="G325" s="1">
        <v>25</v>
      </c>
      <c r="U325" s="33">
        <f t="shared" si="5"/>
        <v>0</v>
      </c>
      <c r="V325" s="1">
        <v>107</v>
      </c>
      <c r="W325" s="1">
        <v>45</v>
      </c>
    </row>
    <row r="326" spans="2:23" ht="14.25" hidden="1" customHeight="1" x14ac:dyDescent="0.2">
      <c r="B326" s="24" t="s">
        <v>766</v>
      </c>
      <c r="C326" s="1" t="s">
        <v>131</v>
      </c>
      <c r="D326" s="1" t="s">
        <v>143</v>
      </c>
      <c r="E326" s="1" t="s">
        <v>948</v>
      </c>
      <c r="F326" s="1">
        <v>1200</v>
      </c>
      <c r="G326" s="1">
        <v>25</v>
      </c>
      <c r="U326" s="33">
        <f t="shared" si="5"/>
        <v>0</v>
      </c>
      <c r="V326" s="1">
        <v>107</v>
      </c>
      <c r="W326" s="1">
        <v>45</v>
      </c>
    </row>
    <row r="327" spans="2:23" ht="14.25" hidden="1" customHeight="1" x14ac:dyDescent="0.2">
      <c r="B327" s="24" t="s">
        <v>767</v>
      </c>
      <c r="C327" s="1" t="s">
        <v>131</v>
      </c>
      <c r="D327" s="1" t="s">
        <v>143</v>
      </c>
      <c r="E327" s="1" t="s">
        <v>948</v>
      </c>
      <c r="F327" s="1">
        <v>1200</v>
      </c>
      <c r="G327" s="1">
        <v>25</v>
      </c>
      <c r="U327" s="33">
        <f t="shared" si="5"/>
        <v>0</v>
      </c>
      <c r="V327" s="1">
        <v>107</v>
      </c>
      <c r="W327" s="1">
        <v>45</v>
      </c>
    </row>
    <row r="328" spans="2:23" ht="14.25" hidden="1" customHeight="1" x14ac:dyDescent="0.2">
      <c r="B328" s="24" t="s">
        <v>768</v>
      </c>
      <c r="C328" s="1" t="s">
        <v>131</v>
      </c>
      <c r="D328" s="1" t="s">
        <v>143</v>
      </c>
      <c r="E328" s="1" t="s">
        <v>948</v>
      </c>
      <c r="F328" s="1">
        <v>1200</v>
      </c>
      <c r="G328" s="1">
        <v>25</v>
      </c>
      <c r="U328" s="33">
        <f t="shared" si="5"/>
        <v>0</v>
      </c>
      <c r="V328" s="1">
        <v>107</v>
      </c>
      <c r="W328" s="1">
        <v>45</v>
      </c>
    </row>
    <row r="329" spans="2:23" ht="14.25" hidden="1" customHeight="1" x14ac:dyDescent="0.2">
      <c r="B329" s="24" t="s">
        <v>769</v>
      </c>
      <c r="C329" s="1" t="s">
        <v>131</v>
      </c>
      <c r="D329" s="1" t="s">
        <v>143</v>
      </c>
      <c r="E329" s="1" t="s">
        <v>948</v>
      </c>
      <c r="F329" s="1">
        <v>1200</v>
      </c>
      <c r="G329" s="1">
        <v>25</v>
      </c>
      <c r="U329" s="33">
        <f t="shared" si="5"/>
        <v>0</v>
      </c>
      <c r="V329" s="1">
        <v>107</v>
      </c>
      <c r="W329" s="1">
        <v>45</v>
      </c>
    </row>
    <row r="330" spans="2:23" ht="14.25" hidden="1" customHeight="1" x14ac:dyDescent="0.2">
      <c r="B330" s="24" t="s">
        <v>770</v>
      </c>
      <c r="C330" s="1" t="s">
        <v>131</v>
      </c>
      <c r="D330" s="1" t="s">
        <v>143</v>
      </c>
      <c r="E330" s="1" t="s">
        <v>948</v>
      </c>
      <c r="F330" s="1">
        <v>1200</v>
      </c>
      <c r="G330" s="1">
        <v>35</v>
      </c>
      <c r="U330" s="33">
        <f t="shared" si="5"/>
        <v>0</v>
      </c>
      <c r="V330" s="1">
        <v>107</v>
      </c>
      <c r="W330" s="1">
        <v>45</v>
      </c>
    </row>
    <row r="331" spans="2:23" ht="14.25" hidden="1" customHeight="1" x14ac:dyDescent="0.2">
      <c r="B331" s="24" t="s">
        <v>771</v>
      </c>
      <c r="C331" s="1" t="s">
        <v>131</v>
      </c>
      <c r="D331" s="1" t="s">
        <v>143</v>
      </c>
      <c r="E331" s="1" t="s">
        <v>948</v>
      </c>
      <c r="F331" s="1">
        <v>1200</v>
      </c>
      <c r="G331" s="1">
        <v>35</v>
      </c>
      <c r="U331" s="33">
        <f t="shared" si="5"/>
        <v>0</v>
      </c>
      <c r="V331" s="1">
        <v>107</v>
      </c>
      <c r="W331" s="1">
        <v>45</v>
      </c>
    </row>
    <row r="332" spans="2:23" ht="14.25" hidden="1" customHeight="1" x14ac:dyDescent="0.2">
      <c r="B332" s="24" t="s">
        <v>772</v>
      </c>
      <c r="C332" s="1" t="s">
        <v>131</v>
      </c>
      <c r="D332" s="1" t="s">
        <v>143</v>
      </c>
      <c r="E332" s="1" t="s">
        <v>948</v>
      </c>
      <c r="F332" s="1">
        <v>1200</v>
      </c>
      <c r="G332" s="1">
        <v>35</v>
      </c>
      <c r="U332" s="33">
        <f t="shared" si="5"/>
        <v>0</v>
      </c>
      <c r="V332" s="1">
        <v>107</v>
      </c>
      <c r="W332" s="1">
        <v>45</v>
      </c>
    </row>
    <row r="333" spans="2:23" ht="14.25" hidden="1" customHeight="1" x14ac:dyDescent="0.2">
      <c r="B333" s="24" t="s">
        <v>773</v>
      </c>
      <c r="C333" s="1" t="s">
        <v>131</v>
      </c>
      <c r="D333" s="1" t="s">
        <v>143</v>
      </c>
      <c r="E333" s="1" t="s">
        <v>948</v>
      </c>
      <c r="F333" s="1">
        <v>1200</v>
      </c>
      <c r="G333" s="1">
        <v>35</v>
      </c>
      <c r="U333" s="33">
        <f t="shared" si="5"/>
        <v>0</v>
      </c>
      <c r="V333" s="1">
        <v>107</v>
      </c>
      <c r="W333" s="1">
        <v>45</v>
      </c>
    </row>
    <row r="334" spans="2:23" ht="14.25" hidden="1" customHeight="1" x14ac:dyDescent="0.2">
      <c r="B334" s="24" t="s">
        <v>774</v>
      </c>
      <c r="C334" s="1" t="s">
        <v>131</v>
      </c>
      <c r="D334" s="1" t="s">
        <v>143</v>
      </c>
      <c r="E334" s="1" t="s">
        <v>948</v>
      </c>
      <c r="F334" s="1">
        <v>1200</v>
      </c>
      <c r="G334" s="1">
        <v>40</v>
      </c>
      <c r="U334" s="33">
        <f t="shared" si="5"/>
        <v>0</v>
      </c>
      <c r="V334" s="1">
        <v>107</v>
      </c>
      <c r="W334" s="1">
        <v>45</v>
      </c>
    </row>
    <row r="335" spans="2:23" ht="14.25" hidden="1" customHeight="1" x14ac:dyDescent="0.2">
      <c r="B335" s="24" t="s">
        <v>775</v>
      </c>
      <c r="C335" s="1" t="s">
        <v>131</v>
      </c>
      <c r="D335" s="1" t="s">
        <v>143</v>
      </c>
      <c r="E335" s="1" t="s">
        <v>948</v>
      </c>
      <c r="F335" s="1">
        <v>1200</v>
      </c>
      <c r="G335" s="1">
        <v>40</v>
      </c>
      <c r="U335" s="33">
        <f t="shared" si="5"/>
        <v>0</v>
      </c>
      <c r="V335" s="1">
        <v>122</v>
      </c>
      <c r="W335" s="1">
        <v>62</v>
      </c>
    </row>
    <row r="336" spans="2:23" ht="14.25" hidden="1" customHeight="1" x14ac:dyDescent="0.2">
      <c r="B336" s="24" t="s">
        <v>776</v>
      </c>
      <c r="C336" s="1" t="s">
        <v>131</v>
      </c>
      <c r="D336" s="1" t="s">
        <v>143</v>
      </c>
      <c r="E336" s="1" t="s">
        <v>948</v>
      </c>
      <c r="F336" s="1">
        <v>1200</v>
      </c>
      <c r="G336" s="1">
        <v>40</v>
      </c>
      <c r="U336" s="33">
        <f t="shared" si="5"/>
        <v>0</v>
      </c>
      <c r="V336" s="1">
        <v>107</v>
      </c>
      <c r="W336" s="1">
        <v>45</v>
      </c>
    </row>
    <row r="337" spans="2:23" ht="14.25" hidden="1" customHeight="1" x14ac:dyDescent="0.2">
      <c r="B337" s="24" t="s">
        <v>777</v>
      </c>
      <c r="C337" s="1" t="s">
        <v>131</v>
      </c>
      <c r="D337" s="1" t="s">
        <v>143</v>
      </c>
      <c r="E337" s="1" t="s">
        <v>948</v>
      </c>
      <c r="F337" s="1">
        <v>1200</v>
      </c>
      <c r="G337" s="1">
        <v>40</v>
      </c>
      <c r="U337" s="33">
        <f t="shared" si="5"/>
        <v>0</v>
      </c>
      <c r="V337" s="1">
        <v>122</v>
      </c>
      <c r="W337" s="1">
        <v>62</v>
      </c>
    </row>
    <row r="338" spans="2:23" ht="14.25" hidden="1" customHeight="1" x14ac:dyDescent="0.2">
      <c r="B338" s="24" t="s">
        <v>778</v>
      </c>
      <c r="C338" s="1" t="s">
        <v>131</v>
      </c>
      <c r="D338" s="1" t="s">
        <v>143</v>
      </c>
      <c r="E338" s="1" t="s">
        <v>948</v>
      </c>
      <c r="F338" s="1">
        <v>1200</v>
      </c>
      <c r="G338" s="1">
        <v>50</v>
      </c>
      <c r="U338" s="33">
        <f t="shared" si="5"/>
        <v>0</v>
      </c>
      <c r="V338" s="1">
        <v>122</v>
      </c>
      <c r="W338" s="1">
        <v>62</v>
      </c>
    </row>
    <row r="339" spans="2:23" ht="14.25" hidden="1" customHeight="1" x14ac:dyDescent="0.2">
      <c r="B339" s="24" t="s">
        <v>779</v>
      </c>
      <c r="C339" s="1" t="s">
        <v>131</v>
      </c>
      <c r="D339" s="1" t="s">
        <v>143</v>
      </c>
      <c r="E339" s="1" t="s">
        <v>948</v>
      </c>
      <c r="F339" s="1">
        <v>1200</v>
      </c>
      <c r="G339" s="1">
        <v>50</v>
      </c>
      <c r="U339" s="33">
        <f t="shared" si="5"/>
        <v>0</v>
      </c>
      <c r="V339" s="1">
        <v>122</v>
      </c>
      <c r="W339" s="1">
        <v>62</v>
      </c>
    </row>
    <row r="340" spans="2:23" ht="14.25" hidden="1" customHeight="1" x14ac:dyDescent="0.2">
      <c r="B340" s="24" t="s">
        <v>780</v>
      </c>
      <c r="C340" s="1" t="s">
        <v>131</v>
      </c>
      <c r="D340" s="1" t="s">
        <v>143</v>
      </c>
      <c r="E340" s="1" t="s">
        <v>948</v>
      </c>
      <c r="F340" s="1">
        <v>1200</v>
      </c>
      <c r="G340" s="1">
        <v>50</v>
      </c>
      <c r="U340" s="33">
        <f t="shared" si="5"/>
        <v>0</v>
      </c>
      <c r="V340" s="1">
        <v>122</v>
      </c>
      <c r="W340" s="1">
        <v>62</v>
      </c>
    </row>
    <row r="341" spans="2:23" ht="14.25" hidden="1" customHeight="1" x14ac:dyDescent="0.2">
      <c r="B341" s="24" t="s">
        <v>781</v>
      </c>
      <c r="C341" s="1" t="s">
        <v>131</v>
      </c>
      <c r="D341" s="1" t="s">
        <v>143</v>
      </c>
      <c r="E341" s="1" t="s">
        <v>948</v>
      </c>
      <c r="F341" s="1">
        <v>1200</v>
      </c>
      <c r="G341" s="1">
        <v>50</v>
      </c>
      <c r="U341" s="33">
        <f t="shared" si="5"/>
        <v>0</v>
      </c>
      <c r="V341" s="1">
        <v>107</v>
      </c>
      <c r="W341" s="1">
        <v>45</v>
      </c>
    </row>
    <row r="342" spans="2:23" ht="14.25" hidden="1" customHeight="1" x14ac:dyDescent="0.2">
      <c r="B342" s="24" t="s">
        <v>782</v>
      </c>
      <c r="C342" s="1" t="s">
        <v>131</v>
      </c>
      <c r="D342" s="1" t="s">
        <v>143</v>
      </c>
      <c r="E342" s="1" t="s">
        <v>948</v>
      </c>
      <c r="F342" s="1">
        <v>1200</v>
      </c>
      <c r="G342" s="1">
        <v>50</v>
      </c>
      <c r="U342" s="33">
        <f t="shared" si="5"/>
        <v>0</v>
      </c>
      <c r="V342" s="1">
        <v>107</v>
      </c>
      <c r="W342" s="1">
        <v>45</v>
      </c>
    </row>
    <row r="343" spans="2:23" ht="14.25" hidden="1" customHeight="1" x14ac:dyDescent="0.2">
      <c r="B343" s="24" t="s">
        <v>783</v>
      </c>
      <c r="C343" s="1" t="s">
        <v>131</v>
      </c>
      <c r="D343" s="1" t="s">
        <v>143</v>
      </c>
      <c r="E343" s="1" t="s">
        <v>948</v>
      </c>
      <c r="F343" s="1">
        <v>1200</v>
      </c>
      <c r="G343" s="1">
        <v>50</v>
      </c>
      <c r="U343" s="33">
        <f t="shared" si="5"/>
        <v>0</v>
      </c>
      <c r="V343" s="1">
        <v>122</v>
      </c>
      <c r="W343" s="1">
        <v>62</v>
      </c>
    </row>
    <row r="344" spans="2:23" ht="14.25" hidden="1" customHeight="1" x14ac:dyDescent="0.2">
      <c r="B344" s="24" t="s">
        <v>784</v>
      </c>
      <c r="C344" s="1" t="s">
        <v>131</v>
      </c>
      <c r="D344" s="1" t="s">
        <v>143</v>
      </c>
      <c r="E344" s="1" t="s">
        <v>948</v>
      </c>
      <c r="F344" s="1">
        <v>1200</v>
      </c>
      <c r="G344" s="1">
        <v>50</v>
      </c>
      <c r="U344" s="33">
        <f t="shared" si="5"/>
        <v>0</v>
      </c>
      <c r="V344" s="1">
        <v>107</v>
      </c>
      <c r="W344" s="1">
        <v>45</v>
      </c>
    </row>
    <row r="345" spans="2:23" ht="14.25" hidden="1" customHeight="1" x14ac:dyDescent="0.2">
      <c r="B345" s="24" t="s">
        <v>785</v>
      </c>
      <c r="C345" s="1" t="s">
        <v>131</v>
      </c>
      <c r="D345" s="1" t="s">
        <v>143</v>
      </c>
      <c r="E345" s="1" t="s">
        <v>948</v>
      </c>
      <c r="F345" s="1">
        <v>1200</v>
      </c>
      <c r="G345" s="1">
        <v>75</v>
      </c>
      <c r="U345" s="33">
        <f t="shared" si="5"/>
        <v>0</v>
      </c>
      <c r="V345" s="1">
        <v>122</v>
      </c>
      <c r="W345" s="1">
        <v>62</v>
      </c>
    </row>
    <row r="346" spans="2:23" ht="14.25" hidden="1" customHeight="1" x14ac:dyDescent="0.2">
      <c r="B346" s="24" t="s">
        <v>786</v>
      </c>
      <c r="C346" s="1" t="s">
        <v>131</v>
      </c>
      <c r="D346" s="1" t="s">
        <v>143</v>
      </c>
      <c r="E346" s="1" t="s">
        <v>948</v>
      </c>
      <c r="F346" s="1">
        <v>1200</v>
      </c>
      <c r="G346" s="1">
        <v>75</v>
      </c>
      <c r="U346" s="33">
        <f t="shared" si="5"/>
        <v>0</v>
      </c>
      <c r="V346" s="1">
        <v>122</v>
      </c>
      <c r="W346" s="1">
        <v>62</v>
      </c>
    </row>
    <row r="347" spans="2:23" ht="14.25" hidden="1" customHeight="1" x14ac:dyDescent="0.2">
      <c r="B347" s="24" t="s">
        <v>787</v>
      </c>
      <c r="C347" s="1" t="s">
        <v>131</v>
      </c>
      <c r="D347" s="1" t="s">
        <v>143</v>
      </c>
      <c r="E347" s="1" t="s">
        <v>948</v>
      </c>
      <c r="F347" s="1">
        <v>1200</v>
      </c>
      <c r="G347" s="1">
        <v>75</v>
      </c>
      <c r="U347" s="33">
        <f t="shared" si="5"/>
        <v>0</v>
      </c>
      <c r="V347" s="1">
        <v>122</v>
      </c>
      <c r="W347" s="1">
        <v>62</v>
      </c>
    </row>
    <row r="348" spans="2:23" ht="14.25" hidden="1" customHeight="1" x14ac:dyDescent="0.2">
      <c r="B348" s="24" t="s">
        <v>788</v>
      </c>
      <c r="C348" s="1" t="s">
        <v>131</v>
      </c>
      <c r="D348" s="1" t="s">
        <v>143</v>
      </c>
      <c r="E348" s="1" t="s">
        <v>948</v>
      </c>
      <c r="F348" s="1">
        <v>1200</v>
      </c>
      <c r="G348" s="1">
        <v>75</v>
      </c>
      <c r="U348" s="33">
        <f t="shared" si="5"/>
        <v>0</v>
      </c>
      <c r="V348" s="1">
        <v>122</v>
      </c>
      <c r="W348" s="1">
        <v>62</v>
      </c>
    </row>
    <row r="349" spans="2:23" ht="14.25" hidden="1" customHeight="1" x14ac:dyDescent="0.2">
      <c r="B349" s="24" t="s">
        <v>789</v>
      </c>
      <c r="C349" s="1" t="s">
        <v>131</v>
      </c>
      <c r="D349" s="1" t="s">
        <v>143</v>
      </c>
      <c r="E349" s="1" t="s">
        <v>948</v>
      </c>
      <c r="F349" s="1">
        <v>1200</v>
      </c>
      <c r="G349" s="1">
        <v>75</v>
      </c>
      <c r="U349" s="33">
        <f t="shared" si="5"/>
        <v>0</v>
      </c>
      <c r="V349" s="1">
        <v>122</v>
      </c>
      <c r="W349" s="1">
        <v>62</v>
      </c>
    </row>
    <row r="350" spans="2:23" ht="14.25" hidden="1" customHeight="1" x14ac:dyDescent="0.2">
      <c r="B350" s="24" t="s">
        <v>790</v>
      </c>
      <c r="C350" s="1" t="s">
        <v>131</v>
      </c>
      <c r="D350" s="1" t="s">
        <v>143</v>
      </c>
      <c r="E350" s="1" t="s">
        <v>948</v>
      </c>
      <c r="F350" s="1">
        <v>1200</v>
      </c>
      <c r="G350" s="1">
        <v>75</v>
      </c>
      <c r="U350" s="33">
        <f t="shared" si="5"/>
        <v>0</v>
      </c>
      <c r="V350" s="1">
        <v>122</v>
      </c>
      <c r="W350" s="1">
        <v>62</v>
      </c>
    </row>
    <row r="351" spans="2:23" ht="14.25" hidden="1" customHeight="1" x14ac:dyDescent="0.2">
      <c r="B351" s="24" t="s">
        <v>791</v>
      </c>
      <c r="C351" s="1" t="s">
        <v>131</v>
      </c>
      <c r="D351" s="1" t="s">
        <v>143</v>
      </c>
      <c r="E351" s="1" t="s">
        <v>948</v>
      </c>
      <c r="F351" s="1">
        <v>1200</v>
      </c>
      <c r="G351" s="1">
        <v>75</v>
      </c>
      <c r="U351" s="33">
        <f t="shared" si="5"/>
        <v>0</v>
      </c>
      <c r="V351" s="1">
        <v>122</v>
      </c>
      <c r="W351" s="1">
        <v>62</v>
      </c>
    </row>
    <row r="352" spans="2:23" ht="14.25" hidden="1" customHeight="1" x14ac:dyDescent="0.2">
      <c r="B352" s="24" t="s">
        <v>792</v>
      </c>
      <c r="C352" s="1" t="s">
        <v>131</v>
      </c>
      <c r="D352" s="1" t="s">
        <v>143</v>
      </c>
      <c r="E352" s="1" t="s">
        <v>948</v>
      </c>
      <c r="F352" s="1">
        <v>1200</v>
      </c>
      <c r="G352" s="1">
        <v>75</v>
      </c>
      <c r="U352" s="33">
        <f t="shared" si="5"/>
        <v>0</v>
      </c>
      <c r="V352" s="1">
        <v>107.5</v>
      </c>
      <c r="W352" s="1">
        <v>45</v>
      </c>
    </row>
    <row r="353" spans="1:23" ht="14.25" hidden="1" customHeight="1" x14ac:dyDescent="0.2">
      <c r="B353" s="24" t="s">
        <v>793</v>
      </c>
      <c r="C353" s="1" t="s">
        <v>131</v>
      </c>
      <c r="D353" s="1" t="s">
        <v>143</v>
      </c>
      <c r="E353" s="1" t="s">
        <v>948</v>
      </c>
      <c r="F353" s="1">
        <v>1200</v>
      </c>
      <c r="G353" s="1">
        <v>75</v>
      </c>
      <c r="U353" s="33">
        <f t="shared" si="5"/>
        <v>0</v>
      </c>
      <c r="V353" s="1">
        <v>107.5</v>
      </c>
      <c r="W353" s="1">
        <v>45</v>
      </c>
    </row>
    <row r="354" spans="1:23" ht="14.25" hidden="1" customHeight="1" x14ac:dyDescent="0.2">
      <c r="B354" s="24" t="s">
        <v>794</v>
      </c>
      <c r="C354" s="1" t="s">
        <v>131</v>
      </c>
      <c r="D354" s="1" t="s">
        <v>143</v>
      </c>
      <c r="E354" s="1" t="s">
        <v>948</v>
      </c>
      <c r="F354" s="1">
        <v>1200</v>
      </c>
      <c r="G354" s="1">
        <v>100</v>
      </c>
      <c r="U354" s="33">
        <f t="shared" si="5"/>
        <v>0</v>
      </c>
      <c r="V354" s="1">
        <v>122</v>
      </c>
      <c r="W354" s="1">
        <v>62</v>
      </c>
    </row>
    <row r="355" spans="1:23" ht="14.25" hidden="1" customHeight="1" x14ac:dyDescent="0.2">
      <c r="B355" s="24" t="s">
        <v>795</v>
      </c>
      <c r="C355" s="1" t="s">
        <v>131</v>
      </c>
      <c r="D355" s="1" t="s">
        <v>143</v>
      </c>
      <c r="E355" s="1" t="s">
        <v>948</v>
      </c>
      <c r="F355" s="1">
        <v>1200</v>
      </c>
      <c r="G355" s="1">
        <v>100</v>
      </c>
      <c r="U355" s="33">
        <f t="shared" si="5"/>
        <v>0</v>
      </c>
      <c r="V355" s="1">
        <v>122</v>
      </c>
      <c r="W355" s="1">
        <v>62</v>
      </c>
    </row>
    <row r="356" spans="1:23" ht="14.25" hidden="1" customHeight="1" x14ac:dyDescent="0.2">
      <c r="B356" s="24" t="s">
        <v>796</v>
      </c>
      <c r="C356" s="1" t="s">
        <v>131</v>
      </c>
      <c r="D356" s="1" t="s">
        <v>143</v>
      </c>
      <c r="E356" s="1" t="s">
        <v>948</v>
      </c>
      <c r="F356" s="1">
        <v>1200</v>
      </c>
      <c r="G356" s="1">
        <v>150</v>
      </c>
      <c r="U356" s="33">
        <f t="shared" si="5"/>
        <v>0</v>
      </c>
      <c r="V356" s="1">
        <v>122</v>
      </c>
      <c r="W356" s="1">
        <v>62</v>
      </c>
    </row>
    <row r="357" spans="1:23" ht="14.25" hidden="1" customHeight="1" x14ac:dyDescent="0.2">
      <c r="B357" s="24" t="s">
        <v>797</v>
      </c>
      <c r="C357" s="1" t="s">
        <v>131</v>
      </c>
      <c r="D357" s="1" t="s">
        <v>143</v>
      </c>
      <c r="E357" s="1" t="s">
        <v>948</v>
      </c>
      <c r="F357" s="1">
        <v>1200</v>
      </c>
      <c r="G357" s="1">
        <v>150</v>
      </c>
      <c r="U357" s="33">
        <f t="shared" si="5"/>
        <v>0</v>
      </c>
      <c r="V357" s="1">
        <v>122</v>
      </c>
      <c r="W357" s="1">
        <v>62</v>
      </c>
    </row>
    <row r="358" spans="1:23" ht="14.25" hidden="1" customHeight="1" x14ac:dyDescent="0.2">
      <c r="B358" s="24" t="s">
        <v>798</v>
      </c>
      <c r="C358" s="1" t="s">
        <v>131</v>
      </c>
      <c r="D358" s="1" t="s">
        <v>143</v>
      </c>
      <c r="E358" s="1" t="s">
        <v>948</v>
      </c>
      <c r="F358" s="1">
        <v>1200</v>
      </c>
      <c r="G358" s="1">
        <v>150</v>
      </c>
      <c r="U358" s="33">
        <f t="shared" si="5"/>
        <v>0</v>
      </c>
      <c r="V358" s="1">
        <v>122</v>
      </c>
      <c r="W358" s="1">
        <v>62</v>
      </c>
    </row>
    <row r="359" spans="1:23" ht="14.25" hidden="1" customHeight="1" x14ac:dyDescent="0.2">
      <c r="B359" s="24" t="s">
        <v>799</v>
      </c>
      <c r="C359" s="1" t="s">
        <v>131</v>
      </c>
      <c r="D359" s="1" t="s">
        <v>143</v>
      </c>
      <c r="E359" s="1" t="s">
        <v>948</v>
      </c>
      <c r="F359" s="1">
        <v>1200</v>
      </c>
      <c r="G359" s="1">
        <v>150</v>
      </c>
      <c r="U359" s="33">
        <f t="shared" si="5"/>
        <v>0</v>
      </c>
      <c r="V359" s="1">
        <v>122</v>
      </c>
      <c r="W359" s="1">
        <v>62</v>
      </c>
    </row>
    <row r="360" spans="1:23" ht="14.25" hidden="1" customHeight="1" x14ac:dyDescent="0.2">
      <c r="B360" s="24" t="s">
        <v>911</v>
      </c>
      <c r="C360" s="1" t="s">
        <v>131</v>
      </c>
      <c r="D360" s="1" t="s">
        <v>143</v>
      </c>
      <c r="E360" s="1" t="s">
        <v>948</v>
      </c>
      <c r="F360" s="1">
        <v>1700</v>
      </c>
      <c r="G360" s="1">
        <v>75</v>
      </c>
      <c r="U360" s="33">
        <f t="shared" si="5"/>
        <v>0</v>
      </c>
      <c r="V360" s="1">
        <v>122</v>
      </c>
      <c r="W360" s="1">
        <v>62</v>
      </c>
    </row>
    <row r="361" spans="1:23" ht="14.25" hidden="1" customHeight="1" x14ac:dyDescent="0.2">
      <c r="B361" s="24" t="s">
        <v>912</v>
      </c>
      <c r="C361" s="1" t="s">
        <v>131</v>
      </c>
      <c r="D361" s="1" t="s">
        <v>143</v>
      </c>
      <c r="E361" s="1" t="s">
        <v>948</v>
      </c>
      <c r="F361" s="1">
        <v>1700</v>
      </c>
      <c r="G361" s="1">
        <v>75</v>
      </c>
      <c r="U361" s="33">
        <f t="shared" si="5"/>
        <v>0</v>
      </c>
      <c r="V361" s="1">
        <v>122</v>
      </c>
      <c r="W361" s="1">
        <v>62</v>
      </c>
    </row>
    <row r="362" spans="1:23" ht="14.25" hidden="1" customHeight="1" x14ac:dyDescent="0.2">
      <c r="A362" s="23" t="s">
        <v>964</v>
      </c>
      <c r="B362" s="25" t="s">
        <v>800</v>
      </c>
      <c r="C362" s="23" t="s">
        <v>131</v>
      </c>
      <c r="D362" s="23" t="s">
        <v>143</v>
      </c>
      <c r="E362" s="31" t="s">
        <v>971</v>
      </c>
      <c r="F362" s="23">
        <v>1200</v>
      </c>
      <c r="G362" s="23">
        <v>300</v>
      </c>
      <c r="H362" s="23"/>
      <c r="I362" s="23"/>
      <c r="J362" s="23"/>
      <c r="K362" s="23"/>
      <c r="L362" s="23"/>
      <c r="M362" s="23"/>
      <c r="N362" s="23"/>
      <c r="O362" s="23"/>
      <c r="P362" s="23"/>
      <c r="Q362" s="35"/>
      <c r="R362" s="23">
        <v>631.24</v>
      </c>
      <c r="S362" s="23">
        <v>100</v>
      </c>
      <c r="T362" s="23" t="s">
        <v>147</v>
      </c>
      <c r="U362" s="33">
        <f t="shared" si="5"/>
        <v>0</v>
      </c>
      <c r="V362" s="23">
        <v>106.4</v>
      </c>
      <c r="W362" s="23">
        <v>61.4</v>
      </c>
    </row>
    <row r="363" spans="1:23" ht="14.25" hidden="1" customHeight="1" x14ac:dyDescent="0.2">
      <c r="A363" s="23"/>
      <c r="B363" s="25" t="s">
        <v>802</v>
      </c>
      <c r="C363" s="23" t="s">
        <v>131</v>
      </c>
      <c r="D363" s="23" t="s">
        <v>143</v>
      </c>
      <c r="E363" s="23" t="s">
        <v>441</v>
      </c>
      <c r="F363" s="23">
        <v>1200</v>
      </c>
      <c r="G363" s="23">
        <v>400</v>
      </c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33">
        <f t="shared" si="5"/>
        <v>0</v>
      </c>
      <c r="V363" s="23">
        <v>106.4</v>
      </c>
      <c r="W363" s="23">
        <v>61.4</v>
      </c>
    </row>
    <row r="364" spans="1:23" ht="14.25" hidden="1" customHeight="1" x14ac:dyDescent="0.2">
      <c r="A364" s="23"/>
      <c r="B364" s="25" t="s">
        <v>803</v>
      </c>
      <c r="C364" s="23" t="s">
        <v>131</v>
      </c>
      <c r="D364" s="23" t="s">
        <v>143</v>
      </c>
      <c r="E364" s="23" t="s">
        <v>441</v>
      </c>
      <c r="F364" s="23">
        <v>1200</v>
      </c>
      <c r="G364" s="23">
        <v>400</v>
      </c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33">
        <f t="shared" si="5"/>
        <v>0</v>
      </c>
      <c r="V364" s="23">
        <v>106.4</v>
      </c>
      <c r="W364" s="23">
        <v>61.4</v>
      </c>
    </row>
    <row r="365" spans="1:23" ht="14.25" hidden="1" customHeight="1" x14ac:dyDescent="0.2">
      <c r="A365" s="23"/>
      <c r="B365" s="25" t="s">
        <v>804</v>
      </c>
      <c r="C365" s="23" t="s">
        <v>131</v>
      </c>
      <c r="D365" s="23" t="s">
        <v>143</v>
      </c>
      <c r="E365" s="23" t="s">
        <v>441</v>
      </c>
      <c r="F365" s="23">
        <v>1200</v>
      </c>
      <c r="G365" s="23">
        <v>400</v>
      </c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33">
        <f t="shared" si="5"/>
        <v>0</v>
      </c>
      <c r="V365" s="23">
        <v>106.4</v>
      </c>
      <c r="W365" s="23">
        <v>61.4</v>
      </c>
    </row>
    <row r="366" spans="1:23" ht="14.25" hidden="1" customHeight="1" x14ac:dyDescent="0.2">
      <c r="A366" s="23"/>
      <c r="B366" s="25" t="s">
        <v>805</v>
      </c>
      <c r="C366" s="23" t="s">
        <v>131</v>
      </c>
      <c r="D366" s="23" t="s">
        <v>143</v>
      </c>
      <c r="E366" s="23" t="s">
        <v>441</v>
      </c>
      <c r="F366" s="23">
        <v>1200</v>
      </c>
      <c r="G366" s="23">
        <v>400</v>
      </c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33">
        <f t="shared" si="5"/>
        <v>0</v>
      </c>
      <c r="V366" s="23">
        <v>106.4</v>
      </c>
      <c r="W366" s="23">
        <v>61.4</v>
      </c>
    </row>
    <row r="367" spans="1:23" ht="14.25" hidden="1" customHeight="1" x14ac:dyDescent="0.2">
      <c r="A367" s="23"/>
      <c r="B367" s="25" t="s">
        <v>806</v>
      </c>
      <c r="C367" s="23" t="s">
        <v>131</v>
      </c>
      <c r="D367" s="23" t="s">
        <v>143</v>
      </c>
      <c r="E367" s="23" t="s">
        <v>441</v>
      </c>
      <c r="F367" s="23">
        <v>1200</v>
      </c>
      <c r="G367" s="23">
        <v>400</v>
      </c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33">
        <f t="shared" si="5"/>
        <v>0</v>
      </c>
      <c r="V367" s="23">
        <v>106.4</v>
      </c>
      <c r="W367" s="23">
        <v>61.4</v>
      </c>
    </row>
    <row r="368" spans="1:23" ht="14.25" hidden="1" customHeight="1" x14ac:dyDescent="0.2">
      <c r="A368" s="23"/>
      <c r="B368" s="25" t="s">
        <v>807</v>
      </c>
      <c r="C368" s="23" t="s">
        <v>131</v>
      </c>
      <c r="D368" s="23" t="s">
        <v>143</v>
      </c>
      <c r="E368" s="23" t="s">
        <v>441</v>
      </c>
      <c r="F368" s="23">
        <v>1200</v>
      </c>
      <c r="G368" s="23">
        <v>400</v>
      </c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33">
        <f t="shared" si="5"/>
        <v>0</v>
      </c>
      <c r="V368" s="23">
        <v>61.4</v>
      </c>
      <c r="W368" s="23">
        <v>106.4</v>
      </c>
    </row>
    <row r="369" spans="1:23" ht="14.25" hidden="1" customHeight="1" x14ac:dyDescent="0.2">
      <c r="A369" s="23"/>
      <c r="B369" s="25" t="s">
        <v>808</v>
      </c>
      <c r="C369" s="23" t="s">
        <v>131</v>
      </c>
      <c r="D369" s="23" t="s">
        <v>143</v>
      </c>
      <c r="E369" s="23" t="s">
        <v>441</v>
      </c>
      <c r="F369" s="23">
        <v>1200</v>
      </c>
      <c r="G369" s="23">
        <v>600</v>
      </c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33">
        <f t="shared" si="5"/>
        <v>0</v>
      </c>
      <c r="V369" s="23">
        <v>106.4</v>
      </c>
      <c r="W369" s="23">
        <v>61.4</v>
      </c>
    </row>
    <row r="370" spans="1:23" ht="14.25" hidden="1" customHeight="1" x14ac:dyDescent="0.2">
      <c r="A370" s="23"/>
      <c r="B370" s="25" t="s">
        <v>809</v>
      </c>
      <c r="C370" s="23" t="s">
        <v>131</v>
      </c>
      <c r="D370" s="23" t="s">
        <v>143</v>
      </c>
      <c r="E370" s="23" t="s">
        <v>441</v>
      </c>
      <c r="F370" s="23">
        <v>1200</v>
      </c>
      <c r="G370" s="23">
        <v>600</v>
      </c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33">
        <f t="shared" si="5"/>
        <v>0</v>
      </c>
      <c r="V370" s="23">
        <v>106.4</v>
      </c>
      <c r="W370" s="23">
        <v>61.4</v>
      </c>
    </row>
    <row r="371" spans="1:23" ht="14.25" hidden="1" customHeight="1" x14ac:dyDescent="0.2">
      <c r="A371" s="23"/>
      <c r="B371" s="25" t="s">
        <v>810</v>
      </c>
      <c r="C371" s="23" t="s">
        <v>131</v>
      </c>
      <c r="D371" s="23" t="s">
        <v>143</v>
      </c>
      <c r="E371" s="23" t="s">
        <v>441</v>
      </c>
      <c r="F371" s="23">
        <v>1200</v>
      </c>
      <c r="G371" s="23">
        <v>600</v>
      </c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33">
        <f t="shared" si="5"/>
        <v>0</v>
      </c>
      <c r="V371" s="23">
        <v>106.4</v>
      </c>
      <c r="W371" s="23">
        <v>61.4</v>
      </c>
    </row>
    <row r="372" spans="1:23" ht="14.25" hidden="1" customHeight="1" x14ac:dyDescent="0.2">
      <c r="A372" s="23"/>
      <c r="B372" s="25" t="s">
        <v>811</v>
      </c>
      <c r="C372" s="23" t="s">
        <v>131</v>
      </c>
      <c r="D372" s="23" t="s">
        <v>143</v>
      </c>
      <c r="E372" s="23" t="s">
        <v>441</v>
      </c>
      <c r="F372" s="23">
        <v>1200</v>
      </c>
      <c r="G372" s="23">
        <v>600</v>
      </c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33">
        <f t="shared" si="5"/>
        <v>0</v>
      </c>
      <c r="V372" s="23">
        <v>106.4</v>
      </c>
      <c r="W372" s="23">
        <v>61.4</v>
      </c>
    </row>
    <row r="373" spans="1:23" ht="14.25" hidden="1" customHeight="1" x14ac:dyDescent="0.2">
      <c r="A373" s="23"/>
      <c r="B373" s="25" t="s">
        <v>812</v>
      </c>
      <c r="C373" s="23" t="s">
        <v>131</v>
      </c>
      <c r="D373" s="23" t="s">
        <v>143</v>
      </c>
      <c r="E373" s="23" t="s">
        <v>441</v>
      </c>
      <c r="F373" s="23">
        <v>1200</v>
      </c>
      <c r="G373" s="23">
        <v>800</v>
      </c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33">
        <f t="shared" si="5"/>
        <v>0</v>
      </c>
      <c r="V373" s="23">
        <v>106.4</v>
      </c>
      <c r="W373" s="23">
        <v>61.4</v>
      </c>
    </row>
    <row r="374" spans="1:23" ht="14.25" hidden="1" customHeight="1" x14ac:dyDescent="0.2">
      <c r="A374" s="23"/>
      <c r="B374" s="25" t="s">
        <v>813</v>
      </c>
      <c r="C374" s="23" t="s">
        <v>131</v>
      </c>
      <c r="D374" s="23" t="s">
        <v>143</v>
      </c>
      <c r="E374" s="23" t="s">
        <v>441</v>
      </c>
      <c r="F374" s="23">
        <v>1200</v>
      </c>
      <c r="G374" s="23">
        <v>900</v>
      </c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33">
        <f t="shared" si="5"/>
        <v>0</v>
      </c>
      <c r="V374" s="23">
        <v>106.4</v>
      </c>
      <c r="W374" s="23">
        <v>61.4</v>
      </c>
    </row>
    <row r="375" spans="1:23" ht="14.25" hidden="1" customHeight="1" x14ac:dyDescent="0.2">
      <c r="A375" s="23"/>
      <c r="B375" s="25" t="s">
        <v>814</v>
      </c>
      <c r="C375" s="23" t="s">
        <v>131</v>
      </c>
      <c r="D375" s="23" t="s">
        <v>143</v>
      </c>
      <c r="E375" s="23" t="s">
        <v>441</v>
      </c>
      <c r="F375" s="23">
        <v>1200</v>
      </c>
      <c r="G375" s="23">
        <v>900</v>
      </c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33">
        <f t="shared" si="5"/>
        <v>0</v>
      </c>
      <c r="V375" s="23">
        <v>106.4</v>
      </c>
      <c r="W375" s="23">
        <v>61.4</v>
      </c>
    </row>
    <row r="376" spans="1:23" ht="14.25" hidden="1" customHeight="1" x14ac:dyDescent="0.2">
      <c r="A376" s="23"/>
      <c r="B376" s="25" t="s">
        <v>815</v>
      </c>
      <c r="C376" s="23" t="s">
        <v>131</v>
      </c>
      <c r="D376" s="23" t="s">
        <v>143</v>
      </c>
      <c r="E376" s="23" t="s">
        <v>441</v>
      </c>
      <c r="F376" s="23">
        <v>1200</v>
      </c>
      <c r="G376" s="23">
        <v>1200</v>
      </c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33">
        <f t="shared" si="5"/>
        <v>0</v>
      </c>
      <c r="V376" s="23">
        <v>130</v>
      </c>
      <c r="W376" s="23">
        <v>140</v>
      </c>
    </row>
    <row r="377" spans="1:23" ht="14.25" hidden="1" customHeight="1" x14ac:dyDescent="0.2">
      <c r="A377" s="23"/>
      <c r="B377" s="25" t="s">
        <v>816</v>
      </c>
      <c r="C377" s="23" t="s">
        <v>131</v>
      </c>
      <c r="D377" s="23" t="s">
        <v>143</v>
      </c>
      <c r="E377" s="23" t="s">
        <v>441</v>
      </c>
      <c r="F377" s="23">
        <v>1200</v>
      </c>
      <c r="G377" s="23">
        <v>1200</v>
      </c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33">
        <f t="shared" si="5"/>
        <v>0</v>
      </c>
      <c r="V377" s="23">
        <v>130</v>
      </c>
      <c r="W377" s="23">
        <v>140</v>
      </c>
    </row>
    <row r="378" spans="1:23" ht="14.25" hidden="1" customHeight="1" x14ac:dyDescent="0.2">
      <c r="A378" s="23"/>
      <c r="B378" s="25" t="s">
        <v>817</v>
      </c>
      <c r="C378" s="23" t="s">
        <v>131</v>
      </c>
      <c r="D378" s="23" t="s">
        <v>143</v>
      </c>
      <c r="E378" s="23" t="s">
        <v>441</v>
      </c>
      <c r="F378" s="23">
        <v>1200</v>
      </c>
      <c r="G378" s="23">
        <v>1200</v>
      </c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33">
        <f t="shared" si="5"/>
        <v>0</v>
      </c>
      <c r="V378" s="23">
        <v>130</v>
      </c>
      <c r="W378" s="23">
        <v>140</v>
      </c>
    </row>
    <row r="379" spans="1:23" ht="14.25" hidden="1" customHeight="1" x14ac:dyDescent="0.2">
      <c r="A379" s="23"/>
      <c r="B379" s="25" t="s">
        <v>818</v>
      </c>
      <c r="C379" s="23" t="s">
        <v>131</v>
      </c>
      <c r="D379" s="23" t="s">
        <v>143</v>
      </c>
      <c r="E379" s="23" t="s">
        <v>441</v>
      </c>
      <c r="F379" s="23">
        <v>1200</v>
      </c>
      <c r="G379" s="23">
        <v>1600</v>
      </c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33">
        <f t="shared" si="5"/>
        <v>0</v>
      </c>
      <c r="V379" s="23">
        <v>130</v>
      </c>
      <c r="W379" s="23">
        <v>140</v>
      </c>
    </row>
    <row r="380" spans="1:23" ht="14.25" hidden="1" customHeight="1" x14ac:dyDescent="0.2">
      <c r="A380" s="23"/>
      <c r="B380" s="25" t="s">
        <v>819</v>
      </c>
      <c r="C380" s="23" t="s">
        <v>131</v>
      </c>
      <c r="D380" s="23" t="s">
        <v>143</v>
      </c>
      <c r="E380" s="23" t="s">
        <v>441</v>
      </c>
      <c r="F380" s="23">
        <v>1200</v>
      </c>
      <c r="G380" s="23">
        <v>1800</v>
      </c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33">
        <f t="shared" si="5"/>
        <v>0</v>
      </c>
      <c r="V380" s="23">
        <v>190</v>
      </c>
      <c r="W380" s="23">
        <v>140</v>
      </c>
    </row>
    <row r="381" spans="1:23" ht="14.25" hidden="1" customHeight="1" x14ac:dyDescent="0.2">
      <c r="A381" s="23"/>
      <c r="B381" s="25" t="s">
        <v>820</v>
      </c>
      <c r="C381" s="23" t="s">
        <v>131</v>
      </c>
      <c r="D381" s="23" t="s">
        <v>143</v>
      </c>
      <c r="E381" s="23" t="s">
        <v>441</v>
      </c>
      <c r="F381" s="23">
        <v>1200</v>
      </c>
      <c r="G381" s="23">
        <v>1800</v>
      </c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33">
        <f t="shared" si="5"/>
        <v>0</v>
      </c>
      <c r="V381" s="23">
        <v>190</v>
      </c>
      <c r="W381" s="23">
        <v>140</v>
      </c>
    </row>
    <row r="382" spans="1:23" ht="14.25" hidden="1" customHeight="1" x14ac:dyDescent="0.2">
      <c r="A382" s="23"/>
      <c r="B382" s="25" t="s">
        <v>821</v>
      </c>
      <c r="C382" s="23" t="s">
        <v>131</v>
      </c>
      <c r="D382" s="23" t="s">
        <v>143</v>
      </c>
      <c r="E382" s="23" t="s">
        <v>441</v>
      </c>
      <c r="F382" s="23">
        <v>1200</v>
      </c>
      <c r="G382" s="23">
        <v>2400</v>
      </c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33">
        <f t="shared" si="5"/>
        <v>0</v>
      </c>
      <c r="V382" s="23">
        <v>190</v>
      </c>
      <c r="W382" s="23">
        <v>140</v>
      </c>
    </row>
    <row r="383" spans="1:23" ht="14.25" hidden="1" customHeight="1" x14ac:dyDescent="0.2">
      <c r="A383" s="23"/>
      <c r="B383" s="25" t="s">
        <v>822</v>
      </c>
      <c r="C383" s="23" t="s">
        <v>131</v>
      </c>
      <c r="D383" s="23" t="s">
        <v>143</v>
      </c>
      <c r="E383" s="23" t="s">
        <v>441</v>
      </c>
      <c r="F383" s="23">
        <v>1200</v>
      </c>
      <c r="G383" s="23">
        <v>2400</v>
      </c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33">
        <f t="shared" si="5"/>
        <v>0</v>
      </c>
      <c r="V383" s="23">
        <v>190</v>
      </c>
      <c r="W383" s="23">
        <v>140</v>
      </c>
    </row>
    <row r="384" spans="1:23" ht="14.25" hidden="1" customHeight="1" x14ac:dyDescent="0.2">
      <c r="A384" s="23"/>
      <c r="B384" s="25" t="s">
        <v>823</v>
      </c>
      <c r="C384" s="23" t="s">
        <v>131</v>
      </c>
      <c r="D384" s="23" t="s">
        <v>143</v>
      </c>
      <c r="E384" s="23" t="s">
        <v>441</v>
      </c>
      <c r="F384" s="23">
        <v>1200</v>
      </c>
      <c r="G384" s="23">
        <v>2400</v>
      </c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33">
        <f t="shared" si="5"/>
        <v>0</v>
      </c>
      <c r="V384" s="23">
        <v>130</v>
      </c>
      <c r="W384" s="23">
        <v>140</v>
      </c>
    </row>
    <row r="385" spans="1:23" ht="14.25" hidden="1" customHeight="1" x14ac:dyDescent="0.2">
      <c r="A385" s="23"/>
      <c r="B385" s="25" t="s">
        <v>824</v>
      </c>
      <c r="C385" s="23" t="s">
        <v>131</v>
      </c>
      <c r="D385" s="23" t="s">
        <v>143</v>
      </c>
      <c r="E385" s="23" t="s">
        <v>441</v>
      </c>
      <c r="F385" s="23">
        <v>1200</v>
      </c>
      <c r="G385" s="23">
        <v>2400</v>
      </c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33">
        <f t="shared" si="5"/>
        <v>0</v>
      </c>
      <c r="V385" s="23">
        <v>190</v>
      </c>
      <c r="W385" s="23">
        <v>140</v>
      </c>
    </row>
    <row r="386" spans="1:23" ht="14.25" hidden="1" customHeight="1" x14ac:dyDescent="0.2">
      <c r="A386" s="23"/>
      <c r="B386" s="25" t="s">
        <v>825</v>
      </c>
      <c r="C386" s="23" t="s">
        <v>131</v>
      </c>
      <c r="D386" s="23" t="s">
        <v>143</v>
      </c>
      <c r="E386" s="23" t="s">
        <v>441</v>
      </c>
      <c r="F386" s="23">
        <v>1200</v>
      </c>
      <c r="G386" s="23">
        <v>3600</v>
      </c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33">
        <f t="shared" ref="U386:U449" si="6">V386*W386*X386/1000000</f>
        <v>0</v>
      </c>
      <c r="V386" s="23">
        <v>190</v>
      </c>
      <c r="W386" s="23">
        <v>140</v>
      </c>
    </row>
    <row r="387" spans="1:23" ht="14.25" hidden="1" customHeight="1" x14ac:dyDescent="0.2">
      <c r="A387" s="23"/>
      <c r="B387" s="25" t="s">
        <v>913</v>
      </c>
      <c r="C387" s="23" t="s">
        <v>131</v>
      </c>
      <c r="D387" s="23" t="s">
        <v>143</v>
      </c>
      <c r="E387" s="23" t="s">
        <v>441</v>
      </c>
      <c r="F387" s="23">
        <v>1700</v>
      </c>
      <c r="G387" s="23">
        <v>400</v>
      </c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33">
        <f t="shared" si="6"/>
        <v>0</v>
      </c>
      <c r="V387" s="23">
        <v>106.4</v>
      </c>
      <c r="W387" s="23">
        <v>61.4</v>
      </c>
    </row>
    <row r="388" spans="1:23" ht="14.25" hidden="1" customHeight="1" x14ac:dyDescent="0.2">
      <c r="A388" s="31" t="s">
        <v>967</v>
      </c>
      <c r="B388" s="36" t="s">
        <v>458</v>
      </c>
      <c r="C388" s="23" t="s">
        <v>131</v>
      </c>
      <c r="D388" s="23" t="s">
        <v>143</v>
      </c>
      <c r="E388" s="35" t="s">
        <v>441</v>
      </c>
      <c r="F388" s="23">
        <v>1700</v>
      </c>
      <c r="G388" s="23">
        <v>400</v>
      </c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>
        <v>846.01</v>
      </c>
      <c r="S388" s="23">
        <v>1</v>
      </c>
      <c r="T388" s="23" t="s">
        <v>147</v>
      </c>
      <c r="U388" s="33">
        <f t="shared" si="6"/>
        <v>0</v>
      </c>
      <c r="V388" s="23">
        <v>106.4</v>
      </c>
      <c r="W388" s="23">
        <v>61.4</v>
      </c>
    </row>
    <row r="389" spans="1:23" ht="14.25" hidden="1" customHeight="1" x14ac:dyDescent="0.2">
      <c r="A389" s="23"/>
      <c r="B389" s="25" t="s">
        <v>914</v>
      </c>
      <c r="C389" s="23" t="s">
        <v>131</v>
      </c>
      <c r="D389" s="23" t="s">
        <v>143</v>
      </c>
      <c r="E389" s="23" t="s">
        <v>441</v>
      </c>
      <c r="F389" s="23">
        <v>1700</v>
      </c>
      <c r="G389" s="23">
        <v>600</v>
      </c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33">
        <f t="shared" si="6"/>
        <v>0</v>
      </c>
      <c r="V389" s="23">
        <v>106.4</v>
      </c>
      <c r="W389" s="23">
        <v>61.4</v>
      </c>
    </row>
    <row r="390" spans="1:23" ht="14.25" hidden="1" customHeight="1" x14ac:dyDescent="0.2">
      <c r="A390" s="23"/>
      <c r="B390" s="25" t="s">
        <v>915</v>
      </c>
      <c r="C390" s="23" t="s">
        <v>131</v>
      </c>
      <c r="D390" s="23" t="s">
        <v>143</v>
      </c>
      <c r="E390" s="23" t="s">
        <v>441</v>
      </c>
      <c r="F390" s="23">
        <v>1700</v>
      </c>
      <c r="G390" s="23">
        <v>600</v>
      </c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33">
        <f t="shared" si="6"/>
        <v>0</v>
      </c>
      <c r="V390" s="23">
        <v>106.4</v>
      </c>
      <c r="W390" s="23">
        <v>61.4</v>
      </c>
    </row>
    <row r="391" spans="1:23" ht="14.25" hidden="1" customHeight="1" x14ac:dyDescent="0.2">
      <c r="A391" s="23"/>
      <c r="B391" s="25" t="s">
        <v>470</v>
      </c>
      <c r="C391" s="23" t="s">
        <v>131</v>
      </c>
      <c r="D391" s="23" t="s">
        <v>143</v>
      </c>
      <c r="E391" s="23" t="s">
        <v>441</v>
      </c>
      <c r="F391" s="23">
        <v>1700</v>
      </c>
      <c r="G391" s="23">
        <v>600</v>
      </c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33">
        <f t="shared" si="6"/>
        <v>0</v>
      </c>
      <c r="V391" s="23">
        <v>106.4</v>
      </c>
      <c r="W391" s="23">
        <v>61.4</v>
      </c>
    </row>
    <row r="392" spans="1:23" ht="14.25" hidden="1" customHeight="1" x14ac:dyDescent="0.2">
      <c r="A392" s="23"/>
      <c r="B392" s="25" t="s">
        <v>457</v>
      </c>
      <c r="C392" s="23" t="s">
        <v>131</v>
      </c>
      <c r="D392" s="23" t="s">
        <v>143</v>
      </c>
      <c r="E392" s="23" t="s">
        <v>441</v>
      </c>
      <c r="F392" s="23">
        <v>1700</v>
      </c>
      <c r="G392" s="23">
        <v>1200</v>
      </c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33">
        <f t="shared" si="6"/>
        <v>0</v>
      </c>
      <c r="V392" s="23">
        <v>130</v>
      </c>
      <c r="W392" s="23">
        <v>140</v>
      </c>
    </row>
    <row r="393" spans="1:23" ht="14.25" hidden="1" customHeight="1" x14ac:dyDescent="0.2">
      <c r="A393" s="23"/>
      <c r="B393" s="25" t="s">
        <v>472</v>
      </c>
      <c r="C393" s="23" t="s">
        <v>131</v>
      </c>
      <c r="D393" s="23" t="s">
        <v>143</v>
      </c>
      <c r="E393" s="23" t="s">
        <v>441</v>
      </c>
      <c r="F393" s="23">
        <v>1700</v>
      </c>
      <c r="G393" s="23">
        <v>1200</v>
      </c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33">
        <f t="shared" si="6"/>
        <v>0</v>
      </c>
      <c r="V393" s="23">
        <v>130</v>
      </c>
      <c r="W393" s="23">
        <v>140</v>
      </c>
    </row>
    <row r="394" spans="1:23" ht="14.25" hidden="1" customHeight="1" x14ac:dyDescent="0.2">
      <c r="A394" s="23"/>
      <c r="B394" s="25" t="s">
        <v>456</v>
      </c>
      <c r="C394" s="23" t="s">
        <v>131</v>
      </c>
      <c r="D394" s="23" t="s">
        <v>143</v>
      </c>
      <c r="E394" s="23" t="s">
        <v>441</v>
      </c>
      <c r="F394" s="23">
        <v>1700</v>
      </c>
      <c r="G394" s="23">
        <v>1200</v>
      </c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33">
        <f t="shared" si="6"/>
        <v>0</v>
      </c>
      <c r="V394" s="23">
        <v>130</v>
      </c>
      <c r="W394" s="23">
        <v>140</v>
      </c>
    </row>
    <row r="395" spans="1:23" ht="14.25" hidden="1" customHeight="1" x14ac:dyDescent="0.2">
      <c r="A395" s="23"/>
      <c r="B395" s="25" t="s">
        <v>469</v>
      </c>
      <c r="C395" s="23" t="s">
        <v>131</v>
      </c>
      <c r="D395" s="23" t="s">
        <v>143</v>
      </c>
      <c r="E395" s="23" t="s">
        <v>441</v>
      </c>
      <c r="F395" s="23">
        <v>1700</v>
      </c>
      <c r="G395" s="23">
        <v>1200</v>
      </c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33">
        <f t="shared" si="6"/>
        <v>0</v>
      </c>
      <c r="V395" s="23">
        <v>130</v>
      </c>
      <c r="W395" s="23">
        <v>140</v>
      </c>
    </row>
    <row r="396" spans="1:23" ht="14.25" hidden="1" customHeight="1" x14ac:dyDescent="0.2">
      <c r="A396" s="23"/>
      <c r="B396" s="25" t="s">
        <v>475</v>
      </c>
      <c r="C396" s="23" t="s">
        <v>131</v>
      </c>
      <c r="D396" s="23" t="s">
        <v>143</v>
      </c>
      <c r="E396" s="23" t="s">
        <v>441</v>
      </c>
      <c r="F396" s="23">
        <v>1700</v>
      </c>
      <c r="G396" s="23">
        <v>1600</v>
      </c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33">
        <f t="shared" si="6"/>
        <v>0</v>
      </c>
      <c r="V396" s="23">
        <v>130</v>
      </c>
      <c r="W396" s="23">
        <v>140</v>
      </c>
    </row>
    <row r="397" spans="1:23" ht="14.25" hidden="1" customHeight="1" x14ac:dyDescent="0.2">
      <c r="A397" s="23"/>
      <c r="B397" s="25" t="s">
        <v>459</v>
      </c>
      <c r="C397" s="23" t="s">
        <v>131</v>
      </c>
      <c r="D397" s="23" t="s">
        <v>143</v>
      </c>
      <c r="E397" s="23" t="s">
        <v>441</v>
      </c>
      <c r="F397" s="23">
        <v>1700</v>
      </c>
      <c r="G397" s="23">
        <v>1600</v>
      </c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33">
        <f t="shared" si="6"/>
        <v>0</v>
      </c>
      <c r="V397" s="23">
        <v>130</v>
      </c>
      <c r="W397" s="23">
        <v>140</v>
      </c>
    </row>
    <row r="398" spans="1:23" ht="14.25" hidden="1" customHeight="1" x14ac:dyDescent="0.2">
      <c r="A398" s="23"/>
      <c r="B398" s="25" t="s">
        <v>462</v>
      </c>
      <c r="C398" s="23" t="s">
        <v>131</v>
      </c>
      <c r="D398" s="23" t="s">
        <v>143</v>
      </c>
      <c r="E398" s="23" t="s">
        <v>441</v>
      </c>
      <c r="F398" s="23">
        <v>1700</v>
      </c>
      <c r="G398" s="23">
        <v>1600</v>
      </c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33">
        <f t="shared" si="6"/>
        <v>0</v>
      </c>
      <c r="V398" s="23">
        <v>130</v>
      </c>
      <c r="W398" s="23">
        <v>140</v>
      </c>
    </row>
    <row r="399" spans="1:23" ht="14.25" hidden="1" customHeight="1" x14ac:dyDescent="0.2">
      <c r="A399" s="23"/>
      <c r="B399" s="25" t="s">
        <v>465</v>
      </c>
      <c r="C399" s="23" t="s">
        <v>131</v>
      </c>
      <c r="D399" s="23" t="s">
        <v>143</v>
      </c>
      <c r="E399" s="23" t="s">
        <v>441</v>
      </c>
      <c r="F399" s="23">
        <v>1700</v>
      </c>
      <c r="G399" s="23">
        <v>1800</v>
      </c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33">
        <f t="shared" si="6"/>
        <v>0</v>
      </c>
      <c r="V399" s="23">
        <v>190</v>
      </c>
      <c r="W399" s="23">
        <v>140</v>
      </c>
    </row>
    <row r="400" spans="1:23" ht="14.25" hidden="1" customHeight="1" x14ac:dyDescent="0.2">
      <c r="A400" s="23"/>
      <c r="B400" s="25" t="s">
        <v>473</v>
      </c>
      <c r="C400" s="23" t="s">
        <v>131</v>
      </c>
      <c r="D400" s="23" t="s">
        <v>143</v>
      </c>
      <c r="E400" s="23" t="s">
        <v>441</v>
      </c>
      <c r="F400" s="23">
        <v>1700</v>
      </c>
      <c r="G400" s="23">
        <v>1800</v>
      </c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33">
        <f t="shared" si="6"/>
        <v>0</v>
      </c>
      <c r="V400" s="23">
        <v>190</v>
      </c>
      <c r="W400" s="23">
        <v>140</v>
      </c>
    </row>
    <row r="401" spans="1:23" ht="14.25" hidden="1" customHeight="1" x14ac:dyDescent="0.2">
      <c r="A401" s="23"/>
      <c r="B401" s="25" t="s">
        <v>461</v>
      </c>
      <c r="C401" s="23" t="s">
        <v>131</v>
      </c>
      <c r="D401" s="23" t="s">
        <v>143</v>
      </c>
      <c r="E401" s="23" t="s">
        <v>441</v>
      </c>
      <c r="F401" s="23">
        <v>1700</v>
      </c>
      <c r="G401" s="23">
        <v>1800</v>
      </c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33">
        <f t="shared" si="6"/>
        <v>0</v>
      </c>
      <c r="V401" s="23">
        <v>190</v>
      </c>
      <c r="W401" s="23">
        <v>140</v>
      </c>
    </row>
    <row r="402" spans="1:23" ht="14.25" hidden="1" customHeight="1" x14ac:dyDescent="0.2">
      <c r="A402" s="23"/>
      <c r="B402" s="25" t="s">
        <v>468</v>
      </c>
      <c r="C402" s="23" t="s">
        <v>131</v>
      </c>
      <c r="D402" s="23" t="s">
        <v>143</v>
      </c>
      <c r="E402" s="23" t="s">
        <v>441</v>
      </c>
      <c r="F402" s="23">
        <v>1700</v>
      </c>
      <c r="G402" s="23">
        <v>2400</v>
      </c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33">
        <f t="shared" si="6"/>
        <v>0</v>
      </c>
      <c r="V402" s="23">
        <v>190</v>
      </c>
      <c r="W402" s="23">
        <v>140</v>
      </c>
    </row>
    <row r="403" spans="1:23" ht="14.25" hidden="1" customHeight="1" x14ac:dyDescent="0.2">
      <c r="A403" s="23"/>
      <c r="B403" s="25" t="s">
        <v>471</v>
      </c>
      <c r="C403" s="23" t="s">
        <v>131</v>
      </c>
      <c r="D403" s="23" t="s">
        <v>143</v>
      </c>
      <c r="E403" s="23" t="s">
        <v>441</v>
      </c>
      <c r="F403" s="23">
        <v>1700</v>
      </c>
      <c r="G403" s="23">
        <v>2400</v>
      </c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33">
        <f t="shared" si="6"/>
        <v>0</v>
      </c>
      <c r="V403" s="23">
        <v>190</v>
      </c>
      <c r="W403" s="23">
        <v>140</v>
      </c>
    </row>
    <row r="404" spans="1:23" ht="14.25" hidden="1" customHeight="1" x14ac:dyDescent="0.2">
      <c r="A404" s="23"/>
      <c r="B404" s="25" t="s">
        <v>455</v>
      </c>
      <c r="C404" s="23" t="s">
        <v>131</v>
      </c>
      <c r="D404" s="23" t="s">
        <v>143</v>
      </c>
      <c r="E404" s="23" t="s">
        <v>441</v>
      </c>
      <c r="F404" s="23">
        <v>1700</v>
      </c>
      <c r="G404" s="23">
        <v>2400</v>
      </c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33">
        <f t="shared" si="6"/>
        <v>0</v>
      </c>
      <c r="V404" s="23">
        <v>130</v>
      </c>
      <c r="W404" s="23">
        <v>140</v>
      </c>
    </row>
    <row r="405" spans="1:23" ht="14.25" hidden="1" customHeight="1" x14ac:dyDescent="0.2">
      <c r="A405" s="23"/>
      <c r="B405" s="25" t="s">
        <v>464</v>
      </c>
      <c r="C405" s="23" t="s">
        <v>131</v>
      </c>
      <c r="D405" s="23" t="s">
        <v>143</v>
      </c>
      <c r="E405" s="23" t="s">
        <v>441</v>
      </c>
      <c r="F405" s="23">
        <v>1700</v>
      </c>
      <c r="G405" s="23">
        <v>2400</v>
      </c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33">
        <f t="shared" si="6"/>
        <v>0</v>
      </c>
      <c r="V405" s="23">
        <v>130</v>
      </c>
      <c r="W405" s="23">
        <v>140</v>
      </c>
    </row>
    <row r="406" spans="1:23" ht="14.25" hidden="1" customHeight="1" x14ac:dyDescent="0.2">
      <c r="A406" s="23"/>
      <c r="B406" s="25" t="s">
        <v>463</v>
      </c>
      <c r="C406" s="23" t="s">
        <v>131</v>
      </c>
      <c r="D406" s="23" t="s">
        <v>143</v>
      </c>
      <c r="E406" s="23" t="s">
        <v>441</v>
      </c>
      <c r="F406" s="23">
        <v>1700</v>
      </c>
      <c r="G406" s="23">
        <v>2400</v>
      </c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33">
        <f t="shared" si="6"/>
        <v>0</v>
      </c>
      <c r="V406" s="23">
        <v>190</v>
      </c>
      <c r="W406" s="23">
        <v>140</v>
      </c>
    </row>
    <row r="407" spans="1:23" ht="14.25" hidden="1" customHeight="1" x14ac:dyDescent="0.2">
      <c r="A407" s="23"/>
      <c r="B407" s="25" t="s">
        <v>466</v>
      </c>
      <c r="C407" s="23" t="s">
        <v>131</v>
      </c>
      <c r="D407" s="23" t="s">
        <v>143</v>
      </c>
      <c r="E407" s="23" t="s">
        <v>441</v>
      </c>
      <c r="F407" s="23">
        <v>1700</v>
      </c>
      <c r="G407" s="23">
        <v>2400</v>
      </c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33">
        <f t="shared" si="6"/>
        <v>0</v>
      </c>
      <c r="V407" s="23">
        <v>190</v>
      </c>
      <c r="W407" s="23">
        <v>140</v>
      </c>
    </row>
    <row r="408" spans="1:23" ht="14.25" hidden="1" customHeight="1" x14ac:dyDescent="0.2">
      <c r="A408" s="23"/>
      <c r="B408" s="25" t="s">
        <v>477</v>
      </c>
      <c r="C408" s="23" t="s">
        <v>131</v>
      </c>
      <c r="D408" s="23" t="s">
        <v>143</v>
      </c>
      <c r="E408" s="23" t="s">
        <v>441</v>
      </c>
      <c r="F408" s="23">
        <v>1700</v>
      </c>
      <c r="G408" s="23">
        <v>2400</v>
      </c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33">
        <f t="shared" si="6"/>
        <v>0</v>
      </c>
      <c r="V408" s="23">
        <v>190</v>
      </c>
      <c r="W408" s="23">
        <v>140</v>
      </c>
    </row>
    <row r="409" spans="1:23" ht="14.25" hidden="1" customHeight="1" x14ac:dyDescent="0.2">
      <c r="A409" s="23"/>
      <c r="B409" s="25" t="s">
        <v>476</v>
      </c>
      <c r="C409" s="23" t="s">
        <v>131</v>
      </c>
      <c r="D409" s="23" t="s">
        <v>143</v>
      </c>
      <c r="E409" s="23" t="s">
        <v>441</v>
      </c>
      <c r="F409" s="23">
        <v>1700</v>
      </c>
      <c r="G409" s="23">
        <v>3600</v>
      </c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33">
        <f t="shared" si="6"/>
        <v>0</v>
      </c>
      <c r="V409" s="23">
        <v>190</v>
      </c>
      <c r="W409" s="23">
        <v>140</v>
      </c>
    </row>
    <row r="410" spans="1:23" ht="14.25" hidden="1" customHeight="1" x14ac:dyDescent="0.2">
      <c r="A410" s="23"/>
      <c r="B410" s="25" t="s">
        <v>467</v>
      </c>
      <c r="C410" s="23" t="s">
        <v>131</v>
      </c>
      <c r="D410" s="23" t="s">
        <v>143</v>
      </c>
      <c r="E410" s="23" t="s">
        <v>441</v>
      </c>
      <c r="F410" s="23">
        <v>1700</v>
      </c>
      <c r="G410" s="23">
        <v>3600</v>
      </c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33">
        <f t="shared" si="6"/>
        <v>0</v>
      </c>
      <c r="V410" s="23">
        <v>190</v>
      </c>
      <c r="W410" s="23">
        <v>140</v>
      </c>
    </row>
    <row r="411" spans="1:23" ht="14.25" hidden="1" customHeight="1" x14ac:dyDescent="0.2">
      <c r="A411" s="23"/>
      <c r="B411" s="25" t="s">
        <v>474</v>
      </c>
      <c r="C411" s="23" t="s">
        <v>131</v>
      </c>
      <c r="D411" s="23" t="s">
        <v>143</v>
      </c>
      <c r="E411" s="23" t="s">
        <v>441</v>
      </c>
      <c r="F411" s="23">
        <v>1700</v>
      </c>
      <c r="G411" s="23">
        <v>3600</v>
      </c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33">
        <f t="shared" si="6"/>
        <v>0</v>
      </c>
      <c r="V411" s="23">
        <v>190</v>
      </c>
      <c r="W411" s="23">
        <v>140</v>
      </c>
    </row>
    <row r="412" spans="1:23" ht="14.25" hidden="1" customHeight="1" x14ac:dyDescent="0.2">
      <c r="A412" s="23"/>
      <c r="B412" s="25" t="s">
        <v>460</v>
      </c>
      <c r="C412" s="23" t="s">
        <v>131</v>
      </c>
      <c r="D412" s="23" t="s">
        <v>143</v>
      </c>
      <c r="E412" s="23" t="s">
        <v>441</v>
      </c>
      <c r="F412" s="23">
        <v>1700</v>
      </c>
      <c r="G412" s="23">
        <v>3600</v>
      </c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33">
        <f t="shared" si="6"/>
        <v>0</v>
      </c>
      <c r="V412" s="23">
        <v>190</v>
      </c>
      <c r="W412" s="23">
        <v>140</v>
      </c>
    </row>
    <row r="413" spans="1:23" ht="14.25" hidden="1" customHeight="1" x14ac:dyDescent="0.2">
      <c r="A413" s="31" t="s">
        <v>963</v>
      </c>
      <c r="B413" s="32" t="s">
        <v>969</v>
      </c>
      <c r="C413" s="23" t="s">
        <v>131</v>
      </c>
      <c r="D413" s="23" t="s">
        <v>143</v>
      </c>
      <c r="E413" s="23" t="s">
        <v>441</v>
      </c>
      <c r="F413" s="23">
        <v>3300</v>
      </c>
      <c r="G413" s="23">
        <v>1000</v>
      </c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30">
        <v>11753.91</v>
      </c>
      <c r="S413" s="23">
        <v>1</v>
      </c>
      <c r="T413" s="23" t="s">
        <v>147</v>
      </c>
      <c r="U413" s="33">
        <f t="shared" si="6"/>
        <v>0</v>
      </c>
      <c r="V413" s="23">
        <v>130</v>
      </c>
      <c r="W413" s="23">
        <v>140</v>
      </c>
    </row>
    <row r="414" spans="1:23" ht="14.25" hidden="1" customHeight="1" x14ac:dyDescent="0.2">
      <c r="A414" s="31" t="s">
        <v>968</v>
      </c>
      <c r="B414" s="25" t="s">
        <v>450</v>
      </c>
      <c r="C414" s="23" t="s">
        <v>131</v>
      </c>
      <c r="D414" s="23" t="s">
        <v>143</v>
      </c>
      <c r="E414" s="23" t="s">
        <v>441</v>
      </c>
      <c r="F414" s="23">
        <v>3300</v>
      </c>
      <c r="G414" s="23">
        <v>1000</v>
      </c>
      <c r="H414" s="23"/>
      <c r="I414" s="23"/>
      <c r="J414" s="23"/>
      <c r="K414" s="23"/>
      <c r="L414" s="23"/>
      <c r="M414" s="23"/>
      <c r="N414" s="23"/>
      <c r="O414" s="23"/>
      <c r="P414" s="23"/>
      <c r="Q414" s="35"/>
      <c r="R414" s="30">
        <v>11753.91</v>
      </c>
      <c r="S414" s="23">
        <v>1</v>
      </c>
      <c r="T414" s="23" t="s">
        <v>147</v>
      </c>
      <c r="U414" s="33">
        <f t="shared" si="6"/>
        <v>0</v>
      </c>
      <c r="V414" s="23">
        <v>130</v>
      </c>
      <c r="W414" s="23">
        <v>140</v>
      </c>
    </row>
    <row r="415" spans="1:23" ht="14.25" hidden="1" customHeight="1" x14ac:dyDescent="0.2">
      <c r="B415" s="25" t="s">
        <v>448</v>
      </c>
      <c r="C415" s="23" t="s">
        <v>131</v>
      </c>
      <c r="D415" s="23" t="s">
        <v>143</v>
      </c>
      <c r="E415" s="23" t="s">
        <v>441</v>
      </c>
      <c r="F415" s="23">
        <v>3300</v>
      </c>
      <c r="G415" s="23">
        <v>1200</v>
      </c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30">
        <v>12587</v>
      </c>
      <c r="S415" s="23">
        <v>1</v>
      </c>
      <c r="T415" s="23" t="s">
        <v>147</v>
      </c>
      <c r="U415" s="33">
        <f t="shared" si="6"/>
        <v>0</v>
      </c>
      <c r="V415" s="23">
        <v>190</v>
      </c>
      <c r="W415" s="23">
        <v>140</v>
      </c>
    </row>
    <row r="416" spans="1:23" ht="14.25" hidden="1" customHeight="1" x14ac:dyDescent="0.2">
      <c r="B416" s="25" t="s">
        <v>449</v>
      </c>
      <c r="C416" s="23" t="s">
        <v>131</v>
      </c>
      <c r="D416" s="23" t="s">
        <v>143</v>
      </c>
      <c r="E416" s="23" t="s">
        <v>441</v>
      </c>
      <c r="F416" s="23">
        <v>3300</v>
      </c>
      <c r="G416" s="23">
        <v>1500</v>
      </c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30">
        <v>15811.75</v>
      </c>
      <c r="S416" s="23">
        <v>1</v>
      </c>
      <c r="T416" s="23" t="s">
        <v>147</v>
      </c>
      <c r="U416" s="33">
        <f t="shared" si="6"/>
        <v>0</v>
      </c>
      <c r="V416" s="23">
        <v>190</v>
      </c>
      <c r="W416" s="23">
        <v>140</v>
      </c>
    </row>
    <row r="417" spans="1:24" ht="14.25" hidden="1" customHeight="1" x14ac:dyDescent="0.2">
      <c r="B417" s="25" t="s">
        <v>447</v>
      </c>
      <c r="C417" s="23" t="s">
        <v>131</v>
      </c>
      <c r="D417" s="23" t="s">
        <v>143</v>
      </c>
      <c r="E417" s="23" t="s">
        <v>441</v>
      </c>
      <c r="F417" s="23">
        <v>3300</v>
      </c>
      <c r="G417" s="23">
        <v>1500</v>
      </c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30">
        <v>15811.75</v>
      </c>
      <c r="S417" s="23">
        <v>1</v>
      </c>
      <c r="T417" s="23" t="s">
        <v>147</v>
      </c>
      <c r="U417" s="33">
        <f t="shared" si="6"/>
        <v>0</v>
      </c>
      <c r="V417" s="23">
        <v>190</v>
      </c>
      <c r="W417" s="23">
        <v>140</v>
      </c>
    </row>
    <row r="418" spans="1:24" ht="14.25" hidden="1" customHeight="1" x14ac:dyDescent="0.2">
      <c r="A418" s="33" t="s">
        <v>985</v>
      </c>
      <c r="B418" s="25" t="s">
        <v>444</v>
      </c>
      <c r="C418" s="23" t="s">
        <v>131</v>
      </c>
      <c r="D418" s="23" t="s">
        <v>143</v>
      </c>
      <c r="E418" s="23" t="s">
        <v>441</v>
      </c>
      <c r="F418" s="23">
        <v>4500</v>
      </c>
      <c r="G418" s="23">
        <v>800</v>
      </c>
      <c r="H418" s="23">
        <v>105</v>
      </c>
      <c r="I418" s="23">
        <v>106</v>
      </c>
      <c r="J418" s="23">
        <v>107</v>
      </c>
      <c r="K418" s="23">
        <v>108</v>
      </c>
      <c r="L418" s="23">
        <v>109</v>
      </c>
      <c r="M418" s="23">
        <v>1.11E-2</v>
      </c>
      <c r="N418" s="23">
        <v>1.35E-2</v>
      </c>
      <c r="O418" s="23">
        <v>2.5499999999999998E-2</v>
      </c>
      <c r="P418" s="23">
        <v>2.1000000000000001E-2</v>
      </c>
      <c r="Q418" s="28">
        <v>0.01</v>
      </c>
      <c r="R418" s="30">
        <v>14893.13</v>
      </c>
      <c r="S418" s="23">
        <v>1</v>
      </c>
      <c r="T418" s="23" t="s">
        <v>147</v>
      </c>
      <c r="U418" s="33">
        <f t="shared" si="6"/>
        <v>0.87360000000000004</v>
      </c>
      <c r="V418" s="23">
        <v>130</v>
      </c>
      <c r="W418" s="23">
        <v>140</v>
      </c>
      <c r="X418" s="1">
        <v>48</v>
      </c>
    </row>
    <row r="419" spans="1:24" ht="14.25" hidden="1" customHeight="1" x14ac:dyDescent="0.2">
      <c r="B419" s="25" t="s">
        <v>443</v>
      </c>
      <c r="C419" s="23" t="s">
        <v>131</v>
      </c>
      <c r="D419" s="23" t="s">
        <v>143</v>
      </c>
      <c r="E419" s="23" t="s">
        <v>441</v>
      </c>
      <c r="F419" s="23">
        <v>4500</v>
      </c>
      <c r="G419" s="23">
        <v>1200</v>
      </c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>
        <v>0</v>
      </c>
      <c r="S419" s="23"/>
      <c r="T419" s="23"/>
      <c r="U419" s="33">
        <f t="shared" si="6"/>
        <v>0</v>
      </c>
      <c r="V419" s="23">
        <v>190</v>
      </c>
      <c r="W419" s="23">
        <v>140</v>
      </c>
    </row>
    <row r="420" spans="1:24" ht="14.25" hidden="1" customHeight="1" x14ac:dyDescent="0.2">
      <c r="B420" s="25" t="s">
        <v>442</v>
      </c>
      <c r="C420" s="23" t="s">
        <v>131</v>
      </c>
      <c r="D420" s="23" t="s">
        <v>143</v>
      </c>
      <c r="E420" s="23" t="s">
        <v>441</v>
      </c>
      <c r="F420" s="23">
        <v>4500</v>
      </c>
      <c r="G420" s="23">
        <v>1200</v>
      </c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30">
        <v>17941.98</v>
      </c>
      <c r="S420" s="23">
        <v>1</v>
      </c>
      <c r="T420" s="23" t="s">
        <v>147</v>
      </c>
      <c r="U420" s="33">
        <f t="shared" si="6"/>
        <v>0</v>
      </c>
      <c r="V420" s="23">
        <v>190</v>
      </c>
      <c r="W420" s="23">
        <v>140</v>
      </c>
    </row>
    <row r="421" spans="1:24" ht="14.25" hidden="1" customHeight="1" x14ac:dyDescent="0.2">
      <c r="A421" s="37" t="s">
        <v>986</v>
      </c>
      <c r="B421" s="23" t="s">
        <v>436</v>
      </c>
      <c r="C421" s="23" t="s">
        <v>131</v>
      </c>
      <c r="D421" s="23" t="s">
        <v>143</v>
      </c>
      <c r="E421" s="23" t="s">
        <v>441</v>
      </c>
      <c r="F421" s="23">
        <v>6500</v>
      </c>
      <c r="G421" s="23">
        <v>250</v>
      </c>
      <c r="H421" s="23">
        <v>90</v>
      </c>
      <c r="I421" s="23">
        <v>91</v>
      </c>
      <c r="J421" s="23">
        <v>92</v>
      </c>
      <c r="K421" s="23">
        <v>93</v>
      </c>
      <c r="L421" s="23">
        <v>94</v>
      </c>
      <c r="M421" s="23">
        <v>2.6100000000000002E-2</v>
      </c>
      <c r="N421" s="23">
        <v>2.6499999999999999E-2</v>
      </c>
      <c r="O421" s="23">
        <v>5.6000000000000001E-2</v>
      </c>
      <c r="P421" s="23">
        <v>4.2000000000000003E-2</v>
      </c>
      <c r="Q421" s="28">
        <v>0.01</v>
      </c>
      <c r="R421" s="30">
        <v>10372.709999999999</v>
      </c>
      <c r="S421" s="23">
        <v>1</v>
      </c>
      <c r="T421" s="23" t="s">
        <v>147</v>
      </c>
      <c r="U421" s="33">
        <f t="shared" si="6"/>
        <v>0.49056</v>
      </c>
      <c r="V421" s="23">
        <v>73</v>
      </c>
      <c r="W421" s="23">
        <v>140</v>
      </c>
      <c r="X421" s="1">
        <v>48</v>
      </c>
    </row>
    <row r="422" spans="1:24" ht="14.25" hidden="1" customHeight="1" x14ac:dyDescent="0.2">
      <c r="B422" s="23" t="s">
        <v>440</v>
      </c>
      <c r="C422" s="23" t="s">
        <v>131</v>
      </c>
      <c r="D422" s="23" t="s">
        <v>143</v>
      </c>
      <c r="E422" s="23" t="s">
        <v>441</v>
      </c>
      <c r="F422" s="23">
        <v>6500</v>
      </c>
      <c r="G422" s="23">
        <v>400</v>
      </c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30">
        <v>14919.64</v>
      </c>
      <c r="S422" s="23">
        <v>1</v>
      </c>
      <c r="T422" s="23" t="s">
        <v>147</v>
      </c>
      <c r="U422" s="33">
        <f t="shared" si="6"/>
        <v>0</v>
      </c>
      <c r="V422" s="23">
        <v>130</v>
      </c>
      <c r="W422" s="23">
        <v>140</v>
      </c>
    </row>
    <row r="423" spans="1:24" ht="14.25" hidden="1" customHeight="1" x14ac:dyDescent="0.2">
      <c r="B423" s="23" t="s">
        <v>438</v>
      </c>
      <c r="C423" s="23" t="s">
        <v>131</v>
      </c>
      <c r="D423" s="23" t="s">
        <v>143</v>
      </c>
      <c r="E423" s="23" t="s">
        <v>441</v>
      </c>
      <c r="F423" s="23">
        <v>6500</v>
      </c>
      <c r="G423" s="23">
        <v>500</v>
      </c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30">
        <v>15754.43</v>
      </c>
      <c r="S423" s="23">
        <v>1</v>
      </c>
      <c r="T423" s="23" t="s">
        <v>147</v>
      </c>
      <c r="U423" s="33">
        <f t="shared" si="6"/>
        <v>0</v>
      </c>
      <c r="V423" s="23">
        <v>130</v>
      </c>
      <c r="W423" s="23">
        <v>140</v>
      </c>
    </row>
    <row r="424" spans="1:24" ht="14.25" hidden="1" customHeight="1" x14ac:dyDescent="0.2">
      <c r="B424" s="23" t="s">
        <v>437</v>
      </c>
      <c r="C424" s="23" t="s">
        <v>131</v>
      </c>
      <c r="D424" s="23" t="s">
        <v>143</v>
      </c>
      <c r="E424" s="23" t="s">
        <v>441</v>
      </c>
      <c r="F424" s="23">
        <v>6500</v>
      </c>
      <c r="G424" s="23">
        <v>600</v>
      </c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30">
        <v>18649.53</v>
      </c>
      <c r="S424" s="23">
        <v>1</v>
      </c>
      <c r="T424" s="23" t="s">
        <v>147</v>
      </c>
      <c r="U424" s="33">
        <f t="shared" si="6"/>
        <v>0</v>
      </c>
      <c r="V424" s="23">
        <v>190</v>
      </c>
      <c r="W424" s="23">
        <v>140</v>
      </c>
    </row>
    <row r="425" spans="1:24" ht="14.25" hidden="1" customHeight="1" x14ac:dyDescent="0.2">
      <c r="B425" s="23" t="s">
        <v>439</v>
      </c>
      <c r="C425" s="23" t="s">
        <v>131</v>
      </c>
      <c r="D425" s="23" t="s">
        <v>143</v>
      </c>
      <c r="E425" s="23" t="s">
        <v>441</v>
      </c>
      <c r="F425" s="23">
        <v>6500</v>
      </c>
      <c r="G425" s="23">
        <v>750</v>
      </c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30">
        <v>20425.689999999999</v>
      </c>
      <c r="S425" s="23">
        <v>1</v>
      </c>
      <c r="T425" s="23" t="s">
        <v>147</v>
      </c>
      <c r="U425" s="33">
        <f t="shared" si="6"/>
        <v>0</v>
      </c>
      <c r="V425" s="23">
        <v>190</v>
      </c>
      <c r="W425" s="23">
        <v>140</v>
      </c>
    </row>
    <row r="426" spans="1:24" ht="14.25" hidden="1" customHeight="1" x14ac:dyDescent="0.2">
      <c r="B426" s="24" t="s">
        <v>533</v>
      </c>
      <c r="C426" s="1" t="s">
        <v>131</v>
      </c>
      <c r="D426" s="1" t="s">
        <v>143</v>
      </c>
      <c r="E426" s="1" t="s">
        <v>949</v>
      </c>
      <c r="F426" s="1">
        <v>600</v>
      </c>
      <c r="G426" s="1">
        <v>20</v>
      </c>
      <c r="U426" s="33">
        <f t="shared" si="6"/>
        <v>0</v>
      </c>
      <c r="V426" s="1">
        <v>48</v>
      </c>
      <c r="W426" s="1">
        <v>33.799999999999997</v>
      </c>
    </row>
    <row r="427" spans="1:24" ht="14.25" hidden="1" customHeight="1" x14ac:dyDescent="0.2">
      <c r="B427" s="24" t="s">
        <v>534</v>
      </c>
      <c r="C427" s="1" t="s">
        <v>131</v>
      </c>
      <c r="D427" s="1" t="s">
        <v>143</v>
      </c>
      <c r="E427" s="1" t="s">
        <v>949</v>
      </c>
      <c r="F427" s="1">
        <v>600</v>
      </c>
      <c r="G427" s="1">
        <v>20</v>
      </c>
      <c r="U427" s="33">
        <f t="shared" si="6"/>
        <v>0</v>
      </c>
      <c r="V427" s="1">
        <v>48</v>
      </c>
      <c r="W427" s="1">
        <v>33.799999999999997</v>
      </c>
    </row>
    <row r="428" spans="1:24" ht="14.25" hidden="1" customHeight="1" x14ac:dyDescent="0.2">
      <c r="B428" s="24" t="s">
        <v>535</v>
      </c>
      <c r="C428" s="1" t="s">
        <v>131</v>
      </c>
      <c r="D428" s="1" t="s">
        <v>143</v>
      </c>
      <c r="E428" s="1" t="s">
        <v>949</v>
      </c>
      <c r="F428" s="1">
        <v>600</v>
      </c>
      <c r="G428" s="1">
        <v>30</v>
      </c>
      <c r="U428" s="33">
        <f t="shared" si="6"/>
        <v>0</v>
      </c>
      <c r="V428" s="1">
        <v>48</v>
      </c>
      <c r="W428" s="1">
        <v>33.799999999999997</v>
      </c>
    </row>
    <row r="429" spans="1:24" ht="14.25" hidden="1" customHeight="1" x14ac:dyDescent="0.2">
      <c r="B429" s="24" t="s">
        <v>536</v>
      </c>
      <c r="C429" s="1" t="s">
        <v>131</v>
      </c>
      <c r="D429" s="1" t="s">
        <v>143</v>
      </c>
      <c r="E429" s="1" t="s">
        <v>949</v>
      </c>
      <c r="F429" s="1">
        <v>600</v>
      </c>
      <c r="G429" s="1">
        <v>30</v>
      </c>
      <c r="U429" s="33">
        <f t="shared" si="6"/>
        <v>0</v>
      </c>
      <c r="V429" s="1">
        <v>48</v>
      </c>
      <c r="W429" s="1">
        <v>33.799999999999997</v>
      </c>
    </row>
    <row r="430" spans="1:24" ht="14.25" hidden="1" customHeight="1" x14ac:dyDescent="0.2">
      <c r="B430" s="24" t="s">
        <v>537</v>
      </c>
      <c r="C430" s="1" t="s">
        <v>131</v>
      </c>
      <c r="D430" s="1" t="s">
        <v>143</v>
      </c>
      <c r="E430" s="1" t="s">
        <v>949</v>
      </c>
      <c r="F430" s="1">
        <v>600</v>
      </c>
      <c r="G430" s="1">
        <v>50</v>
      </c>
      <c r="U430" s="33">
        <f t="shared" si="6"/>
        <v>0</v>
      </c>
      <c r="V430" s="1">
        <v>107.5</v>
      </c>
      <c r="W430" s="1">
        <v>45</v>
      </c>
    </row>
    <row r="431" spans="1:24" ht="14.25" hidden="1" customHeight="1" x14ac:dyDescent="0.2">
      <c r="B431" s="24" t="s">
        <v>538</v>
      </c>
      <c r="C431" s="1" t="s">
        <v>131</v>
      </c>
      <c r="D431" s="1" t="s">
        <v>143</v>
      </c>
      <c r="E431" s="1" t="s">
        <v>949</v>
      </c>
      <c r="F431" s="1">
        <v>600</v>
      </c>
      <c r="G431" s="1">
        <v>50</v>
      </c>
      <c r="U431" s="33">
        <f t="shared" si="6"/>
        <v>0</v>
      </c>
      <c r="V431" s="1">
        <v>48</v>
      </c>
      <c r="W431" s="1">
        <v>33.799999999999997</v>
      </c>
    </row>
    <row r="432" spans="1:24" ht="14.25" hidden="1" customHeight="1" x14ac:dyDescent="0.2">
      <c r="B432" s="24" t="s">
        <v>539</v>
      </c>
      <c r="C432" s="1" t="s">
        <v>131</v>
      </c>
      <c r="D432" s="1" t="s">
        <v>143</v>
      </c>
      <c r="E432" s="1" t="s">
        <v>949</v>
      </c>
      <c r="F432" s="1">
        <v>600</v>
      </c>
      <c r="G432" s="1">
        <v>50</v>
      </c>
      <c r="U432" s="33">
        <f t="shared" si="6"/>
        <v>0</v>
      </c>
      <c r="V432" s="1">
        <v>48</v>
      </c>
      <c r="W432" s="1">
        <v>33.799999999999997</v>
      </c>
    </row>
    <row r="433" spans="2:23" ht="14.25" hidden="1" customHeight="1" x14ac:dyDescent="0.2">
      <c r="B433" s="24" t="s">
        <v>540</v>
      </c>
      <c r="C433" s="1" t="s">
        <v>131</v>
      </c>
      <c r="D433" s="1" t="s">
        <v>143</v>
      </c>
      <c r="E433" s="1" t="s">
        <v>949</v>
      </c>
      <c r="F433" s="1">
        <v>600</v>
      </c>
      <c r="G433" s="1">
        <v>75</v>
      </c>
      <c r="U433" s="33">
        <f t="shared" si="6"/>
        <v>0</v>
      </c>
      <c r="V433" s="1">
        <v>107.5</v>
      </c>
      <c r="W433" s="1">
        <v>45</v>
      </c>
    </row>
    <row r="434" spans="2:23" ht="14.25" hidden="1" customHeight="1" x14ac:dyDescent="0.2">
      <c r="B434" s="24" t="s">
        <v>541</v>
      </c>
      <c r="C434" s="1" t="s">
        <v>131</v>
      </c>
      <c r="D434" s="1" t="s">
        <v>143</v>
      </c>
      <c r="E434" s="1" t="s">
        <v>949</v>
      </c>
      <c r="F434" s="1">
        <v>600</v>
      </c>
      <c r="G434" s="1">
        <v>100</v>
      </c>
      <c r="U434" s="33">
        <f t="shared" si="6"/>
        <v>0</v>
      </c>
      <c r="V434" s="1">
        <v>122</v>
      </c>
      <c r="W434" s="1">
        <v>62</v>
      </c>
    </row>
    <row r="435" spans="2:23" ht="14.25" hidden="1" customHeight="1" x14ac:dyDescent="0.2">
      <c r="B435" s="24" t="s">
        <v>542</v>
      </c>
      <c r="C435" s="1" t="s">
        <v>131</v>
      </c>
      <c r="D435" s="1" t="s">
        <v>143</v>
      </c>
      <c r="E435" s="1" t="s">
        <v>949</v>
      </c>
      <c r="F435" s="1">
        <v>600</v>
      </c>
      <c r="G435" s="1">
        <v>150</v>
      </c>
      <c r="U435" s="33">
        <f t="shared" si="6"/>
        <v>0</v>
      </c>
      <c r="V435" s="1">
        <v>122</v>
      </c>
      <c r="W435" s="1">
        <v>62</v>
      </c>
    </row>
    <row r="436" spans="2:23" ht="14.25" hidden="1" customHeight="1" x14ac:dyDescent="0.2">
      <c r="B436" s="24" t="s">
        <v>543</v>
      </c>
      <c r="C436" s="1" t="s">
        <v>131</v>
      </c>
      <c r="D436" s="1" t="s">
        <v>143</v>
      </c>
      <c r="E436" s="1" t="s">
        <v>949</v>
      </c>
      <c r="F436" s="1">
        <v>600</v>
      </c>
      <c r="G436" s="1">
        <v>200</v>
      </c>
      <c r="U436" s="33">
        <f t="shared" si="6"/>
        <v>0</v>
      </c>
      <c r="V436" s="1">
        <v>122</v>
      </c>
      <c r="W436" s="1">
        <v>62</v>
      </c>
    </row>
    <row r="437" spans="2:23" ht="14.25" hidden="1" customHeight="1" x14ac:dyDescent="0.2">
      <c r="B437" s="24" t="s">
        <v>577</v>
      </c>
      <c r="C437" s="1" t="s">
        <v>131</v>
      </c>
      <c r="D437" s="1" t="s">
        <v>143</v>
      </c>
      <c r="E437" s="1" t="s">
        <v>949</v>
      </c>
      <c r="F437" s="1">
        <v>650</v>
      </c>
      <c r="G437" s="1">
        <v>50</v>
      </c>
      <c r="U437" s="33">
        <f t="shared" si="6"/>
        <v>0</v>
      </c>
      <c r="V437" s="1">
        <v>48</v>
      </c>
      <c r="W437" s="1">
        <v>28.1</v>
      </c>
    </row>
    <row r="438" spans="2:23" ht="14.25" hidden="1" customHeight="1" x14ac:dyDescent="0.2">
      <c r="B438" s="24" t="s">
        <v>578</v>
      </c>
      <c r="C438" s="1" t="s">
        <v>131</v>
      </c>
      <c r="D438" s="1" t="s">
        <v>143</v>
      </c>
      <c r="E438" s="1" t="s">
        <v>949</v>
      </c>
      <c r="F438" s="1">
        <v>650</v>
      </c>
      <c r="G438" s="1">
        <v>75</v>
      </c>
      <c r="U438" s="33">
        <f t="shared" si="6"/>
        <v>0</v>
      </c>
      <c r="V438" s="1">
        <v>107.5</v>
      </c>
      <c r="W438" s="1">
        <v>45</v>
      </c>
    </row>
    <row r="439" spans="2:23" ht="14.25" hidden="1" customHeight="1" x14ac:dyDescent="0.2">
      <c r="B439" s="24" t="s">
        <v>579</v>
      </c>
      <c r="C439" s="1" t="s">
        <v>131</v>
      </c>
      <c r="D439" s="1" t="s">
        <v>143</v>
      </c>
      <c r="E439" s="1" t="s">
        <v>949</v>
      </c>
      <c r="F439" s="1">
        <v>650</v>
      </c>
      <c r="G439" s="1">
        <v>75</v>
      </c>
      <c r="U439" s="33">
        <f t="shared" si="6"/>
        <v>0</v>
      </c>
      <c r="V439" s="1">
        <v>107.5</v>
      </c>
      <c r="W439" s="1">
        <v>45</v>
      </c>
    </row>
    <row r="440" spans="2:23" ht="14.25" hidden="1" customHeight="1" x14ac:dyDescent="0.2">
      <c r="B440" s="24" t="s">
        <v>580</v>
      </c>
      <c r="C440" s="1" t="s">
        <v>131</v>
      </c>
      <c r="D440" s="1" t="s">
        <v>143</v>
      </c>
      <c r="E440" s="1" t="s">
        <v>949</v>
      </c>
      <c r="F440" s="1">
        <v>650</v>
      </c>
      <c r="G440" s="1">
        <v>75</v>
      </c>
      <c r="U440" s="33">
        <f t="shared" si="6"/>
        <v>0</v>
      </c>
      <c r="V440" s="1">
        <v>51</v>
      </c>
      <c r="W440" s="1">
        <v>42.5</v>
      </c>
    </row>
    <row r="441" spans="2:23" ht="14.25" hidden="1" customHeight="1" x14ac:dyDescent="0.2">
      <c r="B441" s="24" t="s">
        <v>581</v>
      </c>
      <c r="C441" s="1" t="s">
        <v>131</v>
      </c>
      <c r="D441" s="1" t="s">
        <v>143</v>
      </c>
      <c r="E441" s="1" t="s">
        <v>949</v>
      </c>
      <c r="F441" s="1">
        <v>650</v>
      </c>
      <c r="G441" s="1">
        <v>100</v>
      </c>
      <c r="U441" s="33">
        <f t="shared" si="6"/>
        <v>0</v>
      </c>
      <c r="V441" s="1">
        <v>107.5</v>
      </c>
      <c r="W441" s="1">
        <v>45</v>
      </c>
    </row>
    <row r="442" spans="2:23" ht="14.25" hidden="1" customHeight="1" x14ac:dyDescent="0.2">
      <c r="B442" s="24" t="s">
        <v>582</v>
      </c>
      <c r="C442" s="1" t="s">
        <v>131</v>
      </c>
      <c r="D442" s="1" t="s">
        <v>143</v>
      </c>
      <c r="E442" s="1" t="s">
        <v>949</v>
      </c>
      <c r="F442" s="1">
        <v>650</v>
      </c>
      <c r="G442" s="1">
        <v>100</v>
      </c>
      <c r="U442" s="33">
        <f t="shared" si="6"/>
        <v>0</v>
      </c>
      <c r="V442" s="1">
        <v>107.5</v>
      </c>
      <c r="W442" s="1">
        <v>45</v>
      </c>
    </row>
    <row r="443" spans="2:23" ht="14.25" hidden="1" customHeight="1" x14ac:dyDescent="0.2">
      <c r="B443" s="24" t="s">
        <v>583</v>
      </c>
      <c r="C443" s="1" t="s">
        <v>131</v>
      </c>
      <c r="D443" s="1" t="s">
        <v>143</v>
      </c>
      <c r="E443" s="1" t="s">
        <v>949</v>
      </c>
      <c r="F443" s="1">
        <v>650</v>
      </c>
      <c r="G443" s="1">
        <v>100</v>
      </c>
      <c r="U443" s="33">
        <f t="shared" si="6"/>
        <v>0</v>
      </c>
      <c r="V443" s="1">
        <v>130</v>
      </c>
      <c r="W443" s="1">
        <v>70.599999999999994</v>
      </c>
    </row>
    <row r="444" spans="2:23" ht="14.25" hidden="1" customHeight="1" x14ac:dyDescent="0.2">
      <c r="B444" s="24" t="s">
        <v>584</v>
      </c>
      <c r="C444" s="1" t="s">
        <v>131</v>
      </c>
      <c r="D444" s="1" t="s">
        <v>143</v>
      </c>
      <c r="E444" s="1" t="s">
        <v>949</v>
      </c>
      <c r="F444" s="1">
        <v>650</v>
      </c>
      <c r="G444" s="1">
        <v>150</v>
      </c>
      <c r="U444" s="33">
        <f t="shared" si="6"/>
        <v>0</v>
      </c>
      <c r="V444" s="1">
        <v>122</v>
      </c>
      <c r="W444" s="1">
        <v>62</v>
      </c>
    </row>
    <row r="445" spans="2:23" ht="14.25" hidden="1" customHeight="1" x14ac:dyDescent="0.2">
      <c r="B445" s="24" t="s">
        <v>585</v>
      </c>
      <c r="C445" s="1" t="s">
        <v>131</v>
      </c>
      <c r="D445" s="1" t="s">
        <v>143</v>
      </c>
      <c r="E445" s="1" t="s">
        <v>949</v>
      </c>
      <c r="F445" s="1">
        <v>650</v>
      </c>
      <c r="G445" s="1">
        <v>150</v>
      </c>
      <c r="U445" s="33">
        <f t="shared" si="6"/>
        <v>0</v>
      </c>
      <c r="V445" s="1">
        <v>130</v>
      </c>
      <c r="W445" s="1">
        <v>70.599999999999994</v>
      </c>
    </row>
    <row r="446" spans="2:23" ht="14.25" hidden="1" customHeight="1" x14ac:dyDescent="0.2">
      <c r="B446" s="24" t="s">
        <v>586</v>
      </c>
      <c r="C446" s="1" t="s">
        <v>131</v>
      </c>
      <c r="D446" s="1" t="s">
        <v>143</v>
      </c>
      <c r="E446" s="1" t="s">
        <v>949</v>
      </c>
      <c r="F446" s="1">
        <v>650</v>
      </c>
      <c r="G446" s="1">
        <v>200</v>
      </c>
      <c r="U446" s="33">
        <f t="shared" si="6"/>
        <v>0</v>
      </c>
    </row>
    <row r="447" spans="2:23" ht="14.25" hidden="1" customHeight="1" x14ac:dyDescent="0.2">
      <c r="B447" s="24" t="s">
        <v>587</v>
      </c>
      <c r="C447" s="1" t="s">
        <v>131</v>
      </c>
      <c r="D447" s="1" t="s">
        <v>143</v>
      </c>
      <c r="E447" s="1" t="s">
        <v>949</v>
      </c>
      <c r="F447" s="1">
        <v>650</v>
      </c>
      <c r="G447" s="1">
        <v>200</v>
      </c>
      <c r="U447" s="33">
        <f t="shared" si="6"/>
        <v>0</v>
      </c>
      <c r="V447" s="1">
        <v>128</v>
      </c>
      <c r="W447" s="1">
        <v>98</v>
      </c>
    </row>
    <row r="448" spans="2:23" ht="14.25" hidden="1" customHeight="1" x14ac:dyDescent="0.2">
      <c r="B448" s="24" t="s">
        <v>588</v>
      </c>
      <c r="C448" s="1" t="s">
        <v>131</v>
      </c>
      <c r="D448" s="1" t="s">
        <v>143</v>
      </c>
      <c r="E448" s="1" t="s">
        <v>949</v>
      </c>
      <c r="F448" s="1">
        <v>650</v>
      </c>
      <c r="G448" s="1">
        <v>200</v>
      </c>
      <c r="U448" s="33">
        <f t="shared" si="6"/>
        <v>0</v>
      </c>
      <c r="V448" s="1">
        <v>76</v>
      </c>
      <c r="W448" s="1">
        <v>74</v>
      </c>
    </row>
    <row r="449" spans="2:23" ht="14.25" hidden="1" customHeight="1" x14ac:dyDescent="0.2">
      <c r="B449" s="24" t="s">
        <v>589</v>
      </c>
      <c r="C449" s="1" t="s">
        <v>131</v>
      </c>
      <c r="D449" s="1" t="s">
        <v>143</v>
      </c>
      <c r="E449" s="1" t="s">
        <v>949</v>
      </c>
      <c r="F449" s="1">
        <v>650</v>
      </c>
      <c r="G449" s="1">
        <v>200</v>
      </c>
      <c r="U449" s="33">
        <f t="shared" si="6"/>
        <v>0</v>
      </c>
      <c r="V449" s="1">
        <v>122</v>
      </c>
      <c r="W449" s="1">
        <v>62</v>
      </c>
    </row>
    <row r="450" spans="2:23" ht="14.25" hidden="1" customHeight="1" x14ac:dyDescent="0.2">
      <c r="B450" s="24" t="s">
        <v>590</v>
      </c>
      <c r="C450" s="1" t="s">
        <v>131</v>
      </c>
      <c r="D450" s="1" t="s">
        <v>143</v>
      </c>
      <c r="E450" s="1" t="s">
        <v>949</v>
      </c>
      <c r="F450" s="1">
        <v>650</v>
      </c>
      <c r="G450" s="1">
        <v>200</v>
      </c>
      <c r="U450" s="33">
        <f t="shared" ref="U450:U513" si="7">V450*W450*X450/1000000</f>
        <v>0</v>
      </c>
      <c r="V450" s="1">
        <v>122</v>
      </c>
      <c r="W450" s="1">
        <v>62</v>
      </c>
    </row>
    <row r="451" spans="2:23" ht="14.25" hidden="1" customHeight="1" x14ac:dyDescent="0.2">
      <c r="B451" s="24" t="s">
        <v>591</v>
      </c>
      <c r="C451" s="1" t="s">
        <v>131</v>
      </c>
      <c r="D451" s="1" t="s">
        <v>143</v>
      </c>
      <c r="E451" s="1" t="s">
        <v>949</v>
      </c>
      <c r="F451" s="1">
        <v>650</v>
      </c>
      <c r="G451" s="1">
        <v>200</v>
      </c>
      <c r="U451" s="33">
        <f t="shared" si="7"/>
        <v>0</v>
      </c>
      <c r="V451" s="1">
        <v>130</v>
      </c>
      <c r="W451" s="1">
        <v>70.599999999999994</v>
      </c>
    </row>
    <row r="452" spans="2:23" ht="14.25" hidden="1" customHeight="1" x14ac:dyDescent="0.2">
      <c r="B452" s="24" t="s">
        <v>592</v>
      </c>
      <c r="C452" s="1" t="s">
        <v>131</v>
      </c>
      <c r="D452" s="1" t="s">
        <v>143</v>
      </c>
      <c r="E452" s="1" t="s">
        <v>949</v>
      </c>
      <c r="F452" s="1">
        <v>650</v>
      </c>
      <c r="G452" s="1">
        <v>400</v>
      </c>
      <c r="U452" s="33">
        <f t="shared" si="7"/>
        <v>0</v>
      </c>
      <c r="V452" s="1">
        <v>128</v>
      </c>
      <c r="W452" s="1">
        <v>98</v>
      </c>
    </row>
    <row r="453" spans="2:23" ht="14.25" hidden="1" customHeight="1" x14ac:dyDescent="0.2">
      <c r="B453" s="24" t="s">
        <v>593</v>
      </c>
      <c r="C453" s="1" t="s">
        <v>131</v>
      </c>
      <c r="D453" s="1" t="s">
        <v>143</v>
      </c>
      <c r="E453" s="1" t="s">
        <v>949</v>
      </c>
      <c r="F453" s="1">
        <v>650</v>
      </c>
      <c r="G453" s="1">
        <v>400</v>
      </c>
      <c r="U453" s="33">
        <f t="shared" si="7"/>
        <v>0</v>
      </c>
      <c r="V453" s="1">
        <v>128</v>
      </c>
      <c r="W453" s="1">
        <v>98</v>
      </c>
    </row>
    <row r="454" spans="2:23" ht="14.25" hidden="1" customHeight="1" x14ac:dyDescent="0.2">
      <c r="B454" s="24" t="s">
        <v>594</v>
      </c>
      <c r="C454" s="1" t="s">
        <v>131</v>
      </c>
      <c r="D454" s="1" t="s">
        <v>143</v>
      </c>
      <c r="E454" s="1" t="s">
        <v>949</v>
      </c>
      <c r="F454" s="1">
        <v>650</v>
      </c>
      <c r="G454" s="1">
        <v>400</v>
      </c>
      <c r="U454" s="33">
        <f t="shared" si="7"/>
        <v>0</v>
      </c>
      <c r="V454" s="1">
        <v>128</v>
      </c>
      <c r="W454" s="1">
        <v>98</v>
      </c>
    </row>
    <row r="455" spans="2:23" ht="14.25" hidden="1" customHeight="1" x14ac:dyDescent="0.2">
      <c r="B455" s="24" t="s">
        <v>595</v>
      </c>
      <c r="C455" s="1" t="s">
        <v>131</v>
      </c>
      <c r="D455" s="1" t="s">
        <v>143</v>
      </c>
      <c r="E455" s="1" t="s">
        <v>949</v>
      </c>
      <c r="F455" s="1">
        <v>750</v>
      </c>
      <c r="G455" s="1">
        <v>660</v>
      </c>
      <c r="U455" s="33">
        <f t="shared" si="7"/>
        <v>0</v>
      </c>
      <c r="V455" s="1">
        <v>152</v>
      </c>
      <c r="W455" s="1">
        <v>92</v>
      </c>
    </row>
    <row r="456" spans="2:23" ht="14.25" hidden="1" customHeight="1" x14ac:dyDescent="0.2">
      <c r="B456" s="24" t="s">
        <v>596</v>
      </c>
      <c r="C456" s="1" t="s">
        <v>131</v>
      </c>
      <c r="D456" s="1" t="s">
        <v>143</v>
      </c>
      <c r="E456" s="1" t="s">
        <v>949</v>
      </c>
      <c r="F456" s="1">
        <v>750</v>
      </c>
      <c r="G456" s="1">
        <v>660</v>
      </c>
      <c r="U456" s="33">
        <f t="shared" si="7"/>
        <v>0</v>
      </c>
      <c r="V456" s="1">
        <v>152</v>
      </c>
      <c r="W456" s="1">
        <v>92</v>
      </c>
    </row>
    <row r="457" spans="2:23" ht="14.25" hidden="1" customHeight="1" x14ac:dyDescent="0.2">
      <c r="B457" s="24" t="s">
        <v>597</v>
      </c>
      <c r="C457" s="1" t="s">
        <v>131</v>
      </c>
      <c r="D457" s="1" t="s">
        <v>143</v>
      </c>
      <c r="E457" s="1" t="s">
        <v>949</v>
      </c>
      <c r="F457" s="1">
        <v>750</v>
      </c>
      <c r="G457" s="1">
        <v>770</v>
      </c>
      <c r="U457" s="33">
        <f t="shared" si="7"/>
        <v>0</v>
      </c>
      <c r="V457" s="1">
        <v>152</v>
      </c>
      <c r="W457" s="1">
        <v>92</v>
      </c>
    </row>
    <row r="458" spans="2:23" ht="14.25" hidden="1" customHeight="1" x14ac:dyDescent="0.2">
      <c r="B458" s="24" t="s">
        <v>598</v>
      </c>
      <c r="C458" s="1" t="s">
        <v>131</v>
      </c>
      <c r="D458" s="1" t="s">
        <v>143</v>
      </c>
      <c r="E458" s="1" t="s">
        <v>949</v>
      </c>
      <c r="F458" s="1">
        <v>750</v>
      </c>
      <c r="G458" s="1">
        <v>770</v>
      </c>
      <c r="U458" s="33">
        <f t="shared" si="7"/>
        <v>0</v>
      </c>
      <c r="V458" s="1">
        <v>152</v>
      </c>
      <c r="W458" s="1">
        <v>92</v>
      </c>
    </row>
    <row r="459" spans="2:23" ht="14.25" hidden="1" customHeight="1" x14ac:dyDescent="0.2">
      <c r="B459" s="24" t="s">
        <v>599</v>
      </c>
      <c r="C459" s="1" t="s">
        <v>131</v>
      </c>
      <c r="D459" s="1" t="s">
        <v>143</v>
      </c>
      <c r="E459" s="1" t="s">
        <v>949</v>
      </c>
      <c r="F459" s="1">
        <v>750</v>
      </c>
      <c r="G459" s="1">
        <v>820</v>
      </c>
      <c r="U459" s="33">
        <f t="shared" si="7"/>
        <v>0</v>
      </c>
      <c r="V459" s="1">
        <v>152</v>
      </c>
      <c r="W459" s="1">
        <v>92</v>
      </c>
    </row>
    <row r="460" spans="2:23" ht="14.25" hidden="1" customHeight="1" x14ac:dyDescent="0.2">
      <c r="B460" s="24" t="s">
        <v>600</v>
      </c>
      <c r="C460" s="1" t="s">
        <v>131</v>
      </c>
      <c r="D460" s="1" t="s">
        <v>143</v>
      </c>
      <c r="E460" s="1" t="s">
        <v>949</v>
      </c>
      <c r="F460" s="1">
        <v>750</v>
      </c>
      <c r="G460" s="1">
        <v>820</v>
      </c>
      <c r="U460" s="33">
        <f t="shared" si="7"/>
        <v>0</v>
      </c>
      <c r="V460" s="1">
        <v>154.5</v>
      </c>
      <c r="W460" s="1">
        <v>100.5</v>
      </c>
    </row>
    <row r="461" spans="2:23" ht="14.25" hidden="1" customHeight="1" x14ac:dyDescent="0.2">
      <c r="B461" s="24" t="s">
        <v>601</v>
      </c>
      <c r="C461" s="1" t="s">
        <v>131</v>
      </c>
      <c r="D461" s="1" t="s">
        <v>143</v>
      </c>
      <c r="E461" s="1" t="s">
        <v>949</v>
      </c>
      <c r="F461" s="1">
        <v>750</v>
      </c>
      <c r="G461" s="1">
        <v>820</v>
      </c>
      <c r="U461" s="33">
        <f t="shared" si="7"/>
        <v>0</v>
      </c>
      <c r="V461" s="1">
        <v>154.5</v>
      </c>
      <c r="W461" s="1">
        <v>100.5</v>
      </c>
    </row>
    <row r="462" spans="2:23" ht="14.25" hidden="1" customHeight="1" x14ac:dyDescent="0.2">
      <c r="B462" s="24" t="s">
        <v>602</v>
      </c>
      <c r="C462" s="1" t="s">
        <v>131</v>
      </c>
      <c r="D462" s="1" t="s">
        <v>143</v>
      </c>
      <c r="E462" s="1" t="s">
        <v>949</v>
      </c>
      <c r="F462" s="1">
        <v>750</v>
      </c>
      <c r="G462" s="1">
        <v>900</v>
      </c>
      <c r="U462" s="33">
        <f t="shared" si="7"/>
        <v>0</v>
      </c>
      <c r="V462" s="1">
        <v>197</v>
      </c>
      <c r="W462" s="1">
        <v>84.5</v>
      </c>
    </row>
    <row r="463" spans="2:23" ht="14.25" hidden="1" customHeight="1" x14ac:dyDescent="0.2">
      <c r="B463" s="24" t="s">
        <v>826</v>
      </c>
      <c r="C463" s="1" t="s">
        <v>131</v>
      </c>
      <c r="D463" s="1" t="s">
        <v>143</v>
      </c>
      <c r="E463" s="1" t="s">
        <v>949</v>
      </c>
      <c r="F463" s="1">
        <v>1200</v>
      </c>
      <c r="G463" s="1">
        <v>25</v>
      </c>
      <c r="U463" s="33">
        <f t="shared" si="7"/>
        <v>0</v>
      </c>
      <c r="V463" s="1">
        <v>107.5</v>
      </c>
      <c r="W463" s="1">
        <v>45</v>
      </c>
    </row>
    <row r="464" spans="2:23" ht="14.25" hidden="1" customHeight="1" x14ac:dyDescent="0.2">
      <c r="B464" s="24" t="s">
        <v>827</v>
      </c>
      <c r="C464" s="1" t="s">
        <v>131</v>
      </c>
      <c r="D464" s="1" t="s">
        <v>143</v>
      </c>
      <c r="E464" s="1" t="s">
        <v>949</v>
      </c>
      <c r="F464" s="1">
        <v>1200</v>
      </c>
      <c r="G464" s="1">
        <v>25</v>
      </c>
      <c r="U464" s="33">
        <f t="shared" si="7"/>
        <v>0</v>
      </c>
      <c r="V464" s="1">
        <v>107.5</v>
      </c>
      <c r="W464" s="1">
        <v>45</v>
      </c>
    </row>
    <row r="465" spans="2:23" ht="14.25" hidden="1" customHeight="1" x14ac:dyDescent="0.2">
      <c r="B465" s="24" t="s">
        <v>828</v>
      </c>
      <c r="C465" s="1" t="s">
        <v>131</v>
      </c>
      <c r="D465" s="1" t="s">
        <v>143</v>
      </c>
      <c r="E465" s="1" t="s">
        <v>949</v>
      </c>
      <c r="F465" s="1">
        <v>1200</v>
      </c>
      <c r="G465" s="1">
        <v>25</v>
      </c>
      <c r="U465" s="33">
        <f t="shared" si="7"/>
        <v>0</v>
      </c>
      <c r="V465" s="1">
        <v>48</v>
      </c>
      <c r="W465" s="1">
        <v>33.799999999999997</v>
      </c>
    </row>
    <row r="466" spans="2:23" ht="14.25" hidden="1" customHeight="1" x14ac:dyDescent="0.2">
      <c r="B466" s="24" t="s">
        <v>829</v>
      </c>
      <c r="C466" s="1" t="s">
        <v>131</v>
      </c>
      <c r="D466" s="1" t="s">
        <v>143</v>
      </c>
      <c r="E466" s="1" t="s">
        <v>949</v>
      </c>
      <c r="F466" s="1">
        <v>1200</v>
      </c>
      <c r="G466" s="1">
        <v>25</v>
      </c>
      <c r="U466" s="33">
        <f t="shared" si="7"/>
        <v>0</v>
      </c>
      <c r="V466" s="1">
        <v>48</v>
      </c>
      <c r="W466" s="1">
        <v>33.799999999999997</v>
      </c>
    </row>
    <row r="467" spans="2:23" ht="14.25" hidden="1" customHeight="1" x14ac:dyDescent="0.2">
      <c r="B467" s="24" t="s">
        <v>830</v>
      </c>
      <c r="C467" s="1" t="s">
        <v>131</v>
      </c>
      <c r="D467" s="1" t="s">
        <v>143</v>
      </c>
      <c r="E467" s="1" t="s">
        <v>949</v>
      </c>
      <c r="F467" s="1">
        <v>1200</v>
      </c>
      <c r="G467" s="1">
        <v>35</v>
      </c>
      <c r="U467" s="33">
        <f t="shared" si="7"/>
        <v>0</v>
      </c>
      <c r="V467" s="1">
        <v>107.5</v>
      </c>
      <c r="W467" s="1">
        <v>45</v>
      </c>
    </row>
    <row r="468" spans="2:23" ht="14.25" hidden="1" customHeight="1" x14ac:dyDescent="0.2">
      <c r="B468" s="24" t="s">
        <v>831</v>
      </c>
      <c r="C468" s="1" t="s">
        <v>131</v>
      </c>
      <c r="D468" s="1" t="s">
        <v>143</v>
      </c>
      <c r="E468" s="1" t="s">
        <v>949</v>
      </c>
      <c r="F468" s="1">
        <v>1200</v>
      </c>
      <c r="G468" s="1">
        <v>35</v>
      </c>
      <c r="U468" s="33">
        <f t="shared" si="7"/>
        <v>0</v>
      </c>
      <c r="V468" s="1">
        <v>107.5</v>
      </c>
      <c r="W468" s="1">
        <v>45</v>
      </c>
    </row>
    <row r="469" spans="2:23" ht="14.25" hidden="1" customHeight="1" x14ac:dyDescent="0.2">
      <c r="B469" s="24" t="s">
        <v>832</v>
      </c>
      <c r="C469" s="1" t="s">
        <v>131</v>
      </c>
      <c r="D469" s="1" t="s">
        <v>143</v>
      </c>
      <c r="E469" s="1" t="s">
        <v>949</v>
      </c>
      <c r="F469" s="1">
        <v>1200</v>
      </c>
      <c r="G469" s="1">
        <v>35</v>
      </c>
      <c r="U469" s="33">
        <f t="shared" si="7"/>
        <v>0</v>
      </c>
      <c r="V469" s="1">
        <v>48</v>
      </c>
      <c r="W469" s="1">
        <v>33.799999999999997</v>
      </c>
    </row>
    <row r="470" spans="2:23" ht="14.25" hidden="1" customHeight="1" x14ac:dyDescent="0.2">
      <c r="B470" s="24" t="s">
        <v>833</v>
      </c>
      <c r="C470" s="1" t="s">
        <v>131</v>
      </c>
      <c r="D470" s="1" t="s">
        <v>143</v>
      </c>
      <c r="E470" s="1" t="s">
        <v>949</v>
      </c>
      <c r="F470" s="1">
        <v>1200</v>
      </c>
      <c r="G470" s="1">
        <v>35</v>
      </c>
      <c r="U470" s="33">
        <f t="shared" si="7"/>
        <v>0</v>
      </c>
      <c r="V470" s="1">
        <v>48</v>
      </c>
      <c r="W470" s="1">
        <v>33.799999999999997</v>
      </c>
    </row>
    <row r="471" spans="2:23" ht="14.25" hidden="1" customHeight="1" x14ac:dyDescent="0.2">
      <c r="B471" s="24" t="s">
        <v>834</v>
      </c>
      <c r="C471" s="1" t="s">
        <v>131</v>
      </c>
      <c r="D471" s="1" t="s">
        <v>143</v>
      </c>
      <c r="E471" s="1" t="s">
        <v>949</v>
      </c>
      <c r="F471" s="1">
        <v>1200</v>
      </c>
      <c r="G471" s="1">
        <v>50</v>
      </c>
      <c r="U471" s="33">
        <f t="shared" si="7"/>
        <v>0</v>
      </c>
      <c r="V471" s="1">
        <v>107.5</v>
      </c>
      <c r="W471" s="1">
        <v>45</v>
      </c>
    </row>
    <row r="472" spans="2:23" ht="14.25" hidden="1" customHeight="1" x14ac:dyDescent="0.2">
      <c r="B472" s="24" t="s">
        <v>835</v>
      </c>
      <c r="C472" s="1" t="s">
        <v>131</v>
      </c>
      <c r="D472" s="1" t="s">
        <v>143</v>
      </c>
      <c r="E472" s="1" t="s">
        <v>949</v>
      </c>
      <c r="F472" s="1">
        <v>1200</v>
      </c>
      <c r="G472" s="1">
        <v>50</v>
      </c>
      <c r="U472" s="33">
        <f t="shared" si="7"/>
        <v>0</v>
      </c>
      <c r="V472" s="1">
        <v>107.5</v>
      </c>
      <c r="W472" s="1">
        <v>45</v>
      </c>
    </row>
    <row r="473" spans="2:23" ht="14.25" hidden="1" customHeight="1" x14ac:dyDescent="0.2">
      <c r="B473" s="24" t="s">
        <v>836</v>
      </c>
      <c r="C473" s="1" t="s">
        <v>131</v>
      </c>
      <c r="D473" s="1" t="s">
        <v>143</v>
      </c>
      <c r="E473" s="1" t="s">
        <v>949</v>
      </c>
      <c r="F473" s="1">
        <v>1200</v>
      </c>
      <c r="G473" s="1">
        <v>50</v>
      </c>
      <c r="U473" s="33">
        <f t="shared" si="7"/>
        <v>0</v>
      </c>
      <c r="V473" s="1">
        <v>107.5</v>
      </c>
      <c r="W473" s="1">
        <v>45</v>
      </c>
    </row>
    <row r="474" spans="2:23" ht="14.25" hidden="1" customHeight="1" x14ac:dyDescent="0.2">
      <c r="B474" s="24" t="s">
        <v>837</v>
      </c>
      <c r="C474" s="1" t="s">
        <v>131</v>
      </c>
      <c r="D474" s="1" t="s">
        <v>143</v>
      </c>
      <c r="E474" s="1" t="s">
        <v>949</v>
      </c>
      <c r="F474" s="1">
        <v>1200</v>
      </c>
      <c r="G474" s="1">
        <v>50</v>
      </c>
      <c r="U474" s="33">
        <f t="shared" si="7"/>
        <v>0</v>
      </c>
      <c r="V474" s="1">
        <v>107.5</v>
      </c>
      <c r="W474" s="1">
        <v>45</v>
      </c>
    </row>
    <row r="475" spans="2:23" ht="14.25" hidden="1" customHeight="1" x14ac:dyDescent="0.2">
      <c r="B475" s="24" t="s">
        <v>838</v>
      </c>
      <c r="C475" s="1" t="s">
        <v>131</v>
      </c>
      <c r="D475" s="1" t="s">
        <v>143</v>
      </c>
      <c r="E475" s="1" t="s">
        <v>949</v>
      </c>
      <c r="F475" s="1">
        <v>1200</v>
      </c>
      <c r="G475" s="1">
        <v>50</v>
      </c>
      <c r="U475" s="33">
        <f t="shared" si="7"/>
        <v>0</v>
      </c>
      <c r="V475" s="1">
        <v>107.5</v>
      </c>
      <c r="W475" s="1">
        <v>45</v>
      </c>
    </row>
    <row r="476" spans="2:23" ht="14.25" hidden="1" customHeight="1" x14ac:dyDescent="0.2">
      <c r="B476" s="24" t="s">
        <v>839</v>
      </c>
      <c r="C476" s="1" t="s">
        <v>131</v>
      </c>
      <c r="D476" s="1" t="s">
        <v>143</v>
      </c>
      <c r="E476" s="1" t="s">
        <v>949</v>
      </c>
      <c r="F476" s="1">
        <v>1200</v>
      </c>
      <c r="G476" s="1">
        <v>50</v>
      </c>
      <c r="U476" s="33">
        <f t="shared" si="7"/>
        <v>0</v>
      </c>
      <c r="V476" s="1">
        <v>56.7</v>
      </c>
      <c r="W476" s="1">
        <v>48</v>
      </c>
    </row>
    <row r="477" spans="2:23" ht="14.25" hidden="1" customHeight="1" x14ac:dyDescent="0.2">
      <c r="B477" s="24" t="s">
        <v>840</v>
      </c>
      <c r="C477" s="1" t="s">
        <v>131</v>
      </c>
      <c r="D477" s="1" t="s">
        <v>143</v>
      </c>
      <c r="E477" s="1" t="s">
        <v>949</v>
      </c>
      <c r="F477" s="1">
        <v>1200</v>
      </c>
      <c r="G477" s="1">
        <v>50</v>
      </c>
      <c r="U477" s="33">
        <f t="shared" si="7"/>
        <v>0</v>
      </c>
      <c r="V477" s="1">
        <v>56.7</v>
      </c>
      <c r="W477" s="1">
        <v>48</v>
      </c>
    </row>
    <row r="478" spans="2:23" ht="14.25" hidden="1" customHeight="1" x14ac:dyDescent="0.2">
      <c r="B478" s="24" t="s">
        <v>841</v>
      </c>
      <c r="C478" s="1" t="s">
        <v>131</v>
      </c>
      <c r="D478" s="1" t="s">
        <v>143</v>
      </c>
      <c r="E478" s="1" t="s">
        <v>949</v>
      </c>
      <c r="F478" s="1">
        <v>1200</v>
      </c>
      <c r="G478" s="1">
        <v>75</v>
      </c>
      <c r="U478" s="33">
        <f t="shared" si="7"/>
        <v>0</v>
      </c>
      <c r="V478" s="1">
        <v>107.5</v>
      </c>
      <c r="W478" s="1">
        <v>45</v>
      </c>
    </row>
    <row r="479" spans="2:23" ht="14.25" hidden="1" customHeight="1" x14ac:dyDescent="0.2">
      <c r="B479" s="24" t="s">
        <v>842</v>
      </c>
      <c r="C479" s="1" t="s">
        <v>131</v>
      </c>
      <c r="D479" s="1" t="s">
        <v>143</v>
      </c>
      <c r="E479" s="1" t="s">
        <v>949</v>
      </c>
      <c r="F479" s="1">
        <v>1200</v>
      </c>
      <c r="G479" s="1">
        <v>75</v>
      </c>
      <c r="U479" s="33">
        <f t="shared" si="7"/>
        <v>0</v>
      </c>
      <c r="V479" s="1">
        <v>107.5</v>
      </c>
      <c r="W479" s="1">
        <v>45</v>
      </c>
    </row>
    <row r="480" spans="2:23" ht="14.25" hidden="1" customHeight="1" x14ac:dyDescent="0.2">
      <c r="B480" s="24" t="s">
        <v>843</v>
      </c>
      <c r="C480" s="1" t="s">
        <v>131</v>
      </c>
      <c r="D480" s="1" t="s">
        <v>143</v>
      </c>
      <c r="E480" s="1" t="s">
        <v>949</v>
      </c>
      <c r="F480" s="1">
        <v>1200</v>
      </c>
      <c r="G480" s="1">
        <v>75</v>
      </c>
      <c r="U480" s="33">
        <f t="shared" si="7"/>
        <v>0</v>
      </c>
      <c r="V480" s="1">
        <v>122</v>
      </c>
      <c r="W480" s="1">
        <v>62</v>
      </c>
    </row>
    <row r="481" spans="2:23" ht="14.25" hidden="1" customHeight="1" x14ac:dyDescent="0.2">
      <c r="B481" s="24" t="s">
        <v>844</v>
      </c>
      <c r="C481" s="1" t="s">
        <v>131</v>
      </c>
      <c r="D481" s="1" t="s">
        <v>143</v>
      </c>
      <c r="E481" s="1" t="s">
        <v>949</v>
      </c>
      <c r="F481" s="1">
        <v>1200</v>
      </c>
      <c r="G481" s="1">
        <v>75</v>
      </c>
      <c r="U481" s="33">
        <f t="shared" si="7"/>
        <v>0</v>
      </c>
      <c r="V481" s="1">
        <v>107.5</v>
      </c>
      <c r="W481" s="1">
        <v>45</v>
      </c>
    </row>
    <row r="482" spans="2:23" ht="14.25" hidden="1" customHeight="1" x14ac:dyDescent="0.2">
      <c r="B482" s="24" t="s">
        <v>845</v>
      </c>
      <c r="C482" s="1" t="s">
        <v>131</v>
      </c>
      <c r="D482" s="1" t="s">
        <v>143</v>
      </c>
      <c r="E482" s="1" t="s">
        <v>949</v>
      </c>
      <c r="F482" s="1">
        <v>1200</v>
      </c>
      <c r="G482" s="1">
        <v>75</v>
      </c>
      <c r="U482" s="33">
        <f t="shared" si="7"/>
        <v>0</v>
      </c>
      <c r="V482" s="1">
        <v>122</v>
      </c>
      <c r="W482" s="1">
        <v>62</v>
      </c>
    </row>
    <row r="483" spans="2:23" ht="14.25" hidden="1" customHeight="1" x14ac:dyDescent="0.2">
      <c r="B483" s="24" t="s">
        <v>846</v>
      </c>
      <c r="C483" s="1" t="s">
        <v>131</v>
      </c>
      <c r="D483" s="1" t="s">
        <v>143</v>
      </c>
      <c r="E483" s="1" t="s">
        <v>949</v>
      </c>
      <c r="F483" s="1">
        <v>1200</v>
      </c>
      <c r="G483" s="1">
        <v>75</v>
      </c>
      <c r="U483" s="33">
        <f t="shared" si="7"/>
        <v>0</v>
      </c>
      <c r="V483" s="1">
        <v>107.5</v>
      </c>
      <c r="W483" s="1">
        <v>45</v>
      </c>
    </row>
    <row r="484" spans="2:23" ht="14.25" hidden="1" customHeight="1" x14ac:dyDescent="0.2">
      <c r="B484" s="24" t="s">
        <v>847</v>
      </c>
      <c r="C484" s="1" t="s">
        <v>131</v>
      </c>
      <c r="D484" s="1" t="s">
        <v>143</v>
      </c>
      <c r="E484" s="1" t="s">
        <v>949</v>
      </c>
      <c r="F484" s="1">
        <v>1200</v>
      </c>
      <c r="G484" s="1">
        <v>75</v>
      </c>
      <c r="U484" s="33">
        <f t="shared" si="7"/>
        <v>0</v>
      </c>
      <c r="V484" s="1">
        <v>107.5</v>
      </c>
      <c r="W484" s="1">
        <v>45</v>
      </c>
    </row>
    <row r="485" spans="2:23" ht="14.25" hidden="1" customHeight="1" x14ac:dyDescent="0.2">
      <c r="B485" s="24" t="s">
        <v>848</v>
      </c>
      <c r="C485" s="1" t="s">
        <v>131</v>
      </c>
      <c r="D485" s="1" t="s">
        <v>143</v>
      </c>
      <c r="E485" s="1" t="s">
        <v>949</v>
      </c>
      <c r="F485" s="1">
        <v>1200</v>
      </c>
      <c r="G485" s="1">
        <v>75</v>
      </c>
      <c r="U485" s="33">
        <f t="shared" si="7"/>
        <v>0</v>
      </c>
      <c r="V485" s="1">
        <v>107.5</v>
      </c>
      <c r="W485" s="1">
        <v>45</v>
      </c>
    </row>
    <row r="486" spans="2:23" ht="14.25" hidden="1" customHeight="1" x14ac:dyDescent="0.2">
      <c r="B486" s="24" t="s">
        <v>849</v>
      </c>
      <c r="C486" s="1" t="s">
        <v>131</v>
      </c>
      <c r="D486" s="1" t="s">
        <v>143</v>
      </c>
      <c r="E486" s="1" t="s">
        <v>949</v>
      </c>
      <c r="F486" s="1">
        <v>1200</v>
      </c>
      <c r="G486" s="1">
        <v>75</v>
      </c>
      <c r="U486" s="33">
        <f t="shared" si="7"/>
        <v>0</v>
      </c>
      <c r="V486" s="1">
        <v>56.7</v>
      </c>
      <c r="W486" s="1">
        <v>48</v>
      </c>
    </row>
    <row r="487" spans="2:23" ht="14.25" hidden="1" customHeight="1" x14ac:dyDescent="0.2">
      <c r="B487" s="24" t="s">
        <v>850</v>
      </c>
      <c r="C487" s="1" t="s">
        <v>131</v>
      </c>
      <c r="D487" s="1" t="s">
        <v>143</v>
      </c>
      <c r="E487" s="1" t="s">
        <v>949</v>
      </c>
      <c r="F487" s="1">
        <v>1200</v>
      </c>
      <c r="G487" s="1">
        <v>75</v>
      </c>
      <c r="U487" s="33">
        <f t="shared" si="7"/>
        <v>0</v>
      </c>
      <c r="V487" s="1">
        <v>56.7</v>
      </c>
      <c r="W487" s="1">
        <v>48</v>
      </c>
    </row>
    <row r="488" spans="2:23" ht="14.25" hidden="1" customHeight="1" x14ac:dyDescent="0.2">
      <c r="B488" s="24" t="s">
        <v>851</v>
      </c>
      <c r="C488" s="1" t="s">
        <v>131</v>
      </c>
      <c r="D488" s="1" t="s">
        <v>143</v>
      </c>
      <c r="E488" s="1" t="s">
        <v>949</v>
      </c>
      <c r="F488" s="1">
        <v>1200</v>
      </c>
      <c r="G488" s="1">
        <v>75</v>
      </c>
      <c r="U488" s="33">
        <f t="shared" si="7"/>
        <v>0</v>
      </c>
      <c r="V488" s="1">
        <v>122</v>
      </c>
      <c r="W488" s="1">
        <v>62</v>
      </c>
    </row>
    <row r="489" spans="2:23" ht="14.25" hidden="1" customHeight="1" x14ac:dyDescent="0.2">
      <c r="B489" s="24" t="s">
        <v>852</v>
      </c>
      <c r="C489" s="1" t="s">
        <v>131</v>
      </c>
      <c r="D489" s="1" t="s">
        <v>143</v>
      </c>
      <c r="E489" s="1" t="s">
        <v>949</v>
      </c>
      <c r="F489" s="1">
        <v>1200</v>
      </c>
      <c r="G489" s="1">
        <v>100</v>
      </c>
      <c r="U489" s="33">
        <f t="shared" si="7"/>
        <v>0</v>
      </c>
      <c r="V489" s="1">
        <v>122</v>
      </c>
      <c r="W489" s="1">
        <v>62</v>
      </c>
    </row>
    <row r="490" spans="2:23" ht="14.25" hidden="1" customHeight="1" x14ac:dyDescent="0.2">
      <c r="B490" s="24" t="s">
        <v>853</v>
      </c>
      <c r="C490" s="1" t="s">
        <v>131</v>
      </c>
      <c r="D490" s="1" t="s">
        <v>143</v>
      </c>
      <c r="E490" s="1" t="s">
        <v>949</v>
      </c>
      <c r="F490" s="1">
        <v>1200</v>
      </c>
      <c r="G490" s="1">
        <v>100</v>
      </c>
      <c r="U490" s="33">
        <f t="shared" si="7"/>
        <v>0</v>
      </c>
      <c r="V490" s="1">
        <v>122</v>
      </c>
      <c r="W490" s="1">
        <v>62</v>
      </c>
    </row>
    <row r="491" spans="2:23" ht="14.25" hidden="1" customHeight="1" x14ac:dyDescent="0.2">
      <c r="B491" s="24" t="s">
        <v>854</v>
      </c>
      <c r="C491" s="1" t="s">
        <v>131</v>
      </c>
      <c r="D491" s="1" t="s">
        <v>143</v>
      </c>
      <c r="E491" s="1" t="s">
        <v>949</v>
      </c>
      <c r="F491" s="1">
        <v>1200</v>
      </c>
      <c r="G491" s="1">
        <v>100</v>
      </c>
      <c r="U491" s="33">
        <f t="shared" si="7"/>
        <v>0</v>
      </c>
      <c r="V491" s="1">
        <v>122</v>
      </c>
      <c r="W491" s="1">
        <v>62</v>
      </c>
    </row>
    <row r="492" spans="2:23" ht="14.25" hidden="1" customHeight="1" x14ac:dyDescent="0.2">
      <c r="B492" s="24" t="s">
        <v>855</v>
      </c>
      <c r="C492" s="1" t="s">
        <v>131</v>
      </c>
      <c r="D492" s="1" t="s">
        <v>143</v>
      </c>
      <c r="E492" s="1" t="s">
        <v>949</v>
      </c>
      <c r="F492" s="1">
        <v>1200</v>
      </c>
      <c r="G492" s="1">
        <v>100</v>
      </c>
      <c r="U492" s="33">
        <f t="shared" si="7"/>
        <v>0</v>
      </c>
      <c r="V492" s="1">
        <v>122</v>
      </c>
      <c r="W492" s="1">
        <v>62</v>
      </c>
    </row>
    <row r="493" spans="2:23" ht="14.25" hidden="1" customHeight="1" x14ac:dyDescent="0.2">
      <c r="B493" s="24" t="s">
        <v>856</v>
      </c>
      <c r="C493" s="1" t="s">
        <v>131</v>
      </c>
      <c r="D493" s="1" t="s">
        <v>143</v>
      </c>
      <c r="E493" s="1" t="s">
        <v>949</v>
      </c>
      <c r="F493" s="1">
        <v>1200</v>
      </c>
      <c r="G493" s="1">
        <v>100</v>
      </c>
      <c r="U493" s="33">
        <f t="shared" si="7"/>
        <v>0</v>
      </c>
      <c r="V493" s="1">
        <v>122</v>
      </c>
      <c r="W493" s="1">
        <v>62</v>
      </c>
    </row>
    <row r="494" spans="2:23" ht="14.25" hidden="1" customHeight="1" x14ac:dyDescent="0.2">
      <c r="B494" s="24" t="s">
        <v>857</v>
      </c>
      <c r="C494" s="1" t="s">
        <v>131</v>
      </c>
      <c r="D494" s="1" t="s">
        <v>143</v>
      </c>
      <c r="E494" s="1" t="s">
        <v>949</v>
      </c>
      <c r="F494" s="1">
        <v>1200</v>
      </c>
      <c r="G494" s="1">
        <v>100</v>
      </c>
      <c r="U494" s="33">
        <f t="shared" si="7"/>
        <v>0</v>
      </c>
      <c r="V494" s="1">
        <v>107.5</v>
      </c>
      <c r="W494" s="1">
        <v>45</v>
      </c>
    </row>
    <row r="495" spans="2:23" ht="14.25" hidden="1" customHeight="1" x14ac:dyDescent="0.2">
      <c r="B495" s="24" t="s">
        <v>858</v>
      </c>
      <c r="C495" s="1" t="s">
        <v>131</v>
      </c>
      <c r="D495" s="1" t="s">
        <v>143</v>
      </c>
      <c r="E495" s="1" t="s">
        <v>949</v>
      </c>
      <c r="F495" s="1">
        <v>1200</v>
      </c>
      <c r="G495" s="1">
        <v>100</v>
      </c>
      <c r="U495" s="33">
        <f t="shared" si="7"/>
        <v>0</v>
      </c>
      <c r="V495" s="1">
        <v>107.5</v>
      </c>
      <c r="W495" s="1">
        <v>45</v>
      </c>
    </row>
    <row r="496" spans="2:23" ht="14.25" hidden="1" customHeight="1" x14ac:dyDescent="0.2">
      <c r="B496" s="24" t="s">
        <v>859</v>
      </c>
      <c r="C496" s="1" t="s">
        <v>131</v>
      </c>
      <c r="D496" s="1" t="s">
        <v>143</v>
      </c>
      <c r="E496" s="1" t="s">
        <v>949</v>
      </c>
      <c r="F496" s="1">
        <v>1200</v>
      </c>
      <c r="G496" s="1">
        <v>100</v>
      </c>
      <c r="U496" s="33">
        <f t="shared" si="7"/>
        <v>0</v>
      </c>
      <c r="V496" s="1">
        <v>130</v>
      </c>
      <c r="W496" s="1">
        <v>70.599999999999994</v>
      </c>
    </row>
    <row r="497" spans="2:23" ht="14.25" hidden="1" customHeight="1" x14ac:dyDescent="0.2">
      <c r="B497" s="24" t="s">
        <v>860</v>
      </c>
      <c r="C497" s="1" t="s">
        <v>131</v>
      </c>
      <c r="D497" s="1" t="s">
        <v>143</v>
      </c>
      <c r="E497" s="1" t="s">
        <v>949</v>
      </c>
      <c r="F497" s="1">
        <v>1200</v>
      </c>
      <c r="G497" s="1">
        <v>100</v>
      </c>
      <c r="U497" s="33">
        <f t="shared" si="7"/>
        <v>0</v>
      </c>
      <c r="V497" s="1">
        <v>56.7</v>
      </c>
      <c r="W497" s="1">
        <v>62.8</v>
      </c>
    </row>
    <row r="498" spans="2:23" ht="14.25" hidden="1" customHeight="1" x14ac:dyDescent="0.2">
      <c r="B498" s="24" t="s">
        <v>861</v>
      </c>
      <c r="C498" s="1" t="s">
        <v>131</v>
      </c>
      <c r="D498" s="1" t="s">
        <v>143</v>
      </c>
      <c r="E498" s="1" t="s">
        <v>949</v>
      </c>
      <c r="F498" s="1">
        <v>1200</v>
      </c>
      <c r="G498" s="1">
        <v>100</v>
      </c>
      <c r="U498" s="33">
        <f t="shared" si="7"/>
        <v>0</v>
      </c>
      <c r="V498" s="1">
        <v>122</v>
      </c>
      <c r="W498" s="1">
        <v>62</v>
      </c>
    </row>
    <row r="499" spans="2:23" ht="14.25" hidden="1" customHeight="1" x14ac:dyDescent="0.2">
      <c r="B499" s="24" t="s">
        <v>862</v>
      </c>
      <c r="C499" s="1" t="s">
        <v>131</v>
      </c>
      <c r="D499" s="1" t="s">
        <v>143</v>
      </c>
      <c r="E499" s="1" t="s">
        <v>949</v>
      </c>
      <c r="F499" s="1">
        <v>1200</v>
      </c>
      <c r="G499" s="1">
        <v>150</v>
      </c>
      <c r="U499" s="33">
        <f t="shared" si="7"/>
        <v>0</v>
      </c>
      <c r="V499" s="1">
        <v>122</v>
      </c>
      <c r="W499" s="1">
        <v>62</v>
      </c>
    </row>
    <row r="500" spans="2:23" ht="14.25" hidden="1" customHeight="1" x14ac:dyDescent="0.2">
      <c r="B500" s="24" t="s">
        <v>863</v>
      </c>
      <c r="C500" s="1" t="s">
        <v>131</v>
      </c>
      <c r="D500" s="1" t="s">
        <v>143</v>
      </c>
      <c r="E500" s="1" t="s">
        <v>949</v>
      </c>
      <c r="F500" s="1">
        <v>1200</v>
      </c>
      <c r="G500" s="1">
        <v>150</v>
      </c>
      <c r="U500" s="33">
        <f t="shared" si="7"/>
        <v>0</v>
      </c>
      <c r="V500" s="1">
        <v>122</v>
      </c>
      <c r="W500" s="1">
        <v>62</v>
      </c>
    </row>
    <row r="501" spans="2:23" ht="14.25" hidden="1" customHeight="1" x14ac:dyDescent="0.2">
      <c r="B501" s="24" t="s">
        <v>864</v>
      </c>
      <c r="C501" s="1" t="s">
        <v>131</v>
      </c>
      <c r="D501" s="1" t="s">
        <v>143</v>
      </c>
      <c r="E501" s="1" t="s">
        <v>949</v>
      </c>
      <c r="F501" s="1">
        <v>1200</v>
      </c>
      <c r="G501" s="1">
        <v>150</v>
      </c>
      <c r="U501" s="33">
        <f t="shared" si="7"/>
        <v>0</v>
      </c>
      <c r="V501" s="1">
        <v>122</v>
      </c>
      <c r="W501" s="1">
        <v>62</v>
      </c>
    </row>
    <row r="502" spans="2:23" ht="14.25" hidden="1" customHeight="1" x14ac:dyDescent="0.2">
      <c r="B502" s="24" t="s">
        <v>865</v>
      </c>
      <c r="C502" s="1" t="s">
        <v>131</v>
      </c>
      <c r="D502" s="1" t="s">
        <v>143</v>
      </c>
      <c r="E502" s="1" t="s">
        <v>949</v>
      </c>
      <c r="F502" s="1">
        <v>1200</v>
      </c>
      <c r="G502" s="1">
        <v>150</v>
      </c>
      <c r="U502" s="33">
        <f t="shared" si="7"/>
        <v>0</v>
      </c>
      <c r="V502" s="1">
        <v>122</v>
      </c>
      <c r="W502" s="1">
        <v>62</v>
      </c>
    </row>
    <row r="503" spans="2:23" ht="14.25" hidden="1" customHeight="1" x14ac:dyDescent="0.2">
      <c r="B503" s="24" t="s">
        <v>866</v>
      </c>
      <c r="C503" s="1" t="s">
        <v>131</v>
      </c>
      <c r="D503" s="1" t="s">
        <v>143</v>
      </c>
      <c r="E503" s="1" t="s">
        <v>949</v>
      </c>
      <c r="F503" s="1">
        <v>1200</v>
      </c>
      <c r="G503" s="1">
        <v>150</v>
      </c>
      <c r="U503" s="33">
        <f t="shared" si="7"/>
        <v>0</v>
      </c>
      <c r="V503" s="1">
        <v>122</v>
      </c>
      <c r="W503" s="1">
        <v>62</v>
      </c>
    </row>
    <row r="504" spans="2:23" ht="14.25" hidden="1" customHeight="1" x14ac:dyDescent="0.2">
      <c r="B504" s="24" t="s">
        <v>867</v>
      </c>
      <c r="C504" s="1" t="s">
        <v>131</v>
      </c>
      <c r="D504" s="1" t="s">
        <v>143</v>
      </c>
      <c r="E504" s="1" t="s">
        <v>949</v>
      </c>
      <c r="F504" s="1">
        <v>1200</v>
      </c>
      <c r="G504" s="1">
        <v>150</v>
      </c>
      <c r="U504" s="33">
        <f t="shared" si="7"/>
        <v>0</v>
      </c>
      <c r="V504" s="1">
        <v>130</v>
      </c>
      <c r="W504" s="1">
        <v>70.599999999999994</v>
      </c>
    </row>
    <row r="505" spans="2:23" ht="14.25" hidden="1" customHeight="1" x14ac:dyDescent="0.2">
      <c r="B505" s="24" t="s">
        <v>868</v>
      </c>
      <c r="C505" s="1" t="s">
        <v>131</v>
      </c>
      <c r="D505" s="1" t="s">
        <v>143</v>
      </c>
      <c r="E505" s="1" t="s">
        <v>949</v>
      </c>
      <c r="F505" s="1">
        <v>1200</v>
      </c>
      <c r="G505" s="1">
        <v>150</v>
      </c>
      <c r="U505" s="33">
        <f t="shared" si="7"/>
        <v>0</v>
      </c>
      <c r="V505" s="1">
        <v>122</v>
      </c>
      <c r="W505" s="1">
        <v>62</v>
      </c>
    </row>
    <row r="506" spans="2:23" ht="14.25" hidden="1" customHeight="1" x14ac:dyDescent="0.2">
      <c r="B506" s="24" t="s">
        <v>869</v>
      </c>
      <c r="C506" s="1" t="s">
        <v>131</v>
      </c>
      <c r="D506" s="1" t="s">
        <v>143</v>
      </c>
      <c r="E506" s="1" t="s">
        <v>949</v>
      </c>
      <c r="F506" s="1">
        <v>1200</v>
      </c>
      <c r="G506" s="1">
        <v>200</v>
      </c>
      <c r="U506" s="33">
        <f t="shared" si="7"/>
        <v>0</v>
      </c>
      <c r="V506" s="1">
        <v>122</v>
      </c>
      <c r="W506" s="1">
        <v>62</v>
      </c>
    </row>
    <row r="507" spans="2:23" ht="14.25" hidden="1" customHeight="1" x14ac:dyDescent="0.2">
      <c r="B507" s="24" t="s">
        <v>870</v>
      </c>
      <c r="C507" s="1" t="s">
        <v>131</v>
      </c>
      <c r="D507" s="1" t="s">
        <v>143</v>
      </c>
      <c r="E507" s="1" t="s">
        <v>949</v>
      </c>
      <c r="F507" s="1">
        <v>1200</v>
      </c>
      <c r="G507" s="1">
        <v>200</v>
      </c>
      <c r="U507" s="33">
        <f t="shared" si="7"/>
        <v>0</v>
      </c>
      <c r="V507" s="1">
        <v>122</v>
      </c>
      <c r="W507" s="1">
        <v>62</v>
      </c>
    </row>
    <row r="508" spans="2:23" ht="14.25" hidden="1" customHeight="1" x14ac:dyDescent="0.2">
      <c r="B508" s="24" t="s">
        <v>871</v>
      </c>
      <c r="C508" s="1" t="s">
        <v>131</v>
      </c>
      <c r="D508" s="1" t="s">
        <v>143</v>
      </c>
      <c r="E508" s="1" t="s">
        <v>949</v>
      </c>
      <c r="F508" s="1">
        <v>1200</v>
      </c>
      <c r="G508" s="1">
        <v>200</v>
      </c>
      <c r="U508" s="33">
        <f t="shared" si="7"/>
        <v>0</v>
      </c>
      <c r="V508" s="1">
        <v>122</v>
      </c>
      <c r="W508" s="1">
        <v>62</v>
      </c>
    </row>
    <row r="509" spans="2:23" ht="14.25" hidden="1" customHeight="1" x14ac:dyDescent="0.2">
      <c r="B509" s="24" t="s">
        <v>872</v>
      </c>
      <c r="C509" s="1" t="s">
        <v>131</v>
      </c>
      <c r="D509" s="1" t="s">
        <v>143</v>
      </c>
      <c r="E509" s="1" t="s">
        <v>949</v>
      </c>
      <c r="F509" s="1">
        <v>1200</v>
      </c>
      <c r="G509" s="1">
        <v>200</v>
      </c>
      <c r="U509" s="33">
        <f t="shared" si="7"/>
        <v>0</v>
      </c>
      <c r="V509" s="1">
        <v>130</v>
      </c>
      <c r="W509" s="1">
        <v>70.599999999999994</v>
      </c>
    </row>
    <row r="510" spans="2:23" ht="14.25" hidden="1" customHeight="1" x14ac:dyDescent="0.2">
      <c r="B510" s="24" t="s">
        <v>873</v>
      </c>
      <c r="C510" s="1" t="s">
        <v>131</v>
      </c>
      <c r="D510" s="1" t="s">
        <v>143</v>
      </c>
      <c r="E510" s="1" t="s">
        <v>949</v>
      </c>
      <c r="F510" s="1">
        <v>1200</v>
      </c>
      <c r="G510" s="1">
        <v>200</v>
      </c>
      <c r="U510" s="33">
        <f t="shared" si="7"/>
        <v>0</v>
      </c>
      <c r="V510" s="1">
        <v>130</v>
      </c>
      <c r="W510" s="1">
        <v>70.599999999999994</v>
      </c>
    </row>
    <row r="511" spans="2:23" ht="14.25" hidden="1" customHeight="1" x14ac:dyDescent="0.2">
      <c r="B511" s="24" t="s">
        <v>874</v>
      </c>
      <c r="C511" s="1" t="s">
        <v>131</v>
      </c>
      <c r="D511" s="1" t="s">
        <v>143</v>
      </c>
      <c r="E511" s="1" t="s">
        <v>949</v>
      </c>
      <c r="F511" s="1">
        <v>1200</v>
      </c>
      <c r="G511" s="1">
        <v>200</v>
      </c>
      <c r="U511" s="33">
        <f t="shared" si="7"/>
        <v>0</v>
      </c>
      <c r="V511" s="1">
        <v>122</v>
      </c>
      <c r="W511" s="1">
        <v>62</v>
      </c>
    </row>
    <row r="512" spans="2:23" ht="14.25" hidden="1" customHeight="1" x14ac:dyDescent="0.2">
      <c r="B512" s="24" t="s">
        <v>875</v>
      </c>
      <c r="C512" s="1" t="s">
        <v>131</v>
      </c>
      <c r="D512" s="1" t="s">
        <v>143</v>
      </c>
      <c r="E512" s="1" t="s">
        <v>949</v>
      </c>
      <c r="F512" s="1">
        <v>1200</v>
      </c>
      <c r="G512" s="1">
        <v>225</v>
      </c>
      <c r="U512" s="33">
        <f t="shared" si="7"/>
        <v>0</v>
      </c>
      <c r="V512" s="1">
        <v>162</v>
      </c>
      <c r="W512" s="1">
        <v>150</v>
      </c>
    </row>
    <row r="513" spans="2:23" ht="14.25" hidden="1" customHeight="1" x14ac:dyDescent="0.2">
      <c r="B513" s="24" t="s">
        <v>876</v>
      </c>
      <c r="C513" s="1" t="s">
        <v>131</v>
      </c>
      <c r="D513" s="1" t="s">
        <v>143</v>
      </c>
      <c r="E513" s="1" t="s">
        <v>949</v>
      </c>
      <c r="F513" s="1">
        <v>1200</v>
      </c>
      <c r="G513" s="1">
        <v>225</v>
      </c>
      <c r="U513" s="33">
        <f t="shared" si="7"/>
        <v>0</v>
      </c>
      <c r="V513" s="1">
        <v>162</v>
      </c>
      <c r="W513" s="1">
        <v>150</v>
      </c>
    </row>
    <row r="514" spans="2:23" ht="14.25" hidden="1" customHeight="1" x14ac:dyDescent="0.2">
      <c r="B514" s="24" t="s">
        <v>877</v>
      </c>
      <c r="C514" s="1" t="s">
        <v>131</v>
      </c>
      <c r="D514" s="1" t="s">
        <v>143</v>
      </c>
      <c r="E514" s="1" t="s">
        <v>949</v>
      </c>
      <c r="F514" s="1">
        <v>1200</v>
      </c>
      <c r="G514" s="1">
        <v>300</v>
      </c>
      <c r="U514" s="33">
        <f t="shared" ref="U514:U534" si="8">V514*W514*X514/1000000</f>
        <v>0</v>
      </c>
      <c r="V514" s="1">
        <v>162</v>
      </c>
      <c r="W514" s="1">
        <v>150</v>
      </c>
    </row>
    <row r="515" spans="2:23" ht="14.25" hidden="1" customHeight="1" x14ac:dyDescent="0.2">
      <c r="B515" s="24" t="s">
        <v>878</v>
      </c>
      <c r="C515" s="1" t="s">
        <v>131</v>
      </c>
      <c r="D515" s="1" t="s">
        <v>143</v>
      </c>
      <c r="E515" s="1" t="s">
        <v>949</v>
      </c>
      <c r="F515" s="1">
        <v>1200</v>
      </c>
      <c r="G515" s="1">
        <v>300</v>
      </c>
      <c r="U515" s="33">
        <f t="shared" si="8"/>
        <v>0</v>
      </c>
      <c r="V515" s="1">
        <v>150</v>
      </c>
      <c r="W515" s="1">
        <v>162</v>
      </c>
    </row>
    <row r="516" spans="2:23" ht="14.25" hidden="1" customHeight="1" x14ac:dyDescent="0.2">
      <c r="B516" s="24" t="s">
        <v>879</v>
      </c>
      <c r="C516" s="1" t="s">
        <v>131</v>
      </c>
      <c r="D516" s="1" t="s">
        <v>143</v>
      </c>
      <c r="E516" s="1" t="s">
        <v>949</v>
      </c>
      <c r="F516" s="1">
        <v>1200</v>
      </c>
      <c r="G516" s="1">
        <v>450</v>
      </c>
      <c r="U516" s="33">
        <f t="shared" si="8"/>
        <v>0</v>
      </c>
      <c r="V516" s="1">
        <v>162</v>
      </c>
      <c r="W516" s="1">
        <v>150</v>
      </c>
    </row>
    <row r="517" spans="2:23" ht="14.25" hidden="1" customHeight="1" x14ac:dyDescent="0.2">
      <c r="B517" s="24" t="s">
        <v>880</v>
      </c>
      <c r="C517" s="1" t="s">
        <v>131</v>
      </c>
      <c r="D517" s="1" t="s">
        <v>143</v>
      </c>
      <c r="E517" s="1" t="s">
        <v>949</v>
      </c>
      <c r="F517" s="1">
        <v>1200</v>
      </c>
      <c r="G517" s="1">
        <v>450</v>
      </c>
      <c r="U517" s="33">
        <f t="shared" si="8"/>
        <v>0</v>
      </c>
      <c r="V517" s="1">
        <v>162</v>
      </c>
      <c r="W517" s="1">
        <v>150</v>
      </c>
    </row>
    <row r="518" spans="2:23" ht="14.25" hidden="1" customHeight="1" x14ac:dyDescent="0.2">
      <c r="B518" s="24" t="s">
        <v>916</v>
      </c>
      <c r="C518" s="1" t="s">
        <v>131</v>
      </c>
      <c r="D518" s="1" t="s">
        <v>143</v>
      </c>
      <c r="E518" s="1" t="s">
        <v>949</v>
      </c>
      <c r="F518" s="1">
        <v>1700</v>
      </c>
      <c r="G518" s="1">
        <v>50</v>
      </c>
      <c r="U518" s="33">
        <f t="shared" si="8"/>
        <v>0</v>
      </c>
      <c r="V518" s="1">
        <v>107.5</v>
      </c>
      <c r="W518" s="1">
        <v>45</v>
      </c>
    </row>
    <row r="519" spans="2:23" ht="14.25" hidden="1" customHeight="1" x14ac:dyDescent="0.2">
      <c r="B519" s="24" t="s">
        <v>917</v>
      </c>
      <c r="C519" s="1" t="s">
        <v>131</v>
      </c>
      <c r="D519" s="1" t="s">
        <v>143</v>
      </c>
      <c r="E519" s="1" t="s">
        <v>949</v>
      </c>
      <c r="F519" s="1">
        <v>1700</v>
      </c>
      <c r="G519" s="1">
        <v>75</v>
      </c>
      <c r="U519" s="33">
        <f t="shared" si="8"/>
        <v>0</v>
      </c>
      <c r="V519" s="1">
        <v>122</v>
      </c>
      <c r="W519" s="1">
        <v>62</v>
      </c>
    </row>
    <row r="520" spans="2:23" ht="14.25" hidden="1" customHeight="1" x14ac:dyDescent="0.2">
      <c r="B520" s="24" t="s">
        <v>918</v>
      </c>
      <c r="C520" s="1" t="s">
        <v>131</v>
      </c>
      <c r="D520" s="1" t="s">
        <v>143</v>
      </c>
      <c r="E520" s="1" t="s">
        <v>949</v>
      </c>
      <c r="F520" s="1">
        <v>1700</v>
      </c>
      <c r="G520" s="1">
        <v>100</v>
      </c>
      <c r="U520" s="33">
        <f t="shared" si="8"/>
        <v>0</v>
      </c>
      <c r="V520" s="1">
        <v>122</v>
      </c>
      <c r="W520" s="1">
        <v>62</v>
      </c>
    </row>
    <row r="521" spans="2:23" ht="14.25" hidden="1" customHeight="1" x14ac:dyDescent="0.2">
      <c r="B521" s="24" t="s">
        <v>919</v>
      </c>
      <c r="C521" s="1" t="s">
        <v>131</v>
      </c>
      <c r="D521" s="1" t="s">
        <v>143</v>
      </c>
      <c r="E521" s="1" t="s">
        <v>949</v>
      </c>
      <c r="F521" s="1">
        <v>1700</v>
      </c>
      <c r="G521" s="1">
        <v>100</v>
      </c>
      <c r="U521" s="33">
        <f t="shared" si="8"/>
        <v>0</v>
      </c>
      <c r="V521" s="1">
        <v>122</v>
      </c>
      <c r="W521" s="1">
        <v>62</v>
      </c>
    </row>
    <row r="522" spans="2:23" ht="14.25" hidden="1" customHeight="1" x14ac:dyDescent="0.2">
      <c r="B522" s="24" t="s">
        <v>920</v>
      </c>
      <c r="C522" s="1" t="s">
        <v>131</v>
      </c>
      <c r="D522" s="1" t="s">
        <v>143</v>
      </c>
      <c r="E522" s="1" t="s">
        <v>949</v>
      </c>
      <c r="F522" s="1">
        <v>1700</v>
      </c>
      <c r="G522" s="1">
        <v>100</v>
      </c>
      <c r="U522" s="33">
        <f t="shared" si="8"/>
        <v>0</v>
      </c>
      <c r="V522" s="1">
        <v>122</v>
      </c>
      <c r="W522" s="1">
        <v>62</v>
      </c>
    </row>
    <row r="523" spans="2:23" ht="14.25" hidden="1" customHeight="1" x14ac:dyDescent="0.2">
      <c r="B523" s="24" t="s">
        <v>921</v>
      </c>
      <c r="C523" s="1" t="s">
        <v>131</v>
      </c>
      <c r="D523" s="1" t="s">
        <v>143</v>
      </c>
      <c r="E523" s="1" t="s">
        <v>949</v>
      </c>
      <c r="F523" s="1">
        <v>1700</v>
      </c>
      <c r="G523" s="1">
        <v>100</v>
      </c>
      <c r="U523" s="33">
        <f t="shared" si="8"/>
        <v>0</v>
      </c>
      <c r="V523" s="1">
        <v>130</v>
      </c>
      <c r="W523" s="1">
        <v>70.599999999999994</v>
      </c>
    </row>
    <row r="524" spans="2:23" ht="14.25" hidden="1" customHeight="1" x14ac:dyDescent="0.2">
      <c r="B524" s="24" t="s">
        <v>922</v>
      </c>
      <c r="C524" s="1" t="s">
        <v>131</v>
      </c>
      <c r="D524" s="1" t="s">
        <v>143</v>
      </c>
      <c r="E524" s="1" t="s">
        <v>949</v>
      </c>
      <c r="F524" s="1">
        <v>1700</v>
      </c>
      <c r="G524" s="1">
        <v>150</v>
      </c>
      <c r="U524" s="33">
        <f t="shared" si="8"/>
        <v>0</v>
      </c>
      <c r="V524" s="1">
        <v>122</v>
      </c>
      <c r="W524" s="1">
        <v>62</v>
      </c>
    </row>
    <row r="525" spans="2:23" ht="14.25" hidden="1" customHeight="1" x14ac:dyDescent="0.2">
      <c r="B525" s="24" t="s">
        <v>923</v>
      </c>
      <c r="C525" s="1" t="s">
        <v>131</v>
      </c>
      <c r="D525" s="1" t="s">
        <v>143</v>
      </c>
      <c r="E525" s="1" t="s">
        <v>949</v>
      </c>
      <c r="F525" s="1">
        <v>1700</v>
      </c>
      <c r="G525" s="1">
        <v>150</v>
      </c>
      <c r="U525" s="33">
        <f t="shared" si="8"/>
        <v>0</v>
      </c>
      <c r="V525" s="1">
        <v>122</v>
      </c>
      <c r="W525" s="1">
        <v>62</v>
      </c>
    </row>
    <row r="526" spans="2:23" ht="14.25" hidden="1" customHeight="1" x14ac:dyDescent="0.2">
      <c r="B526" s="24" t="s">
        <v>924</v>
      </c>
      <c r="C526" s="1" t="s">
        <v>131</v>
      </c>
      <c r="D526" s="1" t="s">
        <v>143</v>
      </c>
      <c r="E526" s="1" t="s">
        <v>949</v>
      </c>
      <c r="F526" s="1">
        <v>1700</v>
      </c>
      <c r="G526" s="1">
        <v>150</v>
      </c>
      <c r="U526" s="33">
        <f t="shared" si="8"/>
        <v>0</v>
      </c>
      <c r="V526" s="1">
        <v>130</v>
      </c>
      <c r="W526" s="1">
        <v>70.599999999999994</v>
      </c>
    </row>
    <row r="527" spans="2:23" ht="14.25" hidden="1" customHeight="1" x14ac:dyDescent="0.2">
      <c r="B527" s="24" t="s">
        <v>925</v>
      </c>
      <c r="C527" s="1" t="s">
        <v>131</v>
      </c>
      <c r="D527" s="1" t="s">
        <v>143</v>
      </c>
      <c r="E527" s="1" t="s">
        <v>949</v>
      </c>
      <c r="F527" s="1">
        <v>1700</v>
      </c>
      <c r="G527" s="1">
        <v>150</v>
      </c>
      <c r="U527" s="33">
        <f t="shared" si="8"/>
        <v>0</v>
      </c>
      <c r="V527" s="1">
        <v>122</v>
      </c>
      <c r="W527" s="1">
        <v>62</v>
      </c>
    </row>
    <row r="528" spans="2:23" ht="14.25" hidden="1" customHeight="1" x14ac:dyDescent="0.2">
      <c r="B528" s="24" t="s">
        <v>926</v>
      </c>
      <c r="C528" s="1" t="s">
        <v>131</v>
      </c>
      <c r="D528" s="1" t="s">
        <v>143</v>
      </c>
      <c r="E528" s="1" t="s">
        <v>949</v>
      </c>
      <c r="F528" s="1">
        <v>1700</v>
      </c>
      <c r="G528" s="1">
        <v>225</v>
      </c>
      <c r="U528" s="33">
        <f t="shared" si="8"/>
        <v>0</v>
      </c>
      <c r="V528" s="1">
        <v>162</v>
      </c>
      <c r="W528" s="1">
        <v>150</v>
      </c>
    </row>
    <row r="529" spans="1:33" ht="14.25" hidden="1" customHeight="1" x14ac:dyDescent="0.2">
      <c r="B529" s="24" t="s">
        <v>927</v>
      </c>
      <c r="C529" s="1" t="s">
        <v>131</v>
      </c>
      <c r="D529" s="1" t="s">
        <v>143</v>
      </c>
      <c r="E529" s="1" t="s">
        <v>949</v>
      </c>
      <c r="F529" s="1">
        <v>1700</v>
      </c>
      <c r="G529" s="1">
        <v>300</v>
      </c>
      <c r="U529" s="33">
        <f t="shared" si="8"/>
        <v>0</v>
      </c>
      <c r="V529" s="1">
        <v>162</v>
      </c>
      <c r="W529" s="1">
        <v>150</v>
      </c>
    </row>
    <row r="530" spans="1:33" ht="14.25" hidden="1" customHeight="1" x14ac:dyDescent="0.2">
      <c r="B530" s="24" t="s">
        <v>928</v>
      </c>
      <c r="C530" s="1" t="s">
        <v>131</v>
      </c>
      <c r="D530" s="1" t="s">
        <v>143</v>
      </c>
      <c r="E530" s="1" t="s">
        <v>949</v>
      </c>
      <c r="F530" s="1">
        <v>1700</v>
      </c>
      <c r="G530" s="1">
        <v>450</v>
      </c>
      <c r="U530" s="33">
        <f t="shared" si="8"/>
        <v>0</v>
      </c>
      <c r="V530" s="1">
        <v>162</v>
      </c>
      <c r="W530" s="1">
        <v>150</v>
      </c>
    </row>
    <row r="531" spans="1:33" ht="14.25" hidden="1" customHeight="1" x14ac:dyDescent="0.2">
      <c r="B531" s="24" t="s">
        <v>929</v>
      </c>
      <c r="C531" s="1" t="s">
        <v>131</v>
      </c>
      <c r="D531" s="1" t="s">
        <v>143</v>
      </c>
      <c r="E531" s="1" t="s">
        <v>949</v>
      </c>
      <c r="F531" s="1">
        <v>1700</v>
      </c>
      <c r="G531" s="1">
        <v>450</v>
      </c>
      <c r="U531" s="33">
        <f t="shared" si="8"/>
        <v>0</v>
      </c>
      <c r="V531" s="1">
        <v>162</v>
      </c>
      <c r="W531" s="1">
        <v>150</v>
      </c>
    </row>
    <row r="532" spans="1:33" ht="14.25" hidden="1" customHeight="1" x14ac:dyDescent="0.2">
      <c r="B532" s="24" t="s">
        <v>930</v>
      </c>
      <c r="C532" s="1" t="s">
        <v>131</v>
      </c>
      <c r="D532" s="1" t="s">
        <v>143</v>
      </c>
      <c r="E532" s="1" t="s">
        <v>949</v>
      </c>
      <c r="F532" s="1">
        <v>1700</v>
      </c>
      <c r="G532" s="1">
        <v>500</v>
      </c>
      <c r="U532" s="33">
        <f t="shared" si="8"/>
        <v>0</v>
      </c>
      <c r="V532" s="1">
        <v>162</v>
      </c>
      <c r="W532" s="1">
        <v>150</v>
      </c>
    </row>
    <row r="533" spans="1:33" ht="14.25" hidden="1" customHeight="1" x14ac:dyDescent="0.2">
      <c r="B533" s="24" t="s">
        <v>931</v>
      </c>
      <c r="C533" s="1" t="s">
        <v>131</v>
      </c>
      <c r="D533" s="1" t="s">
        <v>143</v>
      </c>
      <c r="E533" s="1" t="s">
        <v>949</v>
      </c>
      <c r="F533" s="1">
        <v>1700</v>
      </c>
      <c r="G533" s="1">
        <v>500</v>
      </c>
      <c r="U533" s="33">
        <f t="shared" si="8"/>
        <v>0</v>
      </c>
      <c r="V533" s="1">
        <v>162</v>
      </c>
      <c r="W533" s="1">
        <v>150</v>
      </c>
    </row>
    <row r="534" spans="1:33" ht="14.25" hidden="1" customHeight="1" x14ac:dyDescent="0.2">
      <c r="B534" s="24" t="s">
        <v>881</v>
      </c>
      <c r="C534" s="1" t="s">
        <v>131</v>
      </c>
      <c r="D534" s="1" t="s">
        <v>143</v>
      </c>
      <c r="E534" s="1" t="s">
        <v>953</v>
      </c>
      <c r="F534" s="1">
        <v>1200</v>
      </c>
      <c r="G534" s="1">
        <v>25</v>
      </c>
      <c r="U534" s="33">
        <f t="shared" si="8"/>
        <v>0</v>
      </c>
      <c r="V534" s="1">
        <v>122</v>
      </c>
      <c r="W534" s="1">
        <v>62</v>
      </c>
    </row>
    <row r="535" spans="1:33" x14ac:dyDescent="0.2">
      <c r="A535" s="7" t="s">
        <v>430</v>
      </c>
      <c r="B535" s="51" t="s">
        <v>1014</v>
      </c>
      <c r="C535" s="51" t="s">
        <v>1013</v>
      </c>
      <c r="D535" s="51" t="s">
        <v>1024</v>
      </c>
      <c r="E535" s="51" t="s">
        <v>1017</v>
      </c>
      <c r="F535" s="51">
        <v>1700</v>
      </c>
      <c r="G535" s="7">
        <v>48</v>
      </c>
      <c r="H535" s="7">
        <v>90</v>
      </c>
      <c r="I535" s="7">
        <v>130</v>
      </c>
      <c r="J535" s="7"/>
      <c r="K535" s="7"/>
      <c r="L535" s="7"/>
      <c r="M535" s="7">
        <v>0.24</v>
      </c>
      <c r="N535" s="7"/>
      <c r="O535" s="7"/>
      <c r="P535" s="7"/>
      <c r="Q535" s="56">
        <v>0.01</v>
      </c>
      <c r="R535" s="7">
        <v>611.04999999999995</v>
      </c>
      <c r="S535" s="7">
        <v>100</v>
      </c>
      <c r="T535" s="51" t="s">
        <v>147</v>
      </c>
      <c r="U535" s="51">
        <f t="shared" ref="U535:U537" si="9">V535*W535*X535/1000000</f>
        <v>1.9832802799999998E-3</v>
      </c>
      <c r="V535" s="7">
        <v>23.6</v>
      </c>
      <c r="W535" s="7">
        <v>16.13</v>
      </c>
      <c r="X535" s="7">
        <v>5.21</v>
      </c>
      <c r="Y535" s="51">
        <v>1.8</v>
      </c>
      <c r="Z535" s="7">
        <v>24.4</v>
      </c>
      <c r="AA535" s="7">
        <v>3672</v>
      </c>
      <c r="AB535" s="7">
        <v>171</v>
      </c>
      <c r="AC535" s="7">
        <v>6.7</v>
      </c>
      <c r="AD535" s="7">
        <v>1.3</v>
      </c>
      <c r="AE535" s="7">
        <v>20</v>
      </c>
      <c r="AF535" s="7">
        <v>-5</v>
      </c>
      <c r="AG535" s="7">
        <v>2.5</v>
      </c>
    </row>
    <row r="536" spans="1:33" x14ac:dyDescent="0.2">
      <c r="A536" s="51" t="s">
        <v>430</v>
      </c>
      <c r="B536" s="51" t="s">
        <v>1012</v>
      </c>
      <c r="C536" s="51" t="s">
        <v>1013</v>
      </c>
      <c r="D536" s="51" t="s">
        <v>1016</v>
      </c>
      <c r="E536" s="51" t="s">
        <v>1017</v>
      </c>
      <c r="F536" s="51">
        <v>1700</v>
      </c>
      <c r="G536" s="7">
        <v>27</v>
      </c>
      <c r="H536" s="7">
        <v>150</v>
      </c>
      <c r="I536" s="7">
        <v>131</v>
      </c>
      <c r="J536" s="7"/>
      <c r="K536" s="7"/>
      <c r="L536" s="7"/>
      <c r="M536" s="7">
        <v>0.45</v>
      </c>
      <c r="N536" s="7"/>
      <c r="O536" s="7"/>
      <c r="P536" s="7"/>
      <c r="Q536" s="56">
        <v>0.01</v>
      </c>
      <c r="R536" s="7">
        <v>274.7</v>
      </c>
      <c r="S536" s="7">
        <v>100</v>
      </c>
      <c r="T536" s="51" t="s">
        <v>147</v>
      </c>
      <c r="U536" s="51">
        <f t="shared" si="9"/>
        <v>1.9832802799999998E-3</v>
      </c>
      <c r="V536" s="7">
        <v>23.6</v>
      </c>
      <c r="W536" s="7">
        <v>16.13</v>
      </c>
      <c r="X536" s="7">
        <v>5.21</v>
      </c>
      <c r="Y536" s="7">
        <v>2</v>
      </c>
      <c r="Z536" s="7">
        <v>10.07</v>
      </c>
      <c r="AA536" s="7">
        <v>2250</v>
      </c>
      <c r="AB536" s="7">
        <v>105</v>
      </c>
      <c r="AC536" s="7">
        <v>4</v>
      </c>
      <c r="AD536" s="7">
        <v>2</v>
      </c>
      <c r="AE536" s="7">
        <v>20</v>
      </c>
      <c r="AF536" s="7">
        <v>-5</v>
      </c>
      <c r="AG536" s="7">
        <v>2.5</v>
      </c>
    </row>
    <row r="537" spans="1:33" x14ac:dyDescent="0.2">
      <c r="A537" s="51" t="s">
        <v>430</v>
      </c>
      <c r="B537" s="51" t="s">
        <v>1015</v>
      </c>
      <c r="C537" s="51" t="s">
        <v>1013</v>
      </c>
      <c r="D537" s="51" t="s">
        <v>1016</v>
      </c>
      <c r="E537" s="51" t="s">
        <v>1017</v>
      </c>
      <c r="F537" s="51">
        <v>1700</v>
      </c>
      <c r="G537" s="7">
        <v>3.5</v>
      </c>
      <c r="H537" s="7">
        <v>2000</v>
      </c>
      <c r="I537" s="7">
        <v>132</v>
      </c>
      <c r="J537" s="7"/>
      <c r="K537" s="7"/>
      <c r="L537" s="7"/>
      <c r="M537" s="7">
        <v>1.8</v>
      </c>
      <c r="N537" s="7"/>
      <c r="O537" s="7"/>
      <c r="P537" s="7"/>
      <c r="Q537" s="56">
        <v>0.01</v>
      </c>
      <c r="R537" s="7">
        <v>40.119999999999997</v>
      </c>
      <c r="S537" s="7">
        <v>100</v>
      </c>
      <c r="T537" s="51" t="s">
        <v>147</v>
      </c>
      <c r="U537" s="51">
        <f t="shared" si="9"/>
        <v>1.77318703E-3</v>
      </c>
      <c r="V537" s="7">
        <v>21.1</v>
      </c>
      <c r="W537" s="7">
        <v>16.13</v>
      </c>
      <c r="X537" s="7">
        <v>5.21</v>
      </c>
      <c r="Y537" s="7">
        <v>2.1</v>
      </c>
      <c r="Z537" s="7">
        <v>0.81</v>
      </c>
      <c r="AA537" s="7">
        <v>200</v>
      </c>
      <c r="AB537" s="7">
        <v>12</v>
      </c>
      <c r="AC537" s="7">
        <v>1.3</v>
      </c>
      <c r="AD537" s="7">
        <v>24.8</v>
      </c>
      <c r="AE537" s="7">
        <v>20</v>
      </c>
      <c r="AF537" s="7">
        <v>-5</v>
      </c>
      <c r="AG537" s="7">
        <v>2.5</v>
      </c>
    </row>
    <row r="538" spans="1:33" hidden="1" x14ac:dyDescent="0.2">
      <c r="A538" s="51" t="s">
        <v>966</v>
      </c>
      <c r="B538" s="51" t="s">
        <v>1205</v>
      </c>
      <c r="C538" s="51" t="s">
        <v>131</v>
      </c>
      <c r="D538" s="52" t="s">
        <v>1294</v>
      </c>
      <c r="E538" s="51" t="s">
        <v>149</v>
      </c>
      <c r="F538" s="51">
        <v>1200</v>
      </c>
      <c r="G538" s="60">
        <v>89</v>
      </c>
      <c r="H538" s="7">
        <v>300</v>
      </c>
      <c r="I538" s="7">
        <v>1.5</v>
      </c>
      <c r="J538" s="7"/>
      <c r="K538" s="7"/>
      <c r="L538" s="7"/>
      <c r="M538" s="7"/>
      <c r="N538" s="7"/>
      <c r="O538" s="52">
        <v>0.45</v>
      </c>
      <c r="P538" s="7"/>
      <c r="Q538" s="7">
        <v>0.1</v>
      </c>
      <c r="R538" s="61">
        <v>590.35</v>
      </c>
      <c r="S538" s="7">
        <v>100</v>
      </c>
      <c r="T538" s="51" t="s">
        <v>147</v>
      </c>
      <c r="U538" s="51">
        <f t="shared" ref="U538:U569" si="10">V538*W538*X538/1000000</f>
        <v>5.5199999999999999E-2</v>
      </c>
      <c r="V538" s="7">
        <v>92</v>
      </c>
      <c r="W538" s="7">
        <v>20</v>
      </c>
      <c r="X538" s="7">
        <v>30</v>
      </c>
      <c r="Y538" s="7"/>
      <c r="Z538" s="7"/>
      <c r="AA538" s="7"/>
      <c r="AB538" s="7"/>
      <c r="AC538" s="7"/>
      <c r="AD538" s="7"/>
      <c r="AE538" s="7"/>
      <c r="AF538" s="7"/>
      <c r="AG538" s="7"/>
    </row>
    <row r="539" spans="1:33" hidden="1" x14ac:dyDescent="0.2">
      <c r="A539" s="51" t="s">
        <v>966</v>
      </c>
      <c r="B539" s="51" t="s">
        <v>1208</v>
      </c>
      <c r="C539" s="51" t="s">
        <v>131</v>
      </c>
      <c r="D539" s="52" t="s">
        <v>1294</v>
      </c>
      <c r="E539" s="51" t="s">
        <v>149</v>
      </c>
      <c r="F539" s="51">
        <v>1200</v>
      </c>
      <c r="G539" s="60">
        <v>104</v>
      </c>
      <c r="H539" s="7">
        <v>300</v>
      </c>
      <c r="I539" s="7">
        <v>1.4</v>
      </c>
      <c r="J539" s="7"/>
      <c r="K539" s="7"/>
      <c r="L539" s="7"/>
      <c r="M539" s="7"/>
      <c r="N539" s="7"/>
      <c r="O539" s="7">
        <v>0.39</v>
      </c>
      <c r="P539" s="7"/>
      <c r="Q539" s="7">
        <v>0.1</v>
      </c>
      <c r="R539" s="61">
        <v>620.6</v>
      </c>
      <c r="S539" s="7">
        <v>100</v>
      </c>
      <c r="T539" s="51" t="s">
        <v>147</v>
      </c>
      <c r="U539" s="51">
        <f t="shared" si="10"/>
        <v>5.5199999999999999E-2</v>
      </c>
      <c r="V539" s="7">
        <v>92</v>
      </c>
      <c r="W539" s="7">
        <v>20</v>
      </c>
      <c r="X539" s="7">
        <v>30</v>
      </c>
      <c r="Y539" s="7"/>
      <c r="Z539" s="7"/>
      <c r="AA539" s="7"/>
      <c r="AB539" s="7"/>
      <c r="AC539" s="7"/>
      <c r="AD539" s="7"/>
      <c r="AE539" s="7"/>
      <c r="AF539" s="7"/>
      <c r="AG539" s="7"/>
    </row>
    <row r="540" spans="1:33" hidden="1" x14ac:dyDescent="0.2">
      <c r="A540" s="51" t="s">
        <v>966</v>
      </c>
      <c r="B540" s="51" t="s">
        <v>1209</v>
      </c>
      <c r="C540" s="51" t="s">
        <v>131</v>
      </c>
      <c r="D540" s="52" t="s">
        <v>1294</v>
      </c>
      <c r="E540" s="51" t="s">
        <v>149</v>
      </c>
      <c r="F540" s="51">
        <v>1200</v>
      </c>
      <c r="G540" s="60">
        <v>170</v>
      </c>
      <c r="H540" s="7">
        <v>500</v>
      </c>
      <c r="I540" s="7">
        <v>1.26</v>
      </c>
      <c r="J540" s="7"/>
      <c r="K540" s="7"/>
      <c r="L540" s="7"/>
      <c r="M540" s="7"/>
      <c r="N540" s="7"/>
      <c r="O540" s="7">
        <v>0.26</v>
      </c>
      <c r="P540" s="7"/>
      <c r="Q540" s="7">
        <v>0.06</v>
      </c>
      <c r="R540" s="61">
        <v>761.37</v>
      </c>
      <c r="S540" s="7">
        <v>100</v>
      </c>
      <c r="T540" s="51" t="s">
        <v>147</v>
      </c>
      <c r="U540" s="51">
        <f t="shared" si="10"/>
        <v>9.5880000000000007E-2</v>
      </c>
      <c r="V540" s="7">
        <v>94</v>
      </c>
      <c r="W540" s="7">
        <v>34</v>
      </c>
      <c r="X540" s="7">
        <v>30</v>
      </c>
      <c r="Y540" s="7"/>
      <c r="Z540" s="7"/>
      <c r="AA540" s="7"/>
      <c r="AB540" s="7"/>
      <c r="AC540" s="7"/>
      <c r="AD540" s="7"/>
      <c r="AE540" s="7"/>
      <c r="AF540" s="7"/>
      <c r="AG540" s="7"/>
    </row>
    <row r="541" spans="1:33" hidden="1" x14ac:dyDescent="0.2">
      <c r="A541" s="51" t="s">
        <v>966</v>
      </c>
      <c r="B541" s="52" t="s">
        <v>1276</v>
      </c>
      <c r="C541" s="51" t="s">
        <v>131</v>
      </c>
      <c r="D541" s="52" t="s">
        <v>1294</v>
      </c>
      <c r="E541" s="51" t="s">
        <v>149</v>
      </c>
      <c r="F541" s="51">
        <v>1200</v>
      </c>
      <c r="G541" s="60">
        <v>260</v>
      </c>
      <c r="H541" s="7">
        <v>800</v>
      </c>
      <c r="I541" s="7">
        <v>1.32</v>
      </c>
      <c r="J541" s="7"/>
      <c r="K541" s="7"/>
      <c r="L541" s="7"/>
      <c r="M541" s="7"/>
      <c r="N541" s="7"/>
      <c r="O541" s="7">
        <v>0.17</v>
      </c>
      <c r="P541" s="7"/>
      <c r="Q541" s="7">
        <v>0.04</v>
      </c>
      <c r="R541" s="61">
        <v>869.89</v>
      </c>
      <c r="S541" s="7">
        <v>100</v>
      </c>
      <c r="T541" s="51" t="s">
        <v>147</v>
      </c>
      <c r="U541" s="51">
        <f t="shared" si="10"/>
        <v>0.29899999999999999</v>
      </c>
      <c r="V541" s="7">
        <v>115</v>
      </c>
      <c r="W541" s="7">
        <v>50</v>
      </c>
      <c r="X541" s="7">
        <v>52</v>
      </c>
      <c r="Y541" s="7"/>
      <c r="Z541" s="7"/>
      <c r="AA541" s="7"/>
      <c r="AB541" s="7"/>
      <c r="AC541" s="7"/>
      <c r="AD541" s="7"/>
      <c r="AE541" s="7"/>
      <c r="AF541" s="7"/>
      <c r="AG541" s="7"/>
    </row>
    <row r="542" spans="1:33" hidden="1" x14ac:dyDescent="0.2">
      <c r="A542" s="51" t="s">
        <v>966</v>
      </c>
      <c r="B542" s="51" t="s">
        <v>1213</v>
      </c>
      <c r="C542" s="51" t="s">
        <v>131</v>
      </c>
      <c r="D542" s="52" t="s">
        <v>1294</v>
      </c>
      <c r="E542" s="51" t="s">
        <v>149</v>
      </c>
      <c r="F542" s="51">
        <v>1200</v>
      </c>
      <c r="G542" s="60">
        <v>350</v>
      </c>
      <c r="H542" s="7">
        <v>1000</v>
      </c>
      <c r="I542" s="7">
        <v>1.28</v>
      </c>
      <c r="J542" s="7"/>
      <c r="K542" s="7"/>
      <c r="L542" s="7"/>
      <c r="M542" s="7"/>
      <c r="N542" s="7"/>
      <c r="O542" s="7">
        <v>0.13</v>
      </c>
      <c r="P542" s="7"/>
      <c r="Q542" s="7">
        <v>0.04</v>
      </c>
      <c r="R542" s="61">
        <v>1048.48</v>
      </c>
      <c r="S542" s="7">
        <v>25</v>
      </c>
      <c r="T542" s="51" t="s">
        <v>147</v>
      </c>
      <c r="U542" s="51">
        <f t="shared" si="10"/>
        <v>0.29899999999999999</v>
      </c>
      <c r="V542" s="7">
        <v>115</v>
      </c>
      <c r="W542" s="7">
        <v>50</v>
      </c>
      <c r="X542" s="7">
        <v>52</v>
      </c>
      <c r="Y542" s="7"/>
      <c r="Z542" s="7"/>
      <c r="AA542" s="7"/>
      <c r="AB542" s="7"/>
      <c r="AC542" s="7"/>
      <c r="AD542" s="7"/>
      <c r="AE542" s="7"/>
      <c r="AF542" s="7"/>
      <c r="AG542" s="7"/>
    </row>
    <row r="543" spans="1:33" hidden="1" x14ac:dyDescent="0.2">
      <c r="A543" s="51" t="s">
        <v>966</v>
      </c>
      <c r="B543" s="52" t="s">
        <v>1278</v>
      </c>
      <c r="C543" s="51" t="s">
        <v>131</v>
      </c>
      <c r="D543" s="52" t="s">
        <v>1294</v>
      </c>
      <c r="E543" s="51" t="s">
        <v>149</v>
      </c>
      <c r="F543" s="51">
        <v>1200</v>
      </c>
      <c r="G543" s="60">
        <v>600</v>
      </c>
      <c r="H543" s="7">
        <v>1800</v>
      </c>
      <c r="I543" s="7">
        <v>1.32</v>
      </c>
      <c r="J543" s="7"/>
      <c r="K543" s="7"/>
      <c r="L543" s="7"/>
      <c r="M543" s="7"/>
      <c r="N543" s="7"/>
      <c r="O543" s="7">
        <v>7.8E-2</v>
      </c>
      <c r="P543" s="7"/>
      <c r="Q543" s="7">
        <v>0.02</v>
      </c>
      <c r="R543" s="61">
        <v>1627.63</v>
      </c>
      <c r="S543" s="7">
        <v>25</v>
      </c>
      <c r="T543" s="51" t="s">
        <v>147</v>
      </c>
      <c r="U543" s="51">
        <f t="shared" si="10"/>
        <v>0.46800000000000003</v>
      </c>
      <c r="V543" s="7">
        <v>150</v>
      </c>
      <c r="W543" s="7">
        <v>60</v>
      </c>
      <c r="X543" s="7">
        <v>52</v>
      </c>
      <c r="Y543" s="7"/>
      <c r="Z543" s="7"/>
      <c r="AA543" s="7"/>
      <c r="AB543" s="7"/>
      <c r="AC543" s="7"/>
      <c r="AD543" s="7"/>
      <c r="AE543" s="7"/>
      <c r="AF543" s="7"/>
      <c r="AG543" s="7"/>
    </row>
    <row r="544" spans="1:33" hidden="1" x14ac:dyDescent="0.2">
      <c r="A544" s="51" t="s">
        <v>966</v>
      </c>
      <c r="B544" s="51" t="s">
        <v>1215</v>
      </c>
      <c r="C544" s="51" t="s">
        <v>131</v>
      </c>
      <c r="D544" s="52" t="s">
        <v>1294</v>
      </c>
      <c r="E544" s="51" t="s">
        <v>149</v>
      </c>
      <c r="F544" s="51">
        <v>1400</v>
      </c>
      <c r="G544" s="60">
        <v>89</v>
      </c>
      <c r="H544" s="7">
        <v>300</v>
      </c>
      <c r="I544" s="7">
        <v>1.5</v>
      </c>
      <c r="J544" s="7"/>
      <c r="K544" s="7"/>
      <c r="L544" s="7"/>
      <c r="M544" s="7"/>
      <c r="N544" s="7"/>
      <c r="O544" s="52">
        <v>0.45</v>
      </c>
      <c r="P544" s="7"/>
      <c r="Q544" s="7">
        <v>0.1</v>
      </c>
      <c r="R544" s="61">
        <v>603.61</v>
      </c>
      <c r="S544" s="7">
        <v>100</v>
      </c>
      <c r="T544" s="51" t="s">
        <v>147</v>
      </c>
      <c r="U544" s="51">
        <f t="shared" si="10"/>
        <v>5.5199999999999999E-2</v>
      </c>
      <c r="V544" s="7">
        <v>92</v>
      </c>
      <c r="W544" s="7">
        <v>20</v>
      </c>
      <c r="X544" s="7">
        <v>30</v>
      </c>
      <c r="Y544" s="7"/>
      <c r="Z544" s="7"/>
      <c r="AA544" s="7"/>
      <c r="AB544" s="7"/>
      <c r="AC544" s="7"/>
      <c r="AD544" s="7"/>
      <c r="AE544" s="7"/>
      <c r="AF544" s="7"/>
      <c r="AG544" s="7"/>
    </row>
    <row r="545" spans="1:33" hidden="1" x14ac:dyDescent="0.2">
      <c r="A545" s="51" t="s">
        <v>966</v>
      </c>
      <c r="B545" s="51" t="s">
        <v>1217</v>
      </c>
      <c r="C545" s="51" t="s">
        <v>131</v>
      </c>
      <c r="D545" s="52" t="s">
        <v>1294</v>
      </c>
      <c r="E545" s="51" t="s">
        <v>149</v>
      </c>
      <c r="F545" s="51">
        <v>1400</v>
      </c>
      <c r="G545" s="60">
        <v>350</v>
      </c>
      <c r="H545" s="7">
        <v>1000</v>
      </c>
      <c r="I545" s="7">
        <v>1.28</v>
      </c>
      <c r="J545" s="7"/>
      <c r="K545" s="7"/>
      <c r="L545" s="7"/>
      <c r="M545" s="7"/>
      <c r="N545" s="7"/>
      <c r="O545" s="7">
        <v>0.13</v>
      </c>
      <c r="P545" s="7"/>
      <c r="Q545" s="7">
        <v>0.04</v>
      </c>
      <c r="R545" s="61">
        <v>1037.28</v>
      </c>
      <c r="S545" s="7">
        <v>25</v>
      </c>
      <c r="T545" s="51" t="s">
        <v>147</v>
      </c>
      <c r="U545" s="51">
        <f t="shared" si="10"/>
        <v>0.29899999999999999</v>
      </c>
      <c r="V545" s="7">
        <v>115</v>
      </c>
      <c r="W545" s="7">
        <v>50</v>
      </c>
      <c r="X545" s="7">
        <v>52</v>
      </c>
      <c r="Y545" s="7"/>
      <c r="Z545" s="7"/>
      <c r="AA545" s="7"/>
      <c r="AB545" s="7"/>
      <c r="AC545" s="7"/>
      <c r="AD545" s="7"/>
      <c r="AE545" s="7"/>
      <c r="AF545" s="7"/>
      <c r="AG545" s="7"/>
    </row>
    <row r="546" spans="1:33" hidden="1" x14ac:dyDescent="0.2">
      <c r="A546" s="51" t="s">
        <v>966</v>
      </c>
      <c r="B546" s="52" t="s">
        <v>1279</v>
      </c>
      <c r="C546" s="51" t="s">
        <v>131</v>
      </c>
      <c r="D546" s="52" t="s">
        <v>1294</v>
      </c>
      <c r="E546" s="51" t="s">
        <v>149</v>
      </c>
      <c r="F546" s="51">
        <v>1400</v>
      </c>
      <c r="G546" s="60">
        <v>600</v>
      </c>
      <c r="H546" s="7">
        <v>1800</v>
      </c>
      <c r="I546" s="7">
        <v>1.32</v>
      </c>
      <c r="J546" s="7"/>
      <c r="K546" s="7"/>
      <c r="L546" s="7"/>
      <c r="M546" s="7"/>
      <c r="N546" s="7"/>
      <c r="O546" s="7">
        <v>7.8E-2</v>
      </c>
      <c r="P546" s="7"/>
      <c r="Q546" s="7">
        <v>0.02</v>
      </c>
      <c r="R546" s="61">
        <v>1665.6</v>
      </c>
      <c r="S546" s="7">
        <v>25</v>
      </c>
      <c r="T546" s="51" t="s">
        <v>147</v>
      </c>
      <c r="U546" s="51">
        <f t="shared" si="10"/>
        <v>0.46800000000000003</v>
      </c>
      <c r="V546" s="7">
        <v>150</v>
      </c>
      <c r="W546" s="7">
        <v>60</v>
      </c>
      <c r="X546" s="7">
        <v>52</v>
      </c>
      <c r="Y546" s="7"/>
      <c r="Z546" s="7"/>
      <c r="AA546" s="7"/>
      <c r="AB546" s="7"/>
      <c r="AC546" s="7"/>
      <c r="AD546" s="7"/>
      <c r="AE546" s="7"/>
      <c r="AF546" s="7"/>
      <c r="AG546" s="7"/>
    </row>
    <row r="547" spans="1:33" hidden="1" x14ac:dyDescent="0.2">
      <c r="A547" s="51" t="s">
        <v>966</v>
      </c>
      <c r="B547" s="51" t="s">
        <v>1221</v>
      </c>
      <c r="C547" s="51" t="s">
        <v>131</v>
      </c>
      <c r="D547" s="52" t="s">
        <v>1294</v>
      </c>
      <c r="E547" s="51" t="s">
        <v>149</v>
      </c>
      <c r="F547" s="51">
        <v>1600</v>
      </c>
      <c r="G547" s="60">
        <v>89</v>
      </c>
      <c r="H547" s="7">
        <v>300</v>
      </c>
      <c r="I547" s="7">
        <v>1.5</v>
      </c>
      <c r="J547" s="7"/>
      <c r="K547" s="7"/>
      <c r="L547" s="7"/>
      <c r="M547" s="7"/>
      <c r="N547" s="7"/>
      <c r="O547" s="52">
        <v>0.45</v>
      </c>
      <c r="P547" s="7"/>
      <c r="Q547" s="7">
        <v>0.1</v>
      </c>
      <c r="R547" s="61">
        <v>616.80999999999995</v>
      </c>
      <c r="S547" s="7">
        <v>100</v>
      </c>
      <c r="T547" s="51" t="s">
        <v>147</v>
      </c>
      <c r="U547" s="51">
        <f t="shared" si="10"/>
        <v>5.5199999999999999E-2</v>
      </c>
      <c r="V547" s="7">
        <v>92</v>
      </c>
      <c r="W547" s="7">
        <v>20</v>
      </c>
      <c r="X547" s="7">
        <v>30</v>
      </c>
      <c r="Y547" s="7"/>
      <c r="Z547" s="7"/>
      <c r="AA547" s="7"/>
      <c r="AB547" s="7"/>
      <c r="AC547" s="7"/>
      <c r="AD547" s="7"/>
      <c r="AE547" s="7"/>
      <c r="AF547" s="7"/>
      <c r="AG547" s="7"/>
    </row>
    <row r="548" spans="1:33" hidden="1" x14ac:dyDescent="0.2">
      <c r="A548" s="51" t="s">
        <v>966</v>
      </c>
      <c r="B548" s="51" t="s">
        <v>1223</v>
      </c>
      <c r="C548" s="51" t="s">
        <v>131</v>
      </c>
      <c r="D548" s="52" t="s">
        <v>1294</v>
      </c>
      <c r="E548" s="51" t="s">
        <v>149</v>
      </c>
      <c r="F548" s="51">
        <v>1600</v>
      </c>
      <c r="G548" s="60">
        <v>104</v>
      </c>
      <c r="H548" s="7">
        <v>300</v>
      </c>
      <c r="I548" s="7">
        <v>1.4</v>
      </c>
      <c r="J548" s="7"/>
      <c r="K548" s="7"/>
      <c r="L548" s="7"/>
      <c r="M548" s="7"/>
      <c r="N548" s="7"/>
      <c r="O548" s="7">
        <v>0.39</v>
      </c>
      <c r="P548" s="7"/>
      <c r="Q548" s="7">
        <v>0.1</v>
      </c>
      <c r="R548" s="61">
        <v>648.92999999999995</v>
      </c>
      <c r="S548" s="7">
        <v>100</v>
      </c>
      <c r="T548" s="51" t="s">
        <v>147</v>
      </c>
      <c r="U548" s="51">
        <f t="shared" si="10"/>
        <v>5.5199999999999999E-2</v>
      </c>
      <c r="V548" s="7">
        <v>92</v>
      </c>
      <c r="W548" s="7">
        <v>20</v>
      </c>
      <c r="X548" s="7">
        <v>30</v>
      </c>
      <c r="Y548" s="7"/>
      <c r="Z548" s="7"/>
      <c r="AA548" s="7"/>
      <c r="AB548" s="7"/>
      <c r="AC548" s="7"/>
      <c r="AD548" s="7"/>
      <c r="AE548" s="7"/>
      <c r="AF548" s="7"/>
      <c r="AG548" s="7"/>
    </row>
    <row r="549" spans="1:33" hidden="1" x14ac:dyDescent="0.2">
      <c r="A549" s="51" t="s">
        <v>966</v>
      </c>
      <c r="B549" s="51" t="s">
        <v>1220</v>
      </c>
      <c r="C549" s="51" t="s">
        <v>131</v>
      </c>
      <c r="D549" s="52" t="s">
        <v>1294</v>
      </c>
      <c r="E549" s="51" t="s">
        <v>149</v>
      </c>
      <c r="F549" s="51">
        <v>1600</v>
      </c>
      <c r="G549" s="60">
        <v>134</v>
      </c>
      <c r="H549" s="7">
        <v>300</v>
      </c>
      <c r="I549" s="7">
        <v>1.6</v>
      </c>
      <c r="J549" s="7"/>
      <c r="K549" s="7"/>
      <c r="L549" s="7"/>
      <c r="M549" s="7"/>
      <c r="N549" s="7"/>
      <c r="O549" s="7">
        <v>0.2</v>
      </c>
      <c r="P549" s="7"/>
      <c r="Q549" s="7">
        <v>0.22</v>
      </c>
      <c r="R549" s="61">
        <v>116.62</v>
      </c>
      <c r="S549" s="7">
        <v>100</v>
      </c>
      <c r="T549" s="51" t="s">
        <v>147</v>
      </c>
      <c r="U549" s="51">
        <f t="shared" si="10"/>
        <v>5.5800000000000002E-2</v>
      </c>
      <c r="V549" s="7">
        <v>93</v>
      </c>
      <c r="W549" s="7">
        <v>20</v>
      </c>
      <c r="X549" s="7">
        <v>30</v>
      </c>
      <c r="Y549" s="7"/>
      <c r="Z549" s="7"/>
      <c r="AA549" s="7"/>
      <c r="AB549" s="7"/>
      <c r="AC549" s="7"/>
      <c r="AD549" s="7"/>
      <c r="AE549" s="7"/>
      <c r="AF549" s="7"/>
      <c r="AG549" s="7"/>
    </row>
    <row r="550" spans="1:33" hidden="1" x14ac:dyDescent="0.2">
      <c r="A550" s="51" t="s">
        <v>966</v>
      </c>
      <c r="B550" s="51" t="s">
        <v>1226</v>
      </c>
      <c r="C550" s="51" t="s">
        <v>131</v>
      </c>
      <c r="D550" s="52" t="s">
        <v>1294</v>
      </c>
      <c r="E550" s="51" t="s">
        <v>149</v>
      </c>
      <c r="F550" s="51">
        <v>1600</v>
      </c>
      <c r="G550" s="60">
        <v>165</v>
      </c>
      <c r="H550" s="7">
        <v>500</v>
      </c>
      <c r="I550" s="7">
        <v>1.4</v>
      </c>
      <c r="J550" s="7"/>
      <c r="K550" s="7"/>
      <c r="L550" s="7"/>
      <c r="M550" s="7"/>
      <c r="N550" s="7"/>
      <c r="O550" s="7">
        <v>0.18</v>
      </c>
      <c r="P550" s="7"/>
      <c r="Q550" s="7">
        <v>0.1</v>
      </c>
      <c r="R550" s="61">
        <v>225.75</v>
      </c>
      <c r="S550" s="7">
        <v>100</v>
      </c>
      <c r="T550" s="51" t="s">
        <v>147</v>
      </c>
      <c r="U550" s="51">
        <f t="shared" si="10"/>
        <v>9.5880000000000007E-2</v>
      </c>
      <c r="V550" s="7">
        <v>94</v>
      </c>
      <c r="W550" s="7">
        <v>34</v>
      </c>
      <c r="X550" s="7">
        <v>30</v>
      </c>
      <c r="Y550" s="7"/>
      <c r="Z550" s="7"/>
      <c r="AA550" s="7"/>
      <c r="AB550" s="7"/>
      <c r="AC550" s="7"/>
      <c r="AD550" s="7"/>
      <c r="AE550" s="7"/>
      <c r="AF550" s="7"/>
      <c r="AG550" s="7"/>
    </row>
    <row r="551" spans="1:33" hidden="1" x14ac:dyDescent="0.2">
      <c r="A551" s="51" t="s">
        <v>966</v>
      </c>
      <c r="B551" s="51" t="s">
        <v>1228</v>
      </c>
      <c r="C551" s="51" t="s">
        <v>131</v>
      </c>
      <c r="D551" s="52" t="s">
        <v>1294</v>
      </c>
      <c r="E551" s="51" t="s">
        <v>149</v>
      </c>
      <c r="F551" s="51">
        <v>1600</v>
      </c>
      <c r="G551" s="60">
        <v>170</v>
      </c>
      <c r="H551" s="7">
        <v>500</v>
      </c>
      <c r="I551" s="7">
        <v>1.26</v>
      </c>
      <c r="J551" s="7"/>
      <c r="K551" s="7"/>
      <c r="L551" s="7"/>
      <c r="M551" s="7"/>
      <c r="N551" s="7"/>
      <c r="O551" s="7">
        <v>0.26</v>
      </c>
      <c r="P551" s="7"/>
      <c r="Q551" s="7">
        <v>0.06</v>
      </c>
      <c r="R551" s="61">
        <v>796.56</v>
      </c>
      <c r="S551" s="7">
        <v>100</v>
      </c>
      <c r="T551" s="51" t="s">
        <v>147</v>
      </c>
      <c r="U551" s="51">
        <f t="shared" si="10"/>
        <v>9.5880000000000007E-2</v>
      </c>
      <c r="V551" s="7">
        <v>94</v>
      </c>
      <c r="W551" s="7">
        <v>34</v>
      </c>
      <c r="X551" s="7">
        <v>30</v>
      </c>
      <c r="Y551" s="7"/>
      <c r="Z551" s="7"/>
      <c r="AA551" s="7"/>
      <c r="AB551" s="7"/>
      <c r="AC551" s="7"/>
      <c r="AD551" s="7"/>
      <c r="AE551" s="7"/>
      <c r="AF551" s="7"/>
      <c r="AG551" s="7"/>
    </row>
    <row r="552" spans="1:33" hidden="1" x14ac:dyDescent="0.2">
      <c r="A552" s="51" t="s">
        <v>966</v>
      </c>
      <c r="B552" s="51" t="s">
        <v>1229</v>
      </c>
      <c r="C552" s="51" t="s">
        <v>131</v>
      </c>
      <c r="D552" s="52" t="s">
        <v>1294</v>
      </c>
      <c r="E552" s="51" t="s">
        <v>149</v>
      </c>
      <c r="F552" s="51">
        <v>1600</v>
      </c>
      <c r="G552" s="60">
        <v>174</v>
      </c>
      <c r="H552" s="7">
        <v>500</v>
      </c>
      <c r="I552" s="7">
        <v>1.39</v>
      </c>
      <c r="J552" s="7"/>
      <c r="K552" s="7"/>
      <c r="L552" s="7"/>
      <c r="M552" s="7"/>
      <c r="N552" s="7"/>
      <c r="O552" s="7">
        <v>0.16</v>
      </c>
      <c r="P552" s="7"/>
      <c r="Q552" s="7">
        <v>0.08</v>
      </c>
      <c r="R552" s="61">
        <v>225.75</v>
      </c>
      <c r="S552" s="7">
        <v>100</v>
      </c>
      <c r="T552" s="51" t="s">
        <v>147</v>
      </c>
      <c r="U552" s="51">
        <f t="shared" si="10"/>
        <v>9.5880000000000007E-2</v>
      </c>
      <c r="V552" s="7">
        <v>94</v>
      </c>
      <c r="W552" s="7">
        <v>34</v>
      </c>
      <c r="X552" s="7">
        <v>30</v>
      </c>
      <c r="Y552" s="7"/>
      <c r="Z552" s="7"/>
      <c r="AA552" s="7"/>
      <c r="AB552" s="7"/>
      <c r="AC552" s="7"/>
      <c r="AD552" s="7"/>
      <c r="AE552" s="7"/>
      <c r="AF552" s="7"/>
      <c r="AG552" s="7"/>
    </row>
    <row r="553" spans="1:33" hidden="1" x14ac:dyDescent="0.2">
      <c r="A553" s="51" t="s">
        <v>966</v>
      </c>
      <c r="B553" s="51" t="s">
        <v>1225</v>
      </c>
      <c r="C553" s="51" t="s">
        <v>131</v>
      </c>
      <c r="D553" s="52" t="s">
        <v>1294</v>
      </c>
      <c r="E553" s="51" t="s">
        <v>149</v>
      </c>
      <c r="F553" s="51">
        <v>1600</v>
      </c>
      <c r="G553" s="60">
        <v>226</v>
      </c>
      <c r="H553" s="7">
        <v>500</v>
      </c>
      <c r="I553" s="7">
        <v>1.39</v>
      </c>
      <c r="J553" s="7"/>
      <c r="K553" s="7"/>
      <c r="L553" s="7"/>
      <c r="M553" s="7"/>
      <c r="N553" s="7"/>
      <c r="O553" s="7">
        <v>0.16</v>
      </c>
      <c r="P553" s="7"/>
      <c r="Q553" s="7">
        <v>0.08</v>
      </c>
      <c r="R553" s="61">
        <v>241.57</v>
      </c>
      <c r="S553" s="7">
        <v>100</v>
      </c>
      <c r="T553" s="51" t="s">
        <v>147</v>
      </c>
      <c r="U553" s="51">
        <f t="shared" si="10"/>
        <v>9.5880000000000007E-2</v>
      </c>
      <c r="V553" s="7">
        <v>94</v>
      </c>
      <c r="W553" s="7">
        <v>34</v>
      </c>
      <c r="X553" s="7">
        <v>30</v>
      </c>
      <c r="Y553" s="7"/>
      <c r="Z553" s="7"/>
      <c r="AA553" s="7"/>
      <c r="AB553" s="7"/>
      <c r="AC553" s="7"/>
      <c r="AD553" s="7"/>
      <c r="AE553" s="7"/>
      <c r="AF553" s="7"/>
      <c r="AG553" s="7"/>
    </row>
    <row r="554" spans="1:33" hidden="1" x14ac:dyDescent="0.2">
      <c r="A554" s="51" t="s">
        <v>966</v>
      </c>
      <c r="B554" s="52" t="s">
        <v>1280</v>
      </c>
      <c r="C554" s="51" t="s">
        <v>131</v>
      </c>
      <c r="D554" s="52" t="s">
        <v>1294</v>
      </c>
      <c r="E554" s="51" t="s">
        <v>149</v>
      </c>
      <c r="F554" s="51">
        <v>1600</v>
      </c>
      <c r="G554" s="60">
        <v>260</v>
      </c>
      <c r="H554" s="7">
        <v>800</v>
      </c>
      <c r="I554" s="7">
        <v>1.32</v>
      </c>
      <c r="J554" s="7"/>
      <c r="K554" s="7"/>
      <c r="L554" s="7"/>
      <c r="M554" s="7"/>
      <c r="N554" s="7"/>
      <c r="O554" s="7">
        <v>0.17</v>
      </c>
      <c r="P554" s="7"/>
      <c r="Q554" s="7">
        <v>0.04</v>
      </c>
      <c r="R554" s="61">
        <v>909.48</v>
      </c>
      <c r="S554" s="7">
        <v>100</v>
      </c>
      <c r="T554" s="51" t="s">
        <v>147</v>
      </c>
      <c r="U554" s="51">
        <f t="shared" si="10"/>
        <v>0.29899999999999999</v>
      </c>
      <c r="V554" s="7">
        <v>115</v>
      </c>
      <c r="W554" s="7">
        <v>50</v>
      </c>
      <c r="X554" s="7">
        <v>52</v>
      </c>
      <c r="Y554" s="7"/>
      <c r="Z554" s="7"/>
      <c r="AA554" s="7"/>
      <c r="AB554" s="7"/>
      <c r="AC554" s="7"/>
      <c r="AD554" s="7"/>
      <c r="AE554" s="7"/>
      <c r="AF554" s="7"/>
      <c r="AG554" s="7"/>
    </row>
    <row r="555" spans="1:33" hidden="1" x14ac:dyDescent="0.2">
      <c r="A555" s="51" t="s">
        <v>966</v>
      </c>
      <c r="B555" s="51" t="s">
        <v>1231</v>
      </c>
      <c r="C555" s="51" t="s">
        <v>131</v>
      </c>
      <c r="D555" s="52" t="s">
        <v>1294</v>
      </c>
      <c r="E555" s="51" t="s">
        <v>149</v>
      </c>
      <c r="F555" s="51">
        <v>1600</v>
      </c>
      <c r="G555" s="60">
        <v>330</v>
      </c>
      <c r="H555" s="7">
        <v>800</v>
      </c>
      <c r="I555" s="7">
        <v>1.31</v>
      </c>
      <c r="J555" s="7"/>
      <c r="K555" s="7"/>
      <c r="L555" s="7"/>
      <c r="M555" s="7"/>
      <c r="N555" s="7"/>
      <c r="O555" s="7">
        <v>8.5999999999999993E-2</v>
      </c>
      <c r="P555" s="7"/>
      <c r="Q555" s="7">
        <v>5.5E-2</v>
      </c>
      <c r="R555" s="61">
        <v>430.81</v>
      </c>
      <c r="S555" s="7">
        <v>100</v>
      </c>
      <c r="T555" s="51" t="s">
        <v>147</v>
      </c>
      <c r="U555" s="51">
        <f t="shared" si="10"/>
        <v>0.30475000000000002</v>
      </c>
      <c r="V555" s="7">
        <v>115</v>
      </c>
      <c r="W555" s="7">
        <v>50</v>
      </c>
      <c r="X555" s="7">
        <v>53</v>
      </c>
      <c r="Y555" s="7"/>
      <c r="Z555" s="7"/>
      <c r="AA555" s="7"/>
      <c r="AB555" s="7"/>
      <c r="AC555" s="7"/>
      <c r="AD555" s="7"/>
      <c r="AE555" s="7"/>
      <c r="AF555" s="7"/>
      <c r="AG555" s="7"/>
    </row>
    <row r="556" spans="1:33" hidden="1" x14ac:dyDescent="0.2">
      <c r="A556" s="51" t="s">
        <v>966</v>
      </c>
      <c r="B556" s="51" t="s">
        <v>1233</v>
      </c>
      <c r="C556" s="51" t="s">
        <v>131</v>
      </c>
      <c r="D556" s="52" t="s">
        <v>1294</v>
      </c>
      <c r="E556" s="51" t="s">
        <v>149</v>
      </c>
      <c r="F556" s="51">
        <v>1600</v>
      </c>
      <c r="G556" s="60">
        <v>350</v>
      </c>
      <c r="H556" s="7">
        <v>1000</v>
      </c>
      <c r="I556" s="7">
        <v>1.28</v>
      </c>
      <c r="J556" s="7"/>
      <c r="K556" s="7"/>
      <c r="L556" s="7"/>
      <c r="M556" s="7"/>
      <c r="N556" s="7"/>
      <c r="O556" s="7">
        <v>0.13</v>
      </c>
      <c r="P556" s="7"/>
      <c r="Q556" s="7">
        <v>0.04</v>
      </c>
      <c r="R556" s="61">
        <v>1060.29</v>
      </c>
      <c r="S556" s="7">
        <v>25</v>
      </c>
      <c r="T556" s="51" t="s">
        <v>147</v>
      </c>
      <c r="U556" s="51">
        <f t="shared" si="10"/>
        <v>0.29899999999999999</v>
      </c>
      <c r="V556" s="7">
        <v>115</v>
      </c>
      <c r="W556" s="7">
        <v>50</v>
      </c>
      <c r="X556" s="7">
        <v>52</v>
      </c>
      <c r="Y556" s="7"/>
      <c r="Z556" s="7"/>
      <c r="AA556" s="7"/>
      <c r="AB556" s="7"/>
      <c r="AC556" s="7"/>
      <c r="AD556" s="7"/>
      <c r="AE556" s="7"/>
      <c r="AF556" s="7"/>
      <c r="AG556" s="7"/>
    </row>
    <row r="557" spans="1:33" hidden="1" x14ac:dyDescent="0.2">
      <c r="A557" s="51" t="s">
        <v>966</v>
      </c>
      <c r="B557" s="52" t="s">
        <v>1274</v>
      </c>
      <c r="C557" s="51" t="s">
        <v>131</v>
      </c>
      <c r="D557" s="52" t="s">
        <v>1294</v>
      </c>
      <c r="E557" s="51" t="s">
        <v>149</v>
      </c>
      <c r="F557" s="51">
        <v>1600</v>
      </c>
      <c r="G557" s="60">
        <v>380</v>
      </c>
      <c r="H557" s="7">
        <v>1500</v>
      </c>
      <c r="I557" s="7">
        <v>1.4</v>
      </c>
      <c r="J557" s="7"/>
      <c r="K557" s="7"/>
      <c r="L557" s="7"/>
      <c r="M557" s="7"/>
      <c r="N557" s="7"/>
      <c r="O557" s="7">
        <v>0.125</v>
      </c>
      <c r="P557" s="7"/>
      <c r="Q557" s="7">
        <v>0.04</v>
      </c>
      <c r="R557" s="61">
        <v>1060.29</v>
      </c>
      <c r="S557" s="7">
        <v>25</v>
      </c>
      <c r="T557" s="51" t="s">
        <v>147</v>
      </c>
      <c r="U557" s="51">
        <f t="shared" si="10"/>
        <v>0.29899999999999999</v>
      </c>
      <c r="V557" s="7">
        <v>115</v>
      </c>
      <c r="W557" s="7">
        <v>50</v>
      </c>
      <c r="X557" s="7">
        <v>52</v>
      </c>
      <c r="Y557" s="7"/>
      <c r="Z557" s="7"/>
      <c r="AA557" s="7"/>
      <c r="AB557" s="7"/>
      <c r="AC557" s="7"/>
      <c r="AD557" s="7"/>
      <c r="AE557" s="7"/>
      <c r="AF557" s="7"/>
      <c r="AG557" s="7"/>
    </row>
    <row r="558" spans="1:33" hidden="1" x14ac:dyDescent="0.2">
      <c r="A558" s="51" t="s">
        <v>966</v>
      </c>
      <c r="B558" s="51" t="s">
        <v>1230</v>
      </c>
      <c r="C558" s="51" t="s">
        <v>131</v>
      </c>
      <c r="D558" s="52" t="s">
        <v>1294</v>
      </c>
      <c r="E558" s="51" t="s">
        <v>149</v>
      </c>
      <c r="F558" s="51">
        <v>1600</v>
      </c>
      <c r="G558" s="60">
        <v>390</v>
      </c>
      <c r="H558" s="7">
        <v>800</v>
      </c>
      <c r="I558" s="7">
        <v>1.34</v>
      </c>
      <c r="J558" s="7"/>
      <c r="K558" s="7"/>
      <c r="L558" s="7"/>
      <c r="M558" s="7"/>
      <c r="N558" s="7"/>
      <c r="O558" s="7">
        <v>8.5999999999999993E-2</v>
      </c>
      <c r="P558" s="7"/>
      <c r="Q558" s="7">
        <v>5.5E-2</v>
      </c>
      <c r="R558" s="61">
        <v>480.91</v>
      </c>
      <c r="S558" s="7">
        <v>100</v>
      </c>
      <c r="T558" s="51" t="s">
        <v>147</v>
      </c>
      <c r="U558" s="51">
        <f t="shared" si="10"/>
        <v>0.30475000000000002</v>
      </c>
      <c r="V558" s="7">
        <v>115</v>
      </c>
      <c r="W558" s="7">
        <v>50</v>
      </c>
      <c r="X558" s="7">
        <v>53</v>
      </c>
      <c r="Y558" s="7"/>
      <c r="Z558" s="7"/>
      <c r="AA558" s="7"/>
      <c r="AB558" s="7"/>
      <c r="AC558" s="7"/>
      <c r="AD558" s="7"/>
      <c r="AE558" s="7"/>
      <c r="AF558" s="7"/>
      <c r="AG558" s="7"/>
    </row>
    <row r="559" spans="1:33" hidden="1" x14ac:dyDescent="0.2">
      <c r="A559" s="51" t="s">
        <v>966</v>
      </c>
      <c r="B559" s="52" t="s">
        <v>1281</v>
      </c>
      <c r="C559" s="51" t="s">
        <v>131</v>
      </c>
      <c r="D559" s="52" t="s">
        <v>1294</v>
      </c>
      <c r="E559" s="51" t="s">
        <v>149</v>
      </c>
      <c r="F559" s="51">
        <v>1600</v>
      </c>
      <c r="G559" s="60">
        <v>600</v>
      </c>
      <c r="H559" s="7">
        <v>1800</v>
      </c>
      <c r="I559" s="7">
        <v>1.32</v>
      </c>
      <c r="J559" s="7"/>
      <c r="K559" s="7"/>
      <c r="L559" s="7"/>
      <c r="M559" s="7"/>
      <c r="N559" s="7"/>
      <c r="O559" s="7">
        <v>7.8E-2</v>
      </c>
      <c r="P559" s="7"/>
      <c r="Q559" s="7">
        <v>0.02</v>
      </c>
      <c r="R559" s="61">
        <v>1703.18</v>
      </c>
      <c r="S559" s="7">
        <v>25</v>
      </c>
      <c r="T559" s="51" t="s">
        <v>147</v>
      </c>
      <c r="U559" s="51">
        <f t="shared" si="10"/>
        <v>0.46800000000000003</v>
      </c>
      <c r="V559" s="7">
        <v>150</v>
      </c>
      <c r="W559" s="7">
        <v>60</v>
      </c>
      <c r="X559" s="7">
        <v>52</v>
      </c>
      <c r="Y559" s="7"/>
      <c r="Z559" s="7"/>
      <c r="AA559" s="7"/>
      <c r="AB559" s="7"/>
      <c r="AC559" s="7"/>
      <c r="AD559" s="7"/>
      <c r="AE559" s="7"/>
      <c r="AF559" s="7"/>
      <c r="AG559" s="7"/>
    </row>
    <row r="560" spans="1:33" hidden="1" x14ac:dyDescent="0.2">
      <c r="A560" s="51" t="s">
        <v>966</v>
      </c>
      <c r="B560" s="52" t="s">
        <v>1275</v>
      </c>
      <c r="C560" s="51" t="s">
        <v>131</v>
      </c>
      <c r="D560" s="52" t="s">
        <v>1294</v>
      </c>
      <c r="E560" s="51" t="s">
        <v>149</v>
      </c>
      <c r="F560" s="51">
        <v>1600</v>
      </c>
      <c r="G560" s="60">
        <v>710</v>
      </c>
      <c r="H560" s="7">
        <v>2500</v>
      </c>
      <c r="I560" s="7">
        <v>1.31</v>
      </c>
      <c r="J560" s="7"/>
      <c r="K560" s="7"/>
      <c r="L560" s="7"/>
      <c r="M560" s="7"/>
      <c r="N560" s="7"/>
      <c r="O560" s="7">
        <v>6.5000000000000002E-2</v>
      </c>
      <c r="P560" s="7"/>
      <c r="Q560" s="7">
        <v>0.02</v>
      </c>
      <c r="R560" s="61">
        <v>1736.61</v>
      </c>
      <c r="S560" s="7">
        <v>25</v>
      </c>
      <c r="T560" s="51" t="s">
        <v>147</v>
      </c>
      <c r="U560" s="51">
        <f t="shared" si="10"/>
        <v>0.46800000000000003</v>
      </c>
      <c r="V560" s="7">
        <v>150</v>
      </c>
      <c r="W560" s="7">
        <v>60</v>
      </c>
      <c r="X560" s="7">
        <v>52</v>
      </c>
      <c r="Y560" s="7"/>
      <c r="Z560" s="7"/>
      <c r="AA560" s="7"/>
      <c r="AB560" s="7"/>
      <c r="AC560" s="7"/>
      <c r="AD560" s="7"/>
      <c r="AE560" s="7"/>
      <c r="AF560" s="7"/>
      <c r="AG560" s="7"/>
    </row>
    <row r="561" spans="1:33" hidden="1" x14ac:dyDescent="0.2">
      <c r="A561" s="51" t="s">
        <v>966</v>
      </c>
      <c r="B561" s="51" t="s">
        <v>1236</v>
      </c>
      <c r="C561" s="51" t="s">
        <v>131</v>
      </c>
      <c r="D561" s="52" t="s">
        <v>1294</v>
      </c>
      <c r="E561" s="51" t="s">
        <v>149</v>
      </c>
      <c r="F561" s="51">
        <v>1800</v>
      </c>
      <c r="G561" s="60">
        <v>89</v>
      </c>
      <c r="H561" s="7">
        <v>300</v>
      </c>
      <c r="I561" s="7">
        <v>1.5</v>
      </c>
      <c r="J561" s="7"/>
      <c r="K561" s="7"/>
      <c r="L561" s="7"/>
      <c r="M561" s="7"/>
      <c r="N561" s="7"/>
      <c r="O561" s="52">
        <v>0.45</v>
      </c>
      <c r="P561" s="7"/>
      <c r="Q561" s="7">
        <v>0.1</v>
      </c>
      <c r="R561" s="61">
        <v>633.72</v>
      </c>
      <c r="S561" s="7">
        <v>100</v>
      </c>
      <c r="T561" s="51" t="s">
        <v>147</v>
      </c>
      <c r="U561" s="51">
        <f t="shared" si="10"/>
        <v>5.5199999999999999E-2</v>
      </c>
      <c r="V561" s="7">
        <v>92</v>
      </c>
      <c r="W561" s="7">
        <v>20</v>
      </c>
      <c r="X561" s="7">
        <v>30</v>
      </c>
      <c r="Y561" s="7"/>
      <c r="Z561" s="7"/>
      <c r="AA561" s="7"/>
      <c r="AB561" s="7"/>
      <c r="AC561" s="7"/>
      <c r="AD561" s="7"/>
      <c r="AE561" s="7"/>
      <c r="AF561" s="7"/>
      <c r="AG561" s="7"/>
    </row>
    <row r="562" spans="1:33" hidden="1" x14ac:dyDescent="0.2">
      <c r="A562" s="51" t="s">
        <v>966</v>
      </c>
      <c r="B562" s="52" t="s">
        <v>1282</v>
      </c>
      <c r="C562" s="51" t="s">
        <v>131</v>
      </c>
      <c r="D562" s="52" t="s">
        <v>1294</v>
      </c>
      <c r="E562" s="51" t="s">
        <v>149</v>
      </c>
      <c r="F562" s="51">
        <v>1800</v>
      </c>
      <c r="G562" s="60">
        <v>104</v>
      </c>
      <c r="H562" s="7">
        <v>300</v>
      </c>
      <c r="I562" s="7">
        <v>1.4</v>
      </c>
      <c r="J562" s="7"/>
      <c r="K562" s="7"/>
      <c r="L562" s="7"/>
      <c r="M562" s="7"/>
      <c r="N562" s="7"/>
      <c r="O562" s="7">
        <v>0.39</v>
      </c>
      <c r="P562" s="7"/>
      <c r="Q562" s="7">
        <v>0.1</v>
      </c>
      <c r="R562" s="61">
        <v>665.9</v>
      </c>
      <c r="S562" s="7">
        <v>100</v>
      </c>
      <c r="T562" s="51" t="s">
        <v>147</v>
      </c>
      <c r="U562" s="51">
        <f t="shared" si="10"/>
        <v>5.5199999999999999E-2</v>
      </c>
      <c r="V562" s="7">
        <v>92</v>
      </c>
      <c r="W562" s="7">
        <v>20</v>
      </c>
      <c r="X562" s="7">
        <v>30</v>
      </c>
      <c r="Y562" s="7"/>
      <c r="Z562" s="7"/>
      <c r="AA562" s="7"/>
      <c r="AB562" s="7"/>
      <c r="AC562" s="7"/>
      <c r="AD562" s="7"/>
      <c r="AE562" s="7"/>
      <c r="AF562" s="7"/>
      <c r="AG562" s="7"/>
    </row>
    <row r="563" spans="1:33" hidden="1" x14ac:dyDescent="0.2">
      <c r="A563" s="51" t="s">
        <v>966</v>
      </c>
      <c r="B563" s="51" t="s">
        <v>1239</v>
      </c>
      <c r="C563" s="51" t="s">
        <v>131</v>
      </c>
      <c r="D563" s="52" t="s">
        <v>1294</v>
      </c>
      <c r="E563" s="51" t="s">
        <v>149</v>
      </c>
      <c r="F563" s="51">
        <v>1800</v>
      </c>
      <c r="G563" s="60">
        <v>170</v>
      </c>
      <c r="H563" s="7">
        <v>500</v>
      </c>
      <c r="I563" s="7">
        <v>1.26</v>
      </c>
      <c r="J563" s="7"/>
      <c r="K563" s="7"/>
      <c r="L563" s="7"/>
      <c r="M563" s="7"/>
      <c r="N563" s="7"/>
      <c r="O563" s="7">
        <v>0.26</v>
      </c>
      <c r="P563" s="7"/>
      <c r="Q563" s="7">
        <v>0.06</v>
      </c>
      <c r="R563" s="61">
        <v>817.01</v>
      </c>
      <c r="S563" s="7">
        <v>100</v>
      </c>
      <c r="T563" s="51" t="s">
        <v>147</v>
      </c>
      <c r="U563" s="51">
        <f t="shared" si="10"/>
        <v>9.5880000000000007E-2</v>
      </c>
      <c r="V563" s="7">
        <v>94</v>
      </c>
      <c r="W563" s="7">
        <v>34</v>
      </c>
      <c r="X563" s="7">
        <v>30</v>
      </c>
      <c r="Y563" s="7"/>
      <c r="Z563" s="7"/>
      <c r="AA563" s="7"/>
      <c r="AB563" s="7"/>
      <c r="AC563" s="7"/>
      <c r="AD563" s="7"/>
      <c r="AE563" s="7"/>
      <c r="AF563" s="7"/>
      <c r="AG563" s="7"/>
    </row>
    <row r="564" spans="1:33" hidden="1" x14ac:dyDescent="0.2">
      <c r="A564" s="51" t="s">
        <v>966</v>
      </c>
      <c r="B564" s="51" t="s">
        <v>1240</v>
      </c>
      <c r="C564" s="51" t="s">
        <v>131</v>
      </c>
      <c r="D564" s="52" t="s">
        <v>1294</v>
      </c>
      <c r="E564" s="51" t="s">
        <v>149</v>
      </c>
      <c r="F564" s="51">
        <v>1800</v>
      </c>
      <c r="G564" s="60">
        <v>260</v>
      </c>
      <c r="H564" s="7">
        <v>800</v>
      </c>
      <c r="I564" s="7">
        <v>1.32</v>
      </c>
      <c r="J564" s="7"/>
      <c r="K564" s="7"/>
      <c r="L564" s="7"/>
      <c r="M564" s="7"/>
      <c r="N564" s="7"/>
      <c r="O564" s="7">
        <v>0.17</v>
      </c>
      <c r="P564" s="7"/>
      <c r="Q564" s="7">
        <v>0.04</v>
      </c>
      <c r="R564" s="61">
        <v>1015.21</v>
      </c>
      <c r="S564" s="7">
        <v>25</v>
      </c>
      <c r="T564" s="51" t="s">
        <v>147</v>
      </c>
      <c r="U564" s="51">
        <f t="shared" si="10"/>
        <v>0.29899999999999999</v>
      </c>
      <c r="V564" s="7">
        <v>115</v>
      </c>
      <c r="W564" s="7">
        <v>50</v>
      </c>
      <c r="X564" s="7">
        <v>52</v>
      </c>
      <c r="Y564" s="7"/>
      <c r="Z564" s="7"/>
      <c r="AA564" s="7"/>
      <c r="AB564" s="7"/>
      <c r="AC564" s="7"/>
      <c r="AD564" s="7"/>
      <c r="AE564" s="7"/>
      <c r="AF564" s="7"/>
      <c r="AG564" s="7"/>
    </row>
    <row r="565" spans="1:33" hidden="1" x14ac:dyDescent="0.2">
      <c r="A565" s="51" t="s">
        <v>966</v>
      </c>
      <c r="B565" s="51" t="s">
        <v>1241</v>
      </c>
      <c r="C565" s="51" t="s">
        <v>131</v>
      </c>
      <c r="D565" s="52" t="s">
        <v>1294</v>
      </c>
      <c r="E565" s="51" t="s">
        <v>149</v>
      </c>
      <c r="F565" s="51">
        <v>1800</v>
      </c>
      <c r="G565" s="60">
        <v>350</v>
      </c>
      <c r="H565" s="7">
        <v>1000</v>
      </c>
      <c r="I565" s="7">
        <v>1.28</v>
      </c>
      <c r="J565" s="7"/>
      <c r="K565" s="7"/>
      <c r="L565" s="7"/>
      <c r="M565" s="7"/>
      <c r="N565" s="7"/>
      <c r="O565" s="7">
        <v>0.13</v>
      </c>
      <c r="P565" s="7"/>
      <c r="Q565" s="7">
        <v>0.04</v>
      </c>
      <c r="R565" s="61">
        <v>1088.9100000000001</v>
      </c>
      <c r="S565" s="7">
        <v>25</v>
      </c>
      <c r="T565" s="51" t="s">
        <v>147</v>
      </c>
      <c r="U565" s="51">
        <f t="shared" si="10"/>
        <v>0.29899999999999999</v>
      </c>
      <c r="V565" s="7">
        <v>115</v>
      </c>
      <c r="W565" s="7">
        <v>50</v>
      </c>
      <c r="X565" s="7">
        <v>52</v>
      </c>
      <c r="Y565" s="7"/>
      <c r="Z565" s="7"/>
      <c r="AA565" s="7"/>
      <c r="AB565" s="7"/>
      <c r="AC565" s="7"/>
      <c r="AD565" s="7"/>
      <c r="AE565" s="7"/>
      <c r="AF565" s="7"/>
      <c r="AG565" s="7"/>
    </row>
    <row r="566" spans="1:33" hidden="1" x14ac:dyDescent="0.2">
      <c r="A566" s="51" t="s">
        <v>966</v>
      </c>
      <c r="B566" s="52" t="s">
        <v>1283</v>
      </c>
      <c r="C566" s="51" t="s">
        <v>131</v>
      </c>
      <c r="D566" s="52" t="s">
        <v>1294</v>
      </c>
      <c r="E566" s="51" t="s">
        <v>149</v>
      </c>
      <c r="F566" s="51">
        <v>1800</v>
      </c>
      <c r="G566" s="60">
        <v>600</v>
      </c>
      <c r="H566" s="7">
        <v>1800</v>
      </c>
      <c r="I566" s="7">
        <v>1.32</v>
      </c>
      <c r="J566" s="7"/>
      <c r="K566" s="7"/>
      <c r="L566" s="7"/>
      <c r="M566" s="7"/>
      <c r="N566" s="7"/>
      <c r="O566" s="7">
        <v>7.8E-2</v>
      </c>
      <c r="P566" s="7"/>
      <c r="Q566" s="7">
        <v>0.02</v>
      </c>
      <c r="R566" s="61">
        <v>1859.68</v>
      </c>
      <c r="S566" s="7">
        <v>2</v>
      </c>
      <c r="T566" s="52" t="s">
        <v>1286</v>
      </c>
      <c r="U566" s="51">
        <f t="shared" si="10"/>
        <v>0.46800000000000003</v>
      </c>
      <c r="V566" s="7">
        <v>150</v>
      </c>
      <c r="W566" s="7">
        <v>60</v>
      </c>
      <c r="X566" s="7">
        <v>52</v>
      </c>
      <c r="Y566" s="7"/>
      <c r="Z566" s="7"/>
      <c r="AA566" s="7"/>
      <c r="AB566" s="7"/>
      <c r="AC566" s="7"/>
      <c r="AD566" s="7"/>
      <c r="AE566" s="7"/>
      <c r="AF566" s="7"/>
      <c r="AG566" s="7"/>
    </row>
    <row r="567" spans="1:33" hidden="1" x14ac:dyDescent="0.2">
      <c r="A567" s="51" t="s">
        <v>966</v>
      </c>
      <c r="B567" s="51" t="s">
        <v>1244</v>
      </c>
      <c r="C567" s="51" t="s">
        <v>131</v>
      </c>
      <c r="D567" s="52" t="s">
        <v>1294</v>
      </c>
      <c r="E567" s="51" t="s">
        <v>149</v>
      </c>
      <c r="F567" s="51">
        <v>2000</v>
      </c>
      <c r="G567" s="60">
        <v>260</v>
      </c>
      <c r="H567" s="7">
        <v>800</v>
      </c>
      <c r="I567" s="7">
        <v>1.42</v>
      </c>
      <c r="J567" s="7"/>
      <c r="K567" s="7"/>
      <c r="L567" s="7"/>
      <c r="M567" s="7"/>
      <c r="N567" s="7"/>
      <c r="O567" s="7">
        <v>0.17</v>
      </c>
      <c r="P567" s="7"/>
      <c r="Q567" s="7">
        <v>0.04</v>
      </c>
      <c r="R567" s="61">
        <v>1042.22</v>
      </c>
      <c r="S567" s="7">
        <v>25</v>
      </c>
      <c r="T567" s="51" t="s">
        <v>147</v>
      </c>
      <c r="U567" s="51">
        <f t="shared" si="10"/>
        <v>0.29899999999999999</v>
      </c>
      <c r="V567" s="7">
        <v>115</v>
      </c>
      <c r="W567" s="7">
        <v>50</v>
      </c>
      <c r="X567" s="7">
        <v>52</v>
      </c>
      <c r="Y567" s="7"/>
      <c r="Z567" s="7"/>
      <c r="AA567" s="7"/>
      <c r="AB567" s="7"/>
      <c r="AC567" s="7"/>
      <c r="AD567" s="7"/>
      <c r="AE567" s="7"/>
      <c r="AF567" s="7"/>
      <c r="AG567" s="7"/>
    </row>
    <row r="568" spans="1:33" hidden="1" x14ac:dyDescent="0.2">
      <c r="A568" s="51" t="s">
        <v>966</v>
      </c>
      <c r="B568" s="51" t="s">
        <v>1245</v>
      </c>
      <c r="C568" s="51" t="s">
        <v>131</v>
      </c>
      <c r="D568" s="52" t="s">
        <v>1294</v>
      </c>
      <c r="E568" s="51" t="s">
        <v>149</v>
      </c>
      <c r="F568" s="51">
        <v>2200</v>
      </c>
      <c r="G568" s="60">
        <v>98</v>
      </c>
      <c r="H568" s="7">
        <v>300</v>
      </c>
      <c r="I568" s="62">
        <v>1.53</v>
      </c>
      <c r="J568" s="7"/>
      <c r="K568" s="7"/>
      <c r="L568" s="7"/>
      <c r="M568" s="7"/>
      <c r="N568" s="7"/>
      <c r="O568" s="7">
        <v>0.39</v>
      </c>
      <c r="P568" s="7"/>
      <c r="Q568" s="7">
        <v>0.1</v>
      </c>
      <c r="R568" s="61">
        <v>701.64</v>
      </c>
      <c r="S568" s="7">
        <v>100</v>
      </c>
      <c r="T568" s="51" t="s">
        <v>147</v>
      </c>
      <c r="U568" s="51">
        <f t="shared" si="10"/>
        <v>5.5199999999999999E-2</v>
      </c>
      <c r="V568" s="7">
        <v>92</v>
      </c>
      <c r="W568" s="7">
        <v>20</v>
      </c>
      <c r="X568" s="7">
        <v>30</v>
      </c>
      <c r="Y568" s="7"/>
      <c r="Z568" s="7"/>
      <c r="AA568" s="7"/>
      <c r="AB568" s="7"/>
      <c r="AC568" s="7"/>
      <c r="AD568" s="7"/>
      <c r="AE568" s="7"/>
      <c r="AF568" s="7"/>
      <c r="AG568" s="7"/>
    </row>
    <row r="569" spans="1:33" hidden="1" x14ac:dyDescent="0.2">
      <c r="A569" s="51" t="s">
        <v>966</v>
      </c>
      <c r="B569" s="52" t="s">
        <v>1284</v>
      </c>
      <c r="C569" s="51" t="s">
        <v>131</v>
      </c>
      <c r="D569" s="52" t="s">
        <v>1294</v>
      </c>
      <c r="E569" s="51" t="s">
        <v>149</v>
      </c>
      <c r="F569" s="51">
        <v>2200</v>
      </c>
      <c r="G569" s="60">
        <v>160</v>
      </c>
      <c r="H569" s="7">
        <v>500</v>
      </c>
      <c r="I569" s="7">
        <v>1.4</v>
      </c>
      <c r="J569" s="7"/>
      <c r="K569" s="7"/>
      <c r="L569" s="7"/>
      <c r="M569" s="7"/>
      <c r="N569" s="7"/>
      <c r="O569" s="7">
        <v>0.26</v>
      </c>
      <c r="P569" s="7"/>
      <c r="Q569" s="7">
        <v>0.06</v>
      </c>
      <c r="R569" s="61">
        <v>817.01</v>
      </c>
      <c r="S569" s="7">
        <v>100</v>
      </c>
      <c r="T569" s="51" t="s">
        <v>147</v>
      </c>
      <c r="U569" s="51">
        <f t="shared" si="10"/>
        <v>9.5880000000000007E-2</v>
      </c>
      <c r="V569" s="7">
        <v>94</v>
      </c>
      <c r="W569" s="7">
        <v>34</v>
      </c>
      <c r="X569" s="7">
        <v>30</v>
      </c>
      <c r="Y569" s="7"/>
      <c r="Z569" s="7"/>
      <c r="AA569" s="7"/>
      <c r="AB569" s="7"/>
      <c r="AC569" s="7"/>
      <c r="AD569" s="7"/>
      <c r="AE569" s="7"/>
      <c r="AF569" s="7"/>
      <c r="AG569" s="7"/>
    </row>
    <row r="570" spans="1:33" hidden="1" x14ac:dyDescent="0.2">
      <c r="A570" s="51" t="s">
        <v>966</v>
      </c>
      <c r="B570" s="51" t="s">
        <v>1247</v>
      </c>
      <c r="C570" s="51" t="s">
        <v>131</v>
      </c>
      <c r="D570" s="52" t="s">
        <v>1294</v>
      </c>
      <c r="E570" s="51" t="s">
        <v>149</v>
      </c>
      <c r="F570" s="51">
        <v>2200</v>
      </c>
      <c r="G570" s="60">
        <v>174</v>
      </c>
      <c r="H570" s="7">
        <v>500</v>
      </c>
      <c r="I570" s="7">
        <v>1.39</v>
      </c>
      <c r="J570" s="7"/>
      <c r="K570" s="7"/>
      <c r="L570" s="7"/>
      <c r="M570" s="7"/>
      <c r="N570" s="7"/>
      <c r="O570" s="7">
        <v>0.16</v>
      </c>
      <c r="P570" s="7"/>
      <c r="Q570" s="7">
        <v>0.08</v>
      </c>
      <c r="R570" s="61">
        <v>290.88</v>
      </c>
      <c r="S570" s="7">
        <v>100</v>
      </c>
      <c r="T570" s="51" t="s">
        <v>147</v>
      </c>
      <c r="U570" s="51">
        <f t="shared" ref="U570:U587" si="11">V570*W570*X570/1000000</f>
        <v>9.5880000000000007E-2</v>
      </c>
      <c r="V570" s="7">
        <v>94</v>
      </c>
      <c r="W570" s="7">
        <v>34</v>
      </c>
      <c r="X570" s="7">
        <v>30</v>
      </c>
      <c r="Y570" s="7"/>
      <c r="Z570" s="7"/>
      <c r="AA570" s="7"/>
      <c r="AB570" s="7"/>
      <c r="AC570" s="7"/>
      <c r="AD570" s="7"/>
      <c r="AE570" s="7"/>
      <c r="AF570" s="7"/>
      <c r="AG570" s="7"/>
    </row>
    <row r="571" spans="1:33" hidden="1" x14ac:dyDescent="0.2">
      <c r="A571" s="51" t="s">
        <v>966</v>
      </c>
      <c r="B571" s="51" t="s">
        <v>1246</v>
      </c>
      <c r="C571" s="51" t="s">
        <v>131</v>
      </c>
      <c r="D571" s="52" t="s">
        <v>1294</v>
      </c>
      <c r="E571" s="51" t="s">
        <v>149</v>
      </c>
      <c r="F571" s="51">
        <v>2200</v>
      </c>
      <c r="G571" s="60">
        <v>226</v>
      </c>
      <c r="H571" s="7">
        <v>500</v>
      </c>
      <c r="I571" s="7">
        <v>1.39</v>
      </c>
      <c r="J571" s="7"/>
      <c r="K571" s="7"/>
      <c r="L571" s="7"/>
      <c r="M571" s="7"/>
      <c r="N571" s="7"/>
      <c r="O571" s="7">
        <v>0.16</v>
      </c>
      <c r="P571" s="7"/>
      <c r="Q571" s="7">
        <v>0.08</v>
      </c>
      <c r="R571" s="61">
        <v>281.17</v>
      </c>
      <c r="S571" s="7">
        <v>100</v>
      </c>
      <c r="T571" s="51" t="s">
        <v>147</v>
      </c>
      <c r="U571" s="51">
        <f t="shared" si="11"/>
        <v>9.5880000000000007E-2</v>
      </c>
      <c r="V571" s="7">
        <v>94</v>
      </c>
      <c r="W571" s="7">
        <v>34</v>
      </c>
      <c r="X571" s="7">
        <v>30</v>
      </c>
      <c r="Y571" s="7"/>
      <c r="Z571" s="7"/>
      <c r="AA571" s="7"/>
      <c r="AB571" s="7"/>
      <c r="AC571" s="7"/>
      <c r="AD571" s="7"/>
      <c r="AE571" s="7"/>
      <c r="AF571" s="7"/>
      <c r="AG571" s="7"/>
    </row>
    <row r="572" spans="1:33" hidden="1" x14ac:dyDescent="0.2">
      <c r="A572" s="51" t="s">
        <v>966</v>
      </c>
      <c r="B572" s="51" t="s">
        <v>1255</v>
      </c>
      <c r="C572" s="51" t="s">
        <v>131</v>
      </c>
      <c r="D572" s="52" t="s">
        <v>1294</v>
      </c>
      <c r="E572" s="51" t="s">
        <v>149</v>
      </c>
      <c r="F572" s="51">
        <v>2200</v>
      </c>
      <c r="G572" s="60">
        <v>231</v>
      </c>
      <c r="H572" s="7">
        <v>800</v>
      </c>
      <c r="I572" s="7">
        <v>1.55</v>
      </c>
      <c r="J572" s="7"/>
      <c r="K572" s="7"/>
      <c r="L572" s="7"/>
      <c r="M572" s="7"/>
      <c r="N572" s="7"/>
      <c r="O572" s="7">
        <v>0.17</v>
      </c>
      <c r="P572" s="7"/>
      <c r="Q572" s="7">
        <v>0.04</v>
      </c>
      <c r="R572" s="61">
        <v>1058.43</v>
      </c>
      <c r="S572" s="7">
        <v>25</v>
      </c>
      <c r="T572" s="51" t="s">
        <v>147</v>
      </c>
      <c r="U572" s="51">
        <f t="shared" si="11"/>
        <v>0.29899999999999999</v>
      </c>
      <c r="V572" s="7">
        <v>115</v>
      </c>
      <c r="W572" s="7">
        <v>50</v>
      </c>
      <c r="X572" s="7">
        <v>52</v>
      </c>
      <c r="Y572" s="7"/>
      <c r="Z572" s="7"/>
      <c r="AA572" s="7"/>
      <c r="AB572" s="7"/>
      <c r="AC572" s="7"/>
      <c r="AD572" s="7"/>
      <c r="AE572" s="7"/>
      <c r="AF572" s="7"/>
      <c r="AG572" s="7"/>
    </row>
    <row r="573" spans="1:33" hidden="1" x14ac:dyDescent="0.2">
      <c r="A573" s="51" t="s">
        <v>966</v>
      </c>
      <c r="B573" s="52" t="s">
        <v>1277</v>
      </c>
      <c r="C573" s="51" t="s">
        <v>131</v>
      </c>
      <c r="D573" s="52" t="s">
        <v>1294</v>
      </c>
      <c r="E573" s="51" t="s">
        <v>149</v>
      </c>
      <c r="F573" s="51">
        <v>2200</v>
      </c>
      <c r="G573" s="60">
        <v>260</v>
      </c>
      <c r="H573" s="7">
        <v>800</v>
      </c>
      <c r="I573" s="7">
        <v>1.42</v>
      </c>
      <c r="J573" s="7"/>
      <c r="K573" s="7"/>
      <c r="L573" s="7"/>
      <c r="M573" s="7"/>
      <c r="N573" s="7"/>
      <c r="O573" s="7">
        <v>0.17</v>
      </c>
      <c r="P573" s="7"/>
      <c r="Q573" s="7">
        <v>0.04</v>
      </c>
      <c r="R573" s="61">
        <v>1034.2</v>
      </c>
      <c r="S573" s="7">
        <v>25</v>
      </c>
      <c r="T573" s="51" t="s">
        <v>147</v>
      </c>
      <c r="U573" s="51">
        <f t="shared" si="11"/>
        <v>0.29899999999999999</v>
      </c>
      <c r="V573" s="7">
        <v>115</v>
      </c>
      <c r="W573" s="7">
        <v>50</v>
      </c>
      <c r="X573" s="7">
        <v>52</v>
      </c>
      <c r="Y573" s="7"/>
      <c r="Z573" s="7"/>
      <c r="AA573" s="7"/>
      <c r="AB573" s="7"/>
      <c r="AC573" s="7"/>
      <c r="AD573" s="7"/>
      <c r="AE573" s="7"/>
      <c r="AF573" s="7"/>
      <c r="AG573" s="7"/>
    </row>
    <row r="574" spans="1:33" hidden="1" x14ac:dyDescent="0.2">
      <c r="A574" s="51" t="s">
        <v>966</v>
      </c>
      <c r="B574" s="51" t="s">
        <v>1249</v>
      </c>
      <c r="C574" s="51" t="s">
        <v>131</v>
      </c>
      <c r="D574" s="52" t="s">
        <v>1294</v>
      </c>
      <c r="E574" s="51" t="s">
        <v>149</v>
      </c>
      <c r="F574" s="51">
        <v>2200</v>
      </c>
      <c r="G574" s="60">
        <v>330</v>
      </c>
      <c r="H574" s="7">
        <v>800</v>
      </c>
      <c r="I574" s="7">
        <v>1.31</v>
      </c>
      <c r="J574" s="7"/>
      <c r="K574" s="7"/>
      <c r="L574" s="7"/>
      <c r="M574" s="7"/>
      <c r="N574" s="7"/>
      <c r="O574" s="7">
        <v>8.5999999999999993E-2</v>
      </c>
      <c r="P574" s="7"/>
      <c r="Q574" s="7">
        <v>5.5E-2</v>
      </c>
      <c r="R574" s="61">
        <v>463.07</v>
      </c>
      <c r="S574" s="7">
        <v>100</v>
      </c>
      <c r="T574" s="51" t="s">
        <v>147</v>
      </c>
      <c r="U574" s="51">
        <f t="shared" si="11"/>
        <v>0.30475000000000002</v>
      </c>
      <c r="V574" s="7">
        <v>115</v>
      </c>
      <c r="W574" s="7">
        <v>50</v>
      </c>
      <c r="X574" s="7">
        <v>53</v>
      </c>
      <c r="Y574" s="7"/>
      <c r="Z574" s="7"/>
      <c r="AA574" s="7"/>
      <c r="AB574" s="7"/>
      <c r="AC574" s="7"/>
      <c r="AD574" s="7"/>
      <c r="AE574" s="7"/>
      <c r="AF574" s="7"/>
      <c r="AG574" s="7"/>
    </row>
    <row r="575" spans="1:33" hidden="1" x14ac:dyDescent="0.2">
      <c r="A575" s="51" t="s">
        <v>966</v>
      </c>
      <c r="B575" s="52" t="s">
        <v>1273</v>
      </c>
      <c r="C575" s="51" t="s">
        <v>131</v>
      </c>
      <c r="D575" s="52" t="s">
        <v>1294</v>
      </c>
      <c r="E575" s="51" t="s">
        <v>149</v>
      </c>
      <c r="F575" s="51">
        <v>2200</v>
      </c>
      <c r="G575" s="60">
        <v>360</v>
      </c>
      <c r="H575" s="7">
        <v>1500</v>
      </c>
      <c r="I575" s="7">
        <v>1.4</v>
      </c>
      <c r="J575" s="7"/>
      <c r="K575" s="7"/>
      <c r="L575" s="7"/>
      <c r="M575" s="7"/>
      <c r="N575" s="7"/>
      <c r="O575" s="7">
        <v>0.125</v>
      </c>
      <c r="P575" s="7"/>
      <c r="Q575" s="7">
        <v>0.04</v>
      </c>
      <c r="R575" s="61">
        <v>1060.3599999999999</v>
      </c>
      <c r="S575" s="7">
        <v>25</v>
      </c>
      <c r="T575" s="51" t="s">
        <v>147</v>
      </c>
      <c r="U575" s="51">
        <f t="shared" si="11"/>
        <v>0.29899999999999999</v>
      </c>
      <c r="V575" s="7">
        <v>115</v>
      </c>
      <c r="W575" s="7">
        <v>50</v>
      </c>
      <c r="X575" s="7">
        <v>52</v>
      </c>
      <c r="Y575" s="7"/>
      <c r="Z575" s="7"/>
      <c r="AA575" s="7"/>
      <c r="AB575" s="7"/>
      <c r="AC575" s="7"/>
      <c r="AD575" s="7"/>
      <c r="AE575" s="7"/>
      <c r="AF575" s="7"/>
      <c r="AG575" s="7"/>
    </row>
    <row r="576" spans="1:33" hidden="1" x14ac:dyDescent="0.2">
      <c r="A576" s="51" t="s">
        <v>966</v>
      </c>
      <c r="B576" s="51" t="s">
        <v>1248</v>
      </c>
      <c r="C576" s="51" t="s">
        <v>131</v>
      </c>
      <c r="D576" s="52" t="s">
        <v>1294</v>
      </c>
      <c r="E576" s="51" t="s">
        <v>149</v>
      </c>
      <c r="F576" s="51">
        <v>2200</v>
      </c>
      <c r="G576" s="60">
        <v>390</v>
      </c>
      <c r="H576" s="7">
        <v>800</v>
      </c>
      <c r="I576" s="7">
        <v>1.34</v>
      </c>
      <c r="J576" s="7"/>
      <c r="K576" s="7"/>
      <c r="L576" s="7"/>
      <c r="M576" s="7"/>
      <c r="N576" s="7"/>
      <c r="O576" s="7">
        <v>8.5999999999999993E-2</v>
      </c>
      <c r="P576" s="7"/>
      <c r="Q576" s="7">
        <v>5.5E-2</v>
      </c>
      <c r="R576" s="61">
        <v>503.74</v>
      </c>
      <c r="S576" s="7">
        <v>100</v>
      </c>
      <c r="T576" s="51" t="s">
        <v>147</v>
      </c>
      <c r="U576" s="51">
        <f t="shared" si="11"/>
        <v>0.30475000000000002</v>
      </c>
      <c r="V576" s="7">
        <v>115</v>
      </c>
      <c r="W576" s="7">
        <v>50</v>
      </c>
      <c r="X576" s="7">
        <v>53</v>
      </c>
      <c r="Y576" s="7"/>
      <c r="Z576" s="7"/>
      <c r="AA576" s="7"/>
      <c r="AB576" s="7"/>
      <c r="AC576" s="7"/>
      <c r="AD576" s="7"/>
      <c r="AE576" s="7"/>
      <c r="AF576" s="7"/>
      <c r="AG576" s="7"/>
    </row>
    <row r="577" spans="1:33" hidden="1" x14ac:dyDescent="0.2">
      <c r="A577" s="51" t="s">
        <v>966</v>
      </c>
      <c r="B577" s="51" t="s">
        <v>1250</v>
      </c>
      <c r="C577" s="51" t="s">
        <v>131</v>
      </c>
      <c r="D577" s="52" t="s">
        <v>1294</v>
      </c>
      <c r="E577" s="51" t="s">
        <v>149</v>
      </c>
      <c r="F577" s="51">
        <v>2200</v>
      </c>
      <c r="G577" s="60">
        <v>540</v>
      </c>
      <c r="H577" s="7">
        <v>1700</v>
      </c>
      <c r="I577" s="7">
        <v>1.48</v>
      </c>
      <c r="J577" s="7"/>
      <c r="K577" s="7"/>
      <c r="L577" s="7"/>
      <c r="M577" s="7"/>
      <c r="N577" s="7"/>
      <c r="O577" s="7">
        <v>7.8E-2</v>
      </c>
      <c r="P577" s="7"/>
      <c r="Q577" s="7">
        <v>0.02</v>
      </c>
      <c r="R577" s="61">
        <v>1694.01</v>
      </c>
      <c r="S577" s="7">
        <v>25</v>
      </c>
      <c r="T577" s="51" t="s">
        <v>147</v>
      </c>
      <c r="U577" s="51">
        <f t="shared" si="11"/>
        <v>0.46800000000000003</v>
      </c>
      <c r="V577" s="7">
        <v>150</v>
      </c>
      <c r="W577" s="7">
        <v>60</v>
      </c>
      <c r="X577" s="7">
        <v>52</v>
      </c>
      <c r="Y577" s="7"/>
      <c r="Z577" s="7"/>
      <c r="AA577" s="7"/>
      <c r="AB577" s="7"/>
      <c r="AC577" s="7"/>
      <c r="AD577" s="7"/>
      <c r="AE577" s="7"/>
      <c r="AF577" s="7"/>
      <c r="AG577" s="7"/>
    </row>
    <row r="578" spans="1:33" hidden="1" x14ac:dyDescent="0.2">
      <c r="A578" s="51" t="s">
        <v>966</v>
      </c>
      <c r="B578" s="52" t="s">
        <v>1272</v>
      </c>
      <c r="C578" s="51" t="s">
        <v>131</v>
      </c>
      <c r="D578" s="52" t="s">
        <v>1294</v>
      </c>
      <c r="E578" s="51" t="s">
        <v>149</v>
      </c>
      <c r="F578" s="51">
        <v>2200</v>
      </c>
      <c r="G578" s="60">
        <v>700</v>
      </c>
      <c r="H578" s="7">
        <v>2200</v>
      </c>
      <c r="I578" s="7">
        <v>1.36</v>
      </c>
      <c r="J578" s="7"/>
      <c r="K578" s="7"/>
      <c r="L578" s="7"/>
      <c r="M578" s="7"/>
      <c r="N578" s="7"/>
      <c r="O578" s="7">
        <v>6.5000000000000002E-2</v>
      </c>
      <c r="P578" s="7"/>
      <c r="Q578" s="7">
        <v>0.02</v>
      </c>
      <c r="R578" s="61">
        <v>1877.77</v>
      </c>
      <c r="S578" s="7">
        <v>25</v>
      </c>
      <c r="T578" s="51" t="s">
        <v>147</v>
      </c>
      <c r="U578" s="51">
        <f t="shared" si="11"/>
        <v>0.46800000000000003</v>
      </c>
      <c r="V578" s="7">
        <v>150</v>
      </c>
      <c r="W578" s="7">
        <v>60</v>
      </c>
      <c r="X578" s="7">
        <v>52</v>
      </c>
      <c r="Y578" s="7"/>
      <c r="Z578" s="7"/>
      <c r="AA578" s="7"/>
      <c r="AB578" s="7"/>
      <c r="AC578" s="7"/>
      <c r="AD578" s="7"/>
      <c r="AE578" s="7"/>
      <c r="AF578" s="7"/>
      <c r="AG578" s="7"/>
    </row>
    <row r="579" spans="1:33" hidden="1" x14ac:dyDescent="0.2">
      <c r="A579" s="51" t="s">
        <v>966</v>
      </c>
      <c r="B579" s="51" t="s">
        <v>1256</v>
      </c>
      <c r="C579" s="51" t="s">
        <v>131</v>
      </c>
      <c r="D579" s="52" t="s">
        <v>1294</v>
      </c>
      <c r="E579" s="51" t="s">
        <v>149</v>
      </c>
      <c r="F579" s="51">
        <v>2500</v>
      </c>
      <c r="G579" s="60">
        <v>98</v>
      </c>
      <c r="H579" s="7">
        <v>300</v>
      </c>
      <c r="I579" s="7">
        <v>1.53</v>
      </c>
      <c r="J579" s="7"/>
      <c r="K579" s="7"/>
      <c r="L579" s="7"/>
      <c r="M579" s="7"/>
      <c r="N579" s="7"/>
      <c r="O579" s="7">
        <v>0.39</v>
      </c>
      <c r="P579" s="7"/>
      <c r="Q579" s="7">
        <v>0.1</v>
      </c>
      <c r="R579" s="61">
        <v>759.52</v>
      </c>
      <c r="S579" s="7">
        <v>100</v>
      </c>
      <c r="T579" s="51" t="s">
        <v>147</v>
      </c>
      <c r="U579" s="51">
        <f t="shared" si="11"/>
        <v>5.5199999999999999E-2</v>
      </c>
      <c r="V579" s="7">
        <v>92</v>
      </c>
      <c r="W579" s="7">
        <v>20</v>
      </c>
      <c r="X579" s="7">
        <v>30</v>
      </c>
      <c r="Y579" s="7"/>
      <c r="Z579" s="7"/>
      <c r="AA579" s="7"/>
      <c r="AB579" s="7"/>
      <c r="AC579" s="7"/>
      <c r="AD579" s="7"/>
      <c r="AE579" s="7"/>
      <c r="AF579" s="7"/>
      <c r="AG579" s="7"/>
    </row>
    <row r="580" spans="1:33" hidden="1" x14ac:dyDescent="0.2">
      <c r="A580" s="51" t="s">
        <v>966</v>
      </c>
      <c r="B580" s="51" t="s">
        <v>1259</v>
      </c>
      <c r="C580" s="51" t="s">
        <v>131</v>
      </c>
      <c r="D580" s="52" t="s">
        <v>1294</v>
      </c>
      <c r="E580" s="51" t="s">
        <v>149</v>
      </c>
      <c r="F580" s="51">
        <v>2600</v>
      </c>
      <c r="G580" s="60">
        <v>231</v>
      </c>
      <c r="H580" s="7">
        <v>800</v>
      </c>
      <c r="I580" s="7">
        <v>1.55</v>
      </c>
      <c r="J580" s="7"/>
      <c r="K580" s="7"/>
      <c r="L580" s="7"/>
      <c r="M580" s="7"/>
      <c r="N580" s="7"/>
      <c r="O580" s="7">
        <v>0.17</v>
      </c>
      <c r="P580" s="7"/>
      <c r="Q580" s="7">
        <v>0.04</v>
      </c>
      <c r="R580" s="61">
        <v>1219.1199999999999</v>
      </c>
      <c r="S580" s="7">
        <v>25</v>
      </c>
      <c r="T580" s="51" t="s">
        <v>147</v>
      </c>
      <c r="U580" s="51">
        <f t="shared" si="11"/>
        <v>0.29899999999999999</v>
      </c>
      <c r="V580" s="7">
        <v>115</v>
      </c>
      <c r="W580" s="7">
        <v>50</v>
      </c>
      <c r="X580" s="7">
        <v>52</v>
      </c>
      <c r="Y580" s="7"/>
      <c r="Z580" s="7"/>
      <c r="AA580" s="7"/>
      <c r="AB580" s="7"/>
      <c r="AC580" s="7"/>
      <c r="AD580" s="7"/>
      <c r="AE580" s="7"/>
      <c r="AF580" s="7"/>
      <c r="AG580" s="7"/>
    </row>
    <row r="581" spans="1:33" hidden="1" x14ac:dyDescent="0.2">
      <c r="A581" s="51" t="s">
        <v>966</v>
      </c>
      <c r="B581" s="52" t="s">
        <v>1285</v>
      </c>
      <c r="C581" s="51" t="s">
        <v>131</v>
      </c>
      <c r="D581" s="52" t="s">
        <v>1294</v>
      </c>
      <c r="E581" s="51" t="s">
        <v>149</v>
      </c>
      <c r="F581" s="51">
        <v>2600</v>
      </c>
      <c r="G581" s="60">
        <v>540</v>
      </c>
      <c r="H581" s="7">
        <v>1700</v>
      </c>
      <c r="I581" s="7">
        <v>1.48</v>
      </c>
      <c r="J581" s="7"/>
      <c r="K581" s="7"/>
      <c r="L581" s="7"/>
      <c r="M581" s="7"/>
      <c r="N581" s="7"/>
      <c r="O581" s="7">
        <v>7.8E-2</v>
      </c>
      <c r="P581" s="7"/>
      <c r="Q581" s="7">
        <v>0.02</v>
      </c>
      <c r="R581" s="61">
        <v>2232.48</v>
      </c>
      <c r="S581" s="7">
        <v>25</v>
      </c>
      <c r="T581" s="51" t="s">
        <v>147</v>
      </c>
      <c r="U581" s="51">
        <f t="shared" si="11"/>
        <v>0.46800000000000003</v>
      </c>
      <c r="V581" s="7">
        <v>150</v>
      </c>
      <c r="W581" s="7">
        <v>60</v>
      </c>
      <c r="X581" s="7">
        <v>52</v>
      </c>
      <c r="Y581" s="7"/>
      <c r="Z581" s="7"/>
      <c r="AA581" s="7"/>
      <c r="AB581" s="7"/>
      <c r="AC581" s="7"/>
      <c r="AD581" s="7"/>
      <c r="AE581" s="7"/>
      <c r="AF581" s="7"/>
      <c r="AG581" s="7"/>
    </row>
    <row r="582" spans="1:33" hidden="1" x14ac:dyDescent="0.2">
      <c r="A582" s="51" t="s">
        <v>966</v>
      </c>
      <c r="B582" s="51" t="s">
        <v>1262</v>
      </c>
      <c r="C582" s="51" t="s">
        <v>131</v>
      </c>
      <c r="D582" s="52" t="s">
        <v>1294</v>
      </c>
      <c r="E582" s="51" t="s">
        <v>149</v>
      </c>
      <c r="F582" s="51">
        <v>3000</v>
      </c>
      <c r="G582" s="60">
        <v>175</v>
      </c>
      <c r="H582" s="7">
        <v>600</v>
      </c>
      <c r="I582" s="7">
        <v>2.0499999999999998</v>
      </c>
      <c r="J582" s="7"/>
      <c r="K582" s="7"/>
      <c r="L582" s="7"/>
      <c r="M582" s="7"/>
      <c r="N582" s="7"/>
      <c r="O582" s="7">
        <v>0.17</v>
      </c>
      <c r="P582" s="7"/>
      <c r="Q582" s="7">
        <v>0.04</v>
      </c>
      <c r="R582" s="61">
        <v>1303.48</v>
      </c>
      <c r="S582" s="7">
        <v>25</v>
      </c>
      <c r="T582" s="51" t="s">
        <v>147</v>
      </c>
      <c r="U582" s="51">
        <f t="shared" si="11"/>
        <v>0.29899999999999999</v>
      </c>
      <c r="V582" s="7">
        <v>115</v>
      </c>
      <c r="W582" s="7">
        <v>50</v>
      </c>
      <c r="X582" s="7">
        <v>52</v>
      </c>
      <c r="Y582" s="7"/>
      <c r="Z582" s="7"/>
      <c r="AA582" s="7"/>
      <c r="AB582" s="7"/>
      <c r="AC582" s="7"/>
      <c r="AD582" s="7"/>
      <c r="AE582" s="7"/>
      <c r="AF582" s="7"/>
      <c r="AG582" s="7"/>
    </row>
    <row r="583" spans="1:33" hidden="1" x14ac:dyDescent="0.2">
      <c r="A583" s="51" t="s">
        <v>966</v>
      </c>
      <c r="B583" s="51" t="s">
        <v>1263</v>
      </c>
      <c r="C583" s="51" t="s">
        <v>131</v>
      </c>
      <c r="D583" s="52" t="s">
        <v>1294</v>
      </c>
      <c r="E583" s="51" t="s">
        <v>149</v>
      </c>
      <c r="F583" s="51">
        <v>3200</v>
      </c>
      <c r="G583" s="60">
        <v>175</v>
      </c>
      <c r="H583" s="7">
        <v>600</v>
      </c>
      <c r="I583" s="7">
        <v>2.0499999999999998</v>
      </c>
      <c r="J583" s="7"/>
      <c r="K583" s="7"/>
      <c r="L583" s="7"/>
      <c r="M583" s="7"/>
      <c r="N583" s="7"/>
      <c r="O583" s="7">
        <v>0.17</v>
      </c>
      <c r="P583" s="7"/>
      <c r="Q583" s="7">
        <v>0.04</v>
      </c>
      <c r="R583" s="61">
        <v>1356.11</v>
      </c>
      <c r="S583" s="7">
        <v>25</v>
      </c>
      <c r="T583" s="51" t="s">
        <v>147</v>
      </c>
      <c r="U583" s="51">
        <f t="shared" si="11"/>
        <v>0.29899999999999999</v>
      </c>
      <c r="V583" s="7">
        <v>115</v>
      </c>
      <c r="W583" s="7">
        <v>50</v>
      </c>
      <c r="X583" s="7">
        <v>52</v>
      </c>
      <c r="Y583" s="7"/>
      <c r="Z583" s="7"/>
      <c r="AA583" s="7"/>
      <c r="AB583" s="7"/>
      <c r="AC583" s="7"/>
      <c r="AD583" s="7"/>
      <c r="AE583" s="7"/>
      <c r="AF583" s="7"/>
      <c r="AG583" s="7"/>
    </row>
    <row r="584" spans="1:33" hidden="1" x14ac:dyDescent="0.2">
      <c r="A584" s="51" t="s">
        <v>966</v>
      </c>
      <c r="B584" s="51" t="s">
        <v>1264</v>
      </c>
      <c r="C584" s="51" t="s">
        <v>131</v>
      </c>
      <c r="D584" s="52" t="s">
        <v>1294</v>
      </c>
      <c r="E584" s="51" t="s">
        <v>149</v>
      </c>
      <c r="F584" s="51">
        <v>3400</v>
      </c>
      <c r="G584" s="60">
        <v>175</v>
      </c>
      <c r="H584" s="7">
        <v>600</v>
      </c>
      <c r="I584" s="7">
        <v>2.0499999999999998</v>
      </c>
      <c r="J584" s="7"/>
      <c r="K584" s="7"/>
      <c r="L584" s="7"/>
      <c r="M584" s="7"/>
      <c r="N584" s="7"/>
      <c r="O584" s="7">
        <v>0.17</v>
      </c>
      <c r="P584" s="7"/>
      <c r="Q584" s="7">
        <v>0.04</v>
      </c>
      <c r="R584" s="61">
        <v>1408.91</v>
      </c>
      <c r="S584" s="7">
        <v>25</v>
      </c>
      <c r="T584" s="51" t="s">
        <v>147</v>
      </c>
      <c r="U584" s="51">
        <f t="shared" si="11"/>
        <v>0.29899999999999999</v>
      </c>
      <c r="V584" s="7">
        <v>115</v>
      </c>
      <c r="W584" s="7">
        <v>50</v>
      </c>
      <c r="X584" s="7">
        <v>52</v>
      </c>
      <c r="Y584" s="7"/>
      <c r="Z584" s="7"/>
      <c r="AA584" s="7"/>
      <c r="AB584" s="7"/>
      <c r="AC584" s="7"/>
      <c r="AD584" s="7"/>
      <c r="AE584" s="7"/>
      <c r="AF584" s="7"/>
      <c r="AG584" s="7"/>
    </row>
    <row r="585" spans="1:33" hidden="1" x14ac:dyDescent="0.2">
      <c r="A585" s="51" t="s">
        <v>966</v>
      </c>
      <c r="B585" s="51" t="s">
        <v>1265</v>
      </c>
      <c r="C585" s="51" t="s">
        <v>131</v>
      </c>
      <c r="D585" s="52" t="s">
        <v>1294</v>
      </c>
      <c r="E585" s="51" t="s">
        <v>149</v>
      </c>
      <c r="F585" s="51">
        <v>3400</v>
      </c>
      <c r="G585" s="60">
        <v>435</v>
      </c>
      <c r="H585" s="7">
        <v>1200</v>
      </c>
      <c r="I585" s="7">
        <v>1.71</v>
      </c>
      <c r="J585" s="7"/>
      <c r="K585" s="7"/>
      <c r="L585" s="7"/>
      <c r="M585" s="7"/>
      <c r="N585" s="7"/>
      <c r="O585" s="7">
        <v>7.8E-2</v>
      </c>
      <c r="P585" s="7"/>
      <c r="Q585" s="7">
        <v>0.02</v>
      </c>
      <c r="R585" s="61">
        <v>2646.47</v>
      </c>
      <c r="S585" s="7">
        <v>25</v>
      </c>
      <c r="T585" s="51" t="s">
        <v>147</v>
      </c>
      <c r="U585" s="51">
        <f t="shared" si="11"/>
        <v>0.46800000000000003</v>
      </c>
      <c r="V585" s="7">
        <v>150</v>
      </c>
      <c r="W585" s="7">
        <v>60</v>
      </c>
      <c r="X585" s="7">
        <v>52</v>
      </c>
      <c r="Y585" s="7"/>
      <c r="Z585" s="7"/>
      <c r="AA585" s="7"/>
      <c r="AB585" s="7"/>
      <c r="AC585" s="7"/>
      <c r="AD585" s="7"/>
      <c r="AE585" s="7"/>
      <c r="AF585" s="7"/>
      <c r="AG585" s="7"/>
    </row>
    <row r="586" spans="1:33" hidden="1" x14ac:dyDescent="0.2">
      <c r="A586" s="51" t="s">
        <v>966</v>
      </c>
      <c r="B586" s="51" t="s">
        <v>1266</v>
      </c>
      <c r="C586" s="51" t="s">
        <v>131</v>
      </c>
      <c r="D586" s="52" t="s">
        <v>1294</v>
      </c>
      <c r="E586" s="51" t="s">
        <v>149</v>
      </c>
      <c r="F586" s="51">
        <v>3600</v>
      </c>
      <c r="G586" s="60">
        <v>435</v>
      </c>
      <c r="H586" s="7">
        <v>1200</v>
      </c>
      <c r="I586" s="7">
        <v>1.71</v>
      </c>
      <c r="J586" s="7"/>
      <c r="K586" s="7"/>
      <c r="L586" s="7"/>
      <c r="M586" s="7"/>
      <c r="N586" s="7"/>
      <c r="O586" s="7">
        <v>7.8E-2</v>
      </c>
      <c r="P586" s="7"/>
      <c r="Q586" s="7">
        <v>0.02</v>
      </c>
      <c r="R586" s="61">
        <v>2793.72</v>
      </c>
      <c r="S586" s="7">
        <v>100</v>
      </c>
      <c r="T586" s="51" t="s">
        <v>147</v>
      </c>
      <c r="U586" s="51">
        <f t="shared" si="11"/>
        <v>0.46800000000000003</v>
      </c>
      <c r="V586" s="7">
        <v>150</v>
      </c>
      <c r="W586" s="7">
        <v>60</v>
      </c>
      <c r="X586" s="7">
        <v>52</v>
      </c>
      <c r="Y586" s="7"/>
      <c r="Z586" s="7"/>
      <c r="AA586" s="7"/>
      <c r="AB586" s="7"/>
      <c r="AC586" s="7"/>
      <c r="AD586" s="7"/>
      <c r="AE586" s="7"/>
      <c r="AF586" s="7"/>
      <c r="AG586" s="7"/>
    </row>
    <row r="587" spans="1:33" hidden="1" x14ac:dyDescent="0.2">
      <c r="A587" s="51" t="s">
        <v>966</v>
      </c>
      <c r="B587" s="51" t="s">
        <v>1270</v>
      </c>
      <c r="C587" s="51" t="s">
        <v>131</v>
      </c>
      <c r="D587" s="52" t="s">
        <v>1294</v>
      </c>
      <c r="E587" s="51" t="s">
        <v>149</v>
      </c>
      <c r="F587" s="51">
        <v>4000</v>
      </c>
      <c r="G587" s="60">
        <v>435</v>
      </c>
      <c r="H587" s="7">
        <v>1200</v>
      </c>
      <c r="I587" s="7">
        <v>1.71</v>
      </c>
      <c r="J587" s="7"/>
      <c r="K587" s="7"/>
      <c r="L587" s="7"/>
      <c r="M587" s="7"/>
      <c r="N587" s="7"/>
      <c r="O587" s="7">
        <v>7.8E-2</v>
      </c>
      <c r="P587" s="7"/>
      <c r="Q587" s="7">
        <v>0.02</v>
      </c>
      <c r="R587" s="61">
        <v>3235.11</v>
      </c>
      <c r="S587" s="7">
        <v>100</v>
      </c>
      <c r="T587" s="51" t="s">
        <v>147</v>
      </c>
      <c r="U587" s="51">
        <f t="shared" si="11"/>
        <v>0.46800000000000003</v>
      </c>
      <c r="V587" s="7">
        <v>150</v>
      </c>
      <c r="W587" s="7">
        <v>60</v>
      </c>
      <c r="X587" s="7">
        <v>52</v>
      </c>
      <c r="Y587" s="7"/>
      <c r="Z587" s="7"/>
      <c r="AA587" s="7"/>
      <c r="AB587" s="7"/>
      <c r="AC587" s="7"/>
      <c r="AD587" s="7"/>
      <c r="AE587" s="7"/>
      <c r="AF587" s="7"/>
      <c r="AG587" s="7"/>
    </row>
    <row r="588" spans="1:33" hidden="1" x14ac:dyDescent="0.2">
      <c r="A588" s="54"/>
      <c r="B588" s="46" t="s">
        <v>1206</v>
      </c>
      <c r="C588" s="46" t="s">
        <v>131</v>
      </c>
      <c r="D588" s="52" t="s">
        <v>1294</v>
      </c>
      <c r="E588" s="46" t="s">
        <v>1017</v>
      </c>
      <c r="F588" s="46">
        <v>1200</v>
      </c>
      <c r="G588" s="20">
        <v>89</v>
      </c>
      <c r="R588" s="47"/>
      <c r="S588" s="1">
        <v>100</v>
      </c>
      <c r="T588" s="46" t="s">
        <v>147</v>
      </c>
      <c r="U588" s="46">
        <f t="shared" ref="U588:U598" si="12">V588*W588*X588/1000000</f>
        <v>0</v>
      </c>
    </row>
    <row r="589" spans="1:33" hidden="1" x14ac:dyDescent="0.2">
      <c r="A589" s="54"/>
      <c r="B589" s="46" t="s">
        <v>1207</v>
      </c>
      <c r="C589" s="46" t="s">
        <v>131</v>
      </c>
      <c r="D589" s="52" t="s">
        <v>1294</v>
      </c>
      <c r="E589" s="46" t="s">
        <v>1017</v>
      </c>
      <c r="F589" s="46">
        <v>1200</v>
      </c>
      <c r="G589" s="20">
        <v>104</v>
      </c>
      <c r="R589" s="47"/>
      <c r="S589" s="1">
        <v>100</v>
      </c>
      <c r="T589" s="46" t="s">
        <v>147</v>
      </c>
      <c r="U589" s="46">
        <f t="shared" si="12"/>
        <v>0</v>
      </c>
    </row>
    <row r="590" spans="1:33" hidden="1" x14ac:dyDescent="0.2">
      <c r="A590" s="54"/>
      <c r="B590" s="46" t="s">
        <v>1210</v>
      </c>
      <c r="C590" s="46" t="s">
        <v>131</v>
      </c>
      <c r="D590" s="52" t="s">
        <v>1294</v>
      </c>
      <c r="E590" s="46" t="s">
        <v>1017</v>
      </c>
      <c r="F590" s="46">
        <v>1200</v>
      </c>
      <c r="G590" s="20">
        <v>170</v>
      </c>
      <c r="I590" s="24"/>
      <c r="R590" s="47"/>
      <c r="S590" s="1">
        <v>100</v>
      </c>
      <c r="T590" s="46" t="s">
        <v>147</v>
      </c>
      <c r="U590" s="46">
        <f t="shared" si="12"/>
        <v>0</v>
      </c>
    </row>
    <row r="591" spans="1:33" hidden="1" x14ac:dyDescent="0.2">
      <c r="A591" s="54"/>
      <c r="B591" s="46" t="s">
        <v>1211</v>
      </c>
      <c r="C591" s="46" t="s">
        <v>131</v>
      </c>
      <c r="D591" s="52" t="s">
        <v>1294</v>
      </c>
      <c r="E591" s="46" t="s">
        <v>1017</v>
      </c>
      <c r="F591" s="46">
        <v>1200</v>
      </c>
      <c r="G591" s="20">
        <v>260</v>
      </c>
      <c r="R591" s="47"/>
      <c r="S591" s="1">
        <v>100</v>
      </c>
      <c r="T591" s="46" t="s">
        <v>147</v>
      </c>
      <c r="U591" s="46">
        <f t="shared" si="12"/>
        <v>0</v>
      </c>
    </row>
    <row r="592" spans="1:33" hidden="1" x14ac:dyDescent="0.2">
      <c r="A592" s="54"/>
      <c r="B592" s="46" t="s">
        <v>1212</v>
      </c>
      <c r="C592" s="46" t="s">
        <v>131</v>
      </c>
      <c r="D592" s="52" t="s">
        <v>1294</v>
      </c>
      <c r="E592" s="46" t="s">
        <v>1017</v>
      </c>
      <c r="F592" s="46">
        <v>1200</v>
      </c>
      <c r="G592" s="20">
        <v>350</v>
      </c>
      <c r="I592" s="24"/>
      <c r="R592" s="47"/>
      <c r="S592" s="1">
        <v>100</v>
      </c>
      <c r="T592" s="46" t="s">
        <v>147</v>
      </c>
      <c r="U592" s="46">
        <f t="shared" si="12"/>
        <v>0</v>
      </c>
    </row>
    <row r="593" spans="1:21" hidden="1" x14ac:dyDescent="0.2">
      <c r="A593" s="54"/>
      <c r="B593" s="46" t="s">
        <v>1214</v>
      </c>
      <c r="C593" s="46" t="s">
        <v>131</v>
      </c>
      <c r="D593" s="52" t="s">
        <v>1294</v>
      </c>
      <c r="E593" s="46" t="s">
        <v>1017</v>
      </c>
      <c r="F593" s="46">
        <v>1200</v>
      </c>
      <c r="G593" s="20">
        <v>600</v>
      </c>
      <c r="R593" s="47"/>
      <c r="S593" s="1">
        <v>100</v>
      </c>
      <c r="T593" s="46" t="s">
        <v>147</v>
      </c>
      <c r="U593" s="46">
        <f t="shared" si="12"/>
        <v>0</v>
      </c>
    </row>
    <row r="594" spans="1:21" hidden="1" x14ac:dyDescent="0.2">
      <c r="A594" s="54"/>
      <c r="B594" s="46" t="s">
        <v>1216</v>
      </c>
      <c r="C594" s="46" t="s">
        <v>131</v>
      </c>
      <c r="D594" s="52" t="s">
        <v>1294</v>
      </c>
      <c r="E594" s="46" t="s">
        <v>1017</v>
      </c>
      <c r="F594" s="46">
        <v>1400</v>
      </c>
      <c r="G594" s="20">
        <v>170</v>
      </c>
      <c r="R594" s="47"/>
      <c r="S594" s="1">
        <v>100</v>
      </c>
      <c r="T594" s="46" t="s">
        <v>147</v>
      </c>
      <c r="U594" s="46">
        <f t="shared" si="12"/>
        <v>0</v>
      </c>
    </row>
    <row r="595" spans="1:21" hidden="1" x14ac:dyDescent="0.2">
      <c r="A595" s="54"/>
      <c r="B595" s="46" t="s">
        <v>1219</v>
      </c>
      <c r="C595" s="46" t="s">
        <v>131</v>
      </c>
      <c r="D595" s="52" t="s">
        <v>1294</v>
      </c>
      <c r="E595" s="46" t="s">
        <v>1017</v>
      </c>
      <c r="F595" s="46">
        <v>1400</v>
      </c>
      <c r="G595" s="20">
        <v>260</v>
      </c>
      <c r="R595" s="47"/>
      <c r="S595" s="1">
        <v>100</v>
      </c>
      <c r="T595" s="46" t="s">
        <v>147</v>
      </c>
      <c r="U595" s="46">
        <f t="shared" si="12"/>
        <v>0</v>
      </c>
    </row>
    <row r="596" spans="1:21" hidden="1" x14ac:dyDescent="0.2">
      <c r="A596" s="54"/>
      <c r="B596" s="46" t="s">
        <v>1218</v>
      </c>
      <c r="C596" s="46" t="s">
        <v>131</v>
      </c>
      <c r="D596" s="52" t="s">
        <v>1294</v>
      </c>
      <c r="E596" s="46" t="s">
        <v>1017</v>
      </c>
      <c r="F596" s="46">
        <v>1400</v>
      </c>
      <c r="G596" s="20">
        <v>600</v>
      </c>
      <c r="R596" s="47"/>
      <c r="S596" s="1">
        <v>100</v>
      </c>
      <c r="T596" s="46" t="s">
        <v>147</v>
      </c>
      <c r="U596" s="46">
        <f>V596*W596*X596/1000000</f>
        <v>0</v>
      </c>
    </row>
    <row r="597" spans="1:21" hidden="1" x14ac:dyDescent="0.2">
      <c r="A597" s="54"/>
      <c r="B597" s="46" t="s">
        <v>1222</v>
      </c>
      <c r="C597" s="46" t="s">
        <v>131</v>
      </c>
      <c r="D597" s="52" t="s">
        <v>1294</v>
      </c>
      <c r="E597" s="46" t="s">
        <v>1017</v>
      </c>
      <c r="F597" s="46">
        <v>1600</v>
      </c>
      <c r="G597" s="20">
        <v>89</v>
      </c>
      <c r="R597" s="47"/>
      <c r="S597" s="1">
        <v>100</v>
      </c>
      <c r="T597" s="46" t="s">
        <v>147</v>
      </c>
      <c r="U597" s="46">
        <f t="shared" si="12"/>
        <v>0</v>
      </c>
    </row>
    <row r="598" spans="1:21" hidden="1" x14ac:dyDescent="0.2">
      <c r="A598" s="54"/>
      <c r="B598" s="46" t="s">
        <v>1224</v>
      </c>
      <c r="C598" s="46" t="s">
        <v>131</v>
      </c>
      <c r="D598" s="52" t="s">
        <v>1294</v>
      </c>
      <c r="E598" s="46" t="s">
        <v>1017</v>
      </c>
      <c r="F598" s="46">
        <v>1600</v>
      </c>
      <c r="G598" s="20">
        <v>104</v>
      </c>
      <c r="R598" s="47"/>
      <c r="S598" s="1">
        <v>100</v>
      </c>
      <c r="T598" s="46" t="s">
        <v>147</v>
      </c>
      <c r="U598" s="46">
        <f t="shared" si="12"/>
        <v>0</v>
      </c>
    </row>
    <row r="599" spans="1:21" hidden="1" x14ac:dyDescent="0.2">
      <c r="A599" s="54"/>
      <c r="B599" s="46" t="s">
        <v>1227</v>
      </c>
      <c r="C599" s="46" t="s">
        <v>131</v>
      </c>
      <c r="D599" s="52" t="s">
        <v>1294</v>
      </c>
      <c r="E599" s="46" t="s">
        <v>1017</v>
      </c>
      <c r="F599" s="46">
        <v>1600</v>
      </c>
      <c r="G599" s="20">
        <v>170</v>
      </c>
      <c r="R599" s="47"/>
      <c r="S599" s="1">
        <v>100</v>
      </c>
      <c r="T599" s="46" t="s">
        <v>147</v>
      </c>
      <c r="U599" s="46">
        <f t="shared" ref="U599:U618" si="13">V599*W599*X599/1000000</f>
        <v>0</v>
      </c>
    </row>
    <row r="600" spans="1:21" hidden="1" x14ac:dyDescent="0.2">
      <c r="A600" s="54"/>
      <c r="B600" s="46" t="s">
        <v>1235</v>
      </c>
      <c r="C600" s="46" t="s">
        <v>131</v>
      </c>
      <c r="D600" s="52" t="s">
        <v>1294</v>
      </c>
      <c r="E600" s="46" t="s">
        <v>1017</v>
      </c>
      <c r="F600" s="46">
        <v>1600</v>
      </c>
      <c r="G600" s="20">
        <v>260</v>
      </c>
      <c r="R600" s="47"/>
      <c r="S600" s="1">
        <v>100</v>
      </c>
      <c r="T600" s="46" t="s">
        <v>147</v>
      </c>
      <c r="U600" s="46">
        <f>V600*W600*X600/1000000</f>
        <v>0</v>
      </c>
    </row>
    <row r="601" spans="1:21" hidden="1" x14ac:dyDescent="0.2">
      <c r="A601" s="54"/>
      <c r="B601" s="46" t="s">
        <v>1232</v>
      </c>
      <c r="C601" s="46" t="s">
        <v>131</v>
      </c>
      <c r="D601" s="52" t="s">
        <v>1294</v>
      </c>
      <c r="E601" s="46" t="s">
        <v>1017</v>
      </c>
      <c r="F601" s="46">
        <v>1600</v>
      </c>
      <c r="G601" s="20">
        <v>350</v>
      </c>
      <c r="R601" s="47"/>
      <c r="S601" s="1">
        <v>100</v>
      </c>
      <c r="T601" s="46" t="s">
        <v>147</v>
      </c>
      <c r="U601" s="46">
        <f t="shared" si="13"/>
        <v>0</v>
      </c>
    </row>
    <row r="602" spans="1:21" hidden="1" x14ac:dyDescent="0.2">
      <c r="A602" s="54"/>
      <c r="B602" s="46" t="s">
        <v>1234</v>
      </c>
      <c r="C602" s="46" t="s">
        <v>131</v>
      </c>
      <c r="D602" s="52" t="s">
        <v>1294</v>
      </c>
      <c r="E602" s="46" t="s">
        <v>1017</v>
      </c>
      <c r="F602" s="46">
        <v>1600</v>
      </c>
      <c r="G602" s="20">
        <v>600</v>
      </c>
      <c r="R602" s="47"/>
      <c r="S602" s="1">
        <v>100</v>
      </c>
      <c r="T602" s="46" t="s">
        <v>147</v>
      </c>
      <c r="U602" s="46">
        <f t="shared" si="13"/>
        <v>0</v>
      </c>
    </row>
    <row r="603" spans="1:21" hidden="1" x14ac:dyDescent="0.2">
      <c r="A603" s="54"/>
      <c r="B603" s="46" t="s">
        <v>1237</v>
      </c>
      <c r="C603" s="46" t="s">
        <v>131</v>
      </c>
      <c r="D603" s="52" t="s">
        <v>1294</v>
      </c>
      <c r="E603" s="46" t="s">
        <v>1017</v>
      </c>
      <c r="F603" s="46">
        <v>1800</v>
      </c>
      <c r="G603" s="20">
        <v>104</v>
      </c>
      <c r="R603" s="47"/>
      <c r="S603" s="1">
        <v>100</v>
      </c>
      <c r="T603" s="46" t="s">
        <v>147</v>
      </c>
      <c r="U603" s="46">
        <f t="shared" si="13"/>
        <v>0</v>
      </c>
    </row>
    <row r="604" spans="1:21" hidden="1" x14ac:dyDescent="0.2">
      <c r="A604" s="54"/>
      <c r="B604" s="46" t="s">
        <v>1238</v>
      </c>
      <c r="C604" s="46" t="s">
        <v>131</v>
      </c>
      <c r="D604" s="52" t="s">
        <v>1294</v>
      </c>
      <c r="E604" s="46" t="s">
        <v>1017</v>
      </c>
      <c r="F604" s="46">
        <v>1800</v>
      </c>
      <c r="G604" s="20">
        <v>170</v>
      </c>
      <c r="R604" s="47"/>
      <c r="S604" s="1">
        <v>100</v>
      </c>
      <c r="T604" s="46" t="s">
        <v>147</v>
      </c>
      <c r="U604" s="46">
        <f t="shared" si="13"/>
        <v>0</v>
      </c>
    </row>
    <row r="605" spans="1:21" hidden="1" x14ac:dyDescent="0.2">
      <c r="A605" s="54"/>
      <c r="B605" s="46" t="s">
        <v>1242</v>
      </c>
      <c r="C605" s="46" t="s">
        <v>131</v>
      </c>
      <c r="D605" s="52" t="s">
        <v>1294</v>
      </c>
      <c r="E605" s="46" t="s">
        <v>1017</v>
      </c>
      <c r="F605" s="46">
        <v>1800</v>
      </c>
      <c r="G605" s="20">
        <v>600</v>
      </c>
      <c r="R605" s="47"/>
      <c r="S605" s="1">
        <v>100</v>
      </c>
      <c r="T605" s="46" t="s">
        <v>147</v>
      </c>
      <c r="U605" s="46">
        <f t="shared" si="13"/>
        <v>0</v>
      </c>
    </row>
    <row r="606" spans="1:21" hidden="1" x14ac:dyDescent="0.2">
      <c r="A606" s="54"/>
      <c r="B606" s="46" t="s">
        <v>1243</v>
      </c>
      <c r="C606" s="46" t="s">
        <v>131</v>
      </c>
      <c r="D606" s="52" t="s">
        <v>1294</v>
      </c>
      <c r="E606" s="46" t="s">
        <v>1017</v>
      </c>
      <c r="F606" s="46">
        <v>1800</v>
      </c>
      <c r="G606" s="20">
        <v>1100</v>
      </c>
      <c r="R606" s="47"/>
      <c r="S606" s="1">
        <v>100</v>
      </c>
      <c r="T606" s="46" t="s">
        <v>147</v>
      </c>
      <c r="U606" s="46">
        <f t="shared" si="13"/>
        <v>0</v>
      </c>
    </row>
    <row r="607" spans="1:21" hidden="1" x14ac:dyDescent="0.2">
      <c r="A607" s="54"/>
      <c r="B607" s="46" t="s">
        <v>1251</v>
      </c>
      <c r="C607" s="46" t="s">
        <v>131</v>
      </c>
      <c r="D607" s="52" t="s">
        <v>1294</v>
      </c>
      <c r="E607" s="46" t="s">
        <v>1017</v>
      </c>
      <c r="F607" s="46">
        <v>2200</v>
      </c>
      <c r="G607" s="20">
        <v>540</v>
      </c>
      <c r="R607" s="47"/>
      <c r="S607" s="1">
        <v>100</v>
      </c>
      <c r="T607" s="46" t="s">
        <v>147</v>
      </c>
      <c r="U607" s="46">
        <f t="shared" si="13"/>
        <v>0</v>
      </c>
    </row>
    <row r="608" spans="1:21" hidden="1" x14ac:dyDescent="0.2">
      <c r="A608" s="54"/>
      <c r="B608" s="46" t="s">
        <v>1252</v>
      </c>
      <c r="C608" s="46" t="s">
        <v>131</v>
      </c>
      <c r="D608" s="52" t="s">
        <v>1294</v>
      </c>
      <c r="E608" s="46" t="s">
        <v>1017</v>
      </c>
      <c r="F608" s="46">
        <v>2200</v>
      </c>
      <c r="G608" s="20">
        <v>1100</v>
      </c>
      <c r="R608" s="47"/>
      <c r="S608" s="1">
        <v>100</v>
      </c>
      <c r="T608" s="46" t="s">
        <v>147</v>
      </c>
      <c r="U608" s="46">
        <f t="shared" si="13"/>
        <v>0</v>
      </c>
    </row>
    <row r="609" spans="1:33" hidden="1" x14ac:dyDescent="0.2">
      <c r="A609" s="54"/>
      <c r="B609" s="46" t="s">
        <v>1254</v>
      </c>
      <c r="C609" s="46" t="s">
        <v>131</v>
      </c>
      <c r="D609" s="52" t="s">
        <v>1294</v>
      </c>
      <c r="E609" s="46" t="s">
        <v>1017</v>
      </c>
      <c r="F609" s="46">
        <v>2200</v>
      </c>
      <c r="G609" s="20">
        <v>1100</v>
      </c>
      <c r="R609" s="47"/>
      <c r="S609" s="1">
        <v>100</v>
      </c>
      <c r="T609" s="46" t="s">
        <v>147</v>
      </c>
      <c r="U609" s="46">
        <f t="shared" si="13"/>
        <v>0</v>
      </c>
    </row>
    <row r="610" spans="1:33" hidden="1" x14ac:dyDescent="0.2">
      <c r="A610" s="54"/>
      <c r="B610" s="46" t="s">
        <v>1253</v>
      </c>
      <c r="C610" s="46" t="s">
        <v>131</v>
      </c>
      <c r="D610" s="52" t="s">
        <v>1294</v>
      </c>
      <c r="E610" s="46" t="s">
        <v>1017</v>
      </c>
      <c r="F610" s="46">
        <v>2200</v>
      </c>
      <c r="G610" s="20">
        <v>1100</v>
      </c>
      <c r="R610" s="47"/>
      <c r="S610" s="1">
        <v>100</v>
      </c>
      <c r="T610" s="46" t="s">
        <v>147</v>
      </c>
      <c r="U610" s="46">
        <f>V610*W610*X610/1000000</f>
        <v>0</v>
      </c>
    </row>
    <row r="611" spans="1:33" hidden="1" x14ac:dyDescent="0.2">
      <c r="A611" s="54"/>
      <c r="B611" s="46" t="s">
        <v>1260</v>
      </c>
      <c r="C611" s="46" t="s">
        <v>131</v>
      </c>
      <c r="D611" s="52" t="s">
        <v>1294</v>
      </c>
      <c r="E611" s="46" t="s">
        <v>1017</v>
      </c>
      <c r="F611" s="46">
        <v>2600</v>
      </c>
      <c r="G611" s="20">
        <v>260</v>
      </c>
      <c r="R611" s="47"/>
      <c r="S611" s="1">
        <v>100</v>
      </c>
      <c r="T611" s="46" t="s">
        <v>147</v>
      </c>
      <c r="U611" s="46">
        <f>V611*W611*X611/1000000</f>
        <v>0</v>
      </c>
    </row>
    <row r="612" spans="1:33" hidden="1" x14ac:dyDescent="0.2">
      <c r="A612" s="54"/>
      <c r="B612" s="46" t="s">
        <v>1257</v>
      </c>
      <c r="C612" s="46" t="s">
        <v>131</v>
      </c>
      <c r="D612" s="52" t="s">
        <v>1294</v>
      </c>
      <c r="E612" s="46" t="s">
        <v>1017</v>
      </c>
      <c r="F612" s="46">
        <v>2600</v>
      </c>
      <c r="G612" s="20">
        <v>540</v>
      </c>
      <c r="R612" s="47"/>
      <c r="S612" s="1">
        <v>100</v>
      </c>
      <c r="T612" s="46" t="s">
        <v>147</v>
      </c>
      <c r="U612" s="46">
        <f t="shared" si="13"/>
        <v>0</v>
      </c>
    </row>
    <row r="613" spans="1:33" hidden="1" x14ac:dyDescent="0.2">
      <c r="A613" s="54"/>
      <c r="B613" s="46" t="s">
        <v>1258</v>
      </c>
      <c r="C613" s="46" t="s">
        <v>131</v>
      </c>
      <c r="D613" s="52" t="s">
        <v>1294</v>
      </c>
      <c r="E613" s="46" t="s">
        <v>1017</v>
      </c>
      <c r="F613" s="46">
        <v>2600</v>
      </c>
      <c r="G613" s="20">
        <v>1070</v>
      </c>
      <c r="R613" s="47"/>
      <c r="S613" s="1">
        <v>100</v>
      </c>
      <c r="T613" s="46" t="s">
        <v>147</v>
      </c>
      <c r="U613" s="46">
        <f t="shared" si="13"/>
        <v>0</v>
      </c>
    </row>
    <row r="614" spans="1:33" hidden="1" x14ac:dyDescent="0.2">
      <c r="A614" s="54"/>
      <c r="B614" s="46" t="s">
        <v>1261</v>
      </c>
      <c r="C614" s="46" t="s">
        <v>131</v>
      </c>
      <c r="D614" s="52" t="s">
        <v>1294</v>
      </c>
      <c r="E614" s="46" t="s">
        <v>1017</v>
      </c>
      <c r="F614" s="46">
        <v>2800</v>
      </c>
      <c r="G614" s="20">
        <v>1070</v>
      </c>
      <c r="R614" s="47"/>
      <c r="S614" s="1">
        <v>100</v>
      </c>
      <c r="T614" s="46" t="s">
        <v>147</v>
      </c>
      <c r="U614" s="46">
        <f t="shared" si="13"/>
        <v>0</v>
      </c>
    </row>
    <row r="615" spans="1:33" hidden="1" x14ac:dyDescent="0.2">
      <c r="A615" s="54"/>
      <c r="B615" s="46" t="s">
        <v>1267</v>
      </c>
      <c r="C615" s="46" t="s">
        <v>131</v>
      </c>
      <c r="D615" s="52" t="s">
        <v>1294</v>
      </c>
      <c r="E615" s="46" t="s">
        <v>1017</v>
      </c>
      <c r="F615" s="46">
        <v>3600</v>
      </c>
      <c r="G615" s="20">
        <v>435</v>
      </c>
      <c r="R615" s="47"/>
      <c r="S615" s="1">
        <v>100</v>
      </c>
      <c r="T615" s="46" t="s">
        <v>147</v>
      </c>
      <c r="U615" s="46">
        <f t="shared" si="13"/>
        <v>0</v>
      </c>
    </row>
    <row r="616" spans="1:33" hidden="1" x14ac:dyDescent="0.2">
      <c r="A616" s="54"/>
      <c r="B616" s="46" t="s">
        <v>1268</v>
      </c>
      <c r="C616" s="46" t="s">
        <v>131</v>
      </c>
      <c r="D616" s="52" t="s">
        <v>1294</v>
      </c>
      <c r="E616" s="46" t="s">
        <v>1017</v>
      </c>
      <c r="F616" s="46">
        <v>3600</v>
      </c>
      <c r="G616" s="20">
        <v>950</v>
      </c>
      <c r="R616" s="47"/>
      <c r="S616" s="1">
        <v>100</v>
      </c>
      <c r="T616" s="46" t="s">
        <v>147</v>
      </c>
      <c r="U616" s="46">
        <f t="shared" si="13"/>
        <v>0</v>
      </c>
    </row>
    <row r="617" spans="1:33" hidden="1" x14ac:dyDescent="0.2">
      <c r="A617" s="54"/>
      <c r="B617" s="46" t="s">
        <v>1269</v>
      </c>
      <c r="C617" s="46" t="s">
        <v>131</v>
      </c>
      <c r="D617" s="52" t="s">
        <v>1294</v>
      </c>
      <c r="E617" s="46" t="s">
        <v>1017</v>
      </c>
      <c r="F617" s="46">
        <v>4000</v>
      </c>
      <c r="G617" s="20">
        <v>435</v>
      </c>
      <c r="R617" s="47"/>
      <c r="S617" s="1">
        <v>100</v>
      </c>
      <c r="T617" s="46" t="s">
        <v>147</v>
      </c>
      <c r="U617" s="46">
        <f t="shared" si="13"/>
        <v>0</v>
      </c>
    </row>
    <row r="618" spans="1:33" hidden="1" x14ac:dyDescent="0.2">
      <c r="A618" s="54"/>
      <c r="B618" s="46" t="s">
        <v>1271</v>
      </c>
      <c r="C618" s="46" t="s">
        <v>131</v>
      </c>
      <c r="D618" s="52" t="s">
        <v>1294</v>
      </c>
      <c r="E618" s="46" t="s">
        <v>1017</v>
      </c>
      <c r="F618" s="46">
        <v>4400</v>
      </c>
      <c r="G618" s="20">
        <v>950</v>
      </c>
      <c r="R618" s="47"/>
      <c r="S618" s="1">
        <v>100</v>
      </c>
      <c r="T618" s="46" t="s">
        <v>147</v>
      </c>
      <c r="U618" s="46">
        <f t="shared" si="13"/>
        <v>0</v>
      </c>
    </row>
    <row r="619" spans="1:33" hidden="1" x14ac:dyDescent="0.2">
      <c r="A619" s="51" t="s">
        <v>966</v>
      </c>
      <c r="B619" s="7" t="s">
        <v>1143</v>
      </c>
      <c r="C619" s="7" t="s">
        <v>1140</v>
      </c>
      <c r="D619" s="52" t="s">
        <v>1294</v>
      </c>
      <c r="E619" s="51" t="s">
        <v>149</v>
      </c>
      <c r="F619" s="7">
        <v>800</v>
      </c>
      <c r="G619" s="7">
        <v>36</v>
      </c>
      <c r="H619" s="7">
        <v>40</v>
      </c>
      <c r="I619" s="7">
        <v>1.05</v>
      </c>
      <c r="J619" s="7"/>
      <c r="K619" s="7"/>
      <c r="L619" s="7"/>
      <c r="M619" s="7"/>
      <c r="N619" s="7"/>
      <c r="O619" s="7">
        <v>1</v>
      </c>
      <c r="P619" s="7"/>
      <c r="Q619" s="7">
        <v>0.2</v>
      </c>
      <c r="R619" s="7">
        <v>109.67</v>
      </c>
      <c r="S619" s="7">
        <v>100</v>
      </c>
      <c r="T619" s="51" t="s">
        <v>147</v>
      </c>
      <c r="U619" s="51">
        <f>V619*W619*X619/1000000</f>
        <v>5.7790720000000004E-2</v>
      </c>
      <c r="V619" s="7">
        <v>92</v>
      </c>
      <c r="W619" s="7">
        <v>20.8</v>
      </c>
      <c r="X619" s="7">
        <v>30.2</v>
      </c>
      <c r="Y619" s="7"/>
      <c r="Z619" s="7"/>
      <c r="AA619" s="7"/>
      <c r="AB619" s="7"/>
      <c r="AC619" s="7"/>
      <c r="AD619" s="7"/>
      <c r="AE619" s="7"/>
      <c r="AF619" s="7"/>
      <c r="AG619" s="7"/>
    </row>
    <row r="620" spans="1:33" hidden="1" x14ac:dyDescent="0.2">
      <c r="A620" s="51" t="s">
        <v>966</v>
      </c>
      <c r="B620" s="7" t="s">
        <v>1141</v>
      </c>
      <c r="C620" s="7" t="s">
        <v>1140</v>
      </c>
      <c r="D620" s="52" t="s">
        <v>1294</v>
      </c>
      <c r="E620" s="51" t="s">
        <v>149</v>
      </c>
      <c r="F620" s="7">
        <v>800</v>
      </c>
      <c r="G620" s="7">
        <v>59</v>
      </c>
      <c r="H620" s="7">
        <v>100</v>
      </c>
      <c r="I620" s="7">
        <v>1.26</v>
      </c>
      <c r="J620" s="7"/>
      <c r="K620" s="7"/>
      <c r="L620" s="7"/>
      <c r="M620" s="7"/>
      <c r="N620" s="7"/>
      <c r="O620" s="7">
        <v>0.59</v>
      </c>
      <c r="P620" s="7"/>
      <c r="Q620" s="7">
        <v>0.2</v>
      </c>
      <c r="R620" s="7">
        <v>118.31</v>
      </c>
      <c r="S620" s="7">
        <v>100</v>
      </c>
      <c r="T620" s="51" t="s">
        <v>147</v>
      </c>
      <c r="U620" s="51">
        <f t="shared" ref="U620:U680" si="14">V620*W620*X620/1000000</f>
        <v>5.7790720000000004E-2</v>
      </c>
      <c r="V620" s="7">
        <v>92</v>
      </c>
      <c r="W620" s="7">
        <v>20.8</v>
      </c>
      <c r="X620" s="7">
        <v>30.2</v>
      </c>
      <c r="Y620" s="7"/>
      <c r="Z620" s="7"/>
      <c r="AA620" s="7"/>
      <c r="AB620" s="7"/>
      <c r="AC620" s="7"/>
      <c r="AD620" s="7"/>
      <c r="AE620" s="7"/>
      <c r="AF620" s="7"/>
      <c r="AG620" s="7"/>
    </row>
    <row r="621" spans="1:33" hidden="1" x14ac:dyDescent="0.2">
      <c r="A621" s="51" t="s">
        <v>966</v>
      </c>
      <c r="B621" s="7" t="s">
        <v>1144</v>
      </c>
      <c r="C621" s="7" t="s">
        <v>1140</v>
      </c>
      <c r="D621" s="52" t="s">
        <v>1294</v>
      </c>
      <c r="E621" s="51" t="s">
        <v>149</v>
      </c>
      <c r="F621" s="7">
        <v>800</v>
      </c>
      <c r="G621" s="7">
        <v>71</v>
      </c>
      <c r="H621" s="7">
        <v>100</v>
      </c>
      <c r="I621" s="7">
        <v>1.1399999999999999</v>
      </c>
      <c r="J621" s="7"/>
      <c r="K621" s="7"/>
      <c r="L621" s="7"/>
      <c r="M621" s="7"/>
      <c r="N621" s="7"/>
      <c r="O621" s="7">
        <v>0.51</v>
      </c>
      <c r="P621" s="7"/>
      <c r="Q621" s="7">
        <v>0.2</v>
      </c>
      <c r="R621" s="7">
        <v>122.64</v>
      </c>
      <c r="S621" s="7">
        <v>100</v>
      </c>
      <c r="T621" s="51" t="s">
        <v>147</v>
      </c>
      <c r="U621" s="51">
        <f t="shared" si="14"/>
        <v>5.7790720000000004E-2</v>
      </c>
      <c r="V621" s="7">
        <v>92</v>
      </c>
      <c r="W621" s="7">
        <v>20.8</v>
      </c>
      <c r="X621" s="7">
        <v>30.2</v>
      </c>
      <c r="Y621" s="7"/>
      <c r="Z621" s="7"/>
      <c r="AA621" s="7"/>
      <c r="AB621" s="7"/>
      <c r="AC621" s="7"/>
      <c r="AD621" s="7"/>
      <c r="AE621" s="7"/>
      <c r="AF621" s="7"/>
      <c r="AG621" s="7"/>
    </row>
    <row r="622" spans="1:33" hidden="1" x14ac:dyDescent="0.2">
      <c r="A622" s="51" t="s">
        <v>966</v>
      </c>
      <c r="B622" s="7" t="s">
        <v>1147</v>
      </c>
      <c r="C622" s="7" t="s">
        <v>1140</v>
      </c>
      <c r="D622" s="52" t="s">
        <v>1294</v>
      </c>
      <c r="E622" s="51" t="s">
        <v>149</v>
      </c>
      <c r="F622" s="7">
        <v>800</v>
      </c>
      <c r="G622" s="7">
        <v>99</v>
      </c>
      <c r="H622" s="7">
        <v>150</v>
      </c>
      <c r="I622" s="7">
        <v>1.22</v>
      </c>
      <c r="J622" s="7"/>
      <c r="K622" s="7"/>
      <c r="L622" s="7"/>
      <c r="M622" s="7"/>
      <c r="N622" s="7"/>
      <c r="O622" s="7">
        <v>0.35</v>
      </c>
      <c r="P622" s="7"/>
      <c r="Q622" s="7">
        <v>0.2</v>
      </c>
      <c r="R622" s="7">
        <v>148.57</v>
      </c>
      <c r="S622" s="7">
        <v>100</v>
      </c>
      <c r="T622" s="51" t="s">
        <v>147</v>
      </c>
      <c r="U622" s="51">
        <f t="shared" si="14"/>
        <v>5.7790720000000004E-2</v>
      </c>
      <c r="V622" s="7">
        <v>92</v>
      </c>
      <c r="W622" s="7">
        <v>20.8</v>
      </c>
      <c r="X622" s="7">
        <v>30.2</v>
      </c>
      <c r="Y622" s="7"/>
      <c r="Z622" s="7"/>
      <c r="AA622" s="7"/>
      <c r="AB622" s="7"/>
      <c r="AC622" s="7"/>
      <c r="AD622" s="7"/>
      <c r="AE622" s="7"/>
      <c r="AF622" s="7"/>
      <c r="AG622" s="7"/>
    </row>
    <row r="623" spans="1:33" hidden="1" x14ac:dyDescent="0.2">
      <c r="A623" s="51" t="s">
        <v>966</v>
      </c>
      <c r="B623" s="7" t="s">
        <v>1146</v>
      </c>
      <c r="C623" s="7" t="s">
        <v>1140</v>
      </c>
      <c r="D623" s="52" t="s">
        <v>1294</v>
      </c>
      <c r="E623" s="51" t="s">
        <v>149</v>
      </c>
      <c r="F623" s="7">
        <v>800</v>
      </c>
      <c r="G623" s="7">
        <v>120</v>
      </c>
      <c r="H623" s="7">
        <v>150</v>
      </c>
      <c r="I623" s="7">
        <v>1.1299999999999999</v>
      </c>
      <c r="J623" s="7"/>
      <c r="K623" s="7"/>
      <c r="L623" s="7"/>
      <c r="M623" s="7"/>
      <c r="N623" s="7"/>
      <c r="O623" s="7">
        <v>0.26</v>
      </c>
      <c r="P623" s="7"/>
      <c r="Q623" s="7">
        <v>0.2</v>
      </c>
      <c r="R623" s="7">
        <v>156.37</v>
      </c>
      <c r="S623" s="7">
        <v>100</v>
      </c>
      <c r="T623" s="51" t="s">
        <v>147</v>
      </c>
      <c r="U623" s="51">
        <f t="shared" si="14"/>
        <v>5.7790720000000004E-2</v>
      </c>
      <c r="V623" s="7">
        <v>92</v>
      </c>
      <c r="W623" s="7">
        <v>20.8</v>
      </c>
      <c r="X623" s="7">
        <v>30.2</v>
      </c>
      <c r="Y623" s="7"/>
      <c r="Z623" s="7"/>
      <c r="AA623" s="7"/>
      <c r="AB623" s="7"/>
      <c r="AC623" s="7"/>
      <c r="AD623" s="7"/>
      <c r="AE623" s="7"/>
      <c r="AF623" s="7"/>
      <c r="AG623" s="7"/>
    </row>
    <row r="624" spans="1:33" hidden="1" x14ac:dyDescent="0.2">
      <c r="A624" s="51" t="s">
        <v>966</v>
      </c>
      <c r="B624" s="7" t="s">
        <v>1142</v>
      </c>
      <c r="C624" s="7" t="s">
        <v>1140</v>
      </c>
      <c r="D624" s="52" t="s">
        <v>1294</v>
      </c>
      <c r="E624" s="51" t="s">
        <v>149</v>
      </c>
      <c r="F624" s="7">
        <v>800</v>
      </c>
      <c r="G624" s="7">
        <v>165</v>
      </c>
      <c r="H624" s="7">
        <v>150</v>
      </c>
      <c r="I624" s="7">
        <v>1.05</v>
      </c>
      <c r="J624" s="7"/>
      <c r="K624" s="7"/>
      <c r="L624" s="7"/>
      <c r="M624" s="7"/>
      <c r="N624" s="7"/>
      <c r="O624" s="7">
        <v>0.21</v>
      </c>
      <c r="P624" s="7"/>
      <c r="Q624" s="7">
        <v>0.1</v>
      </c>
      <c r="R624" s="7">
        <v>227.6</v>
      </c>
      <c r="S624" s="7">
        <v>100</v>
      </c>
      <c r="T624" s="51" t="s">
        <v>147</v>
      </c>
      <c r="U624" s="51">
        <f t="shared" si="14"/>
        <v>9.8317799999999997E-2</v>
      </c>
      <c r="V624" s="7">
        <v>94.5</v>
      </c>
      <c r="W624" s="7">
        <v>34</v>
      </c>
      <c r="X624" s="7">
        <v>30.6</v>
      </c>
      <c r="Y624" s="7"/>
      <c r="Z624" s="7"/>
      <c r="AA624" s="7"/>
      <c r="AB624" s="7"/>
      <c r="AC624" s="7"/>
      <c r="AD624" s="7"/>
      <c r="AE624" s="7"/>
      <c r="AF624" s="7"/>
      <c r="AG624" s="7"/>
    </row>
    <row r="625" spans="1:33" hidden="1" x14ac:dyDescent="0.2">
      <c r="A625" s="51" t="s">
        <v>966</v>
      </c>
      <c r="B625" s="7" t="s">
        <v>1145</v>
      </c>
      <c r="C625" s="7" t="s">
        <v>1140</v>
      </c>
      <c r="D625" s="52" t="s">
        <v>1294</v>
      </c>
      <c r="E625" s="51" t="s">
        <v>149</v>
      </c>
      <c r="F625" s="7">
        <v>800</v>
      </c>
      <c r="G625" s="7">
        <v>190</v>
      </c>
      <c r="H625" s="7">
        <v>150</v>
      </c>
      <c r="I625" s="7">
        <v>0.96</v>
      </c>
      <c r="J625" s="7"/>
      <c r="K625" s="7"/>
      <c r="L625" s="7"/>
      <c r="M625" s="7"/>
      <c r="N625" s="7"/>
      <c r="O625" s="7">
        <v>0.21</v>
      </c>
      <c r="P625" s="7"/>
      <c r="Q625" s="7">
        <v>0.1</v>
      </c>
      <c r="R625" s="7">
        <v>241.03</v>
      </c>
      <c r="S625" s="7">
        <v>100</v>
      </c>
      <c r="T625" s="51" t="s">
        <v>147</v>
      </c>
      <c r="U625" s="51">
        <f t="shared" si="14"/>
        <v>9.8317799999999997E-2</v>
      </c>
      <c r="V625" s="7">
        <v>94.5</v>
      </c>
      <c r="W625" s="7">
        <v>34</v>
      </c>
      <c r="X625" s="7">
        <v>30.6</v>
      </c>
      <c r="Y625" s="7"/>
      <c r="Z625" s="7"/>
      <c r="AA625" s="7"/>
      <c r="AB625" s="7"/>
      <c r="AC625" s="7"/>
      <c r="AD625" s="7"/>
      <c r="AE625" s="7"/>
      <c r="AF625" s="7"/>
      <c r="AG625" s="7"/>
    </row>
    <row r="626" spans="1:33" hidden="1" x14ac:dyDescent="0.2">
      <c r="A626" s="51" t="s">
        <v>966</v>
      </c>
      <c r="B626" s="7" t="s">
        <v>1148</v>
      </c>
      <c r="C626" s="7" t="s">
        <v>1140</v>
      </c>
      <c r="D626" s="52" t="s">
        <v>1294</v>
      </c>
      <c r="E626" s="51" t="s">
        <v>149</v>
      </c>
      <c r="F626" s="7">
        <v>1200</v>
      </c>
      <c r="G626" s="7">
        <v>36</v>
      </c>
      <c r="H626" s="7">
        <v>40</v>
      </c>
      <c r="I626" s="7">
        <v>1.05</v>
      </c>
      <c r="J626" s="7"/>
      <c r="K626" s="7"/>
      <c r="L626" s="7"/>
      <c r="M626" s="7"/>
      <c r="N626" s="7"/>
      <c r="O626" s="7">
        <v>1</v>
      </c>
      <c r="P626" s="7"/>
      <c r="Q626" s="7">
        <v>0.2</v>
      </c>
      <c r="R626" s="7">
        <v>114.54</v>
      </c>
      <c r="S626" s="7">
        <v>100</v>
      </c>
      <c r="T626" s="51" t="s">
        <v>147</v>
      </c>
      <c r="U626" s="51">
        <f t="shared" si="14"/>
        <v>5.7790720000000004E-2</v>
      </c>
      <c r="V626" s="7">
        <v>92</v>
      </c>
      <c r="W626" s="7">
        <v>20.8</v>
      </c>
      <c r="X626" s="7">
        <v>30.2</v>
      </c>
      <c r="Y626" s="7"/>
      <c r="Z626" s="7"/>
      <c r="AA626" s="7"/>
      <c r="AB626" s="7"/>
      <c r="AC626" s="7"/>
      <c r="AD626" s="7"/>
      <c r="AE626" s="7"/>
      <c r="AF626" s="7"/>
      <c r="AG626" s="7"/>
    </row>
    <row r="627" spans="1:33" hidden="1" x14ac:dyDescent="0.2">
      <c r="A627" s="51" t="s">
        <v>966</v>
      </c>
      <c r="B627" s="7" t="s">
        <v>1157</v>
      </c>
      <c r="C627" s="7" t="s">
        <v>1140</v>
      </c>
      <c r="D627" s="52" t="s">
        <v>1294</v>
      </c>
      <c r="E627" s="51" t="s">
        <v>149</v>
      </c>
      <c r="F627" s="7">
        <v>1200</v>
      </c>
      <c r="G627" s="7">
        <v>59</v>
      </c>
      <c r="H627" s="7">
        <v>100</v>
      </c>
      <c r="I627" s="7">
        <v>1.26</v>
      </c>
      <c r="J627" s="7"/>
      <c r="K627" s="7"/>
      <c r="L627" s="7"/>
      <c r="M627" s="7"/>
      <c r="N627" s="7"/>
      <c r="O627" s="7">
        <v>0.59</v>
      </c>
      <c r="P627" s="7"/>
      <c r="Q627" s="7">
        <v>0.2</v>
      </c>
      <c r="R627" s="7">
        <v>115.85</v>
      </c>
      <c r="S627" s="7">
        <v>100</v>
      </c>
      <c r="T627" s="51" t="s">
        <v>147</v>
      </c>
      <c r="U627" s="51">
        <f t="shared" si="14"/>
        <v>5.7790720000000004E-2</v>
      </c>
      <c r="V627" s="7">
        <v>92</v>
      </c>
      <c r="W627" s="7">
        <v>20.8</v>
      </c>
      <c r="X627" s="7">
        <v>30.2</v>
      </c>
      <c r="Y627" s="7"/>
      <c r="Z627" s="7"/>
      <c r="AA627" s="7"/>
      <c r="AB627" s="7"/>
      <c r="AC627" s="7"/>
      <c r="AD627" s="7"/>
      <c r="AE627" s="7"/>
      <c r="AF627" s="7"/>
      <c r="AG627" s="7"/>
    </row>
    <row r="628" spans="1:33" hidden="1" x14ac:dyDescent="0.2">
      <c r="A628" s="51" t="s">
        <v>966</v>
      </c>
      <c r="B628" s="7" t="s">
        <v>1156</v>
      </c>
      <c r="C628" s="7" t="s">
        <v>1140</v>
      </c>
      <c r="D628" s="52" t="s">
        <v>1294</v>
      </c>
      <c r="E628" s="51" t="s">
        <v>149</v>
      </c>
      <c r="F628" s="7">
        <v>1200</v>
      </c>
      <c r="G628" s="7">
        <v>71</v>
      </c>
      <c r="H628" s="7">
        <v>100</v>
      </c>
      <c r="I628" s="7">
        <v>1.1399999999999999</v>
      </c>
      <c r="J628" s="7"/>
      <c r="K628" s="7"/>
      <c r="L628" s="7"/>
      <c r="M628" s="7"/>
      <c r="N628" s="7"/>
      <c r="O628" s="7">
        <v>0.51</v>
      </c>
      <c r="P628" s="7"/>
      <c r="Q628" s="7">
        <v>0.2</v>
      </c>
      <c r="R628" s="7">
        <v>128.81</v>
      </c>
      <c r="S628" s="7">
        <v>100</v>
      </c>
      <c r="T628" s="51" t="s">
        <v>147</v>
      </c>
      <c r="U628" s="51">
        <f t="shared" si="14"/>
        <v>5.7790720000000004E-2</v>
      </c>
      <c r="V628" s="7">
        <v>92</v>
      </c>
      <c r="W628" s="7">
        <v>20.8</v>
      </c>
      <c r="X628" s="7">
        <v>30.2</v>
      </c>
      <c r="Y628" s="7"/>
      <c r="Z628" s="7"/>
      <c r="AA628" s="7"/>
      <c r="AB628" s="7"/>
      <c r="AC628" s="7"/>
      <c r="AD628" s="7"/>
      <c r="AE628" s="7"/>
      <c r="AF628" s="7"/>
      <c r="AG628" s="7"/>
    </row>
    <row r="629" spans="1:33" hidden="1" x14ac:dyDescent="0.2">
      <c r="A629" s="51" t="s">
        <v>966</v>
      </c>
      <c r="B629" s="7" t="s">
        <v>1152</v>
      </c>
      <c r="C629" s="7" t="s">
        <v>1140</v>
      </c>
      <c r="D629" s="52" t="s">
        <v>1294</v>
      </c>
      <c r="E629" s="51" t="s">
        <v>149</v>
      </c>
      <c r="F629" s="7">
        <v>1200</v>
      </c>
      <c r="G629" s="7">
        <v>99</v>
      </c>
      <c r="H629" s="7">
        <v>150</v>
      </c>
      <c r="I629" s="7">
        <v>1.22</v>
      </c>
      <c r="J629" s="7"/>
      <c r="K629" s="7"/>
      <c r="L629" s="7"/>
      <c r="M629" s="7"/>
      <c r="N629" s="7"/>
      <c r="O629" s="7">
        <v>0.35</v>
      </c>
      <c r="P629" s="7"/>
      <c r="Q629" s="7">
        <v>0.2</v>
      </c>
      <c r="R629" s="7">
        <v>155.97</v>
      </c>
      <c r="S629" s="7">
        <v>100</v>
      </c>
      <c r="T629" s="51" t="s">
        <v>147</v>
      </c>
      <c r="U629" s="51">
        <f t="shared" si="14"/>
        <v>5.7790720000000004E-2</v>
      </c>
      <c r="V629" s="7">
        <v>92</v>
      </c>
      <c r="W629" s="7">
        <v>20.8</v>
      </c>
      <c r="X629" s="7">
        <v>30.2</v>
      </c>
      <c r="Y629" s="7"/>
      <c r="Z629" s="7"/>
      <c r="AA629" s="7"/>
      <c r="AB629" s="7"/>
      <c r="AC629" s="7"/>
      <c r="AD629" s="7"/>
      <c r="AE629" s="7"/>
      <c r="AF629" s="7"/>
      <c r="AG629" s="7"/>
    </row>
    <row r="630" spans="1:33" hidden="1" x14ac:dyDescent="0.2">
      <c r="A630" s="51" t="s">
        <v>966</v>
      </c>
      <c r="B630" s="7" t="s">
        <v>1155</v>
      </c>
      <c r="C630" s="7" t="s">
        <v>1140</v>
      </c>
      <c r="D630" s="52" t="s">
        <v>1294</v>
      </c>
      <c r="E630" s="51" t="s">
        <v>149</v>
      </c>
      <c r="F630" s="7">
        <v>1200</v>
      </c>
      <c r="G630" s="7">
        <v>120</v>
      </c>
      <c r="H630" s="7">
        <v>150</v>
      </c>
      <c r="I630" s="7">
        <v>1.1299999999999999</v>
      </c>
      <c r="J630" s="7"/>
      <c r="K630" s="7"/>
      <c r="L630" s="7"/>
      <c r="M630" s="7"/>
      <c r="N630" s="7"/>
      <c r="O630" s="7">
        <v>0.26</v>
      </c>
      <c r="P630" s="7"/>
      <c r="Q630" s="7">
        <v>0.2</v>
      </c>
      <c r="R630" s="7">
        <v>164.23</v>
      </c>
      <c r="S630" s="7">
        <v>100</v>
      </c>
      <c r="T630" s="51" t="s">
        <v>147</v>
      </c>
      <c r="U630" s="51">
        <f t="shared" si="14"/>
        <v>5.7790720000000004E-2</v>
      </c>
      <c r="V630" s="7">
        <v>92</v>
      </c>
      <c r="W630" s="7">
        <v>20.8</v>
      </c>
      <c r="X630" s="7">
        <v>30.2</v>
      </c>
      <c r="Y630" s="7"/>
      <c r="Z630" s="7"/>
      <c r="AA630" s="7"/>
      <c r="AB630" s="7"/>
      <c r="AC630" s="7"/>
      <c r="AD630" s="7"/>
      <c r="AE630" s="7"/>
      <c r="AF630" s="7"/>
      <c r="AG630" s="7"/>
    </row>
    <row r="631" spans="1:33" hidden="1" x14ac:dyDescent="0.2">
      <c r="A631" s="51" t="s">
        <v>966</v>
      </c>
      <c r="B631" s="7" t="s">
        <v>1154</v>
      </c>
      <c r="C631" s="7" t="s">
        <v>1140</v>
      </c>
      <c r="D631" s="52" t="s">
        <v>1294</v>
      </c>
      <c r="E631" s="51" t="s">
        <v>149</v>
      </c>
      <c r="F631" s="7">
        <v>1200</v>
      </c>
      <c r="G631" s="7">
        <v>165</v>
      </c>
      <c r="H631" s="7">
        <v>150</v>
      </c>
      <c r="I631" s="7">
        <v>1.05</v>
      </c>
      <c r="J631" s="7"/>
      <c r="K631" s="7"/>
      <c r="L631" s="7"/>
      <c r="M631" s="7"/>
      <c r="N631" s="7"/>
      <c r="O631" s="7">
        <v>0.21</v>
      </c>
      <c r="P631" s="7"/>
      <c r="Q631" s="7">
        <v>0.1</v>
      </c>
      <c r="R631" s="7">
        <v>239.1</v>
      </c>
      <c r="S631" s="7">
        <v>100</v>
      </c>
      <c r="T631" s="51" t="s">
        <v>147</v>
      </c>
      <c r="U631" s="51">
        <f t="shared" si="14"/>
        <v>9.8317799999999997E-2</v>
      </c>
      <c r="V631" s="7">
        <v>94.5</v>
      </c>
      <c r="W631" s="7">
        <v>34</v>
      </c>
      <c r="X631" s="7">
        <v>30.6</v>
      </c>
      <c r="Y631" s="7"/>
      <c r="Z631" s="7"/>
      <c r="AA631" s="7"/>
      <c r="AB631" s="7"/>
      <c r="AC631" s="7"/>
      <c r="AD631" s="7"/>
      <c r="AE631" s="7"/>
      <c r="AF631" s="7"/>
      <c r="AG631" s="7"/>
    </row>
    <row r="632" spans="1:33" hidden="1" x14ac:dyDescent="0.2">
      <c r="A632" s="51" t="s">
        <v>966</v>
      </c>
      <c r="B632" s="7" t="s">
        <v>1151</v>
      </c>
      <c r="C632" s="7" t="s">
        <v>1140</v>
      </c>
      <c r="D632" s="52" t="s">
        <v>1294</v>
      </c>
      <c r="E632" s="51" t="s">
        <v>149</v>
      </c>
      <c r="F632" s="7">
        <v>1200</v>
      </c>
      <c r="G632" s="7">
        <v>190</v>
      </c>
      <c r="H632" s="7">
        <v>150</v>
      </c>
      <c r="I632" s="7">
        <v>0.96</v>
      </c>
      <c r="J632" s="7"/>
      <c r="K632" s="7"/>
      <c r="L632" s="7"/>
      <c r="M632" s="7"/>
      <c r="N632" s="7"/>
      <c r="O632" s="7">
        <v>0.21</v>
      </c>
      <c r="P632" s="7"/>
      <c r="Q632" s="7">
        <v>0.1</v>
      </c>
      <c r="R632" s="7">
        <v>253.14</v>
      </c>
      <c r="S632" s="7">
        <v>100</v>
      </c>
      <c r="T632" s="51" t="s">
        <v>147</v>
      </c>
      <c r="U632" s="51">
        <f t="shared" si="14"/>
        <v>9.8317799999999997E-2</v>
      </c>
      <c r="V632" s="7">
        <v>94.5</v>
      </c>
      <c r="W632" s="7">
        <v>34</v>
      </c>
      <c r="X632" s="7">
        <v>30.6</v>
      </c>
      <c r="Y632" s="7"/>
      <c r="Z632" s="7"/>
      <c r="AA632" s="7"/>
      <c r="AB632" s="7"/>
      <c r="AC632" s="7"/>
      <c r="AD632" s="7"/>
      <c r="AE632" s="7"/>
      <c r="AF632" s="7"/>
      <c r="AG632" s="7"/>
    </row>
    <row r="633" spans="1:33" hidden="1" x14ac:dyDescent="0.2">
      <c r="A633" s="51" t="s">
        <v>966</v>
      </c>
      <c r="B633" s="7" t="s">
        <v>1153</v>
      </c>
      <c r="C633" s="7" t="s">
        <v>1140</v>
      </c>
      <c r="D633" s="52" t="s">
        <v>1294</v>
      </c>
      <c r="E633" s="51" t="s">
        <v>149</v>
      </c>
      <c r="F633" s="7">
        <v>1200</v>
      </c>
      <c r="G633" s="7">
        <v>270</v>
      </c>
      <c r="H633" s="7">
        <v>300</v>
      </c>
      <c r="I633" s="7">
        <v>1.08</v>
      </c>
      <c r="J633" s="7"/>
      <c r="K633" s="7"/>
      <c r="L633" s="7"/>
      <c r="M633" s="7"/>
      <c r="N633" s="7"/>
      <c r="O633" s="7">
        <v>0.14000000000000001</v>
      </c>
      <c r="P633" s="7"/>
      <c r="Q633" s="7">
        <v>0.04</v>
      </c>
      <c r="R633" s="7">
        <v>666.21</v>
      </c>
      <c r="S633" s="7">
        <v>100</v>
      </c>
      <c r="T633" s="51" t="s">
        <v>147</v>
      </c>
      <c r="U633" s="51">
        <f t="shared" si="14"/>
        <v>0.29899999999999999</v>
      </c>
      <c r="V633" s="7">
        <v>115</v>
      </c>
      <c r="W633" s="7">
        <v>50</v>
      </c>
      <c r="X633" s="7">
        <v>52</v>
      </c>
      <c r="Y633" s="7"/>
      <c r="Z633" s="7"/>
      <c r="AA633" s="7"/>
      <c r="AB633" s="7"/>
      <c r="AC633" s="7"/>
      <c r="AD633" s="7"/>
      <c r="AE633" s="7"/>
      <c r="AF633" s="7"/>
      <c r="AG633" s="7"/>
    </row>
    <row r="634" spans="1:33" hidden="1" x14ac:dyDescent="0.2">
      <c r="A634" s="51" t="s">
        <v>966</v>
      </c>
      <c r="B634" s="7" t="s">
        <v>1149</v>
      </c>
      <c r="C634" s="7" t="s">
        <v>1140</v>
      </c>
      <c r="D634" s="52" t="s">
        <v>1294</v>
      </c>
      <c r="E634" s="51" t="s">
        <v>149</v>
      </c>
      <c r="F634" s="7">
        <v>1200</v>
      </c>
      <c r="G634" s="7">
        <v>300</v>
      </c>
      <c r="H634" s="7">
        <v>300</v>
      </c>
      <c r="I634" s="7">
        <v>1</v>
      </c>
      <c r="J634" s="7"/>
      <c r="K634" s="7"/>
      <c r="L634" s="7"/>
      <c r="M634" s="7"/>
      <c r="N634" s="7"/>
      <c r="O634" s="7">
        <v>0.13</v>
      </c>
      <c r="P634" s="7"/>
      <c r="Q634" s="7">
        <v>0.04</v>
      </c>
      <c r="R634" s="7">
        <v>545.5</v>
      </c>
      <c r="S634" s="7">
        <v>100</v>
      </c>
      <c r="T634" s="51" t="s">
        <v>147</v>
      </c>
      <c r="U634" s="51">
        <f t="shared" si="14"/>
        <v>0.22272</v>
      </c>
      <c r="V634" s="7">
        <v>116</v>
      </c>
      <c r="W634" s="7">
        <v>60</v>
      </c>
      <c r="X634" s="7">
        <v>32</v>
      </c>
      <c r="Y634" s="7"/>
      <c r="Z634" s="7"/>
      <c r="AA634" s="7"/>
      <c r="AB634" s="7"/>
      <c r="AC634" s="7"/>
      <c r="AD634" s="7"/>
      <c r="AE634" s="7"/>
      <c r="AF634" s="7"/>
      <c r="AG634" s="7"/>
    </row>
    <row r="635" spans="1:33" hidden="1" x14ac:dyDescent="0.2">
      <c r="A635" s="51" t="s">
        <v>966</v>
      </c>
      <c r="B635" s="7" t="s">
        <v>1150</v>
      </c>
      <c r="C635" s="7" t="s">
        <v>1140</v>
      </c>
      <c r="D635" s="52" t="s">
        <v>1294</v>
      </c>
      <c r="E635" s="51" t="s">
        <v>149</v>
      </c>
      <c r="F635" s="7">
        <v>1200</v>
      </c>
      <c r="G635" s="7">
        <v>310</v>
      </c>
      <c r="H635" s="7">
        <v>300</v>
      </c>
      <c r="I635" s="7">
        <v>1.03</v>
      </c>
      <c r="J635" s="7"/>
      <c r="K635" s="7"/>
      <c r="L635" s="7"/>
      <c r="M635" s="7"/>
      <c r="N635" s="7"/>
      <c r="O635" s="7">
        <v>0.12</v>
      </c>
      <c r="P635" s="7"/>
      <c r="Q635" s="7">
        <v>0.04</v>
      </c>
      <c r="R635" s="7">
        <v>699.39</v>
      </c>
      <c r="S635" s="7">
        <v>100</v>
      </c>
      <c r="T635" s="51" t="s">
        <v>147</v>
      </c>
      <c r="U635" s="51">
        <f t="shared" si="14"/>
        <v>0.29899999999999999</v>
      </c>
      <c r="V635" s="7">
        <v>115</v>
      </c>
      <c r="W635" s="7">
        <v>50</v>
      </c>
      <c r="X635" s="7">
        <v>52</v>
      </c>
      <c r="Y635" s="7"/>
      <c r="Z635" s="7"/>
      <c r="AA635" s="7"/>
      <c r="AB635" s="7"/>
      <c r="AC635" s="7"/>
      <c r="AD635" s="7"/>
      <c r="AE635" s="7"/>
      <c r="AF635" s="7"/>
      <c r="AG635" s="7"/>
    </row>
    <row r="636" spans="1:33" hidden="1" x14ac:dyDescent="0.2">
      <c r="A636" s="51" t="s">
        <v>966</v>
      </c>
      <c r="B636" s="7" t="s">
        <v>1158</v>
      </c>
      <c r="C636" s="7" t="s">
        <v>1140</v>
      </c>
      <c r="D636" s="52" t="s">
        <v>1294</v>
      </c>
      <c r="E636" s="51" t="s">
        <v>149</v>
      </c>
      <c r="F636" s="7">
        <v>1400</v>
      </c>
      <c r="G636" s="7">
        <v>36</v>
      </c>
      <c r="H636" s="7">
        <v>40</v>
      </c>
      <c r="I636" s="7">
        <v>1.05</v>
      </c>
      <c r="J636" s="7"/>
      <c r="K636" s="7"/>
      <c r="L636" s="7"/>
      <c r="M636" s="7"/>
      <c r="N636" s="7"/>
      <c r="O636" s="7">
        <v>1</v>
      </c>
      <c r="P636" s="7"/>
      <c r="Q636" s="7">
        <v>0.2</v>
      </c>
      <c r="R636" s="7">
        <v>120.02</v>
      </c>
      <c r="S636" s="7">
        <v>100</v>
      </c>
      <c r="T636" s="51" t="s">
        <v>147</v>
      </c>
      <c r="U636" s="51">
        <f t="shared" si="14"/>
        <v>5.7790720000000004E-2</v>
      </c>
      <c r="V636" s="7">
        <v>92</v>
      </c>
      <c r="W636" s="7">
        <v>20.8</v>
      </c>
      <c r="X636" s="7">
        <v>30.2</v>
      </c>
      <c r="Y636" s="7"/>
      <c r="Z636" s="7"/>
      <c r="AA636" s="7"/>
      <c r="AB636" s="7"/>
      <c r="AC636" s="7"/>
      <c r="AD636" s="7"/>
      <c r="AE636" s="7"/>
      <c r="AF636" s="7"/>
      <c r="AG636" s="7"/>
    </row>
    <row r="637" spans="1:33" hidden="1" x14ac:dyDescent="0.2">
      <c r="A637" s="51" t="s">
        <v>966</v>
      </c>
      <c r="B637" s="7" t="s">
        <v>1160</v>
      </c>
      <c r="C637" s="7" t="s">
        <v>1140</v>
      </c>
      <c r="D637" s="52" t="s">
        <v>1294</v>
      </c>
      <c r="E637" s="51" t="s">
        <v>149</v>
      </c>
      <c r="F637" s="7">
        <v>1400</v>
      </c>
      <c r="G637" s="7">
        <v>59</v>
      </c>
      <c r="H637" s="7">
        <v>100</v>
      </c>
      <c r="I637" s="7">
        <v>1.26</v>
      </c>
      <c r="J637" s="7"/>
      <c r="K637" s="7"/>
      <c r="L637" s="7"/>
      <c r="M637" s="7"/>
      <c r="N637" s="7"/>
      <c r="O637" s="7">
        <v>0.59</v>
      </c>
      <c r="P637" s="7"/>
      <c r="Q637" s="7">
        <v>0.2</v>
      </c>
      <c r="R637" s="7">
        <v>121.41</v>
      </c>
      <c r="S637" s="7">
        <v>100</v>
      </c>
      <c r="T637" s="51" t="s">
        <v>147</v>
      </c>
      <c r="U637" s="51">
        <f t="shared" si="14"/>
        <v>5.7790720000000004E-2</v>
      </c>
      <c r="V637" s="7">
        <v>92</v>
      </c>
      <c r="W637" s="7">
        <v>20.8</v>
      </c>
      <c r="X637" s="7">
        <v>30.2</v>
      </c>
      <c r="Y637" s="7"/>
      <c r="Z637" s="7"/>
      <c r="AA637" s="7"/>
      <c r="AB637" s="7"/>
      <c r="AC637" s="7"/>
      <c r="AD637" s="7"/>
      <c r="AE637" s="7"/>
      <c r="AF637" s="7"/>
      <c r="AG637" s="7"/>
    </row>
    <row r="638" spans="1:33" hidden="1" x14ac:dyDescent="0.2">
      <c r="A638" s="51" t="s">
        <v>966</v>
      </c>
      <c r="B638" s="7" t="s">
        <v>1159</v>
      </c>
      <c r="C638" s="7" t="s">
        <v>1140</v>
      </c>
      <c r="D638" s="52" t="s">
        <v>1294</v>
      </c>
      <c r="E638" s="51" t="s">
        <v>149</v>
      </c>
      <c r="F638" s="7">
        <v>1400</v>
      </c>
      <c r="G638" s="7">
        <v>71</v>
      </c>
      <c r="H638" s="7">
        <v>100</v>
      </c>
      <c r="I638" s="7">
        <v>1.1399999999999999</v>
      </c>
      <c r="J638" s="7"/>
      <c r="K638" s="7"/>
      <c r="L638" s="7"/>
      <c r="M638" s="7"/>
      <c r="N638" s="7"/>
      <c r="O638" s="7">
        <v>0.51</v>
      </c>
      <c r="P638" s="7"/>
      <c r="Q638" s="7">
        <v>0.2</v>
      </c>
      <c r="R638" s="7">
        <v>134.91</v>
      </c>
      <c r="S638" s="7">
        <v>100</v>
      </c>
      <c r="T638" s="51" t="s">
        <v>147</v>
      </c>
      <c r="U638" s="51">
        <f t="shared" si="14"/>
        <v>5.7790720000000004E-2</v>
      </c>
      <c r="V638" s="7">
        <v>92</v>
      </c>
      <c r="W638" s="7">
        <v>20.8</v>
      </c>
      <c r="X638" s="7">
        <v>30.2</v>
      </c>
      <c r="Y638" s="7"/>
      <c r="Z638" s="7"/>
      <c r="AA638" s="7"/>
      <c r="AB638" s="7"/>
      <c r="AC638" s="7"/>
      <c r="AD638" s="7"/>
      <c r="AE638" s="7"/>
      <c r="AF638" s="7"/>
      <c r="AG638" s="7"/>
    </row>
    <row r="639" spans="1:33" hidden="1" x14ac:dyDescent="0.2">
      <c r="A639" s="51" t="s">
        <v>966</v>
      </c>
      <c r="B639" s="52" t="s">
        <v>1201</v>
      </c>
      <c r="C639" s="7" t="s">
        <v>1140</v>
      </c>
      <c r="D639" s="52" t="s">
        <v>1294</v>
      </c>
      <c r="E639" s="51" t="s">
        <v>149</v>
      </c>
      <c r="F639" s="7">
        <v>1400</v>
      </c>
      <c r="G639" s="7">
        <v>99</v>
      </c>
      <c r="H639" s="7">
        <v>150</v>
      </c>
      <c r="I639" s="7">
        <v>1.22</v>
      </c>
      <c r="J639" s="7"/>
      <c r="K639" s="7"/>
      <c r="L639" s="7"/>
      <c r="M639" s="7"/>
      <c r="N639" s="7"/>
      <c r="O639" s="7">
        <v>0.35</v>
      </c>
      <c r="P639" s="7"/>
      <c r="Q639" s="7">
        <v>0.2</v>
      </c>
      <c r="R639" s="7">
        <v>163.38999999999999</v>
      </c>
      <c r="S639" s="7">
        <v>108</v>
      </c>
      <c r="T639" s="51" t="s">
        <v>147</v>
      </c>
      <c r="U639" s="51">
        <f t="shared" si="14"/>
        <v>5.7790720000000004E-2</v>
      </c>
      <c r="V639" s="7">
        <v>92</v>
      </c>
      <c r="W639" s="7">
        <v>20.8</v>
      </c>
      <c r="X639" s="7">
        <v>30.2</v>
      </c>
      <c r="Y639" s="7"/>
      <c r="Z639" s="7"/>
      <c r="AA639" s="7"/>
      <c r="AB639" s="7"/>
      <c r="AC639" s="7"/>
      <c r="AD639" s="7"/>
      <c r="AE639" s="7"/>
      <c r="AF639" s="7"/>
      <c r="AG639" s="7"/>
    </row>
    <row r="640" spans="1:33" hidden="1" x14ac:dyDescent="0.2">
      <c r="A640" s="51" t="s">
        <v>966</v>
      </c>
      <c r="B640" s="7" t="s">
        <v>1161</v>
      </c>
      <c r="C640" s="7" t="s">
        <v>1140</v>
      </c>
      <c r="D640" s="52" t="s">
        <v>1294</v>
      </c>
      <c r="E640" s="51" t="s">
        <v>149</v>
      </c>
      <c r="F640" s="7">
        <v>1400</v>
      </c>
      <c r="G640" s="7">
        <v>120</v>
      </c>
      <c r="H640" s="7">
        <v>150</v>
      </c>
      <c r="I640" s="7">
        <v>1.1299999999999999</v>
      </c>
      <c r="J640" s="7"/>
      <c r="K640" s="7"/>
      <c r="L640" s="7"/>
      <c r="M640" s="7"/>
      <c r="N640" s="7"/>
      <c r="O640" s="7">
        <v>0.26</v>
      </c>
      <c r="P640" s="7"/>
      <c r="Q640" s="7">
        <v>0.2</v>
      </c>
      <c r="R640" s="7">
        <v>171.95</v>
      </c>
      <c r="S640" s="7">
        <v>100</v>
      </c>
      <c r="T640" s="51" t="s">
        <v>147</v>
      </c>
      <c r="U640" s="51">
        <f t="shared" si="14"/>
        <v>5.7790720000000004E-2</v>
      </c>
      <c r="V640" s="7">
        <v>92</v>
      </c>
      <c r="W640" s="7">
        <v>20.8</v>
      </c>
      <c r="X640" s="7">
        <v>30.2</v>
      </c>
      <c r="Y640" s="7"/>
      <c r="Z640" s="7"/>
      <c r="AA640" s="7"/>
      <c r="AB640" s="7"/>
      <c r="AC640" s="7"/>
      <c r="AD640" s="7"/>
      <c r="AE640" s="7"/>
      <c r="AF640" s="7"/>
      <c r="AG640" s="7"/>
    </row>
    <row r="641" spans="1:33" hidden="1" x14ac:dyDescent="0.2">
      <c r="A641" s="51" t="s">
        <v>966</v>
      </c>
      <c r="B641" s="7" t="s">
        <v>1163</v>
      </c>
      <c r="C641" s="7" t="s">
        <v>1140</v>
      </c>
      <c r="D641" s="52" t="s">
        <v>1294</v>
      </c>
      <c r="E641" s="51" t="s">
        <v>149</v>
      </c>
      <c r="F641" s="7">
        <v>1400</v>
      </c>
      <c r="G641" s="7">
        <v>165</v>
      </c>
      <c r="H641" s="7">
        <v>150</v>
      </c>
      <c r="I641" s="7">
        <v>1.05</v>
      </c>
      <c r="J641" s="7"/>
      <c r="K641" s="7"/>
      <c r="L641" s="7"/>
      <c r="M641" s="7"/>
      <c r="N641" s="7"/>
      <c r="O641" s="7">
        <v>0.21</v>
      </c>
      <c r="P641" s="7"/>
      <c r="Q641" s="7">
        <v>0.1</v>
      </c>
      <c r="R641" s="7">
        <v>250.44</v>
      </c>
      <c r="S641" s="7">
        <v>100</v>
      </c>
      <c r="T641" s="51" t="s">
        <v>147</v>
      </c>
      <c r="U641" s="51">
        <f t="shared" si="14"/>
        <v>9.8317799999999997E-2</v>
      </c>
      <c r="V641" s="7">
        <v>94.5</v>
      </c>
      <c r="W641" s="7">
        <v>34</v>
      </c>
      <c r="X641" s="7">
        <v>30.6</v>
      </c>
      <c r="Y641" s="7"/>
      <c r="Z641" s="7"/>
      <c r="AA641" s="7"/>
      <c r="AB641" s="7"/>
      <c r="AC641" s="7"/>
      <c r="AD641" s="7"/>
      <c r="AE641" s="7"/>
      <c r="AF641" s="7"/>
      <c r="AG641" s="7"/>
    </row>
    <row r="642" spans="1:33" hidden="1" x14ac:dyDescent="0.2">
      <c r="A642" s="51" t="s">
        <v>966</v>
      </c>
      <c r="B642" s="7" t="s">
        <v>1162</v>
      </c>
      <c r="C642" s="7" t="s">
        <v>1140</v>
      </c>
      <c r="D642" s="52" t="s">
        <v>1294</v>
      </c>
      <c r="E642" s="51" t="s">
        <v>149</v>
      </c>
      <c r="F642" s="7">
        <v>1400</v>
      </c>
      <c r="G642" s="7">
        <v>190</v>
      </c>
      <c r="H642" s="7">
        <v>150</v>
      </c>
      <c r="I642" s="7">
        <v>0.96</v>
      </c>
      <c r="J642" s="7"/>
      <c r="K642" s="7"/>
      <c r="L642" s="7"/>
      <c r="M642" s="7"/>
      <c r="N642" s="7"/>
      <c r="O642" s="7">
        <v>0.21</v>
      </c>
      <c r="P642" s="7"/>
      <c r="Q642" s="7">
        <v>0.1</v>
      </c>
      <c r="R642" s="7">
        <v>265.27</v>
      </c>
      <c r="S642" s="7">
        <v>100</v>
      </c>
      <c r="T642" s="51" t="s">
        <v>147</v>
      </c>
      <c r="U642" s="51">
        <f t="shared" si="14"/>
        <v>9.8317799999999997E-2</v>
      </c>
      <c r="V642" s="7">
        <v>94.5</v>
      </c>
      <c r="W642" s="7">
        <v>34</v>
      </c>
      <c r="X642" s="7">
        <v>30.6</v>
      </c>
      <c r="Y642" s="7"/>
      <c r="Z642" s="7"/>
      <c r="AA642" s="7"/>
      <c r="AB642" s="7"/>
      <c r="AC642" s="7"/>
      <c r="AD642" s="7"/>
      <c r="AE642" s="7"/>
      <c r="AF642" s="7"/>
      <c r="AG642" s="7"/>
    </row>
    <row r="643" spans="1:33" hidden="1" x14ac:dyDescent="0.2">
      <c r="A643" s="51" t="s">
        <v>966</v>
      </c>
      <c r="B643" s="7" t="s">
        <v>1164</v>
      </c>
      <c r="C643" s="7" t="s">
        <v>1140</v>
      </c>
      <c r="D643" s="52" t="s">
        <v>1294</v>
      </c>
      <c r="E643" s="51" t="s">
        <v>149</v>
      </c>
      <c r="F643" s="7">
        <v>1400</v>
      </c>
      <c r="G643" s="7">
        <v>224</v>
      </c>
      <c r="H643" s="7">
        <v>300</v>
      </c>
      <c r="I643" s="7">
        <v>1.07</v>
      </c>
      <c r="J643" s="7"/>
      <c r="K643" s="7"/>
      <c r="L643" s="7"/>
      <c r="M643" s="7"/>
      <c r="N643" s="7"/>
      <c r="O643" s="7">
        <v>0.13</v>
      </c>
      <c r="P643" s="7"/>
      <c r="Q643" s="7">
        <v>0.1</v>
      </c>
      <c r="R643" s="7">
        <v>374.63</v>
      </c>
      <c r="S643" s="7">
        <v>100</v>
      </c>
      <c r="T643" s="51" t="s">
        <v>147</v>
      </c>
      <c r="U643" s="51">
        <f t="shared" si="14"/>
        <v>9.8317799999999997E-2</v>
      </c>
      <c r="V643" s="7">
        <v>94.5</v>
      </c>
      <c r="W643" s="7">
        <v>34</v>
      </c>
      <c r="X643" s="7">
        <v>30.6</v>
      </c>
      <c r="Y643" s="7"/>
      <c r="Z643" s="7"/>
      <c r="AA643" s="7"/>
      <c r="AB643" s="7"/>
      <c r="AC643" s="7"/>
      <c r="AD643" s="7"/>
      <c r="AE643" s="7"/>
      <c r="AF643" s="7"/>
      <c r="AG643" s="7"/>
    </row>
    <row r="644" spans="1:33" hidden="1" x14ac:dyDescent="0.2">
      <c r="A644" s="51" t="s">
        <v>966</v>
      </c>
      <c r="B644" s="7" t="s">
        <v>1166</v>
      </c>
      <c r="C644" s="7" t="s">
        <v>1140</v>
      </c>
      <c r="D644" s="52" t="s">
        <v>1294</v>
      </c>
      <c r="E644" s="51" t="s">
        <v>149</v>
      </c>
      <c r="F644" s="7">
        <v>1400</v>
      </c>
      <c r="G644" s="7">
        <v>270</v>
      </c>
      <c r="H644" s="7">
        <v>300</v>
      </c>
      <c r="I644" s="7">
        <v>1.08</v>
      </c>
      <c r="J644" s="7"/>
      <c r="K644" s="7"/>
      <c r="L644" s="7"/>
      <c r="M644" s="7"/>
      <c r="N644" s="7"/>
      <c r="O644" s="7">
        <v>0.14000000000000001</v>
      </c>
      <c r="P644" s="7"/>
      <c r="Q644" s="7">
        <v>0.04</v>
      </c>
      <c r="R644" s="7">
        <v>697.85</v>
      </c>
      <c r="S644" s="7">
        <v>100</v>
      </c>
      <c r="T644" s="51" t="s">
        <v>147</v>
      </c>
      <c r="U644" s="51">
        <f t="shared" si="14"/>
        <v>0.29899999999999999</v>
      </c>
      <c r="V644" s="7">
        <v>115</v>
      </c>
      <c r="W644" s="7">
        <v>50</v>
      </c>
      <c r="X644" s="7">
        <v>52</v>
      </c>
      <c r="Y644" s="7"/>
      <c r="Z644" s="7"/>
      <c r="AA644" s="7"/>
      <c r="AB644" s="7"/>
      <c r="AC644" s="7"/>
      <c r="AD644" s="7"/>
      <c r="AE644" s="7"/>
      <c r="AF644" s="7"/>
      <c r="AG644" s="7"/>
    </row>
    <row r="645" spans="1:33" hidden="1" x14ac:dyDescent="0.2">
      <c r="A645" s="51" t="s">
        <v>966</v>
      </c>
      <c r="B645" s="7" t="s">
        <v>1165</v>
      </c>
      <c r="C645" s="7" t="s">
        <v>1140</v>
      </c>
      <c r="D645" s="52" t="s">
        <v>1294</v>
      </c>
      <c r="E645" s="51" t="s">
        <v>149</v>
      </c>
      <c r="F645" s="7">
        <v>1400</v>
      </c>
      <c r="G645" s="7">
        <v>300</v>
      </c>
      <c r="H645" s="7">
        <v>300</v>
      </c>
      <c r="I645" s="7">
        <v>1</v>
      </c>
      <c r="J645" s="7"/>
      <c r="K645" s="7"/>
      <c r="L645" s="7"/>
      <c r="M645" s="7"/>
      <c r="N645" s="7"/>
      <c r="O645" s="7">
        <v>0.13</v>
      </c>
      <c r="P645" s="7"/>
      <c r="Q645" s="7">
        <v>0.04</v>
      </c>
      <c r="R645" s="7">
        <v>571.42999999999995</v>
      </c>
      <c r="S645" s="7">
        <v>100</v>
      </c>
      <c r="T645" s="51" t="s">
        <v>147</v>
      </c>
      <c r="U645" s="51">
        <f t="shared" si="14"/>
        <v>0.22272</v>
      </c>
      <c r="V645" s="7">
        <v>116</v>
      </c>
      <c r="W645" s="7">
        <v>60</v>
      </c>
      <c r="X645" s="7">
        <v>32</v>
      </c>
      <c r="Y645" s="7"/>
      <c r="Z645" s="7"/>
      <c r="AA645" s="7"/>
      <c r="AB645" s="7"/>
      <c r="AC645" s="7"/>
      <c r="AD645" s="7"/>
      <c r="AE645" s="7"/>
      <c r="AF645" s="7"/>
      <c r="AG645" s="7"/>
    </row>
    <row r="646" spans="1:33" hidden="1" x14ac:dyDescent="0.2">
      <c r="A646" s="51" t="s">
        <v>966</v>
      </c>
      <c r="B646" s="7" t="s">
        <v>1167</v>
      </c>
      <c r="C646" s="7" t="s">
        <v>1140</v>
      </c>
      <c r="D646" s="52" t="s">
        <v>1294</v>
      </c>
      <c r="E646" s="51" t="s">
        <v>149</v>
      </c>
      <c r="F646" s="7">
        <v>1400</v>
      </c>
      <c r="G646" s="7">
        <v>310</v>
      </c>
      <c r="H646" s="7">
        <v>300</v>
      </c>
      <c r="I646" s="7">
        <v>1.03</v>
      </c>
      <c r="J646" s="7"/>
      <c r="K646" s="7"/>
      <c r="L646" s="7"/>
      <c r="M646" s="7"/>
      <c r="N646" s="7"/>
      <c r="O646" s="7">
        <v>0.12</v>
      </c>
      <c r="P646" s="7"/>
      <c r="Q646" s="7">
        <v>0.04</v>
      </c>
      <c r="R646" s="7">
        <v>732.51</v>
      </c>
      <c r="S646" s="7">
        <v>100</v>
      </c>
      <c r="T646" s="51" t="s">
        <v>147</v>
      </c>
      <c r="U646" s="51">
        <f t="shared" si="14"/>
        <v>0.29899999999999999</v>
      </c>
      <c r="V646" s="7">
        <v>115</v>
      </c>
      <c r="W646" s="7">
        <v>50</v>
      </c>
      <c r="X646" s="7">
        <v>52</v>
      </c>
      <c r="Y646" s="7"/>
      <c r="Z646" s="7"/>
      <c r="AA646" s="7"/>
      <c r="AB646" s="7"/>
      <c r="AC646" s="7"/>
      <c r="AD646" s="7"/>
      <c r="AE646" s="7"/>
      <c r="AF646" s="7"/>
      <c r="AG646" s="7"/>
    </row>
    <row r="647" spans="1:33" hidden="1" x14ac:dyDescent="0.2">
      <c r="B647" s="52" t="s">
        <v>1202</v>
      </c>
      <c r="C647" s="1" t="s">
        <v>1140</v>
      </c>
      <c r="D647" s="52" t="s">
        <v>1294</v>
      </c>
      <c r="E647" s="46" t="s">
        <v>149</v>
      </c>
      <c r="F647" s="1">
        <v>1400</v>
      </c>
      <c r="Q647" s="1"/>
      <c r="R647" s="53">
        <v>2714</v>
      </c>
      <c r="S647" s="1">
        <v>25</v>
      </c>
      <c r="T647" s="46" t="s">
        <v>147</v>
      </c>
      <c r="U647" s="46">
        <f t="shared" si="14"/>
        <v>0</v>
      </c>
    </row>
    <row r="648" spans="1:33" hidden="1" x14ac:dyDescent="0.2">
      <c r="A648" s="51" t="s">
        <v>966</v>
      </c>
      <c r="B648" s="7" t="s">
        <v>1171</v>
      </c>
      <c r="C648" s="7" t="s">
        <v>1140</v>
      </c>
      <c r="D648" s="52" t="s">
        <v>1294</v>
      </c>
      <c r="E648" s="51" t="s">
        <v>149</v>
      </c>
      <c r="F648" s="7">
        <v>1600</v>
      </c>
      <c r="G648" s="7">
        <v>36</v>
      </c>
      <c r="H648" s="7">
        <v>40</v>
      </c>
      <c r="I648" s="7">
        <v>1.05</v>
      </c>
      <c r="J648" s="7"/>
      <c r="K648" s="7"/>
      <c r="L648" s="7"/>
      <c r="M648" s="7"/>
      <c r="N648" s="7"/>
      <c r="O648" s="7">
        <v>1</v>
      </c>
      <c r="P648" s="7"/>
      <c r="Q648" s="7">
        <v>0.2</v>
      </c>
      <c r="R648" s="7">
        <v>117.7</v>
      </c>
      <c r="S648" s="7">
        <v>100</v>
      </c>
      <c r="T648" s="51" t="s">
        <v>147</v>
      </c>
      <c r="U648" s="51">
        <f t="shared" si="14"/>
        <v>5.7790720000000004E-2</v>
      </c>
      <c r="V648" s="7">
        <v>92</v>
      </c>
      <c r="W648" s="7">
        <v>20.8</v>
      </c>
      <c r="X648" s="7">
        <v>30.2</v>
      </c>
      <c r="Y648" s="7"/>
      <c r="Z648" s="7"/>
      <c r="AA648" s="7"/>
      <c r="AB648" s="7"/>
      <c r="AC648" s="7"/>
      <c r="AD648" s="7"/>
      <c r="AE648" s="7"/>
      <c r="AF648" s="7"/>
      <c r="AG648" s="7"/>
    </row>
    <row r="649" spans="1:33" hidden="1" x14ac:dyDescent="0.2">
      <c r="A649" s="51" t="s">
        <v>966</v>
      </c>
      <c r="B649" s="7" t="s">
        <v>1177</v>
      </c>
      <c r="C649" s="7" t="s">
        <v>1140</v>
      </c>
      <c r="D649" s="52" t="s">
        <v>1294</v>
      </c>
      <c r="E649" s="51" t="s">
        <v>149</v>
      </c>
      <c r="F649" s="7">
        <v>1600</v>
      </c>
      <c r="G649" s="7">
        <v>59</v>
      </c>
      <c r="H649" s="7">
        <v>100</v>
      </c>
      <c r="I649" s="7">
        <v>1.26</v>
      </c>
      <c r="J649" s="7"/>
      <c r="K649" s="7"/>
      <c r="L649" s="7"/>
      <c r="M649" s="7"/>
      <c r="N649" s="7"/>
      <c r="O649" s="7">
        <v>0.59</v>
      </c>
      <c r="P649" s="7"/>
      <c r="Q649" s="7">
        <v>0.2</v>
      </c>
      <c r="R649" s="7">
        <v>126.96</v>
      </c>
      <c r="S649" s="7">
        <v>100</v>
      </c>
      <c r="T649" s="51" t="s">
        <v>147</v>
      </c>
      <c r="U649" s="51">
        <f t="shared" si="14"/>
        <v>5.7790720000000004E-2</v>
      </c>
      <c r="V649" s="7">
        <v>92</v>
      </c>
      <c r="W649" s="7">
        <v>20.8</v>
      </c>
      <c r="X649" s="7">
        <v>30.2</v>
      </c>
      <c r="Y649" s="7"/>
      <c r="Z649" s="7"/>
      <c r="AA649" s="7"/>
      <c r="AB649" s="7"/>
      <c r="AC649" s="7"/>
      <c r="AD649" s="7"/>
      <c r="AE649" s="7"/>
      <c r="AF649" s="7"/>
      <c r="AG649" s="7"/>
    </row>
    <row r="650" spans="1:33" hidden="1" x14ac:dyDescent="0.2">
      <c r="A650" s="51" t="s">
        <v>966</v>
      </c>
      <c r="B650" s="7" t="s">
        <v>1173</v>
      </c>
      <c r="C650" s="7" t="s">
        <v>1140</v>
      </c>
      <c r="D650" s="52" t="s">
        <v>1294</v>
      </c>
      <c r="E650" s="51" t="s">
        <v>149</v>
      </c>
      <c r="F650" s="7">
        <v>1600</v>
      </c>
      <c r="G650" s="7">
        <v>71</v>
      </c>
      <c r="H650" s="7">
        <v>100</v>
      </c>
      <c r="I650" s="7">
        <v>1.1399999999999999</v>
      </c>
      <c r="J650" s="7"/>
      <c r="K650" s="7"/>
      <c r="L650" s="7"/>
      <c r="M650" s="7"/>
      <c r="N650" s="7"/>
      <c r="O650" s="7">
        <v>0.51</v>
      </c>
      <c r="P650" s="7"/>
      <c r="Q650" s="7">
        <v>0.2</v>
      </c>
      <c r="R650" s="7">
        <v>140.93</v>
      </c>
      <c r="S650" s="7">
        <v>100</v>
      </c>
      <c r="T650" s="51" t="s">
        <v>147</v>
      </c>
      <c r="U650" s="51">
        <f t="shared" si="14"/>
        <v>5.7790720000000004E-2</v>
      </c>
      <c r="V650" s="7">
        <v>92</v>
      </c>
      <c r="W650" s="7">
        <v>20.8</v>
      </c>
      <c r="X650" s="7">
        <v>30.2</v>
      </c>
      <c r="Y650" s="7"/>
      <c r="Z650" s="7"/>
      <c r="AA650" s="7"/>
      <c r="AB650" s="7"/>
      <c r="AC650" s="7"/>
      <c r="AD650" s="7"/>
      <c r="AE650" s="7"/>
      <c r="AF650" s="7"/>
      <c r="AG650" s="7"/>
    </row>
    <row r="651" spans="1:33" hidden="1" x14ac:dyDescent="0.2">
      <c r="A651" s="51" t="s">
        <v>966</v>
      </c>
      <c r="B651" s="7" t="s">
        <v>1174</v>
      </c>
      <c r="C651" s="7" t="s">
        <v>1140</v>
      </c>
      <c r="D651" s="52" t="s">
        <v>1294</v>
      </c>
      <c r="E651" s="51" t="s">
        <v>149</v>
      </c>
      <c r="F651" s="7">
        <v>1600</v>
      </c>
      <c r="G651" s="7">
        <v>99</v>
      </c>
      <c r="H651" s="7">
        <v>150</v>
      </c>
      <c r="I651" s="7">
        <v>1.22</v>
      </c>
      <c r="J651" s="7"/>
      <c r="K651" s="7"/>
      <c r="L651" s="7"/>
      <c r="M651" s="7"/>
      <c r="N651" s="7"/>
      <c r="O651" s="7">
        <v>0.35</v>
      </c>
      <c r="P651" s="7"/>
      <c r="Q651" s="7">
        <v>0.2</v>
      </c>
      <c r="R651" s="7">
        <v>170.8</v>
      </c>
      <c r="S651" s="7">
        <v>100</v>
      </c>
      <c r="T651" s="51" t="s">
        <v>147</v>
      </c>
      <c r="U651" s="51">
        <f t="shared" si="14"/>
        <v>5.7790720000000004E-2</v>
      </c>
      <c r="V651" s="7">
        <v>92</v>
      </c>
      <c r="W651" s="7">
        <v>20.8</v>
      </c>
      <c r="X651" s="7">
        <v>30.2</v>
      </c>
      <c r="Y651" s="7"/>
      <c r="Z651" s="7"/>
      <c r="AA651" s="7"/>
      <c r="AB651" s="7"/>
      <c r="AC651" s="7"/>
      <c r="AD651" s="7"/>
      <c r="AE651" s="7"/>
      <c r="AF651" s="7"/>
      <c r="AG651" s="7"/>
    </row>
    <row r="652" spans="1:33" hidden="1" x14ac:dyDescent="0.2">
      <c r="A652" s="51" t="s">
        <v>966</v>
      </c>
      <c r="B652" s="7" t="s">
        <v>1169</v>
      </c>
      <c r="C652" s="7" t="s">
        <v>1140</v>
      </c>
      <c r="D652" s="52" t="s">
        <v>1294</v>
      </c>
      <c r="E652" s="51" t="s">
        <v>149</v>
      </c>
      <c r="F652" s="7">
        <v>1600</v>
      </c>
      <c r="G652" s="7">
        <v>120</v>
      </c>
      <c r="H652" s="7">
        <v>150</v>
      </c>
      <c r="I652" s="7">
        <v>1.1299999999999999</v>
      </c>
      <c r="J652" s="7"/>
      <c r="K652" s="7"/>
      <c r="L652" s="7"/>
      <c r="M652" s="7"/>
      <c r="N652" s="7"/>
      <c r="O652" s="7">
        <v>0.26</v>
      </c>
      <c r="P652" s="7"/>
      <c r="Q652" s="7">
        <v>0.2</v>
      </c>
      <c r="R652" s="7">
        <v>179.82</v>
      </c>
      <c r="S652" s="7">
        <v>100</v>
      </c>
      <c r="T652" s="51" t="s">
        <v>147</v>
      </c>
      <c r="U652" s="51">
        <f t="shared" si="14"/>
        <v>5.7790720000000004E-2</v>
      </c>
      <c r="V652" s="7">
        <v>92</v>
      </c>
      <c r="W652" s="7">
        <v>20.8</v>
      </c>
      <c r="X652" s="7">
        <v>30.2</v>
      </c>
      <c r="Y652" s="7"/>
      <c r="Z652" s="7"/>
      <c r="AA652" s="7"/>
      <c r="AB652" s="7"/>
      <c r="AC652" s="7"/>
      <c r="AD652" s="7"/>
      <c r="AE652" s="7"/>
      <c r="AF652" s="7"/>
      <c r="AG652" s="7"/>
    </row>
    <row r="653" spans="1:33" hidden="1" x14ac:dyDescent="0.2">
      <c r="A653" s="51" t="s">
        <v>966</v>
      </c>
      <c r="B653" s="7" t="s">
        <v>1178</v>
      </c>
      <c r="C653" s="7" t="s">
        <v>1140</v>
      </c>
      <c r="D653" s="52" t="s">
        <v>1294</v>
      </c>
      <c r="E653" s="51" t="s">
        <v>149</v>
      </c>
      <c r="F653" s="7">
        <v>1600</v>
      </c>
      <c r="G653" s="7">
        <v>165</v>
      </c>
      <c r="H653" s="7">
        <v>150</v>
      </c>
      <c r="I653" s="7">
        <v>1.05</v>
      </c>
      <c r="J653" s="7"/>
      <c r="K653" s="7"/>
      <c r="L653" s="7"/>
      <c r="M653" s="7"/>
      <c r="N653" s="7"/>
      <c r="O653" s="7">
        <v>0.21</v>
      </c>
      <c r="P653" s="7"/>
      <c r="Q653" s="7">
        <v>0.1</v>
      </c>
      <c r="R653" s="7">
        <v>261.87</v>
      </c>
      <c r="S653" s="7">
        <v>100</v>
      </c>
      <c r="T653" s="51" t="s">
        <v>147</v>
      </c>
      <c r="U653" s="51">
        <f t="shared" si="14"/>
        <v>9.8317799999999997E-2</v>
      </c>
      <c r="V653" s="7">
        <v>94.5</v>
      </c>
      <c r="W653" s="7">
        <v>34</v>
      </c>
      <c r="X653" s="7">
        <v>30.6</v>
      </c>
      <c r="Y653" s="7"/>
      <c r="Z653" s="7"/>
      <c r="AA653" s="7"/>
      <c r="AB653" s="7"/>
      <c r="AC653" s="7"/>
      <c r="AD653" s="7"/>
      <c r="AE653" s="7"/>
      <c r="AF653" s="7"/>
      <c r="AG653" s="7"/>
    </row>
    <row r="654" spans="1:33" hidden="1" x14ac:dyDescent="0.2">
      <c r="A654" s="51" t="s">
        <v>966</v>
      </c>
      <c r="B654" s="7" t="s">
        <v>1175</v>
      </c>
      <c r="C654" s="7" t="s">
        <v>1140</v>
      </c>
      <c r="D654" s="52" t="s">
        <v>1294</v>
      </c>
      <c r="E654" s="51" t="s">
        <v>149</v>
      </c>
      <c r="F654" s="7">
        <v>1600</v>
      </c>
      <c r="G654" s="7">
        <v>190</v>
      </c>
      <c r="H654" s="7">
        <v>150</v>
      </c>
      <c r="I654" s="7">
        <v>0.96</v>
      </c>
      <c r="J654" s="7"/>
      <c r="K654" s="7"/>
      <c r="L654" s="7"/>
      <c r="M654" s="7"/>
      <c r="N654" s="7"/>
      <c r="O654" s="7">
        <v>0.21</v>
      </c>
      <c r="P654" s="7"/>
      <c r="Q654" s="7">
        <v>0.1</v>
      </c>
      <c r="R654" s="7">
        <v>277.22000000000003</v>
      </c>
      <c r="S654" s="7">
        <v>100</v>
      </c>
      <c r="T654" s="51" t="s">
        <v>147</v>
      </c>
      <c r="U654" s="51">
        <f t="shared" si="14"/>
        <v>9.8317799999999997E-2</v>
      </c>
      <c r="V654" s="7">
        <v>94.5</v>
      </c>
      <c r="W654" s="7">
        <v>34</v>
      </c>
      <c r="X654" s="7">
        <v>30.6</v>
      </c>
      <c r="Y654" s="7"/>
      <c r="Z654" s="7"/>
      <c r="AA654" s="7"/>
      <c r="AB654" s="7"/>
      <c r="AC654" s="7"/>
      <c r="AD654" s="7"/>
      <c r="AE654" s="7"/>
      <c r="AF654" s="7"/>
      <c r="AG654" s="7"/>
    </row>
    <row r="655" spans="1:33" hidden="1" x14ac:dyDescent="0.2">
      <c r="A655" s="51" t="s">
        <v>966</v>
      </c>
      <c r="B655" s="7" t="s">
        <v>1176</v>
      </c>
      <c r="C655" s="7" t="s">
        <v>1140</v>
      </c>
      <c r="D655" s="52" t="s">
        <v>1294</v>
      </c>
      <c r="E655" s="51" t="s">
        <v>149</v>
      </c>
      <c r="F655" s="7">
        <v>1600</v>
      </c>
      <c r="G655" s="7">
        <v>224</v>
      </c>
      <c r="H655" s="7">
        <v>300</v>
      </c>
      <c r="I655" s="7">
        <v>1.07</v>
      </c>
      <c r="J655" s="7"/>
      <c r="K655" s="7"/>
      <c r="L655" s="7"/>
      <c r="M655" s="7"/>
      <c r="N655" s="7"/>
      <c r="O655" s="7">
        <v>0.13</v>
      </c>
      <c r="P655" s="7"/>
      <c r="Q655" s="7">
        <v>0.1</v>
      </c>
      <c r="R655" s="7">
        <v>391.6</v>
      </c>
      <c r="S655" s="7">
        <v>100</v>
      </c>
      <c r="T655" s="51" t="s">
        <v>147</v>
      </c>
      <c r="U655" s="51">
        <f t="shared" si="14"/>
        <v>9.8317799999999997E-2</v>
      </c>
      <c r="V655" s="7">
        <v>94.5</v>
      </c>
      <c r="W655" s="7">
        <v>34</v>
      </c>
      <c r="X655" s="7">
        <v>30.6</v>
      </c>
      <c r="Y655" s="7"/>
      <c r="Z655" s="7"/>
      <c r="AA655" s="7"/>
      <c r="AB655" s="7"/>
      <c r="AC655" s="7"/>
      <c r="AD655" s="7"/>
      <c r="AE655" s="7"/>
      <c r="AF655" s="7"/>
      <c r="AG655" s="7"/>
    </row>
    <row r="656" spans="1:33" hidden="1" x14ac:dyDescent="0.2">
      <c r="A656" s="51" t="s">
        <v>966</v>
      </c>
      <c r="B656" s="7" t="s">
        <v>1172</v>
      </c>
      <c r="C656" s="7" t="s">
        <v>1140</v>
      </c>
      <c r="D656" s="52" t="s">
        <v>1294</v>
      </c>
      <c r="E656" s="51" t="s">
        <v>149</v>
      </c>
      <c r="F656" s="7">
        <v>1600</v>
      </c>
      <c r="G656" s="7">
        <v>270</v>
      </c>
      <c r="H656" s="7">
        <v>300</v>
      </c>
      <c r="I656" s="7">
        <v>1.08</v>
      </c>
      <c r="J656" s="7"/>
      <c r="K656" s="7"/>
      <c r="L656" s="7"/>
      <c r="M656" s="7"/>
      <c r="N656" s="7"/>
      <c r="O656" s="7">
        <v>0.14000000000000001</v>
      </c>
      <c r="P656" s="7"/>
      <c r="Q656" s="7">
        <v>0.04</v>
      </c>
      <c r="R656" s="7">
        <v>725.71</v>
      </c>
      <c r="S656" s="7">
        <v>100</v>
      </c>
      <c r="T656" s="51" t="s">
        <v>147</v>
      </c>
      <c r="U656" s="51">
        <f t="shared" si="14"/>
        <v>0.29899999999999999</v>
      </c>
      <c r="V656" s="7">
        <v>115</v>
      </c>
      <c r="W656" s="7">
        <v>50</v>
      </c>
      <c r="X656" s="7">
        <v>52</v>
      </c>
      <c r="Y656" s="7"/>
      <c r="Z656" s="7"/>
      <c r="AA656" s="7"/>
      <c r="AB656" s="7"/>
      <c r="AC656" s="7"/>
      <c r="AD656" s="7"/>
      <c r="AE656" s="7"/>
      <c r="AF656" s="7"/>
      <c r="AG656" s="7"/>
    </row>
    <row r="657" spans="1:33" hidden="1" x14ac:dyDescent="0.2">
      <c r="A657" s="51" t="s">
        <v>966</v>
      </c>
      <c r="B657" s="7" t="s">
        <v>1170</v>
      </c>
      <c r="C657" s="7" t="s">
        <v>1140</v>
      </c>
      <c r="D657" s="52" t="s">
        <v>1294</v>
      </c>
      <c r="E657" s="51" t="s">
        <v>149</v>
      </c>
      <c r="F657" s="7">
        <v>1600</v>
      </c>
      <c r="G657" s="7">
        <v>300</v>
      </c>
      <c r="H657" s="7">
        <v>300</v>
      </c>
      <c r="I657" s="7">
        <v>1</v>
      </c>
      <c r="J657" s="7"/>
      <c r="K657" s="7"/>
      <c r="L657" s="7"/>
      <c r="M657" s="7"/>
      <c r="N657" s="7"/>
      <c r="O657" s="7">
        <v>0.13</v>
      </c>
      <c r="P657" s="7"/>
      <c r="Q657" s="7">
        <v>0.04</v>
      </c>
      <c r="R657" s="7">
        <v>597.22</v>
      </c>
      <c r="S657" s="7">
        <v>100</v>
      </c>
      <c r="T657" s="51" t="s">
        <v>147</v>
      </c>
      <c r="U657" s="51">
        <f t="shared" si="14"/>
        <v>0.22272</v>
      </c>
      <c r="V657" s="7">
        <v>116</v>
      </c>
      <c r="W657" s="7">
        <v>60</v>
      </c>
      <c r="X657" s="7">
        <v>32</v>
      </c>
      <c r="Y657" s="7"/>
      <c r="Z657" s="7"/>
      <c r="AA657" s="7"/>
      <c r="AB657" s="7"/>
      <c r="AC657" s="7"/>
      <c r="AD657" s="7"/>
      <c r="AE657" s="7"/>
      <c r="AF657" s="7"/>
      <c r="AG657" s="7"/>
    </row>
    <row r="658" spans="1:33" hidden="1" x14ac:dyDescent="0.2">
      <c r="A658" s="51" t="s">
        <v>966</v>
      </c>
      <c r="B658" s="7" t="s">
        <v>1168</v>
      </c>
      <c r="C658" s="7" t="s">
        <v>1140</v>
      </c>
      <c r="D658" s="52" t="s">
        <v>1294</v>
      </c>
      <c r="E658" s="51" t="s">
        <v>149</v>
      </c>
      <c r="F658" s="7">
        <v>1600</v>
      </c>
      <c r="G658" s="7">
        <v>310</v>
      </c>
      <c r="H658" s="7">
        <v>300</v>
      </c>
      <c r="I658" s="7">
        <v>1.03</v>
      </c>
      <c r="J658" s="7"/>
      <c r="K658" s="7"/>
      <c r="L658" s="7"/>
      <c r="M658" s="7"/>
      <c r="N658" s="7"/>
      <c r="O658" s="7">
        <v>0.12</v>
      </c>
      <c r="P658" s="7"/>
      <c r="Q658" s="7">
        <v>0.04</v>
      </c>
      <c r="R658" s="7">
        <v>749.95</v>
      </c>
      <c r="S658" s="7">
        <v>100</v>
      </c>
      <c r="T658" s="51" t="s">
        <v>147</v>
      </c>
      <c r="U658" s="51">
        <f t="shared" si="14"/>
        <v>0.29899999999999999</v>
      </c>
      <c r="V658" s="7">
        <v>115</v>
      </c>
      <c r="W658" s="7">
        <v>50</v>
      </c>
      <c r="X658" s="7">
        <v>52</v>
      </c>
      <c r="Y658" s="7"/>
      <c r="Z658" s="7"/>
      <c r="AA658" s="7"/>
      <c r="AB658" s="7"/>
      <c r="AC658" s="7"/>
      <c r="AD658" s="7"/>
      <c r="AE658" s="7"/>
      <c r="AF658" s="7"/>
      <c r="AG658" s="7"/>
    </row>
    <row r="659" spans="1:33" hidden="1" x14ac:dyDescent="0.2">
      <c r="A659" s="51" t="s">
        <v>966</v>
      </c>
      <c r="B659" s="7" t="s">
        <v>1184</v>
      </c>
      <c r="C659" s="7" t="s">
        <v>1140</v>
      </c>
      <c r="D659" s="52" t="s">
        <v>1294</v>
      </c>
      <c r="E659" s="51" t="s">
        <v>149</v>
      </c>
      <c r="F659" s="7">
        <v>1800</v>
      </c>
      <c r="G659" s="7">
        <v>36</v>
      </c>
      <c r="H659" s="7">
        <v>40</v>
      </c>
      <c r="I659" s="7">
        <v>1.05</v>
      </c>
      <c r="J659" s="7"/>
      <c r="K659" s="7"/>
      <c r="L659" s="7"/>
      <c r="M659" s="7"/>
      <c r="N659" s="7"/>
      <c r="O659" s="7">
        <v>1</v>
      </c>
      <c r="P659" s="7"/>
      <c r="Q659" s="7">
        <v>0.2</v>
      </c>
      <c r="R659" s="7">
        <v>122.8</v>
      </c>
      <c r="S659" s="7">
        <v>100</v>
      </c>
      <c r="T659" s="51" t="s">
        <v>147</v>
      </c>
      <c r="U659" s="51">
        <f t="shared" si="14"/>
        <v>5.7790720000000004E-2</v>
      </c>
      <c r="V659" s="7">
        <v>92</v>
      </c>
      <c r="W659" s="7">
        <v>20.8</v>
      </c>
      <c r="X659" s="7">
        <v>30.2</v>
      </c>
      <c r="Y659" s="7"/>
      <c r="Z659" s="7"/>
      <c r="AA659" s="7"/>
      <c r="AB659" s="7"/>
      <c r="AC659" s="7"/>
      <c r="AD659" s="7"/>
      <c r="AE659" s="7"/>
      <c r="AF659" s="7"/>
      <c r="AG659" s="7"/>
    </row>
    <row r="660" spans="1:33" hidden="1" x14ac:dyDescent="0.2">
      <c r="A660" s="51" t="s">
        <v>966</v>
      </c>
      <c r="B660" s="7" t="s">
        <v>1179</v>
      </c>
      <c r="C660" s="7" t="s">
        <v>1140</v>
      </c>
      <c r="D660" s="52" t="s">
        <v>1294</v>
      </c>
      <c r="E660" s="51" t="s">
        <v>149</v>
      </c>
      <c r="F660" s="7">
        <v>1800</v>
      </c>
      <c r="G660" s="7">
        <v>59</v>
      </c>
      <c r="H660" s="7">
        <v>100</v>
      </c>
      <c r="I660" s="7">
        <v>1.26</v>
      </c>
      <c r="J660" s="7"/>
      <c r="K660" s="7"/>
      <c r="L660" s="7"/>
      <c r="M660" s="7"/>
      <c r="N660" s="7"/>
      <c r="O660" s="7">
        <v>0.59</v>
      </c>
      <c r="P660" s="7"/>
      <c r="Q660" s="7">
        <v>0.2</v>
      </c>
      <c r="R660" s="7">
        <v>132.36000000000001</v>
      </c>
      <c r="S660" s="7">
        <v>100</v>
      </c>
      <c r="T660" s="51" t="s">
        <v>147</v>
      </c>
      <c r="U660" s="51">
        <f t="shared" si="14"/>
        <v>5.7790720000000004E-2</v>
      </c>
      <c r="V660" s="7">
        <v>92</v>
      </c>
      <c r="W660" s="7">
        <v>20.8</v>
      </c>
      <c r="X660" s="7">
        <v>30.2</v>
      </c>
      <c r="Y660" s="7"/>
      <c r="Z660" s="7"/>
      <c r="AA660" s="7"/>
      <c r="AB660" s="7"/>
      <c r="AC660" s="7"/>
      <c r="AD660" s="7"/>
      <c r="AE660" s="7"/>
      <c r="AF660" s="7"/>
      <c r="AG660" s="7"/>
    </row>
    <row r="661" spans="1:33" hidden="1" x14ac:dyDescent="0.2">
      <c r="A661" s="51" t="s">
        <v>966</v>
      </c>
      <c r="B661" s="7" t="s">
        <v>1180</v>
      </c>
      <c r="C661" s="7" t="s">
        <v>1140</v>
      </c>
      <c r="D661" s="52" t="s">
        <v>1294</v>
      </c>
      <c r="E661" s="51" t="s">
        <v>149</v>
      </c>
      <c r="F661" s="7">
        <v>1800</v>
      </c>
      <c r="G661" s="7">
        <v>71</v>
      </c>
      <c r="H661" s="7">
        <v>100</v>
      </c>
      <c r="I661" s="7">
        <v>1.1399999999999999</v>
      </c>
      <c r="J661" s="7"/>
      <c r="K661" s="7"/>
      <c r="L661" s="7"/>
      <c r="M661" s="7"/>
      <c r="N661" s="7"/>
      <c r="O661" s="7">
        <v>0.51</v>
      </c>
      <c r="P661" s="7"/>
      <c r="Q661" s="7">
        <v>0.2</v>
      </c>
      <c r="R661" s="7">
        <v>147.1</v>
      </c>
      <c r="S661" s="7">
        <v>100</v>
      </c>
      <c r="T661" s="51" t="s">
        <v>147</v>
      </c>
      <c r="U661" s="51">
        <f t="shared" si="14"/>
        <v>5.7790720000000004E-2</v>
      </c>
      <c r="V661" s="7">
        <v>92</v>
      </c>
      <c r="W661" s="7">
        <v>20.8</v>
      </c>
      <c r="X661" s="7">
        <v>30.2</v>
      </c>
      <c r="Y661" s="7"/>
      <c r="Z661" s="7"/>
      <c r="AA661" s="7"/>
      <c r="AB661" s="7"/>
      <c r="AC661" s="7"/>
      <c r="AD661" s="7"/>
      <c r="AE661" s="7"/>
      <c r="AF661" s="7"/>
      <c r="AG661" s="7"/>
    </row>
    <row r="662" spans="1:33" hidden="1" x14ac:dyDescent="0.2">
      <c r="A662" s="51" t="s">
        <v>966</v>
      </c>
      <c r="B662" s="7" t="s">
        <v>1188</v>
      </c>
      <c r="C662" s="7" t="s">
        <v>1140</v>
      </c>
      <c r="D662" s="52" t="s">
        <v>1294</v>
      </c>
      <c r="E662" s="51" t="s">
        <v>149</v>
      </c>
      <c r="F662" s="7">
        <v>1800</v>
      </c>
      <c r="G662" s="7">
        <v>99</v>
      </c>
      <c r="H662" s="7">
        <v>150</v>
      </c>
      <c r="I662" s="7">
        <v>1.22</v>
      </c>
      <c r="J662" s="7"/>
      <c r="K662" s="7"/>
      <c r="L662" s="7"/>
      <c r="M662" s="7"/>
      <c r="N662" s="7"/>
      <c r="O662" s="7">
        <v>0.35</v>
      </c>
      <c r="P662" s="7"/>
      <c r="Q662" s="7">
        <v>0.2</v>
      </c>
      <c r="R662" s="7">
        <v>178.2</v>
      </c>
      <c r="S662" s="7">
        <v>100</v>
      </c>
      <c r="T662" s="51" t="s">
        <v>147</v>
      </c>
      <c r="U662" s="51">
        <f t="shared" si="14"/>
        <v>5.7790720000000004E-2</v>
      </c>
      <c r="V662" s="7">
        <v>92</v>
      </c>
      <c r="W662" s="7">
        <v>20.8</v>
      </c>
      <c r="X662" s="7">
        <v>30.2</v>
      </c>
      <c r="Y662" s="7"/>
      <c r="Z662" s="7"/>
      <c r="AA662" s="7"/>
      <c r="AB662" s="7"/>
      <c r="AC662" s="7"/>
      <c r="AD662" s="7"/>
      <c r="AE662" s="7"/>
      <c r="AF662" s="7"/>
      <c r="AG662" s="7"/>
    </row>
    <row r="663" spans="1:33" hidden="1" x14ac:dyDescent="0.2">
      <c r="A663" s="51" t="s">
        <v>966</v>
      </c>
      <c r="B663" s="7" t="s">
        <v>1183</v>
      </c>
      <c r="C663" s="7" t="s">
        <v>1140</v>
      </c>
      <c r="D663" s="52" t="s">
        <v>1294</v>
      </c>
      <c r="E663" s="51" t="s">
        <v>149</v>
      </c>
      <c r="F663" s="7">
        <v>1800</v>
      </c>
      <c r="G663" s="7">
        <v>120</v>
      </c>
      <c r="H663" s="7">
        <v>150</v>
      </c>
      <c r="I663" s="7">
        <v>1.1299999999999999</v>
      </c>
      <c r="J663" s="7"/>
      <c r="K663" s="7"/>
      <c r="L663" s="7"/>
      <c r="M663" s="7"/>
      <c r="N663" s="7"/>
      <c r="O663" s="7">
        <v>0.26</v>
      </c>
      <c r="P663" s="7"/>
      <c r="Q663" s="7">
        <v>0.2</v>
      </c>
      <c r="R663" s="7">
        <v>187.63</v>
      </c>
      <c r="S663" s="7">
        <v>100</v>
      </c>
      <c r="T663" s="51" t="s">
        <v>147</v>
      </c>
      <c r="U663" s="51">
        <f t="shared" si="14"/>
        <v>5.7790720000000004E-2</v>
      </c>
      <c r="V663" s="7">
        <v>92</v>
      </c>
      <c r="W663" s="7">
        <v>20.8</v>
      </c>
      <c r="X663" s="7">
        <v>30.2</v>
      </c>
      <c r="Y663" s="7"/>
      <c r="Z663" s="7"/>
      <c r="AA663" s="7"/>
      <c r="AB663" s="7"/>
      <c r="AC663" s="7"/>
      <c r="AD663" s="7"/>
      <c r="AE663" s="7"/>
      <c r="AF663" s="7"/>
      <c r="AG663" s="7"/>
    </row>
    <row r="664" spans="1:33" hidden="1" x14ac:dyDescent="0.2">
      <c r="A664" s="51" t="s">
        <v>966</v>
      </c>
      <c r="B664" s="7" t="s">
        <v>1189</v>
      </c>
      <c r="C664" s="7" t="s">
        <v>1140</v>
      </c>
      <c r="D664" s="52" t="s">
        <v>1294</v>
      </c>
      <c r="E664" s="51" t="s">
        <v>149</v>
      </c>
      <c r="F664" s="7">
        <v>1800</v>
      </c>
      <c r="G664" s="7">
        <v>165</v>
      </c>
      <c r="H664" s="7">
        <v>150</v>
      </c>
      <c r="I664" s="7">
        <v>1.05</v>
      </c>
      <c r="J664" s="7"/>
      <c r="K664" s="7"/>
      <c r="L664" s="7"/>
      <c r="M664" s="7"/>
      <c r="N664" s="7"/>
      <c r="O664" s="7">
        <v>0.21</v>
      </c>
      <c r="P664" s="7"/>
      <c r="Q664" s="7">
        <v>0.1</v>
      </c>
      <c r="R664" s="7">
        <v>273.20999999999998</v>
      </c>
      <c r="S664" s="7">
        <v>100</v>
      </c>
      <c r="T664" s="51" t="s">
        <v>147</v>
      </c>
      <c r="U664" s="51">
        <f t="shared" si="14"/>
        <v>9.8317799999999997E-2</v>
      </c>
      <c r="V664" s="7">
        <v>94.5</v>
      </c>
      <c r="W664" s="7">
        <v>34</v>
      </c>
      <c r="X664" s="7">
        <v>30.6</v>
      </c>
      <c r="Y664" s="7"/>
      <c r="Z664" s="7"/>
      <c r="AA664" s="7"/>
      <c r="AB664" s="7"/>
      <c r="AC664" s="7"/>
      <c r="AD664" s="7"/>
      <c r="AE664" s="7"/>
      <c r="AF664" s="7"/>
      <c r="AG664" s="7"/>
    </row>
    <row r="665" spans="1:33" hidden="1" x14ac:dyDescent="0.2">
      <c r="A665" s="51" t="s">
        <v>966</v>
      </c>
      <c r="B665" s="7" t="s">
        <v>1182</v>
      </c>
      <c r="C665" s="7" t="s">
        <v>1140</v>
      </c>
      <c r="D665" s="52" t="s">
        <v>1294</v>
      </c>
      <c r="E665" s="51" t="s">
        <v>149</v>
      </c>
      <c r="F665" s="7">
        <v>1800</v>
      </c>
      <c r="G665" s="7">
        <v>190</v>
      </c>
      <c r="H665" s="7">
        <v>150</v>
      </c>
      <c r="I665" s="7">
        <v>0.96</v>
      </c>
      <c r="J665" s="7"/>
      <c r="K665" s="7"/>
      <c r="L665" s="7"/>
      <c r="M665" s="7"/>
      <c r="N665" s="7"/>
      <c r="O665" s="7">
        <v>0.21</v>
      </c>
      <c r="P665" s="7"/>
      <c r="Q665" s="7">
        <v>0.1</v>
      </c>
      <c r="R665" s="7">
        <v>289.35000000000002</v>
      </c>
      <c r="S665" s="7">
        <v>100</v>
      </c>
      <c r="T665" s="51" t="s">
        <v>147</v>
      </c>
      <c r="U665" s="51">
        <f t="shared" si="14"/>
        <v>9.8317799999999997E-2</v>
      </c>
      <c r="V665" s="7">
        <v>94.5</v>
      </c>
      <c r="W665" s="7">
        <v>34</v>
      </c>
      <c r="X665" s="7">
        <v>30.6</v>
      </c>
      <c r="Y665" s="7"/>
      <c r="Z665" s="7"/>
      <c r="AA665" s="7"/>
      <c r="AB665" s="7"/>
      <c r="AC665" s="7"/>
      <c r="AD665" s="7"/>
      <c r="AE665" s="7"/>
      <c r="AF665" s="7"/>
      <c r="AG665" s="7"/>
    </row>
    <row r="666" spans="1:33" hidden="1" x14ac:dyDescent="0.2">
      <c r="A666" s="51" t="s">
        <v>966</v>
      </c>
      <c r="B666" s="7" t="s">
        <v>1185</v>
      </c>
      <c r="C666" s="7" t="s">
        <v>1140</v>
      </c>
      <c r="D666" s="52" t="s">
        <v>1294</v>
      </c>
      <c r="E666" s="51" t="s">
        <v>149</v>
      </c>
      <c r="F666" s="7">
        <v>1800</v>
      </c>
      <c r="G666" s="7">
        <v>224</v>
      </c>
      <c r="H666" s="7">
        <v>300</v>
      </c>
      <c r="I666" s="7">
        <v>1.07</v>
      </c>
      <c r="J666" s="7"/>
      <c r="K666" s="7"/>
      <c r="L666" s="7"/>
      <c r="M666" s="7"/>
      <c r="N666" s="7"/>
      <c r="O666" s="7">
        <v>0.13</v>
      </c>
      <c r="P666" s="7"/>
      <c r="Q666" s="7">
        <v>0.1</v>
      </c>
      <c r="R666" s="7">
        <v>408.66</v>
      </c>
      <c r="S666" s="7">
        <v>100</v>
      </c>
      <c r="T666" s="51" t="s">
        <v>147</v>
      </c>
      <c r="U666" s="51">
        <f t="shared" si="14"/>
        <v>9.8317799999999997E-2</v>
      </c>
      <c r="V666" s="7">
        <v>94.5</v>
      </c>
      <c r="W666" s="7">
        <v>34</v>
      </c>
      <c r="X666" s="7">
        <v>30.6</v>
      </c>
      <c r="Y666" s="7"/>
      <c r="Z666" s="7"/>
      <c r="AA666" s="7"/>
      <c r="AB666" s="7"/>
      <c r="AC666" s="7"/>
      <c r="AD666" s="7"/>
      <c r="AE666" s="7"/>
      <c r="AF666" s="7"/>
      <c r="AG666" s="7"/>
    </row>
    <row r="667" spans="1:33" hidden="1" x14ac:dyDescent="0.2">
      <c r="A667" s="51" t="s">
        <v>966</v>
      </c>
      <c r="B667" s="7" t="s">
        <v>1191</v>
      </c>
      <c r="C667" s="7" t="s">
        <v>1140</v>
      </c>
      <c r="D667" s="52" t="s">
        <v>1294</v>
      </c>
      <c r="E667" s="51" t="s">
        <v>149</v>
      </c>
      <c r="F667" s="7">
        <v>1800</v>
      </c>
      <c r="G667" s="7">
        <v>270</v>
      </c>
      <c r="H667" s="7">
        <v>300</v>
      </c>
      <c r="I667" s="7">
        <v>1.08</v>
      </c>
      <c r="J667" s="7"/>
      <c r="K667" s="7"/>
      <c r="L667" s="7"/>
      <c r="M667" s="7"/>
      <c r="N667" s="7"/>
      <c r="O667" s="7">
        <v>0.14000000000000001</v>
      </c>
      <c r="P667" s="7"/>
      <c r="Q667" s="7">
        <v>0.04</v>
      </c>
      <c r="R667" s="7">
        <v>749.02</v>
      </c>
      <c r="S667" s="7">
        <v>100</v>
      </c>
      <c r="T667" s="51" t="s">
        <v>147</v>
      </c>
      <c r="U667" s="51">
        <f t="shared" si="14"/>
        <v>0.29899999999999999</v>
      </c>
      <c r="V667" s="7">
        <v>115</v>
      </c>
      <c r="W667" s="7">
        <v>50</v>
      </c>
      <c r="X667" s="7">
        <v>52</v>
      </c>
      <c r="Y667" s="7"/>
      <c r="Z667" s="7"/>
      <c r="AA667" s="7"/>
      <c r="AB667" s="7"/>
      <c r="AC667" s="7"/>
      <c r="AD667" s="7"/>
      <c r="AE667" s="7"/>
      <c r="AF667" s="7"/>
      <c r="AG667" s="7"/>
    </row>
    <row r="668" spans="1:33" hidden="1" x14ac:dyDescent="0.2">
      <c r="A668" s="51" t="s">
        <v>966</v>
      </c>
      <c r="B668" s="7" t="s">
        <v>1190</v>
      </c>
      <c r="C668" s="7" t="s">
        <v>1140</v>
      </c>
      <c r="D668" s="52" t="s">
        <v>1294</v>
      </c>
      <c r="E668" s="51" t="s">
        <v>149</v>
      </c>
      <c r="F668" s="7">
        <v>1800</v>
      </c>
      <c r="G668" s="7">
        <v>300</v>
      </c>
      <c r="H668" s="7">
        <v>300</v>
      </c>
      <c r="I668" s="7">
        <v>1</v>
      </c>
      <c r="J668" s="7"/>
      <c r="K668" s="7"/>
      <c r="L668" s="7"/>
      <c r="M668" s="7"/>
      <c r="N668" s="7"/>
      <c r="O668" s="7">
        <v>0.13</v>
      </c>
      <c r="P668" s="7"/>
      <c r="Q668" s="7">
        <v>0.04</v>
      </c>
      <c r="R668" s="7">
        <v>622.99</v>
      </c>
      <c r="S668" s="7">
        <v>100</v>
      </c>
      <c r="T668" s="51" t="s">
        <v>147</v>
      </c>
      <c r="U668" s="51">
        <f t="shared" si="14"/>
        <v>0.22272</v>
      </c>
      <c r="V668" s="7">
        <v>116</v>
      </c>
      <c r="W668" s="7">
        <v>60</v>
      </c>
      <c r="X668" s="7">
        <v>32</v>
      </c>
      <c r="Y668" s="7"/>
      <c r="Z668" s="7"/>
      <c r="AA668" s="7"/>
      <c r="AB668" s="7"/>
      <c r="AC668" s="7"/>
      <c r="AD668" s="7"/>
      <c r="AE668" s="7"/>
      <c r="AF668" s="7"/>
      <c r="AG668" s="7"/>
    </row>
    <row r="669" spans="1:33" hidden="1" x14ac:dyDescent="0.2">
      <c r="A669" s="51" t="s">
        <v>966</v>
      </c>
      <c r="B669" s="7" t="s">
        <v>1181</v>
      </c>
      <c r="C669" s="7" t="s">
        <v>1140</v>
      </c>
      <c r="D669" s="52" t="s">
        <v>1294</v>
      </c>
      <c r="E669" s="51" t="s">
        <v>149</v>
      </c>
      <c r="F669" s="7">
        <v>1800</v>
      </c>
      <c r="G669" s="7">
        <v>310</v>
      </c>
      <c r="H669" s="7">
        <v>300</v>
      </c>
      <c r="I669" s="7">
        <v>1.03</v>
      </c>
      <c r="J669" s="7"/>
      <c r="K669" s="7"/>
      <c r="L669" s="7"/>
      <c r="M669" s="7"/>
      <c r="N669" s="7"/>
      <c r="O669" s="7">
        <v>0.12</v>
      </c>
      <c r="P669" s="7"/>
      <c r="Q669" s="7">
        <v>0.04</v>
      </c>
      <c r="R669" s="7">
        <v>786.38</v>
      </c>
      <c r="S669" s="7">
        <v>100</v>
      </c>
      <c r="T669" s="51" t="s">
        <v>147</v>
      </c>
      <c r="U669" s="51">
        <f t="shared" si="14"/>
        <v>0.29899999999999999</v>
      </c>
      <c r="V669" s="7">
        <v>115</v>
      </c>
      <c r="W669" s="7">
        <v>50</v>
      </c>
      <c r="X669" s="7">
        <v>52</v>
      </c>
      <c r="Y669" s="7"/>
      <c r="Z669" s="7"/>
      <c r="AA669" s="7"/>
      <c r="AB669" s="7"/>
      <c r="AC669" s="7"/>
      <c r="AD669" s="7"/>
      <c r="AE669" s="7"/>
      <c r="AF669" s="7"/>
      <c r="AG669" s="7"/>
    </row>
    <row r="670" spans="1:33" hidden="1" x14ac:dyDescent="0.2">
      <c r="B670" s="7" t="s">
        <v>1187</v>
      </c>
      <c r="C670" s="1" t="s">
        <v>1140</v>
      </c>
      <c r="D670" s="52" t="s">
        <v>1294</v>
      </c>
      <c r="E670" s="46" t="s">
        <v>149</v>
      </c>
      <c r="F670" s="1">
        <v>1800</v>
      </c>
      <c r="Q670" s="1"/>
      <c r="R670" s="47">
        <v>1733.75</v>
      </c>
      <c r="S670" s="1">
        <v>50</v>
      </c>
      <c r="T670" s="46" t="s">
        <v>147</v>
      </c>
      <c r="U670" s="46">
        <f t="shared" si="14"/>
        <v>0</v>
      </c>
    </row>
    <row r="671" spans="1:33" hidden="1" x14ac:dyDescent="0.2">
      <c r="B671" s="7" t="s">
        <v>1186</v>
      </c>
      <c r="C671" s="1" t="s">
        <v>1140</v>
      </c>
      <c r="D671" s="52" t="s">
        <v>1294</v>
      </c>
      <c r="E671" s="46" t="s">
        <v>149</v>
      </c>
      <c r="F671" s="1">
        <v>1800</v>
      </c>
      <c r="Q671" s="1"/>
      <c r="R671" s="47">
        <v>2755.29</v>
      </c>
      <c r="S671" s="1">
        <v>25</v>
      </c>
      <c r="T671" s="46" t="s">
        <v>147</v>
      </c>
      <c r="U671" s="46">
        <f t="shared" si="14"/>
        <v>0</v>
      </c>
    </row>
    <row r="672" spans="1:33" hidden="1" x14ac:dyDescent="0.2">
      <c r="A672" s="51" t="s">
        <v>966</v>
      </c>
      <c r="B672" s="52" t="s">
        <v>1203</v>
      </c>
      <c r="C672" s="7" t="s">
        <v>1140</v>
      </c>
      <c r="D672" s="52" t="s">
        <v>1294</v>
      </c>
      <c r="E672" s="51" t="s">
        <v>149</v>
      </c>
      <c r="F672" s="7">
        <v>2000</v>
      </c>
      <c r="G672" s="7">
        <v>120</v>
      </c>
      <c r="H672" s="7">
        <v>150</v>
      </c>
      <c r="I672" s="7">
        <v>1.1299999999999999</v>
      </c>
      <c r="J672" s="7"/>
      <c r="K672" s="7"/>
      <c r="L672" s="7"/>
      <c r="M672" s="7"/>
      <c r="N672" s="7"/>
      <c r="O672" s="7">
        <v>0.26</v>
      </c>
      <c r="P672" s="7"/>
      <c r="Q672" s="7">
        <v>0.2</v>
      </c>
      <c r="R672" s="61">
        <v>203.21</v>
      </c>
      <c r="S672" s="7">
        <v>100</v>
      </c>
      <c r="T672" s="51" t="s">
        <v>147</v>
      </c>
      <c r="U672" s="51">
        <f t="shared" si="14"/>
        <v>5.7790720000000004E-2</v>
      </c>
      <c r="V672" s="7">
        <v>92</v>
      </c>
      <c r="W672" s="7">
        <v>20.8</v>
      </c>
      <c r="X672" s="7">
        <v>30.2</v>
      </c>
      <c r="Y672" s="7"/>
      <c r="Z672" s="7"/>
      <c r="AA672" s="7"/>
      <c r="AB672" s="7"/>
      <c r="AC672" s="7"/>
      <c r="AD672" s="7"/>
      <c r="AE672" s="7"/>
      <c r="AF672" s="7"/>
      <c r="AG672" s="7"/>
    </row>
    <row r="673" spans="1:33" hidden="1" x14ac:dyDescent="0.2">
      <c r="A673" s="51" t="s">
        <v>966</v>
      </c>
      <c r="B673" s="7" t="s">
        <v>1192</v>
      </c>
      <c r="C673" s="7" t="s">
        <v>1140</v>
      </c>
      <c r="D673" s="52" t="s">
        <v>1294</v>
      </c>
      <c r="E673" s="51" t="s">
        <v>149</v>
      </c>
      <c r="F673" s="7">
        <v>2000</v>
      </c>
      <c r="G673" s="7">
        <v>270</v>
      </c>
      <c r="H673" s="7">
        <v>300</v>
      </c>
      <c r="I673" s="7">
        <v>1.08</v>
      </c>
      <c r="J673" s="7"/>
      <c r="K673" s="7"/>
      <c r="L673" s="7"/>
      <c r="M673" s="7"/>
      <c r="N673" s="7"/>
      <c r="O673" s="7">
        <v>0.14000000000000001</v>
      </c>
      <c r="P673" s="7"/>
      <c r="Q673" s="7">
        <v>0.04</v>
      </c>
      <c r="R673" s="7">
        <v>811.15</v>
      </c>
      <c r="S673" s="7">
        <v>100</v>
      </c>
      <c r="T673" s="51" t="s">
        <v>147</v>
      </c>
      <c r="U673" s="51">
        <f t="shared" si="14"/>
        <v>0.29899999999999999</v>
      </c>
      <c r="V673" s="7">
        <v>115</v>
      </c>
      <c r="W673" s="7">
        <v>50</v>
      </c>
      <c r="X673" s="7">
        <v>52</v>
      </c>
      <c r="Y673" s="7"/>
      <c r="Z673" s="7"/>
      <c r="AA673" s="7"/>
      <c r="AB673" s="7"/>
      <c r="AC673" s="7"/>
      <c r="AD673" s="7"/>
      <c r="AE673" s="7"/>
      <c r="AF673" s="7"/>
      <c r="AG673" s="7"/>
    </row>
    <row r="674" spans="1:33" hidden="1" x14ac:dyDescent="0.2">
      <c r="A674" s="51" t="s">
        <v>966</v>
      </c>
      <c r="B674" s="7" t="s">
        <v>1193</v>
      </c>
      <c r="C674" s="7" t="s">
        <v>1140</v>
      </c>
      <c r="D674" s="52" t="s">
        <v>1294</v>
      </c>
      <c r="E674" s="51" t="s">
        <v>149</v>
      </c>
      <c r="F674" s="7">
        <v>2000</v>
      </c>
      <c r="G674" s="7">
        <v>300</v>
      </c>
      <c r="H674" s="7">
        <v>300</v>
      </c>
      <c r="I674" s="7">
        <v>1</v>
      </c>
      <c r="J674" s="7"/>
      <c r="K674" s="7"/>
      <c r="L674" s="7"/>
      <c r="M674" s="7"/>
      <c r="N674" s="7"/>
      <c r="O674" s="7">
        <v>0.13</v>
      </c>
      <c r="P674" s="7"/>
      <c r="Q674" s="7">
        <v>0.04</v>
      </c>
      <c r="R674" s="7">
        <v>674.54</v>
      </c>
      <c r="S674" s="7">
        <v>100</v>
      </c>
      <c r="T674" s="51" t="s">
        <v>147</v>
      </c>
      <c r="U674" s="51">
        <f t="shared" si="14"/>
        <v>0.22272</v>
      </c>
      <c r="V674" s="7">
        <v>116</v>
      </c>
      <c r="W674" s="7">
        <v>60</v>
      </c>
      <c r="X674" s="7">
        <v>32</v>
      </c>
      <c r="Y674" s="7"/>
      <c r="Z674" s="7"/>
      <c r="AA674" s="7"/>
      <c r="AB674" s="7"/>
      <c r="AC674" s="7"/>
      <c r="AD674" s="7"/>
      <c r="AE674" s="7"/>
      <c r="AF674" s="7"/>
      <c r="AG674" s="7"/>
    </row>
    <row r="675" spans="1:33" hidden="1" x14ac:dyDescent="0.2">
      <c r="A675" s="51" t="s">
        <v>966</v>
      </c>
      <c r="B675" s="7" t="s">
        <v>1194</v>
      </c>
      <c r="C675" s="7" t="s">
        <v>1140</v>
      </c>
      <c r="D675" s="52" t="s">
        <v>1294</v>
      </c>
      <c r="E675" s="51" t="s">
        <v>149</v>
      </c>
      <c r="F675" s="7">
        <v>2000</v>
      </c>
      <c r="G675" s="7">
        <v>310</v>
      </c>
      <c r="H675" s="7">
        <v>300</v>
      </c>
      <c r="I675" s="7">
        <v>1.03</v>
      </c>
      <c r="J675" s="7"/>
      <c r="K675" s="7"/>
      <c r="L675" s="7"/>
      <c r="M675" s="7"/>
      <c r="N675" s="7"/>
      <c r="O675" s="7">
        <v>0.12</v>
      </c>
      <c r="P675" s="7"/>
      <c r="Q675" s="7">
        <v>0.04</v>
      </c>
      <c r="R675" s="7">
        <v>851.51</v>
      </c>
      <c r="S675" s="7">
        <v>100</v>
      </c>
      <c r="T675" s="51" t="s">
        <v>147</v>
      </c>
      <c r="U675" s="51">
        <f t="shared" si="14"/>
        <v>0.29899999999999999</v>
      </c>
      <c r="V675" s="7">
        <v>115</v>
      </c>
      <c r="W675" s="7">
        <v>50</v>
      </c>
      <c r="X675" s="7">
        <v>52</v>
      </c>
      <c r="Y675" s="7"/>
      <c r="Z675" s="7"/>
      <c r="AA675" s="7"/>
      <c r="AB675" s="7"/>
      <c r="AC675" s="7"/>
      <c r="AD675" s="7"/>
      <c r="AE675" s="7"/>
      <c r="AF675" s="7"/>
      <c r="AG675" s="7"/>
    </row>
    <row r="676" spans="1:33" hidden="1" x14ac:dyDescent="0.2">
      <c r="A676" s="51" t="s">
        <v>966</v>
      </c>
      <c r="B676" s="7" t="s">
        <v>1199</v>
      </c>
      <c r="C676" s="7" t="s">
        <v>1140</v>
      </c>
      <c r="D676" s="52" t="s">
        <v>1294</v>
      </c>
      <c r="E676" s="51" t="s">
        <v>149</v>
      </c>
      <c r="F676" s="7">
        <v>2200</v>
      </c>
      <c r="G676" s="7">
        <v>120</v>
      </c>
      <c r="H676" s="7">
        <v>150</v>
      </c>
      <c r="I676" s="7">
        <v>1.1299999999999999</v>
      </c>
      <c r="J676" s="7"/>
      <c r="K676" s="7"/>
      <c r="L676" s="7"/>
      <c r="M676" s="7"/>
      <c r="N676" s="7"/>
      <c r="O676" s="7">
        <v>0.26</v>
      </c>
      <c r="P676" s="7"/>
      <c r="Q676" s="7">
        <v>0.2</v>
      </c>
      <c r="R676" s="7">
        <v>218.96</v>
      </c>
      <c r="S676" s="7">
        <v>100</v>
      </c>
      <c r="T676" s="51" t="s">
        <v>147</v>
      </c>
      <c r="U676" s="51">
        <f>V676*W676*X676/1000000</f>
        <v>5.7790720000000004E-2</v>
      </c>
      <c r="V676" s="7">
        <v>92</v>
      </c>
      <c r="W676" s="7">
        <v>20.8</v>
      </c>
      <c r="X676" s="7">
        <v>30.2</v>
      </c>
      <c r="Y676" s="7"/>
      <c r="Z676" s="7"/>
      <c r="AA676" s="7"/>
      <c r="AB676" s="7"/>
      <c r="AC676" s="7"/>
      <c r="AD676" s="7"/>
      <c r="AE676" s="7"/>
      <c r="AF676" s="7"/>
      <c r="AG676" s="7"/>
    </row>
    <row r="677" spans="1:33" hidden="1" x14ac:dyDescent="0.2">
      <c r="A677" s="51" t="s">
        <v>966</v>
      </c>
      <c r="B677" s="7" t="s">
        <v>1196</v>
      </c>
      <c r="C677" s="7" t="s">
        <v>1140</v>
      </c>
      <c r="D677" s="52" t="s">
        <v>1294</v>
      </c>
      <c r="E677" s="51" t="s">
        <v>149</v>
      </c>
      <c r="F677" s="7">
        <v>2200</v>
      </c>
      <c r="G677" s="7">
        <v>224</v>
      </c>
      <c r="H677" s="7">
        <v>300</v>
      </c>
      <c r="I677" s="7">
        <v>1.07</v>
      </c>
      <c r="J677" s="7"/>
      <c r="K677" s="7"/>
      <c r="L677" s="7"/>
      <c r="M677" s="7"/>
      <c r="N677" s="7"/>
      <c r="O677" s="7">
        <v>0.13</v>
      </c>
      <c r="P677" s="7"/>
      <c r="Q677" s="7">
        <v>0.1</v>
      </c>
      <c r="R677" s="7">
        <v>462.38</v>
      </c>
      <c r="S677" s="7">
        <v>100</v>
      </c>
      <c r="T677" s="51" t="s">
        <v>147</v>
      </c>
      <c r="U677" s="51">
        <f>V677*W677*X677/1000000</f>
        <v>0.29899999999999999</v>
      </c>
      <c r="V677" s="7">
        <v>115</v>
      </c>
      <c r="W677" s="7">
        <v>50</v>
      </c>
      <c r="X677" s="7">
        <v>52</v>
      </c>
      <c r="Y677" s="7"/>
      <c r="Z677" s="7"/>
      <c r="AA677" s="7"/>
      <c r="AB677" s="7"/>
      <c r="AC677" s="7"/>
      <c r="AD677" s="7"/>
      <c r="AE677" s="7"/>
      <c r="AF677" s="7"/>
      <c r="AG677" s="7"/>
    </row>
    <row r="678" spans="1:33" hidden="1" x14ac:dyDescent="0.2">
      <c r="A678" s="51" t="s">
        <v>966</v>
      </c>
      <c r="B678" s="7" t="s">
        <v>1195</v>
      </c>
      <c r="C678" s="7" t="s">
        <v>1140</v>
      </c>
      <c r="D678" s="52" t="s">
        <v>1294</v>
      </c>
      <c r="E678" s="51" t="s">
        <v>149</v>
      </c>
      <c r="F678" s="7">
        <v>2200</v>
      </c>
      <c r="G678" s="7">
        <v>270</v>
      </c>
      <c r="H678" s="7">
        <v>300</v>
      </c>
      <c r="I678" s="7">
        <v>1.08</v>
      </c>
      <c r="J678" s="7"/>
      <c r="K678" s="7"/>
      <c r="L678" s="7"/>
      <c r="M678" s="7"/>
      <c r="N678" s="7"/>
      <c r="O678" s="7">
        <v>0.14000000000000001</v>
      </c>
      <c r="P678" s="7"/>
      <c r="Q678" s="7">
        <v>0.04</v>
      </c>
      <c r="R678" s="7">
        <v>873.28</v>
      </c>
      <c r="S678" s="7">
        <v>100</v>
      </c>
      <c r="T678" s="51" t="s">
        <v>147</v>
      </c>
      <c r="U678" s="51">
        <f>V678*W678*X678/1000000</f>
        <v>0.29899999999999999</v>
      </c>
      <c r="V678" s="7">
        <v>115</v>
      </c>
      <c r="W678" s="7">
        <v>50</v>
      </c>
      <c r="X678" s="7">
        <v>52</v>
      </c>
      <c r="Y678" s="7"/>
      <c r="Z678" s="7"/>
      <c r="AA678" s="7"/>
      <c r="AB678" s="7"/>
      <c r="AC678" s="7"/>
      <c r="AD678" s="7"/>
      <c r="AE678" s="7"/>
      <c r="AF678" s="7"/>
      <c r="AG678" s="7"/>
    </row>
    <row r="679" spans="1:33" hidden="1" x14ac:dyDescent="0.2">
      <c r="A679" s="51" t="s">
        <v>966</v>
      </c>
      <c r="B679" s="7" t="s">
        <v>1197</v>
      </c>
      <c r="C679" s="7" t="s">
        <v>1140</v>
      </c>
      <c r="D679" s="52" t="s">
        <v>1294</v>
      </c>
      <c r="E679" s="51" t="s">
        <v>149</v>
      </c>
      <c r="F679" s="7">
        <v>2200</v>
      </c>
      <c r="G679" s="7">
        <v>300</v>
      </c>
      <c r="H679" s="7">
        <v>300</v>
      </c>
      <c r="I679" s="7">
        <v>1</v>
      </c>
      <c r="J679" s="7"/>
      <c r="K679" s="7"/>
      <c r="L679" s="7"/>
      <c r="M679" s="7"/>
      <c r="N679" s="7"/>
      <c r="O679" s="7">
        <v>0.13</v>
      </c>
      <c r="P679" s="7"/>
      <c r="Q679" s="7">
        <v>0.04</v>
      </c>
      <c r="R679" s="7">
        <v>726.17</v>
      </c>
      <c r="S679" s="7">
        <v>100</v>
      </c>
      <c r="T679" s="51" t="s">
        <v>147</v>
      </c>
      <c r="U679" s="51">
        <f t="shared" si="14"/>
        <v>0.22272</v>
      </c>
      <c r="V679" s="7">
        <v>116</v>
      </c>
      <c r="W679" s="7">
        <v>60</v>
      </c>
      <c r="X679" s="7">
        <v>32</v>
      </c>
      <c r="Y679" s="7"/>
      <c r="Z679" s="7"/>
      <c r="AA679" s="7"/>
      <c r="AB679" s="7"/>
      <c r="AC679" s="7"/>
      <c r="AD679" s="7"/>
      <c r="AE679" s="7"/>
      <c r="AF679" s="7"/>
      <c r="AG679" s="7"/>
    </row>
    <row r="680" spans="1:33" hidden="1" x14ac:dyDescent="0.2">
      <c r="A680" s="51" t="s">
        <v>966</v>
      </c>
      <c r="B680" s="7" t="s">
        <v>1198</v>
      </c>
      <c r="C680" s="7" t="s">
        <v>1140</v>
      </c>
      <c r="D680" s="52" t="s">
        <v>1294</v>
      </c>
      <c r="E680" s="51" t="s">
        <v>149</v>
      </c>
      <c r="F680" s="7">
        <v>2200</v>
      </c>
      <c r="G680" s="7">
        <v>310</v>
      </c>
      <c r="H680" s="7">
        <v>300</v>
      </c>
      <c r="I680" s="7">
        <v>1.03</v>
      </c>
      <c r="J680" s="7"/>
      <c r="K680" s="7"/>
      <c r="L680" s="7"/>
      <c r="M680" s="7"/>
      <c r="N680" s="7"/>
      <c r="O680" s="7">
        <v>0.12</v>
      </c>
      <c r="P680" s="7"/>
      <c r="Q680" s="7">
        <v>0.04</v>
      </c>
      <c r="R680" s="7">
        <v>916.81</v>
      </c>
      <c r="S680" s="7">
        <v>100</v>
      </c>
      <c r="T680" s="51" t="s">
        <v>147</v>
      </c>
      <c r="U680" s="51">
        <f t="shared" si="14"/>
        <v>0.29899999999999999</v>
      </c>
      <c r="V680" s="7">
        <v>115</v>
      </c>
      <c r="W680" s="7">
        <v>50</v>
      </c>
      <c r="X680" s="7">
        <v>52</v>
      </c>
      <c r="Y680" s="7"/>
      <c r="Z680" s="7"/>
      <c r="AA680" s="7"/>
      <c r="AB680" s="7"/>
      <c r="AC680" s="7"/>
      <c r="AD680" s="7"/>
      <c r="AE680" s="7"/>
      <c r="AF680" s="7"/>
      <c r="AG680" s="7"/>
    </row>
    <row r="681" spans="1:33" x14ac:dyDescent="0.2">
      <c r="A681" s="52" t="s">
        <v>1287</v>
      </c>
      <c r="B681" s="54" t="s">
        <v>1288</v>
      </c>
      <c r="C681" s="7" t="s">
        <v>1140</v>
      </c>
      <c r="D681" s="52" t="s">
        <v>1295</v>
      </c>
      <c r="E681" s="51" t="s">
        <v>149</v>
      </c>
      <c r="F681" s="7">
        <v>1200</v>
      </c>
      <c r="G681" s="7">
        <v>75</v>
      </c>
      <c r="H681" s="7"/>
      <c r="I681" s="7">
        <v>138</v>
      </c>
      <c r="J681" s="7"/>
      <c r="K681" s="7"/>
      <c r="L681" s="7"/>
      <c r="M681" s="7"/>
      <c r="N681" s="7"/>
      <c r="O681" s="7">
        <v>0.45</v>
      </c>
      <c r="P681" s="7"/>
      <c r="Q681" s="7">
        <v>0.1</v>
      </c>
      <c r="R681" s="7">
        <v>148.80000000000001</v>
      </c>
      <c r="S681" s="7">
        <v>100</v>
      </c>
      <c r="T681" s="51" t="s">
        <v>147</v>
      </c>
      <c r="U681" s="51">
        <f t="shared" ref="U681:U683" si="15">V681*W681*X681/1000000</f>
        <v>5.7790720000000004E-2</v>
      </c>
      <c r="V681" s="7">
        <v>92</v>
      </c>
      <c r="W681" s="7">
        <v>20.8</v>
      </c>
      <c r="X681" s="7">
        <v>30.2</v>
      </c>
      <c r="Y681" s="7"/>
      <c r="Z681" s="7"/>
      <c r="AA681" s="7"/>
      <c r="AB681" s="7"/>
      <c r="AC681" s="7"/>
      <c r="AD681" s="7"/>
      <c r="AE681" s="7"/>
      <c r="AF681" s="7"/>
      <c r="AG681" s="7"/>
    </row>
    <row r="682" spans="1:33" x14ac:dyDescent="0.2">
      <c r="A682" s="52" t="s">
        <v>1287</v>
      </c>
      <c r="B682" s="54" t="s">
        <v>1289</v>
      </c>
      <c r="C682" s="7" t="s">
        <v>1140</v>
      </c>
      <c r="D682" s="52" t="s">
        <v>1295</v>
      </c>
      <c r="E682" s="51" t="s">
        <v>149</v>
      </c>
      <c r="F682" s="7">
        <v>1200</v>
      </c>
      <c r="G682" s="1">
        <v>260</v>
      </c>
      <c r="I682" s="1">
        <v>139</v>
      </c>
      <c r="O682" s="1">
        <v>0.14299999999999999</v>
      </c>
      <c r="Q682" s="7">
        <v>8.5000000000000006E-2</v>
      </c>
      <c r="R682" s="1">
        <v>376.87</v>
      </c>
      <c r="S682" s="7">
        <v>100</v>
      </c>
      <c r="T682" s="51" t="s">
        <v>147</v>
      </c>
      <c r="U682" s="51">
        <f t="shared" si="15"/>
        <v>9.8317799999999997E-2</v>
      </c>
      <c r="V682" s="1">
        <v>94.5</v>
      </c>
      <c r="W682" s="1">
        <v>34</v>
      </c>
      <c r="X682" s="1">
        <v>30.6</v>
      </c>
    </row>
    <row r="683" spans="1:33" x14ac:dyDescent="0.2">
      <c r="A683" s="52" t="s">
        <v>1287</v>
      </c>
      <c r="B683" s="54" t="s">
        <v>1290</v>
      </c>
      <c r="C683" s="7" t="s">
        <v>1140</v>
      </c>
      <c r="D683" s="52" t="s">
        <v>1295</v>
      </c>
      <c r="E683" s="51" t="s">
        <v>1017</v>
      </c>
      <c r="F683" s="7">
        <v>1200</v>
      </c>
      <c r="G683" s="1">
        <v>453</v>
      </c>
      <c r="I683" s="1">
        <v>140</v>
      </c>
      <c r="O683" s="1">
        <v>7.0999999999999994E-2</v>
      </c>
      <c r="Q683" s="7">
        <v>4.2999999999999997E-2</v>
      </c>
      <c r="R683" s="1">
        <v>415.84</v>
      </c>
      <c r="S683" s="7">
        <v>100</v>
      </c>
      <c r="T683" s="51" t="s">
        <v>147</v>
      </c>
      <c r="U683" s="51">
        <f t="shared" si="15"/>
        <v>9.8317799999999997E-2</v>
      </c>
      <c r="V683" s="1">
        <v>94.5</v>
      </c>
      <c r="W683" s="1">
        <v>34</v>
      </c>
      <c r="X683" s="1">
        <v>30.6</v>
      </c>
    </row>
    <row r="684" spans="1:33" hidden="1" x14ac:dyDescent="0.2">
      <c r="B684" s="1" t="s">
        <v>1379</v>
      </c>
      <c r="C684" s="51" t="s">
        <v>131</v>
      </c>
      <c r="D684" s="52" t="s">
        <v>1297</v>
      </c>
      <c r="E684" s="51" t="s">
        <v>1017</v>
      </c>
      <c r="F684" s="1">
        <v>1200</v>
      </c>
      <c r="G684" s="1">
        <v>8</v>
      </c>
    </row>
    <row r="685" spans="1:33" hidden="1" x14ac:dyDescent="0.2">
      <c r="B685" s="1" t="s">
        <v>1380</v>
      </c>
      <c r="C685" s="51" t="s">
        <v>131</v>
      </c>
      <c r="D685" s="52" t="s">
        <v>1297</v>
      </c>
      <c r="E685" s="51" t="s">
        <v>1017</v>
      </c>
      <c r="F685" s="1">
        <v>1200</v>
      </c>
      <c r="G685" s="1">
        <v>15</v>
      </c>
    </row>
    <row r="686" spans="1:33" hidden="1" x14ac:dyDescent="0.2">
      <c r="B686" s="1" t="s">
        <v>1381</v>
      </c>
      <c r="C686" s="51" t="s">
        <v>131</v>
      </c>
      <c r="D686" s="52" t="s">
        <v>1297</v>
      </c>
      <c r="E686" s="51" t="s">
        <v>1017</v>
      </c>
      <c r="F686" s="1">
        <v>1200</v>
      </c>
      <c r="G686" s="1">
        <v>15</v>
      </c>
    </row>
    <row r="687" spans="1:33" hidden="1" x14ac:dyDescent="0.2">
      <c r="B687" s="1" t="s">
        <v>1382</v>
      </c>
      <c r="C687" s="51" t="s">
        <v>131</v>
      </c>
      <c r="D687" s="52" t="s">
        <v>1297</v>
      </c>
      <c r="E687" s="51" t="s">
        <v>1017</v>
      </c>
      <c r="F687" s="1">
        <v>1200</v>
      </c>
      <c r="G687" s="1">
        <v>15</v>
      </c>
    </row>
    <row r="688" spans="1:33" hidden="1" x14ac:dyDescent="0.2">
      <c r="B688" s="1" t="s">
        <v>1383</v>
      </c>
      <c r="C688" s="51" t="s">
        <v>131</v>
      </c>
      <c r="D688" s="52" t="s">
        <v>1297</v>
      </c>
      <c r="E688" s="51" t="s">
        <v>1017</v>
      </c>
      <c r="F688" s="1">
        <v>1200</v>
      </c>
      <c r="G688" s="1">
        <v>15</v>
      </c>
    </row>
    <row r="689" spans="1:29" hidden="1" x14ac:dyDescent="0.2">
      <c r="B689" s="1" t="s">
        <v>1384</v>
      </c>
      <c r="C689" s="51" t="s">
        <v>131</v>
      </c>
      <c r="D689" s="52" t="s">
        <v>1297</v>
      </c>
      <c r="E689" s="51" t="s">
        <v>1017</v>
      </c>
      <c r="F689" s="1">
        <v>1200</v>
      </c>
      <c r="G689" s="1">
        <v>15</v>
      </c>
    </row>
    <row r="690" spans="1:29" hidden="1" x14ac:dyDescent="0.2">
      <c r="B690" s="1" t="s">
        <v>1385</v>
      </c>
      <c r="C690" s="51" t="s">
        <v>131</v>
      </c>
      <c r="D690" s="52" t="s">
        <v>1297</v>
      </c>
      <c r="E690" s="51" t="s">
        <v>1017</v>
      </c>
      <c r="F690" s="1">
        <v>1200</v>
      </c>
      <c r="G690" s="1">
        <v>15</v>
      </c>
    </row>
    <row r="691" spans="1:29" hidden="1" x14ac:dyDescent="0.2">
      <c r="B691" s="1" t="s">
        <v>1386</v>
      </c>
      <c r="C691" s="51" t="s">
        <v>131</v>
      </c>
      <c r="D691" s="52" t="s">
        <v>1297</v>
      </c>
      <c r="E691" s="51" t="s">
        <v>1017</v>
      </c>
      <c r="F691" s="1">
        <v>1200</v>
      </c>
      <c r="G691" s="1">
        <v>20</v>
      </c>
    </row>
    <row r="692" spans="1:29" hidden="1" x14ac:dyDescent="0.2">
      <c r="B692" s="1" t="s">
        <v>1387</v>
      </c>
      <c r="C692" s="51" t="s">
        <v>131</v>
      </c>
      <c r="D692" s="52" t="s">
        <v>1297</v>
      </c>
      <c r="E692" s="51" t="s">
        <v>1017</v>
      </c>
      <c r="F692" s="1">
        <v>1200</v>
      </c>
      <c r="G692" s="1">
        <v>25</v>
      </c>
    </row>
    <row r="693" spans="1:29" hidden="1" x14ac:dyDescent="0.2">
      <c r="B693" s="1" t="s">
        <v>1388</v>
      </c>
      <c r="C693" s="51" t="s">
        <v>131</v>
      </c>
      <c r="D693" s="52" t="s">
        <v>1297</v>
      </c>
      <c r="E693" s="51" t="s">
        <v>1017</v>
      </c>
      <c r="F693" s="1">
        <v>1200</v>
      </c>
      <c r="G693" s="1">
        <v>25</v>
      </c>
    </row>
    <row r="694" spans="1:29" hidden="1" x14ac:dyDescent="0.2">
      <c r="B694" s="1" t="s">
        <v>1389</v>
      </c>
      <c r="C694" s="51" t="s">
        <v>131</v>
      </c>
      <c r="D694" s="52" t="s">
        <v>1297</v>
      </c>
      <c r="E694" s="51" t="s">
        <v>1017</v>
      </c>
      <c r="F694" s="1">
        <v>1200</v>
      </c>
      <c r="G694" s="1">
        <v>25</v>
      </c>
    </row>
    <row r="695" spans="1:29" hidden="1" x14ac:dyDescent="0.2">
      <c r="B695" s="1" t="s">
        <v>1390</v>
      </c>
      <c r="C695" s="51" t="s">
        <v>131</v>
      </c>
      <c r="D695" s="52" t="s">
        <v>1297</v>
      </c>
      <c r="E695" s="51" t="s">
        <v>1017</v>
      </c>
      <c r="F695" s="1">
        <v>1200</v>
      </c>
      <c r="G695" s="1">
        <v>25</v>
      </c>
    </row>
    <row r="696" spans="1:29" hidden="1" x14ac:dyDescent="0.2">
      <c r="B696" s="1" t="s">
        <v>1391</v>
      </c>
      <c r="C696" s="51" t="s">
        <v>131</v>
      </c>
      <c r="D696" s="52" t="s">
        <v>1297</v>
      </c>
      <c r="E696" s="51" t="s">
        <v>1017</v>
      </c>
      <c r="F696" s="1">
        <v>1200</v>
      </c>
      <c r="G696" s="1">
        <v>25</v>
      </c>
    </row>
    <row r="697" spans="1:29" hidden="1" x14ac:dyDescent="0.2">
      <c r="B697" s="1" t="s">
        <v>1392</v>
      </c>
      <c r="C697" s="51" t="s">
        <v>131</v>
      </c>
      <c r="D697" s="52" t="s">
        <v>1297</v>
      </c>
      <c r="E697" s="51" t="s">
        <v>1017</v>
      </c>
      <c r="F697" s="1">
        <v>1200</v>
      </c>
      <c r="G697" s="1">
        <v>30</v>
      </c>
    </row>
    <row r="698" spans="1:29" x14ac:dyDescent="0.2">
      <c r="A698" s="1" t="s">
        <v>430</v>
      </c>
      <c r="B698" s="54" t="s">
        <v>1406</v>
      </c>
      <c r="C698" s="51" t="s">
        <v>131</v>
      </c>
      <c r="D698" s="52" t="s">
        <v>1297</v>
      </c>
      <c r="E698" s="51" t="s">
        <v>1017</v>
      </c>
      <c r="F698" s="1">
        <v>1200</v>
      </c>
      <c r="G698" s="1">
        <v>40</v>
      </c>
      <c r="H698" s="1">
        <v>145</v>
      </c>
      <c r="I698" s="1">
        <v>146</v>
      </c>
      <c r="J698" s="1">
        <v>147</v>
      </c>
      <c r="K698" s="1">
        <v>148</v>
      </c>
      <c r="M698" s="1">
        <v>0.3</v>
      </c>
      <c r="O698" s="1">
        <v>0.5</v>
      </c>
      <c r="Q698" s="56">
        <v>0.1</v>
      </c>
      <c r="R698" s="1">
        <v>45</v>
      </c>
      <c r="S698" s="1">
        <v>100</v>
      </c>
      <c r="T698" s="51" t="s">
        <v>147</v>
      </c>
      <c r="U698" s="1">
        <f t="shared" ref="U698:U706" si="16">V698*W698*X698/1000000</f>
        <v>1.6078369999999998E-3</v>
      </c>
      <c r="V698" s="1">
        <v>20.9</v>
      </c>
      <c r="W698" s="1">
        <v>15.7</v>
      </c>
      <c r="X698" s="1">
        <v>4.9000000000000004</v>
      </c>
      <c r="AA698" s="1">
        <v>2385</v>
      </c>
      <c r="AB698" s="1">
        <v>235</v>
      </c>
      <c r="AC698" s="1">
        <v>132</v>
      </c>
    </row>
    <row r="699" spans="1:29" x14ac:dyDescent="0.2">
      <c r="A699" s="54" t="s">
        <v>1408</v>
      </c>
      <c r="B699" s="54" t="s">
        <v>1407</v>
      </c>
      <c r="C699" s="51" t="s">
        <v>131</v>
      </c>
      <c r="D699" s="52" t="s">
        <v>1297</v>
      </c>
      <c r="E699" s="51" t="s">
        <v>1017</v>
      </c>
      <c r="F699" s="1">
        <v>1200</v>
      </c>
      <c r="G699" s="1">
        <v>40</v>
      </c>
      <c r="H699" s="1">
        <v>149</v>
      </c>
      <c r="I699" s="1">
        <v>150</v>
      </c>
      <c r="J699" s="1">
        <v>151</v>
      </c>
      <c r="K699" s="1">
        <v>152</v>
      </c>
      <c r="M699" s="1">
        <v>0.3</v>
      </c>
      <c r="O699" s="1">
        <v>0.5</v>
      </c>
      <c r="Q699" s="56">
        <v>0.1</v>
      </c>
      <c r="R699" s="1">
        <v>49</v>
      </c>
      <c r="S699" s="1">
        <v>100</v>
      </c>
      <c r="T699" s="51" t="s">
        <v>147</v>
      </c>
      <c r="U699" s="1">
        <f t="shared" si="16"/>
        <v>1.6078369999999998E-3</v>
      </c>
      <c r="V699" s="1">
        <v>20.9</v>
      </c>
      <c r="W699" s="1">
        <v>15.7</v>
      </c>
      <c r="X699" s="1">
        <v>4.9000000000000004</v>
      </c>
      <c r="AA699" s="1">
        <v>2385</v>
      </c>
      <c r="AB699" s="1">
        <v>235</v>
      </c>
      <c r="AC699" s="1">
        <v>132</v>
      </c>
    </row>
    <row r="700" spans="1:29" x14ac:dyDescent="0.2">
      <c r="A700" s="54"/>
      <c r="B700" s="54" t="s">
        <v>1410</v>
      </c>
      <c r="C700" s="51" t="s">
        <v>131</v>
      </c>
      <c r="D700" s="52" t="s">
        <v>1297</v>
      </c>
      <c r="E700" s="51" t="s">
        <v>1017</v>
      </c>
      <c r="F700" s="1">
        <v>1200</v>
      </c>
      <c r="G700" s="1">
        <v>40</v>
      </c>
      <c r="H700" s="1">
        <v>153</v>
      </c>
      <c r="I700" s="1">
        <v>154</v>
      </c>
      <c r="J700" s="1">
        <v>155</v>
      </c>
      <c r="K700" s="1">
        <v>156</v>
      </c>
      <c r="M700" s="1">
        <v>0.3</v>
      </c>
      <c r="O700" s="1">
        <v>0.78</v>
      </c>
      <c r="Q700" s="56">
        <v>0.1</v>
      </c>
      <c r="R700" s="1">
        <v>49.55</v>
      </c>
      <c r="S700" s="1">
        <v>100</v>
      </c>
      <c r="T700" s="51" t="s">
        <v>147</v>
      </c>
      <c r="U700" s="1">
        <f t="shared" si="16"/>
        <v>1.6078369999999998E-3</v>
      </c>
      <c r="V700" s="1">
        <v>20.9</v>
      </c>
      <c r="W700" s="1">
        <v>15.7</v>
      </c>
      <c r="X700" s="1">
        <v>4.9000000000000004</v>
      </c>
      <c r="AA700" s="1">
        <v>2700</v>
      </c>
      <c r="AB700" s="1">
        <v>185</v>
      </c>
      <c r="AC700" s="1">
        <v>120</v>
      </c>
    </row>
    <row r="701" spans="1:29" x14ac:dyDescent="0.2">
      <c r="A701" s="54"/>
      <c r="B701" s="54" t="s">
        <v>1411</v>
      </c>
      <c r="C701" s="51" t="s">
        <v>131</v>
      </c>
      <c r="D701" s="52" t="s">
        <v>1297</v>
      </c>
      <c r="E701" s="51" t="s">
        <v>1017</v>
      </c>
      <c r="F701" s="1">
        <v>1200</v>
      </c>
      <c r="G701" s="1">
        <v>40</v>
      </c>
      <c r="M701" s="1">
        <v>0.38</v>
      </c>
      <c r="O701" s="1">
        <v>0.38</v>
      </c>
      <c r="Q701" s="56">
        <v>0.1</v>
      </c>
      <c r="R701" s="1">
        <v>19.45</v>
      </c>
      <c r="S701" s="1">
        <v>100</v>
      </c>
      <c r="T701" s="51" t="s">
        <v>147</v>
      </c>
      <c r="U701" s="1">
        <f t="shared" si="16"/>
        <v>1.6078369999999998E-3</v>
      </c>
      <c r="V701" s="1">
        <v>20.9</v>
      </c>
      <c r="W701" s="1">
        <v>15.7</v>
      </c>
      <c r="X701" s="1">
        <v>4.9000000000000004</v>
      </c>
      <c r="AA701" s="1">
        <v>2370</v>
      </c>
      <c r="AB701" s="1">
        <v>70</v>
      </c>
      <c r="AC701" s="1">
        <v>60</v>
      </c>
    </row>
    <row r="702" spans="1:29" x14ac:dyDescent="0.2">
      <c r="A702" s="54" t="s">
        <v>1412</v>
      </c>
      <c r="B702" s="54" t="s">
        <v>1413</v>
      </c>
      <c r="C702" s="51" t="s">
        <v>131</v>
      </c>
      <c r="D702" s="52" t="s">
        <v>1297</v>
      </c>
      <c r="E702" s="51" t="s">
        <v>1017</v>
      </c>
      <c r="F702" s="1">
        <v>1200</v>
      </c>
      <c r="G702" s="1">
        <v>40</v>
      </c>
      <c r="H702" s="1">
        <v>157</v>
      </c>
      <c r="I702" s="1">
        <v>158</v>
      </c>
      <c r="J702" s="1">
        <v>159</v>
      </c>
      <c r="K702" s="1">
        <v>160</v>
      </c>
      <c r="M702" s="1">
        <v>0.45</v>
      </c>
      <c r="O702" s="1">
        <v>0.81</v>
      </c>
      <c r="Q702" s="56">
        <v>0.1</v>
      </c>
      <c r="R702" s="1">
        <v>50.24</v>
      </c>
      <c r="S702" s="1">
        <v>100</v>
      </c>
      <c r="T702" s="51" t="s">
        <v>147</v>
      </c>
      <c r="U702" s="1">
        <f t="shared" si="16"/>
        <v>1.5772848E-3</v>
      </c>
      <c r="V702" s="1">
        <v>20.8</v>
      </c>
      <c r="W702" s="1">
        <v>15.7</v>
      </c>
      <c r="X702" s="1">
        <v>4.83</v>
      </c>
      <c r="AA702" s="1">
        <v>2500</v>
      </c>
      <c r="AB702" s="1">
        <v>130</v>
      </c>
      <c r="AC702" s="1">
        <v>110</v>
      </c>
    </row>
    <row r="703" spans="1:29" x14ac:dyDescent="0.2">
      <c r="A703" s="1" t="s">
        <v>430</v>
      </c>
      <c r="B703" s="54" t="s">
        <v>1296</v>
      </c>
      <c r="C703" s="51" t="s">
        <v>131</v>
      </c>
      <c r="D703" s="52" t="s">
        <v>1297</v>
      </c>
      <c r="E703" s="51" t="s">
        <v>1017</v>
      </c>
      <c r="F703" s="1">
        <v>1200</v>
      </c>
      <c r="G703" s="1">
        <v>40</v>
      </c>
      <c r="H703" s="1">
        <v>141</v>
      </c>
      <c r="I703" s="1">
        <v>142</v>
      </c>
      <c r="J703" s="34">
        <v>143</v>
      </c>
      <c r="K703" s="34">
        <v>144</v>
      </c>
      <c r="M703" s="1">
        <v>0.31</v>
      </c>
      <c r="O703" s="1">
        <v>0.53</v>
      </c>
      <c r="Q703" s="56">
        <v>0.1</v>
      </c>
      <c r="R703" s="1">
        <v>45.84</v>
      </c>
      <c r="S703" s="1">
        <v>100</v>
      </c>
      <c r="T703" s="51" t="s">
        <v>147</v>
      </c>
      <c r="U703" s="1">
        <f t="shared" si="16"/>
        <v>1.5772848E-3</v>
      </c>
      <c r="V703" s="1">
        <v>20.8</v>
      </c>
      <c r="W703" s="1">
        <v>15.7</v>
      </c>
      <c r="X703" s="1">
        <v>4.83</v>
      </c>
      <c r="AA703" s="1">
        <v>2360</v>
      </c>
      <c r="AB703" s="1">
        <v>230</v>
      </c>
      <c r="AC703" s="1">
        <v>125</v>
      </c>
    </row>
    <row r="704" spans="1:29" x14ac:dyDescent="0.2">
      <c r="A704" s="54"/>
      <c r="B704" s="54" t="s">
        <v>1414</v>
      </c>
      <c r="C704" s="51" t="s">
        <v>131</v>
      </c>
      <c r="D704" s="52" t="s">
        <v>1297</v>
      </c>
      <c r="E704" s="51" t="s">
        <v>1017</v>
      </c>
      <c r="F704" s="1">
        <v>1200</v>
      </c>
      <c r="G704" s="1">
        <v>40</v>
      </c>
      <c r="H704" s="1">
        <v>161</v>
      </c>
      <c r="I704" s="1">
        <v>162</v>
      </c>
      <c r="J704" s="1">
        <v>163</v>
      </c>
      <c r="K704" s="1">
        <v>164</v>
      </c>
      <c r="M704" s="1">
        <v>0.3</v>
      </c>
      <c r="O704" s="1">
        <v>0.5</v>
      </c>
      <c r="Q704" s="56">
        <v>0.1</v>
      </c>
      <c r="R704" s="1">
        <v>46.15</v>
      </c>
      <c r="S704" s="1">
        <v>100</v>
      </c>
      <c r="T704" s="51" t="s">
        <v>147</v>
      </c>
      <c r="U704" s="1">
        <f t="shared" si="16"/>
        <v>1.6078369999999998E-3</v>
      </c>
      <c r="V704" s="1">
        <v>20.9</v>
      </c>
      <c r="W704" s="1">
        <v>15.7</v>
      </c>
      <c r="X704" s="1">
        <v>4.9000000000000004</v>
      </c>
      <c r="AA704" s="1">
        <v>2385</v>
      </c>
      <c r="AB704" s="1">
        <v>235</v>
      </c>
      <c r="AC704" s="1">
        <v>132</v>
      </c>
    </row>
    <row r="705" spans="1:29" x14ac:dyDescent="0.2">
      <c r="A705" s="54" t="s">
        <v>1409</v>
      </c>
      <c r="B705" s="54" t="s">
        <v>1415</v>
      </c>
      <c r="C705" s="51" t="s">
        <v>131</v>
      </c>
      <c r="D705" s="52" t="s">
        <v>1297</v>
      </c>
      <c r="E705" s="51" t="s">
        <v>1017</v>
      </c>
      <c r="F705" s="1">
        <v>1200</v>
      </c>
      <c r="G705" s="1">
        <v>40</v>
      </c>
      <c r="H705" s="1">
        <v>165</v>
      </c>
      <c r="I705" s="1">
        <v>166</v>
      </c>
      <c r="J705" s="1">
        <v>167</v>
      </c>
      <c r="K705" s="1">
        <v>168</v>
      </c>
      <c r="M705" s="1">
        <v>0.3</v>
      </c>
      <c r="O705" s="1">
        <v>0.78</v>
      </c>
      <c r="Q705" s="56">
        <v>0.1</v>
      </c>
      <c r="R705" s="1">
        <v>42.14</v>
      </c>
      <c r="S705" s="1">
        <v>100</v>
      </c>
      <c r="T705" s="51" t="s">
        <v>147</v>
      </c>
      <c r="U705" s="1">
        <f t="shared" si="16"/>
        <v>1.5772848E-3</v>
      </c>
      <c r="V705" s="1">
        <v>20.8</v>
      </c>
      <c r="W705" s="1">
        <v>15.7</v>
      </c>
      <c r="X705" s="1">
        <v>4.83</v>
      </c>
      <c r="AA705" s="1">
        <v>2700</v>
      </c>
      <c r="AB705" s="1">
        <v>185</v>
      </c>
      <c r="AC705" s="1">
        <v>120</v>
      </c>
    </row>
    <row r="706" spans="1:29" x14ac:dyDescent="0.2">
      <c r="A706" s="54" t="s">
        <v>1417</v>
      </c>
      <c r="B706" s="1" t="s">
        <v>1397</v>
      </c>
      <c r="C706" s="51" t="s">
        <v>131</v>
      </c>
      <c r="D706" s="52" t="s">
        <v>1297</v>
      </c>
      <c r="E706" s="51" t="s">
        <v>1017</v>
      </c>
      <c r="F706" s="1">
        <v>1200</v>
      </c>
      <c r="G706" s="1">
        <v>40</v>
      </c>
      <c r="H706" s="1">
        <v>169</v>
      </c>
      <c r="I706" s="1">
        <v>170</v>
      </c>
      <c r="J706" s="1">
        <v>171</v>
      </c>
      <c r="K706" s="1">
        <v>172</v>
      </c>
      <c r="M706" s="1">
        <v>0.31</v>
      </c>
      <c r="O706" s="1">
        <v>1.1100000000000001</v>
      </c>
      <c r="Q706" s="56">
        <v>0.1</v>
      </c>
      <c r="R706" s="1">
        <v>39.44</v>
      </c>
      <c r="S706" s="1">
        <v>100</v>
      </c>
      <c r="T706" s="51" t="s">
        <v>147</v>
      </c>
      <c r="U706" s="1">
        <f t="shared" si="16"/>
        <v>1.5772848E-3</v>
      </c>
      <c r="V706" s="1">
        <v>20.8</v>
      </c>
      <c r="W706" s="1">
        <v>15.7</v>
      </c>
      <c r="X706" s="1">
        <v>4.83</v>
      </c>
      <c r="AA706" s="1">
        <v>2330</v>
      </c>
      <c r="AB706" s="1">
        <v>185</v>
      </c>
      <c r="AC706" s="1">
        <v>130</v>
      </c>
    </row>
    <row r="707" spans="1:29" hidden="1" x14ac:dyDescent="0.2">
      <c r="B707" s="1" t="s">
        <v>1398</v>
      </c>
      <c r="C707" s="51" t="s">
        <v>131</v>
      </c>
      <c r="D707" s="52" t="s">
        <v>1297</v>
      </c>
      <c r="E707" s="51" t="s">
        <v>1017</v>
      </c>
      <c r="F707" s="1">
        <v>1200</v>
      </c>
      <c r="G707" s="1">
        <v>50</v>
      </c>
    </row>
    <row r="708" spans="1:29" hidden="1" x14ac:dyDescent="0.2">
      <c r="B708" s="1" t="s">
        <v>1399</v>
      </c>
      <c r="C708" s="51" t="s">
        <v>131</v>
      </c>
      <c r="D708" s="52" t="s">
        <v>1297</v>
      </c>
      <c r="E708" s="51" t="s">
        <v>1017</v>
      </c>
      <c r="F708" s="1">
        <v>1200</v>
      </c>
      <c r="G708" s="1">
        <v>50</v>
      </c>
    </row>
    <row r="709" spans="1:29" hidden="1" x14ac:dyDescent="0.2">
      <c r="B709" s="1" t="s">
        <v>1400</v>
      </c>
      <c r="C709" s="51" t="s">
        <v>131</v>
      </c>
      <c r="D709" s="52" t="s">
        <v>1297</v>
      </c>
      <c r="E709" s="51" t="s">
        <v>1017</v>
      </c>
      <c r="F709" s="1">
        <v>1200</v>
      </c>
      <c r="G709" s="1">
        <v>50</v>
      </c>
    </row>
    <row r="710" spans="1:29" hidden="1" x14ac:dyDescent="0.2">
      <c r="B710" s="1" t="s">
        <v>1401</v>
      </c>
      <c r="C710" s="51" t="s">
        <v>131</v>
      </c>
      <c r="D710" s="52" t="s">
        <v>1297</v>
      </c>
      <c r="E710" s="51" t="s">
        <v>1017</v>
      </c>
      <c r="F710" s="1">
        <v>1200</v>
      </c>
      <c r="G710" s="1">
        <v>75</v>
      </c>
    </row>
    <row r="711" spans="1:29" hidden="1" x14ac:dyDescent="0.2">
      <c r="B711" s="1" t="s">
        <v>1402</v>
      </c>
      <c r="C711" s="51" t="s">
        <v>131</v>
      </c>
      <c r="D711" s="52" t="s">
        <v>1297</v>
      </c>
      <c r="E711" s="51" t="s">
        <v>1017</v>
      </c>
      <c r="F711" s="1">
        <v>1200</v>
      </c>
      <c r="G711" s="1">
        <v>75</v>
      </c>
    </row>
    <row r="712" spans="1:29" hidden="1" x14ac:dyDescent="0.2">
      <c r="B712" s="1" t="s">
        <v>1403</v>
      </c>
      <c r="C712" s="51" t="s">
        <v>131</v>
      </c>
      <c r="D712" s="52" t="s">
        <v>1297</v>
      </c>
      <c r="E712" s="51" t="s">
        <v>1017</v>
      </c>
      <c r="F712" s="1">
        <v>1200</v>
      </c>
      <c r="G712" s="1">
        <v>75</v>
      </c>
    </row>
    <row r="713" spans="1:29" hidden="1" x14ac:dyDescent="0.2">
      <c r="B713" s="1" t="s">
        <v>1404</v>
      </c>
      <c r="C713" s="51" t="s">
        <v>131</v>
      </c>
      <c r="D713" s="52" t="s">
        <v>1297</v>
      </c>
      <c r="E713" s="51" t="s">
        <v>1017</v>
      </c>
      <c r="F713" s="1">
        <v>1200</v>
      </c>
      <c r="G713" s="1">
        <v>75</v>
      </c>
    </row>
    <row r="714" spans="1:29" hidden="1" x14ac:dyDescent="0.2">
      <c r="B714" s="1" t="s">
        <v>1405</v>
      </c>
      <c r="C714" s="51" t="s">
        <v>131</v>
      </c>
      <c r="D714" s="52" t="s">
        <v>1297</v>
      </c>
      <c r="E714" s="51" t="s">
        <v>1017</v>
      </c>
      <c r="F714" s="1">
        <v>1200</v>
      </c>
      <c r="G714" s="1">
        <v>75</v>
      </c>
    </row>
    <row r="715" spans="1:29" x14ac:dyDescent="0.2">
      <c r="A715" s="54" t="s">
        <v>430</v>
      </c>
      <c r="B715" s="1" t="s">
        <v>1421</v>
      </c>
      <c r="C715" s="1" t="s">
        <v>1420</v>
      </c>
      <c r="D715" s="52" t="s">
        <v>1297</v>
      </c>
      <c r="E715" s="51" t="s">
        <v>1017</v>
      </c>
      <c r="F715" s="1">
        <v>1200</v>
      </c>
      <c r="G715" s="1">
        <v>40</v>
      </c>
      <c r="H715" s="1">
        <v>173</v>
      </c>
      <c r="I715" s="1">
        <v>174</v>
      </c>
      <c r="J715" s="1">
        <v>175</v>
      </c>
      <c r="K715" s="1">
        <v>176</v>
      </c>
      <c r="M715" s="1">
        <v>0.439</v>
      </c>
      <c r="O715" s="1">
        <v>0.78100000000000003</v>
      </c>
      <c r="Q715" s="56">
        <v>0.1</v>
      </c>
      <c r="R715" s="65">
        <v>103.3912</v>
      </c>
      <c r="S715" s="1">
        <v>60</v>
      </c>
      <c r="T715" s="1" t="s">
        <v>1422</v>
      </c>
      <c r="U715" s="1">
        <f t="shared" ref="U715:U717" si="17">V715*W715*X715/1000000</f>
        <v>1.67551815E-3</v>
      </c>
      <c r="V715" s="1">
        <v>20.95</v>
      </c>
      <c r="W715" s="1">
        <v>15.9</v>
      </c>
      <c r="X715" s="1">
        <v>5.03</v>
      </c>
      <c r="AA715" s="1">
        <v>3000</v>
      </c>
      <c r="AB715" s="1">
        <v>130</v>
      </c>
      <c r="AC715" s="1">
        <v>100</v>
      </c>
    </row>
    <row r="716" spans="1:29" x14ac:dyDescent="0.2">
      <c r="A716" s="54" t="s">
        <v>430</v>
      </c>
      <c r="B716" s="1" t="s">
        <v>1423</v>
      </c>
      <c r="C716" s="1" t="s">
        <v>1420</v>
      </c>
      <c r="D716" s="52" t="s">
        <v>1297</v>
      </c>
      <c r="E716" s="51" t="s">
        <v>1017</v>
      </c>
      <c r="F716" s="1">
        <v>1200</v>
      </c>
      <c r="G716" s="1">
        <v>40</v>
      </c>
      <c r="H716" s="1">
        <v>177</v>
      </c>
      <c r="I716" s="1">
        <v>178</v>
      </c>
      <c r="J716" s="1">
        <v>179</v>
      </c>
      <c r="K716" s="1">
        <v>180</v>
      </c>
      <c r="M716" s="1">
        <v>0.439</v>
      </c>
      <c r="O716" s="1">
        <v>0.67600000000000005</v>
      </c>
      <c r="Q716" s="56">
        <v>0.1</v>
      </c>
      <c r="R716" s="34">
        <v>100</v>
      </c>
      <c r="S716" s="34">
        <v>1</v>
      </c>
      <c r="U716" s="1">
        <f t="shared" si="17"/>
        <v>1.67551815E-3</v>
      </c>
      <c r="V716" s="1">
        <v>20.95</v>
      </c>
      <c r="W716" s="1">
        <v>15.9</v>
      </c>
      <c r="X716" s="1">
        <v>5.03</v>
      </c>
      <c r="AA716" s="1">
        <v>2230</v>
      </c>
      <c r="AB716" s="1">
        <v>135</v>
      </c>
      <c r="AC716" s="1">
        <v>105</v>
      </c>
    </row>
    <row r="717" spans="1:29" x14ac:dyDescent="0.2">
      <c r="A717" s="54" t="s">
        <v>430</v>
      </c>
      <c r="B717" s="1" t="s">
        <v>1419</v>
      </c>
      <c r="C717" s="1" t="s">
        <v>1420</v>
      </c>
      <c r="D717" s="52" t="s">
        <v>1297</v>
      </c>
      <c r="E717" s="51" t="s">
        <v>1017</v>
      </c>
      <c r="F717" s="1">
        <v>1200</v>
      </c>
      <c r="G717" s="1">
        <v>40</v>
      </c>
      <c r="H717" s="1">
        <v>181</v>
      </c>
      <c r="I717" s="1">
        <v>182</v>
      </c>
      <c r="J717" s="1">
        <v>183</v>
      </c>
      <c r="K717" s="1">
        <v>184</v>
      </c>
      <c r="M717" s="1">
        <v>0.34699999999999998</v>
      </c>
      <c r="O717" s="1">
        <v>1.1910000000000001</v>
      </c>
      <c r="Q717" s="56">
        <v>0.1</v>
      </c>
      <c r="R717" s="65">
        <v>18.6676</v>
      </c>
      <c r="S717" s="1">
        <v>100</v>
      </c>
      <c r="T717" s="1" t="s">
        <v>1422</v>
      </c>
      <c r="U717" s="1">
        <f t="shared" si="17"/>
        <v>1.67551815E-3</v>
      </c>
      <c r="V717" s="1">
        <v>20.95</v>
      </c>
      <c r="W717" s="1">
        <v>15.9</v>
      </c>
      <c r="X717" s="1">
        <v>5.03</v>
      </c>
      <c r="AA717" s="1">
        <v>2500</v>
      </c>
      <c r="AB717" s="1">
        <v>110</v>
      </c>
      <c r="AC717" s="1">
        <v>34</v>
      </c>
    </row>
  </sheetData>
  <autoFilter ref="A1:X683">
    <filterColumn colId="0">
      <filters>
        <filter val="Y"/>
      </filters>
    </filterColumn>
  </autoFilter>
  <sortState ref="A538:AG587">
    <sortCondition ref="C2:C681"/>
    <sortCondition ref="D2:D681"/>
    <sortCondition ref="E2:E681"/>
    <sortCondition ref="F2:F681"/>
    <sortCondition ref="G2:G681"/>
  </sortState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G33" sqref="G33"/>
    </sheetView>
  </sheetViews>
  <sheetFormatPr defaultRowHeight="14.25" x14ac:dyDescent="0.2"/>
  <cols>
    <col min="1" max="1" width="17.5" bestFit="1" customWidth="1"/>
    <col min="2" max="2" width="6.5" bestFit="1" customWidth="1"/>
    <col min="3" max="3" width="6" bestFit="1" customWidth="1"/>
    <col min="4" max="4" width="21.375" bestFit="1" customWidth="1"/>
    <col min="5" max="5" width="17.125" bestFit="1" customWidth="1"/>
    <col min="6" max="6" width="11.125" bestFit="1" customWidth="1"/>
  </cols>
  <sheetData>
    <row r="1" spans="1:6" x14ac:dyDescent="0.2">
      <c r="A1" s="6" t="s">
        <v>23</v>
      </c>
      <c r="B1" s="6" t="s">
        <v>24</v>
      </c>
      <c r="C1" s="6" t="s">
        <v>25</v>
      </c>
      <c r="D1" s="6" t="s">
        <v>26</v>
      </c>
      <c r="E1" s="6" t="s">
        <v>27</v>
      </c>
      <c r="F1" s="13"/>
    </row>
    <row r="2" spans="1:6" x14ac:dyDescent="0.2">
      <c r="A2" s="7" t="s">
        <v>151</v>
      </c>
      <c r="B2" s="7">
        <v>700</v>
      </c>
      <c r="C2" s="7">
        <v>100</v>
      </c>
      <c r="D2" s="7">
        <v>90</v>
      </c>
      <c r="E2" s="7">
        <v>1.1000000000000001</v>
      </c>
    </row>
    <row r="3" spans="1:6" x14ac:dyDescent="0.2">
      <c r="A3" s="7" t="s">
        <v>152</v>
      </c>
      <c r="B3" s="7">
        <v>500</v>
      </c>
      <c r="C3" s="7">
        <v>125</v>
      </c>
      <c r="D3" s="7">
        <v>90</v>
      </c>
      <c r="E3" s="7">
        <v>1.1000000000000001</v>
      </c>
    </row>
    <row r="4" spans="1:6" x14ac:dyDescent="0.2">
      <c r="A4" s="7" t="s">
        <v>28</v>
      </c>
      <c r="B4" s="7">
        <v>1100</v>
      </c>
      <c r="C4" s="7">
        <v>47</v>
      </c>
      <c r="D4" s="7">
        <v>75</v>
      </c>
      <c r="E4" s="7">
        <v>1.2</v>
      </c>
    </row>
    <row r="5" spans="1:6" x14ac:dyDescent="0.2">
      <c r="A5" s="7" t="s">
        <v>29</v>
      </c>
      <c r="B5" s="7">
        <v>900</v>
      </c>
      <c r="C5" s="7">
        <v>68</v>
      </c>
      <c r="D5" s="7">
        <v>80</v>
      </c>
      <c r="E5" s="7">
        <v>1.2</v>
      </c>
    </row>
    <row r="6" spans="1:6" x14ac:dyDescent="0.2">
      <c r="A6" s="7" t="s">
        <v>30</v>
      </c>
      <c r="B6" s="7">
        <v>1200</v>
      </c>
      <c r="C6" s="7">
        <v>25</v>
      </c>
      <c r="D6" s="7">
        <v>60</v>
      </c>
      <c r="E6" s="7">
        <v>1.3</v>
      </c>
    </row>
    <row r="7" spans="1:6" x14ac:dyDescent="0.2">
      <c r="A7" s="7" t="s">
        <v>31</v>
      </c>
      <c r="B7" s="7">
        <v>900</v>
      </c>
      <c r="C7" s="7">
        <v>200</v>
      </c>
      <c r="D7" s="7">
        <v>110</v>
      </c>
      <c r="E7" s="7">
        <v>1.3</v>
      </c>
    </row>
    <row r="8" spans="1:6" x14ac:dyDescent="0.2">
      <c r="A8" s="7" t="s">
        <v>32</v>
      </c>
      <c r="B8" s="7">
        <v>700</v>
      </c>
      <c r="C8" s="7">
        <v>250</v>
      </c>
      <c r="D8" s="7">
        <v>115</v>
      </c>
      <c r="E8" s="7">
        <v>1.3</v>
      </c>
    </row>
    <row r="9" spans="1:6" x14ac:dyDescent="0.2">
      <c r="A9" s="7" t="s">
        <v>33</v>
      </c>
      <c r="B9" s="7">
        <v>500</v>
      </c>
      <c r="C9" s="7">
        <v>350</v>
      </c>
      <c r="D9" s="7">
        <v>120</v>
      </c>
      <c r="E9" s="7">
        <v>1.3</v>
      </c>
    </row>
    <row r="10" spans="1:6" x14ac:dyDescent="0.2">
      <c r="A10" s="7" t="s">
        <v>34</v>
      </c>
      <c r="B10" s="7">
        <v>500</v>
      </c>
      <c r="C10" s="7">
        <v>500</v>
      </c>
      <c r="D10" s="7">
        <v>125</v>
      </c>
      <c r="E10" s="7">
        <v>1.3</v>
      </c>
    </row>
    <row r="11" spans="1:6" x14ac:dyDescent="0.2">
      <c r="A11" s="7" t="s">
        <v>35</v>
      </c>
      <c r="B11" s="7">
        <v>1500</v>
      </c>
      <c r="C11" s="7">
        <v>18</v>
      </c>
      <c r="D11" s="7">
        <v>55</v>
      </c>
      <c r="E11" s="7">
        <v>1.4</v>
      </c>
    </row>
    <row r="12" spans="1:6" x14ac:dyDescent="0.2">
      <c r="A12" s="7" t="s">
        <v>36</v>
      </c>
      <c r="B12" s="7">
        <v>1200</v>
      </c>
      <c r="C12" s="7">
        <v>60</v>
      </c>
      <c r="D12" s="7">
        <v>100</v>
      </c>
      <c r="E12" s="7">
        <v>1.4</v>
      </c>
    </row>
    <row r="13" spans="1:6" x14ac:dyDescent="0.2">
      <c r="A13" s="7" t="s">
        <v>37</v>
      </c>
      <c r="B13" s="7">
        <v>1100</v>
      </c>
      <c r="C13" s="7">
        <v>125</v>
      </c>
      <c r="D13" s="7">
        <v>105</v>
      </c>
      <c r="E13" s="7">
        <v>1.4</v>
      </c>
    </row>
    <row r="14" spans="1:6" x14ac:dyDescent="0.2">
      <c r="A14" s="7" t="s">
        <v>38</v>
      </c>
      <c r="B14" s="7">
        <v>700</v>
      </c>
      <c r="C14" s="7">
        <v>150</v>
      </c>
      <c r="D14" s="7">
        <v>90</v>
      </c>
      <c r="E14" s="7">
        <v>1.4</v>
      </c>
    </row>
    <row r="15" spans="1:6" x14ac:dyDescent="0.2">
      <c r="A15" s="7" t="s">
        <v>39</v>
      </c>
      <c r="B15" s="7">
        <v>900</v>
      </c>
      <c r="C15" s="7">
        <v>300</v>
      </c>
      <c r="D15" s="7">
        <v>115</v>
      </c>
      <c r="E15" s="7">
        <v>1.4</v>
      </c>
    </row>
    <row r="16" spans="1:6" x14ac:dyDescent="0.2">
      <c r="A16" s="7" t="s">
        <v>40</v>
      </c>
      <c r="B16" s="7">
        <v>700</v>
      </c>
      <c r="C16" s="7">
        <v>350</v>
      </c>
      <c r="D16" s="7">
        <v>120</v>
      </c>
      <c r="E16" s="7">
        <v>1.4</v>
      </c>
    </row>
    <row r="17" spans="1:5" x14ac:dyDescent="0.2">
      <c r="A17" s="7" t="s">
        <v>41</v>
      </c>
      <c r="B17" s="7">
        <v>1800</v>
      </c>
      <c r="C17" s="7">
        <v>10</v>
      </c>
      <c r="D17" s="7">
        <v>50</v>
      </c>
      <c r="E17" s="7">
        <v>1.5</v>
      </c>
    </row>
    <row r="18" spans="1:5" x14ac:dyDescent="0.2">
      <c r="A18" s="7" t="s">
        <v>42</v>
      </c>
      <c r="B18" s="7">
        <v>1500</v>
      </c>
      <c r="C18" s="7">
        <v>47</v>
      </c>
      <c r="D18" s="7">
        <v>100</v>
      </c>
      <c r="E18" s="7">
        <v>1.5</v>
      </c>
    </row>
    <row r="19" spans="1:5" x14ac:dyDescent="0.2">
      <c r="A19" s="7" t="s">
        <v>43</v>
      </c>
      <c r="B19" s="7">
        <v>1100</v>
      </c>
      <c r="C19" s="7">
        <v>68</v>
      </c>
      <c r="D19" s="7">
        <v>75</v>
      </c>
      <c r="E19" s="7">
        <v>1.5</v>
      </c>
    </row>
    <row r="20" spans="1:5" x14ac:dyDescent="0.2">
      <c r="A20" s="7" t="s">
        <v>44</v>
      </c>
      <c r="B20" s="7">
        <v>900</v>
      </c>
      <c r="C20" s="7">
        <v>100</v>
      </c>
      <c r="D20" s="7">
        <v>80</v>
      </c>
      <c r="E20" s="7">
        <v>1.5</v>
      </c>
    </row>
    <row r="21" spans="1:5" x14ac:dyDescent="0.2">
      <c r="A21" s="7" t="s">
        <v>45</v>
      </c>
      <c r="B21" s="7">
        <v>1100</v>
      </c>
      <c r="C21" s="7">
        <v>180</v>
      </c>
      <c r="D21" s="7">
        <v>110</v>
      </c>
      <c r="E21" s="7">
        <v>1.5</v>
      </c>
    </row>
    <row r="22" spans="1:5" x14ac:dyDescent="0.2">
      <c r="A22" s="7" t="s">
        <v>46</v>
      </c>
      <c r="B22" s="7">
        <v>500</v>
      </c>
      <c r="C22" s="7">
        <v>200</v>
      </c>
      <c r="D22" s="7">
        <v>90</v>
      </c>
      <c r="E22" s="7">
        <v>1.5</v>
      </c>
    </row>
    <row r="23" spans="1:5" x14ac:dyDescent="0.2">
      <c r="A23" s="7" t="s">
        <v>47</v>
      </c>
      <c r="B23" s="7">
        <v>700</v>
      </c>
      <c r="C23" s="7">
        <v>220</v>
      </c>
      <c r="D23" s="7">
        <v>85</v>
      </c>
      <c r="E23" s="7">
        <v>1.5</v>
      </c>
    </row>
    <row r="24" spans="1:5" x14ac:dyDescent="0.2">
      <c r="A24" s="7" t="s">
        <v>48</v>
      </c>
      <c r="B24" s="7">
        <v>500</v>
      </c>
      <c r="C24" s="7">
        <v>275</v>
      </c>
      <c r="D24" s="7">
        <v>85</v>
      </c>
      <c r="E24" s="7">
        <v>1.5</v>
      </c>
    </row>
    <row r="25" spans="1:5" x14ac:dyDescent="0.2">
      <c r="A25" s="7" t="s">
        <v>49</v>
      </c>
      <c r="B25" s="7">
        <v>2200</v>
      </c>
      <c r="C25" s="7">
        <v>6.8</v>
      </c>
      <c r="D25" s="7">
        <v>50</v>
      </c>
      <c r="E25" s="7">
        <v>1.6</v>
      </c>
    </row>
    <row r="26" spans="1:5" x14ac:dyDescent="0.2">
      <c r="A26" s="7" t="s">
        <v>50</v>
      </c>
      <c r="B26" s="7">
        <v>1800</v>
      </c>
      <c r="C26" s="7">
        <v>25</v>
      </c>
      <c r="D26" s="7">
        <v>90</v>
      </c>
      <c r="E26" s="7">
        <v>1.6</v>
      </c>
    </row>
    <row r="27" spans="1:5" x14ac:dyDescent="0.2">
      <c r="A27" s="7" t="s">
        <v>51</v>
      </c>
      <c r="B27" s="7">
        <v>1500</v>
      </c>
      <c r="C27" s="7">
        <v>68</v>
      </c>
      <c r="D27" s="7">
        <v>105</v>
      </c>
      <c r="E27" s="7">
        <v>1.6</v>
      </c>
    </row>
    <row r="28" spans="1:5" x14ac:dyDescent="0.2">
      <c r="A28" s="7" t="s">
        <v>52</v>
      </c>
      <c r="B28" s="7">
        <v>1200</v>
      </c>
      <c r="C28" s="7">
        <v>80</v>
      </c>
      <c r="D28" s="7">
        <v>110</v>
      </c>
      <c r="E28" s="7">
        <v>1.6</v>
      </c>
    </row>
    <row r="29" spans="1:5" x14ac:dyDescent="0.2">
      <c r="A29" s="7" t="s">
        <v>53</v>
      </c>
      <c r="B29" s="7">
        <v>900</v>
      </c>
      <c r="C29" s="7">
        <v>140</v>
      </c>
      <c r="D29" s="7">
        <v>75</v>
      </c>
      <c r="E29" s="7">
        <v>1.6</v>
      </c>
    </row>
    <row r="30" spans="1:5" x14ac:dyDescent="0.2">
      <c r="A30" s="7" t="s">
        <v>54</v>
      </c>
      <c r="B30" s="7">
        <v>2200</v>
      </c>
      <c r="C30" s="7">
        <v>18</v>
      </c>
      <c r="D30" s="7">
        <v>90</v>
      </c>
      <c r="E30" s="7">
        <v>1.7</v>
      </c>
    </row>
    <row r="31" spans="1:5" x14ac:dyDescent="0.2">
      <c r="A31" s="7" t="s">
        <v>55</v>
      </c>
      <c r="B31" s="7">
        <v>1200</v>
      </c>
      <c r="C31" s="7">
        <v>35</v>
      </c>
      <c r="D31" s="7">
        <v>60</v>
      </c>
      <c r="E31" s="7">
        <v>1.7</v>
      </c>
    </row>
    <row r="32" spans="1:5" x14ac:dyDescent="0.2">
      <c r="A32" s="7" t="s">
        <v>56</v>
      </c>
      <c r="B32" s="7">
        <v>1100</v>
      </c>
      <c r="C32" s="7">
        <v>100</v>
      </c>
      <c r="D32" s="7">
        <v>70</v>
      </c>
      <c r="E32" s="7">
        <v>1.7</v>
      </c>
    </row>
    <row r="33" spans="1:5" x14ac:dyDescent="0.2">
      <c r="A33" s="7" t="s">
        <v>57</v>
      </c>
      <c r="B33" s="7">
        <v>1500</v>
      </c>
      <c r="C33" s="7">
        <v>25</v>
      </c>
      <c r="D33" s="7">
        <v>55</v>
      </c>
      <c r="E33" s="7">
        <v>1.8</v>
      </c>
    </row>
    <row r="34" spans="1:5" x14ac:dyDescent="0.2">
      <c r="A34" s="7" t="s">
        <v>58</v>
      </c>
      <c r="B34" s="7">
        <v>1800</v>
      </c>
      <c r="C34" s="7">
        <v>35</v>
      </c>
      <c r="D34" s="7">
        <v>100</v>
      </c>
      <c r="E34" s="7">
        <v>1.8</v>
      </c>
    </row>
    <row r="35" spans="1:5" x14ac:dyDescent="0.2">
      <c r="A35" s="7" t="s">
        <v>59</v>
      </c>
      <c r="B35" s="7">
        <v>1800</v>
      </c>
      <c r="C35" s="7">
        <v>15</v>
      </c>
      <c r="D35" s="7">
        <v>50</v>
      </c>
      <c r="E35" s="7">
        <v>1.9</v>
      </c>
    </row>
    <row r="36" spans="1:5" x14ac:dyDescent="0.2">
      <c r="A36" s="7" t="s">
        <v>60</v>
      </c>
      <c r="B36" s="7">
        <v>1200</v>
      </c>
      <c r="C36" s="7">
        <v>50</v>
      </c>
      <c r="D36" s="7">
        <v>55</v>
      </c>
      <c r="E36" s="7">
        <v>1.9</v>
      </c>
    </row>
    <row r="37" spans="1:5" x14ac:dyDescent="0.2">
      <c r="A37" s="7" t="s">
        <v>61</v>
      </c>
      <c r="B37" s="7">
        <v>2200</v>
      </c>
      <c r="C37" s="7">
        <v>25</v>
      </c>
      <c r="D37" s="7">
        <v>100</v>
      </c>
      <c r="E37" s="7">
        <v>2</v>
      </c>
    </row>
    <row r="38" spans="1:5" x14ac:dyDescent="0.2">
      <c r="A38" s="7" t="s">
        <v>62</v>
      </c>
      <c r="B38" s="7">
        <v>2200</v>
      </c>
      <c r="C38" s="7">
        <v>10</v>
      </c>
      <c r="D38" s="7">
        <v>50</v>
      </c>
      <c r="E38" s="7">
        <v>2.1</v>
      </c>
    </row>
    <row r="39" spans="1:5" x14ac:dyDescent="0.2">
      <c r="A39" s="7" t="s">
        <v>63</v>
      </c>
      <c r="B39" s="7">
        <v>1500</v>
      </c>
      <c r="C39" s="7">
        <v>35</v>
      </c>
      <c r="D39" s="7">
        <v>50</v>
      </c>
      <c r="E39" s="7">
        <v>2.1</v>
      </c>
    </row>
    <row r="40" spans="1:5" x14ac:dyDescent="0.2">
      <c r="A40" s="7" t="s">
        <v>64</v>
      </c>
      <c r="B40" s="7">
        <v>1800</v>
      </c>
      <c r="C40" s="7">
        <v>22</v>
      </c>
      <c r="D40" s="7">
        <v>45</v>
      </c>
      <c r="E40" s="7">
        <v>2.2000000000000002</v>
      </c>
    </row>
    <row r="41" spans="1:5" x14ac:dyDescent="0.2">
      <c r="A41" s="7" t="s">
        <v>65</v>
      </c>
      <c r="B41" s="7">
        <v>2200</v>
      </c>
      <c r="C41" s="7">
        <v>15</v>
      </c>
      <c r="D41" s="7">
        <v>45</v>
      </c>
      <c r="E41" s="7">
        <v>2.5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6"/>
  <sheetViews>
    <sheetView tabSelected="1" topLeftCell="A134" workbookViewId="0">
      <selection activeCell="J146" sqref="J146"/>
    </sheetView>
  </sheetViews>
  <sheetFormatPr defaultRowHeight="14.25" x14ac:dyDescent="0.2"/>
  <cols>
    <col min="1" max="1" width="7.75" style="1" bestFit="1" customWidth="1"/>
    <col min="2" max="2" width="5.625" style="1" bestFit="1" customWidth="1"/>
    <col min="3" max="3" width="7.375" style="1" bestFit="1" customWidth="1"/>
    <col min="4" max="4" width="7.125" style="1" bestFit="1" customWidth="1"/>
    <col min="5" max="5" width="9.5" style="1" bestFit="1" customWidth="1"/>
    <col min="6" max="6" width="8.5" style="1" bestFit="1" customWidth="1"/>
    <col min="7" max="9" width="9.875" style="1" bestFit="1" customWidth="1"/>
    <col min="10" max="11" width="9" style="1"/>
    <col min="12" max="12" width="19.25" style="43" bestFit="1" customWidth="1"/>
    <col min="13" max="13" width="9" style="43"/>
    <col min="14" max="16384" width="9" style="1"/>
  </cols>
  <sheetData>
    <row r="1" spans="1:13" s="2" customFormat="1" x14ac:dyDescent="0.2">
      <c r="A1" s="2" t="s">
        <v>11</v>
      </c>
      <c r="B1" s="2" t="s">
        <v>12</v>
      </c>
      <c r="C1" s="2" t="s">
        <v>13</v>
      </c>
      <c r="D1" s="2" t="s">
        <v>14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1026</v>
      </c>
      <c r="K1" s="2" t="s">
        <v>1027</v>
      </c>
      <c r="L1" s="43" t="s">
        <v>1031</v>
      </c>
      <c r="M1" s="43" t="s">
        <v>1032</v>
      </c>
    </row>
    <row r="2" spans="1:13" x14ac:dyDescent="0.2">
      <c r="A2" s="1">
        <v>4</v>
      </c>
      <c r="B2" s="1">
        <v>125</v>
      </c>
      <c r="C2" s="1">
        <v>15</v>
      </c>
      <c r="E2" s="1">
        <v>0.39443</v>
      </c>
      <c r="F2" s="1">
        <v>1.261E-2</v>
      </c>
      <c r="G2" s="4">
        <v>-4.7816599999999999E-5</v>
      </c>
      <c r="H2" s="4">
        <v>1.01654E-7</v>
      </c>
      <c r="I2" s="4">
        <v>-7.3792299999999994E-11</v>
      </c>
      <c r="J2" s="4"/>
      <c r="L2" s="43" t="s">
        <v>394</v>
      </c>
      <c r="M2" s="43" t="s">
        <v>1125</v>
      </c>
    </row>
    <row r="3" spans="1:13" x14ac:dyDescent="0.2">
      <c r="A3" s="1">
        <v>4</v>
      </c>
      <c r="B3" s="1">
        <v>125</v>
      </c>
      <c r="E3" s="1">
        <v>0.62175000000000002</v>
      </c>
      <c r="F3" s="1">
        <v>5.6600000000000001E-3</v>
      </c>
      <c r="G3" s="4">
        <v>-1.18277E-5</v>
      </c>
      <c r="H3" s="4">
        <v>1.8208E-8</v>
      </c>
      <c r="I3" s="4">
        <v>-1.12593E-11</v>
      </c>
      <c r="L3" s="43" t="s">
        <v>394</v>
      </c>
      <c r="M3" s="43" t="s">
        <v>1126</v>
      </c>
    </row>
    <row r="4" spans="1:13" x14ac:dyDescent="0.2">
      <c r="A4" s="1">
        <v>4</v>
      </c>
      <c r="B4" s="1">
        <v>125</v>
      </c>
      <c r="C4" s="1">
        <v>15</v>
      </c>
      <c r="D4" s="1">
        <v>600</v>
      </c>
      <c r="E4" s="1">
        <v>2.85039</v>
      </c>
      <c r="F4" s="1">
        <v>6.4460000000000003E-2</v>
      </c>
      <c r="G4" s="4">
        <v>1.46824E-5</v>
      </c>
      <c r="H4" s="4">
        <v>4.2817699999999997E-8</v>
      </c>
      <c r="I4" s="4">
        <v>6.2019900000000003E-11</v>
      </c>
      <c r="J4" s="1">
        <v>30.08972</v>
      </c>
      <c r="K4" s="1">
        <v>4.74613</v>
      </c>
      <c r="L4" s="43" t="s">
        <v>394</v>
      </c>
      <c r="M4" s="43" t="s">
        <v>1127</v>
      </c>
    </row>
    <row r="5" spans="1:13" x14ac:dyDescent="0.2">
      <c r="A5" s="1">
        <v>4</v>
      </c>
      <c r="B5" s="1">
        <v>125</v>
      </c>
      <c r="C5" s="1">
        <v>15</v>
      </c>
      <c r="D5" s="1">
        <v>600</v>
      </c>
      <c r="E5" s="1">
        <v>1.80694</v>
      </c>
      <c r="F5" s="1">
        <v>0.1011</v>
      </c>
      <c r="G5" s="4">
        <v>-3.9446700000000003E-5</v>
      </c>
      <c r="H5" s="4">
        <v>3.3610699999999999E-8</v>
      </c>
      <c r="I5" s="4">
        <v>3.2107599999999999E-13</v>
      </c>
      <c r="J5" s="1">
        <v>30.597090000000001</v>
      </c>
      <c r="K5" s="1">
        <v>4.6751300000000002</v>
      </c>
      <c r="L5" s="43" t="s">
        <v>394</v>
      </c>
      <c r="M5" s="43" t="s">
        <v>1128</v>
      </c>
    </row>
    <row r="6" spans="1:13" x14ac:dyDescent="0.2">
      <c r="A6" s="1">
        <v>4</v>
      </c>
      <c r="B6" s="1">
        <v>125</v>
      </c>
      <c r="D6" s="1">
        <v>600</v>
      </c>
      <c r="E6" s="1">
        <v>2.3443299999999998</v>
      </c>
      <c r="F6" s="1">
        <v>0.12575</v>
      </c>
      <c r="G6" s="4">
        <v>-2.9897399999999997E-4</v>
      </c>
      <c r="H6" s="4">
        <v>4.7882E-7</v>
      </c>
      <c r="I6" s="4">
        <v>-3.3472600000000001E-10</v>
      </c>
      <c r="J6" s="1">
        <v>32.585189999999997</v>
      </c>
      <c r="K6" s="1">
        <v>6.0779500000000004</v>
      </c>
      <c r="L6" s="43" t="s">
        <v>394</v>
      </c>
      <c r="M6" s="43" t="s">
        <v>1129</v>
      </c>
    </row>
    <row r="7" spans="1:13" x14ac:dyDescent="0.2">
      <c r="A7" s="40">
        <v>4</v>
      </c>
      <c r="B7" s="40">
        <v>125</v>
      </c>
      <c r="C7" s="40">
        <v>15</v>
      </c>
      <c r="D7" s="40"/>
      <c r="E7" s="40">
        <v>0.34702</v>
      </c>
      <c r="F7" s="40">
        <v>8.1290000000000001E-2</v>
      </c>
      <c r="G7" s="40">
        <v>-1.81E-3</v>
      </c>
      <c r="H7" s="41">
        <v>2.26645E-5</v>
      </c>
      <c r="I7" s="41">
        <v>-9.6730999999999994E-8</v>
      </c>
      <c r="J7" s="40"/>
      <c r="K7" s="40"/>
      <c r="L7" s="42" t="s">
        <v>1033</v>
      </c>
      <c r="M7" s="43" t="s">
        <v>1125</v>
      </c>
    </row>
    <row r="8" spans="1:13" x14ac:dyDescent="0.2">
      <c r="A8" s="40">
        <v>4</v>
      </c>
      <c r="B8" s="40">
        <v>125</v>
      </c>
      <c r="C8" s="40"/>
      <c r="D8" s="40"/>
      <c r="E8" s="40">
        <v>0.32349</v>
      </c>
      <c r="F8" s="40">
        <v>7.7299999999999994E-2</v>
      </c>
      <c r="G8" s="40">
        <v>-2.0500000000000002E-3</v>
      </c>
      <c r="H8" s="41">
        <v>2.63128E-5</v>
      </c>
      <c r="I8" s="41">
        <v>-1.17135E-7</v>
      </c>
      <c r="J8" s="40"/>
      <c r="K8" s="40"/>
      <c r="L8" s="42" t="s">
        <v>1033</v>
      </c>
      <c r="M8" s="43" t="s">
        <v>1126</v>
      </c>
    </row>
    <row r="9" spans="1:13" x14ac:dyDescent="0.2">
      <c r="A9" s="40">
        <v>4</v>
      </c>
      <c r="B9" s="40">
        <v>125</v>
      </c>
      <c r="C9" s="40">
        <v>15</v>
      </c>
      <c r="D9" s="40">
        <v>600</v>
      </c>
      <c r="E9" s="40">
        <v>0.37034</v>
      </c>
      <c r="F9" s="40">
        <v>0.12603</v>
      </c>
      <c r="G9" s="41">
        <v>-6.4249000000000001E-4</v>
      </c>
      <c r="H9" s="41">
        <v>1.02498E-5</v>
      </c>
      <c r="I9" s="41">
        <v>1.29252E-9</v>
      </c>
      <c r="J9" s="40"/>
      <c r="K9" s="40"/>
      <c r="L9" s="42" t="s">
        <v>1034</v>
      </c>
      <c r="M9" s="43" t="s">
        <v>1127</v>
      </c>
    </row>
    <row r="10" spans="1:13" x14ac:dyDescent="0.2">
      <c r="A10" s="40">
        <v>4</v>
      </c>
      <c r="B10" s="40">
        <v>125</v>
      </c>
      <c r="C10" s="40">
        <v>15</v>
      </c>
      <c r="D10" s="40">
        <v>600</v>
      </c>
      <c r="E10" s="40">
        <v>0.21546000000000001</v>
      </c>
      <c r="F10" s="40">
        <v>8.4220000000000003E-2</v>
      </c>
      <c r="G10" s="41">
        <v>-1.10436E-4</v>
      </c>
      <c r="H10" s="41">
        <v>9.0294699999999999E-8</v>
      </c>
      <c r="I10" s="41">
        <v>-5.1292100000000003E-10</v>
      </c>
      <c r="J10" s="40"/>
      <c r="K10" s="40"/>
      <c r="L10" s="42" t="s">
        <v>1034</v>
      </c>
      <c r="M10" s="43" t="s">
        <v>1128</v>
      </c>
    </row>
    <row r="11" spans="1:13" x14ac:dyDescent="0.2">
      <c r="A11" s="40">
        <v>4</v>
      </c>
      <c r="B11" s="40">
        <v>125</v>
      </c>
      <c r="C11" s="40"/>
      <c r="D11" s="40">
        <v>600</v>
      </c>
      <c r="E11" s="40">
        <v>0.15762999999999999</v>
      </c>
      <c r="F11" s="40">
        <v>9.4E-2</v>
      </c>
      <c r="G11" s="41">
        <v>-7.9880000000000001E-4</v>
      </c>
      <c r="H11" s="41">
        <v>2.53743E-6</v>
      </c>
      <c r="I11" s="41">
        <v>1.9143100000000002E-9</v>
      </c>
      <c r="J11" s="40"/>
      <c r="K11" s="40"/>
      <c r="L11" s="42" t="s">
        <v>1035</v>
      </c>
      <c r="M11" s="43" t="s">
        <v>1129</v>
      </c>
    </row>
    <row r="12" spans="1:13" x14ac:dyDescent="0.2">
      <c r="A12" s="1">
        <v>4</v>
      </c>
      <c r="B12" s="1">
        <v>125</v>
      </c>
      <c r="C12" s="1">
        <v>15</v>
      </c>
      <c r="E12" s="1">
        <v>0.72080999999999995</v>
      </c>
      <c r="F12" s="1">
        <v>1.3860000000000001E-2</v>
      </c>
      <c r="G12" s="4">
        <v>-5.2685600000000003E-5</v>
      </c>
      <c r="H12" s="4">
        <v>1.4770200000000001E-7</v>
      </c>
      <c r="I12" s="4">
        <v>-1.4385499999999999E-10</v>
      </c>
      <c r="L12" s="43" t="s">
        <v>67</v>
      </c>
      <c r="M12" s="43" t="s">
        <v>1125</v>
      </c>
    </row>
    <row r="13" spans="1:13" x14ac:dyDescent="0.2">
      <c r="A13" s="1">
        <v>4</v>
      </c>
      <c r="B13" s="1">
        <v>125</v>
      </c>
      <c r="E13" s="1">
        <v>0.61861999999999995</v>
      </c>
      <c r="F13" s="1">
        <v>1.2529999999999999E-2</v>
      </c>
      <c r="G13" s="4">
        <v>-5.4832500000000001E-5</v>
      </c>
      <c r="H13" s="4">
        <v>1.5060699999999999E-7</v>
      </c>
      <c r="I13" s="4">
        <v>-1.52757E-10</v>
      </c>
      <c r="L13" s="43" t="s">
        <v>67</v>
      </c>
      <c r="M13" s="43" t="s">
        <v>1126</v>
      </c>
    </row>
    <row r="14" spans="1:13" x14ac:dyDescent="0.2">
      <c r="A14" s="1">
        <v>4</v>
      </c>
      <c r="B14" s="1">
        <v>125</v>
      </c>
      <c r="C14" s="1">
        <v>15</v>
      </c>
      <c r="D14" s="1">
        <v>900</v>
      </c>
      <c r="E14" s="1">
        <v>6.5366600000000004</v>
      </c>
      <c r="F14" s="1">
        <v>0.32784999999999997</v>
      </c>
      <c r="G14" s="4">
        <v>-3.0705899999999999E-4</v>
      </c>
      <c r="H14" s="5">
        <v>1.5957499999999999E-6</v>
      </c>
      <c r="I14" s="4">
        <v>-2.32349E-10</v>
      </c>
      <c r="J14" s="1">
        <v>19.536629999999999</v>
      </c>
      <c r="K14" s="1">
        <v>13.35078</v>
      </c>
      <c r="L14" s="43" t="s">
        <v>67</v>
      </c>
      <c r="M14" s="43" t="s">
        <v>1127</v>
      </c>
    </row>
    <row r="15" spans="1:13" x14ac:dyDescent="0.2">
      <c r="A15" s="1">
        <v>4</v>
      </c>
      <c r="B15" s="1">
        <v>125</v>
      </c>
      <c r="C15" s="1">
        <v>15</v>
      </c>
      <c r="D15" s="1">
        <v>900</v>
      </c>
      <c r="E15" s="1">
        <v>2.0737000000000001</v>
      </c>
      <c r="F15" s="1">
        <v>0.31041000000000002</v>
      </c>
      <c r="G15" s="4">
        <v>-8.60943E-5</v>
      </c>
      <c r="H15" s="4">
        <v>-8.1284299999999999E-7</v>
      </c>
      <c r="I15" s="4">
        <v>1.55718E-9</v>
      </c>
      <c r="J15" s="1">
        <v>20.26652</v>
      </c>
      <c r="K15" s="1">
        <v>8.23752</v>
      </c>
      <c r="L15" s="43" t="s">
        <v>67</v>
      </c>
      <c r="M15" s="43" t="s">
        <v>1128</v>
      </c>
    </row>
    <row r="16" spans="1:13" x14ac:dyDescent="0.2">
      <c r="A16" s="1">
        <v>4</v>
      </c>
      <c r="B16" s="1">
        <v>125</v>
      </c>
      <c r="D16" s="1">
        <v>900</v>
      </c>
      <c r="E16" s="1">
        <v>8.7821200000000008</v>
      </c>
      <c r="F16" s="1">
        <v>0.28397</v>
      </c>
      <c r="G16" s="4">
        <v>-7.6305899999999996E-4</v>
      </c>
      <c r="H16" s="4">
        <v>1.37985E-6</v>
      </c>
      <c r="I16" s="4">
        <v>-1.15688E-9</v>
      </c>
      <c r="J16" s="1">
        <v>23.85042</v>
      </c>
      <c r="K16" s="1">
        <v>14.80796</v>
      </c>
      <c r="L16" s="43" t="s">
        <v>67</v>
      </c>
      <c r="M16" s="43" t="s">
        <v>1129</v>
      </c>
    </row>
    <row r="17" spans="1:13" x14ac:dyDescent="0.2">
      <c r="A17" s="1">
        <v>4</v>
      </c>
      <c r="B17" s="1">
        <v>125</v>
      </c>
      <c r="C17" s="1">
        <v>15</v>
      </c>
      <c r="E17" s="1">
        <v>0.72143000000000002</v>
      </c>
      <c r="F17" s="1">
        <v>2.7699999999999999E-3</v>
      </c>
      <c r="G17" s="4">
        <v>-2.07779E-6</v>
      </c>
      <c r="H17" s="4">
        <v>1.1562899999999999E-9</v>
      </c>
      <c r="I17" s="4">
        <v>-2.231E-13</v>
      </c>
      <c r="L17" s="39" t="s">
        <v>499</v>
      </c>
      <c r="M17" s="43" t="s">
        <v>1125</v>
      </c>
    </row>
    <row r="18" spans="1:13" x14ac:dyDescent="0.2">
      <c r="A18" s="1">
        <v>4</v>
      </c>
      <c r="B18" s="1">
        <v>125</v>
      </c>
      <c r="E18" s="1">
        <v>0.62412999999999996</v>
      </c>
      <c r="F18" s="1">
        <v>2.6099999999999999E-3</v>
      </c>
      <c r="G18" s="4">
        <v>-2.3169100000000001E-6</v>
      </c>
      <c r="H18" s="4">
        <v>1.2916E-9</v>
      </c>
      <c r="I18" s="4">
        <v>-2.6561500000000002E-13</v>
      </c>
      <c r="L18" s="39" t="s">
        <v>499</v>
      </c>
      <c r="M18" s="43" t="s">
        <v>1126</v>
      </c>
    </row>
    <row r="19" spans="1:13" x14ac:dyDescent="0.2">
      <c r="A19" s="1">
        <v>4</v>
      </c>
      <c r="B19" s="1">
        <v>125</v>
      </c>
      <c r="C19" s="1">
        <v>15</v>
      </c>
      <c r="D19" s="1">
        <v>900</v>
      </c>
      <c r="E19" s="1">
        <v>8.1245200000000004</v>
      </c>
      <c r="F19" s="1">
        <v>0.39140999999999998</v>
      </c>
      <c r="G19" s="4">
        <v>-1.52626E-4</v>
      </c>
      <c r="H19" s="4">
        <v>1.4721899999999999E-7</v>
      </c>
      <c r="I19" s="4">
        <v>-6.5430499999999997E-12</v>
      </c>
      <c r="J19" s="1">
        <v>225.32925</v>
      </c>
      <c r="K19" s="1">
        <v>90.313190000000006</v>
      </c>
      <c r="L19" s="39" t="s">
        <v>499</v>
      </c>
      <c r="M19" s="43" t="s">
        <v>1127</v>
      </c>
    </row>
    <row r="20" spans="1:13" x14ac:dyDescent="0.2">
      <c r="A20" s="1">
        <v>4</v>
      </c>
      <c r="B20" s="1">
        <v>125</v>
      </c>
      <c r="C20" s="1">
        <v>15</v>
      </c>
      <c r="D20" s="1">
        <v>900</v>
      </c>
      <c r="E20" s="1">
        <v>12.53121</v>
      </c>
      <c r="F20" s="1">
        <v>0.28075</v>
      </c>
      <c r="G20" s="4">
        <v>-1.41837E-7</v>
      </c>
      <c r="H20" s="4">
        <v>-1.1624599999999999E-9</v>
      </c>
      <c r="I20" s="4">
        <v>4.8568499999999996E-13</v>
      </c>
      <c r="J20" s="1">
        <v>226.55365</v>
      </c>
      <c r="K20" s="1">
        <v>76.334540000000004</v>
      </c>
      <c r="L20" s="39" t="s">
        <v>499</v>
      </c>
      <c r="M20" s="43" t="s">
        <v>1128</v>
      </c>
    </row>
    <row r="21" spans="1:13" x14ac:dyDescent="0.2">
      <c r="A21" s="1">
        <v>4</v>
      </c>
      <c r="B21" s="1">
        <v>125</v>
      </c>
      <c r="D21" s="1">
        <v>900</v>
      </c>
      <c r="E21" s="1">
        <v>38.356560000000002</v>
      </c>
      <c r="F21" s="1">
        <v>0.26488</v>
      </c>
      <c r="G21" s="4">
        <v>-1.1581100000000001E-4</v>
      </c>
      <c r="H21" s="4">
        <v>1.4739400000000001E-8</v>
      </c>
      <c r="I21" s="4">
        <v>1.45355E-12</v>
      </c>
      <c r="J21" s="1">
        <v>226.33514</v>
      </c>
      <c r="K21" s="1">
        <v>92.427880000000002</v>
      </c>
      <c r="L21" s="39" t="s">
        <v>499</v>
      </c>
      <c r="M21" s="43" t="s">
        <v>1129</v>
      </c>
    </row>
    <row r="22" spans="1:13" x14ac:dyDescent="0.2">
      <c r="A22" s="1">
        <v>4</v>
      </c>
      <c r="B22" s="1">
        <v>125</v>
      </c>
      <c r="C22" s="1">
        <v>15</v>
      </c>
      <c r="E22" s="1">
        <v>0.34350999999999998</v>
      </c>
      <c r="F22" s="1">
        <v>2.6980000000000001E-2</v>
      </c>
      <c r="G22" s="4">
        <v>-2.09698E-4</v>
      </c>
      <c r="H22" s="4">
        <v>8.8889999999999997E-7</v>
      </c>
      <c r="I22" s="4">
        <v>-1.2883100000000001E-9</v>
      </c>
      <c r="L22" s="43" t="s">
        <v>626</v>
      </c>
      <c r="M22" s="43" t="s">
        <v>1125</v>
      </c>
    </row>
    <row r="23" spans="1:13" x14ac:dyDescent="0.2">
      <c r="A23" s="1">
        <v>4</v>
      </c>
      <c r="B23" s="1">
        <v>125</v>
      </c>
      <c r="E23" s="1">
        <v>0.37241999999999997</v>
      </c>
      <c r="F23" s="1">
        <v>2.3380000000000001E-2</v>
      </c>
      <c r="G23" s="4">
        <v>-1.96572E-4</v>
      </c>
      <c r="H23" s="4">
        <v>8.2560200000000004E-7</v>
      </c>
      <c r="I23" s="4">
        <v>-1.2102300000000001E-9</v>
      </c>
      <c r="L23" s="43" t="s">
        <v>626</v>
      </c>
      <c r="M23" s="43" t="s">
        <v>1126</v>
      </c>
    </row>
    <row r="24" spans="1:13" x14ac:dyDescent="0.2">
      <c r="A24" s="1">
        <v>4</v>
      </c>
      <c r="B24" s="1">
        <v>125</v>
      </c>
      <c r="C24" s="1">
        <v>15</v>
      </c>
      <c r="D24" s="1">
        <v>600</v>
      </c>
      <c r="E24" s="1">
        <v>1.7294799999999999</v>
      </c>
      <c r="F24" s="1">
        <v>6.3399999999999998E-2</v>
      </c>
      <c r="G24" s="4">
        <v>1.4484599999999999E-4</v>
      </c>
      <c r="H24" s="4">
        <v>-5.4410199999999996E-7</v>
      </c>
      <c r="I24" s="4">
        <v>2.2515200000000001E-9</v>
      </c>
      <c r="J24" s="1">
        <v>15.46518</v>
      </c>
      <c r="K24" s="1">
        <v>2.7030599999999998</v>
      </c>
      <c r="L24" s="43" t="s">
        <v>626</v>
      </c>
      <c r="M24" s="43" t="s">
        <v>1127</v>
      </c>
    </row>
    <row r="25" spans="1:13" x14ac:dyDescent="0.2">
      <c r="A25" s="1">
        <v>4</v>
      </c>
      <c r="B25" s="1">
        <v>125</v>
      </c>
      <c r="C25" s="1">
        <v>15</v>
      </c>
      <c r="D25" s="1">
        <v>600</v>
      </c>
      <c r="E25" s="1">
        <v>0.74882000000000004</v>
      </c>
      <c r="F25" s="1">
        <v>9.3740000000000004E-2</v>
      </c>
      <c r="G25" s="4">
        <v>-8.4954699999999995E-5</v>
      </c>
      <c r="H25" s="4">
        <v>1.7912799999999999E-7</v>
      </c>
      <c r="I25" s="4">
        <v>-8.1759700000000005E-11</v>
      </c>
      <c r="J25" s="1">
        <v>16.476310000000002</v>
      </c>
      <c r="K25" s="1">
        <v>2.24377</v>
      </c>
      <c r="L25" s="43" t="s">
        <v>626</v>
      </c>
      <c r="M25" s="43" t="s">
        <v>1128</v>
      </c>
    </row>
    <row r="26" spans="1:13" x14ac:dyDescent="0.2">
      <c r="A26" s="1">
        <v>4</v>
      </c>
      <c r="B26" s="1">
        <v>125</v>
      </c>
      <c r="D26" s="1">
        <v>600</v>
      </c>
      <c r="E26" s="1">
        <v>1.06551</v>
      </c>
      <c r="F26" s="1">
        <v>7.707E-2</v>
      </c>
      <c r="G26" s="4">
        <v>-1.50538E-4</v>
      </c>
      <c r="H26" s="4">
        <v>-3.5897100000000002E-7</v>
      </c>
      <c r="I26" s="4">
        <v>1.0931799999999999E-9</v>
      </c>
      <c r="J26" s="1">
        <v>19.878609999999998</v>
      </c>
      <c r="K26" s="1">
        <v>2.6129199999999999</v>
      </c>
      <c r="L26" s="43" t="s">
        <v>626</v>
      </c>
      <c r="M26" s="43" t="s">
        <v>1129</v>
      </c>
    </row>
    <row r="27" spans="1:13" x14ac:dyDescent="0.2">
      <c r="A27" s="1">
        <v>4</v>
      </c>
      <c r="B27" s="1">
        <v>125</v>
      </c>
      <c r="C27" s="1">
        <v>15</v>
      </c>
      <c r="E27" s="1">
        <v>0.38438</v>
      </c>
      <c r="F27" s="1">
        <v>2.742E-2</v>
      </c>
      <c r="G27" s="4">
        <v>-2.17278E-4</v>
      </c>
      <c r="H27" s="4">
        <v>9.1900500000000004E-7</v>
      </c>
      <c r="I27" s="4">
        <v>-1.3258999999999999E-9</v>
      </c>
      <c r="L27" s="43" t="s">
        <v>66</v>
      </c>
      <c r="M27" s="43" t="s">
        <v>1125</v>
      </c>
    </row>
    <row r="28" spans="1:13" x14ac:dyDescent="0.2">
      <c r="A28" s="1">
        <v>4</v>
      </c>
      <c r="B28" s="1">
        <v>125</v>
      </c>
      <c r="E28" s="1">
        <v>0.40949000000000002</v>
      </c>
      <c r="F28" s="1">
        <v>2.0480000000000002E-2</v>
      </c>
      <c r="G28" s="4">
        <v>-1.3070200000000001E-4</v>
      </c>
      <c r="H28" s="4">
        <v>4.0612500000000002E-7</v>
      </c>
      <c r="I28" s="4">
        <v>-4.4004199999999998E-10</v>
      </c>
      <c r="L28" s="43" t="s">
        <v>66</v>
      </c>
      <c r="M28" s="43" t="s">
        <v>1126</v>
      </c>
    </row>
    <row r="29" spans="1:13" x14ac:dyDescent="0.2">
      <c r="A29" s="1">
        <v>4</v>
      </c>
      <c r="B29" s="1">
        <v>125</v>
      </c>
      <c r="C29" s="1">
        <v>15</v>
      </c>
      <c r="D29" s="1">
        <v>600</v>
      </c>
      <c r="E29" s="1">
        <v>0</v>
      </c>
      <c r="F29" s="1">
        <v>0.11713999999999999</v>
      </c>
      <c r="G29" s="4">
        <v>-9.2447299999999998E-4</v>
      </c>
      <c r="H29" s="4">
        <v>4.98544E-6</v>
      </c>
      <c r="I29" s="4">
        <v>-6.2533100000000002E-9</v>
      </c>
      <c r="L29" s="43" t="s">
        <v>66</v>
      </c>
      <c r="M29" s="43" t="s">
        <v>1127</v>
      </c>
    </row>
    <row r="30" spans="1:13" x14ac:dyDescent="0.2">
      <c r="A30" s="1">
        <v>4</v>
      </c>
      <c r="B30" s="1">
        <v>125</v>
      </c>
      <c r="C30" s="1">
        <v>15</v>
      </c>
      <c r="D30" s="1">
        <v>600</v>
      </c>
      <c r="E30" s="1">
        <v>0</v>
      </c>
      <c r="F30" s="1">
        <v>0.14818000000000001</v>
      </c>
      <c r="G30" s="4">
        <v>-6.6958899999999995E-4</v>
      </c>
      <c r="H30" s="4">
        <v>2.0597099999999998E-6</v>
      </c>
      <c r="I30" s="4">
        <v>-1.8421999999999999E-9</v>
      </c>
      <c r="L30" s="43" t="s">
        <v>66</v>
      </c>
      <c r="M30" s="43" t="s">
        <v>1128</v>
      </c>
    </row>
    <row r="31" spans="1:13" x14ac:dyDescent="0.2">
      <c r="A31" s="1">
        <v>4</v>
      </c>
      <c r="B31" s="1">
        <v>125</v>
      </c>
      <c r="D31" s="1">
        <v>600</v>
      </c>
      <c r="E31" s="1">
        <v>0</v>
      </c>
      <c r="F31" s="1">
        <v>0.25178</v>
      </c>
      <c r="G31" s="1">
        <v>-1.4400000000000001E-3</v>
      </c>
      <c r="H31" s="4">
        <v>4.5297799999999997E-6</v>
      </c>
      <c r="I31" s="4">
        <v>-5.5067300000000001E-9</v>
      </c>
      <c r="L31" s="43" t="s">
        <v>66</v>
      </c>
      <c r="M31" s="43" t="s">
        <v>1129</v>
      </c>
    </row>
    <row r="32" spans="1:13" x14ac:dyDescent="0.2">
      <c r="A32" s="1">
        <v>4</v>
      </c>
      <c r="B32" s="1">
        <v>125</v>
      </c>
      <c r="C32" s="1">
        <v>15</v>
      </c>
      <c r="E32" s="1">
        <v>0.31777</v>
      </c>
      <c r="F32" s="1">
        <v>4.2070000000000003E-2</v>
      </c>
      <c r="G32" s="4">
        <v>-4.9975699999999998E-4</v>
      </c>
      <c r="H32" s="4">
        <v>3.18638E-6</v>
      </c>
      <c r="I32" s="4">
        <v>-6.9435399999999998E-9</v>
      </c>
      <c r="L32" s="43" t="s">
        <v>71</v>
      </c>
      <c r="M32" s="43" t="s">
        <v>1125</v>
      </c>
    </row>
    <row r="33" spans="1:13" x14ac:dyDescent="0.2">
      <c r="A33" s="1">
        <v>4</v>
      </c>
      <c r="B33" s="1">
        <v>125</v>
      </c>
      <c r="E33" s="1">
        <v>0.33278000000000002</v>
      </c>
      <c r="F33" s="1">
        <v>3.7740000000000003E-2</v>
      </c>
      <c r="G33" s="4">
        <v>-4.9190599999999996E-4</v>
      </c>
      <c r="H33" s="4">
        <v>3.1285499999999999E-6</v>
      </c>
      <c r="I33" s="4">
        <v>-6.9143399999999999E-9</v>
      </c>
      <c r="L33" s="43" t="s">
        <v>71</v>
      </c>
      <c r="M33" s="43" t="s">
        <v>1126</v>
      </c>
    </row>
    <row r="34" spans="1:13" x14ac:dyDescent="0.2">
      <c r="A34" s="1">
        <v>4</v>
      </c>
      <c r="B34" s="1">
        <v>125</v>
      </c>
      <c r="C34" s="1">
        <v>15</v>
      </c>
      <c r="D34" s="1">
        <v>600</v>
      </c>
      <c r="E34" s="1">
        <v>0.82538</v>
      </c>
      <c r="F34" s="1">
        <v>9.0219999999999995E-2</v>
      </c>
      <c r="G34" s="4">
        <v>-2.9742100000000002E-4</v>
      </c>
      <c r="H34" s="4">
        <v>2.5079799999999998E-6</v>
      </c>
      <c r="I34" s="4">
        <v>5.22511E-10</v>
      </c>
      <c r="J34" s="1">
        <v>10.253550000000001</v>
      </c>
      <c r="K34" s="1">
        <v>1.7321299999999999</v>
      </c>
      <c r="L34" s="43" t="s">
        <v>71</v>
      </c>
      <c r="M34" s="43" t="s">
        <v>1127</v>
      </c>
    </row>
    <row r="35" spans="1:13" x14ac:dyDescent="0.2">
      <c r="A35" s="1">
        <v>4</v>
      </c>
      <c r="B35" s="1">
        <v>125</v>
      </c>
      <c r="C35" s="1">
        <v>15</v>
      </c>
      <c r="D35" s="1">
        <v>600</v>
      </c>
      <c r="E35" s="1">
        <v>0.60129999999999995</v>
      </c>
      <c r="F35" s="1">
        <v>9.5799999999999996E-2</v>
      </c>
      <c r="G35" s="4">
        <v>-1.60741E-4</v>
      </c>
      <c r="H35" s="4">
        <v>4.1744400000000002E-7</v>
      </c>
      <c r="I35" s="4">
        <v>-1.8889099999999999E-10</v>
      </c>
      <c r="J35" s="1">
        <v>10.803039999999999</v>
      </c>
      <c r="K35" s="1">
        <v>1.62703</v>
      </c>
      <c r="L35" s="43" t="s">
        <v>71</v>
      </c>
      <c r="M35" s="43" t="s">
        <v>1128</v>
      </c>
    </row>
    <row r="36" spans="1:13" x14ac:dyDescent="0.2">
      <c r="A36" s="1">
        <v>4</v>
      </c>
      <c r="B36" s="1">
        <v>125</v>
      </c>
      <c r="D36" s="1">
        <v>600</v>
      </c>
      <c r="E36" s="1">
        <v>1.04731</v>
      </c>
      <c r="F36" s="1">
        <v>8.1009999999999999E-2</v>
      </c>
      <c r="G36" s="4">
        <v>-3.9345899999999997E-4</v>
      </c>
      <c r="H36" s="4">
        <v>6.93745E-7</v>
      </c>
      <c r="I36" s="4">
        <v>7.0831400000000004E-10</v>
      </c>
      <c r="J36" s="1">
        <v>11.262029999999999</v>
      </c>
      <c r="K36" s="1">
        <v>1.92147</v>
      </c>
      <c r="L36" s="43" t="s">
        <v>71</v>
      </c>
      <c r="M36" s="43" t="s">
        <v>1129</v>
      </c>
    </row>
    <row r="37" spans="1:13" x14ac:dyDescent="0.2">
      <c r="A37" s="1">
        <v>4</v>
      </c>
      <c r="B37" s="1">
        <v>125</v>
      </c>
      <c r="C37" s="1">
        <v>15</v>
      </c>
      <c r="E37" s="1">
        <v>0.34702</v>
      </c>
      <c r="F37" s="1">
        <v>8.1290000000000001E-2</v>
      </c>
      <c r="G37" s="1">
        <v>-1.81E-3</v>
      </c>
      <c r="H37" s="4">
        <v>2.26645E-5</v>
      </c>
      <c r="I37" s="4">
        <v>-9.6730999999999994E-8</v>
      </c>
      <c r="L37" s="43" t="s">
        <v>132</v>
      </c>
      <c r="M37" s="43" t="s">
        <v>1125</v>
      </c>
    </row>
    <row r="38" spans="1:13" x14ac:dyDescent="0.2">
      <c r="A38" s="1">
        <v>4</v>
      </c>
      <c r="B38" s="1">
        <v>125</v>
      </c>
      <c r="E38" s="1">
        <v>0.32349</v>
      </c>
      <c r="F38" s="1">
        <v>7.7299999999999994E-2</v>
      </c>
      <c r="G38" s="1">
        <v>-2.0500000000000002E-3</v>
      </c>
      <c r="H38" s="4">
        <v>2.63128E-5</v>
      </c>
      <c r="I38" s="4">
        <v>-1.17135E-7</v>
      </c>
      <c r="L38" s="43" t="s">
        <v>132</v>
      </c>
      <c r="M38" s="43" t="s">
        <v>1126</v>
      </c>
    </row>
    <row r="39" spans="1:13" x14ac:dyDescent="0.2">
      <c r="A39" s="1">
        <v>4</v>
      </c>
      <c r="B39" s="1">
        <v>125</v>
      </c>
      <c r="C39" s="1">
        <v>15</v>
      </c>
      <c r="D39" s="1">
        <v>600</v>
      </c>
      <c r="E39" s="1">
        <v>0.37034</v>
      </c>
      <c r="F39" s="1">
        <v>0.12603</v>
      </c>
      <c r="G39" s="4">
        <v>-6.4249000000000001E-4</v>
      </c>
      <c r="H39" s="4">
        <v>1.02498E-5</v>
      </c>
      <c r="I39" s="4">
        <v>1.29252E-9</v>
      </c>
      <c r="J39" s="1">
        <v>3.9568699999999999</v>
      </c>
      <c r="K39" s="1">
        <v>0.86167000000000005</v>
      </c>
      <c r="L39" s="43" t="s">
        <v>132</v>
      </c>
      <c r="M39" s="43" t="s">
        <v>1127</v>
      </c>
    </row>
    <row r="40" spans="1:13" x14ac:dyDescent="0.2">
      <c r="A40" s="1">
        <v>4</v>
      </c>
      <c r="B40" s="1">
        <v>125</v>
      </c>
      <c r="C40" s="1">
        <v>15</v>
      </c>
      <c r="D40" s="1">
        <v>600</v>
      </c>
      <c r="E40" s="1">
        <v>0.21546000000000001</v>
      </c>
      <c r="F40" s="1">
        <v>8.4220000000000003E-2</v>
      </c>
      <c r="G40" s="4">
        <v>-1.10436E-4</v>
      </c>
      <c r="H40" s="4">
        <v>9.0294699999999999E-8</v>
      </c>
      <c r="I40" s="4">
        <v>-5.1292100000000003E-10</v>
      </c>
      <c r="J40" s="1">
        <v>3.9895499999999999</v>
      </c>
      <c r="K40" s="1">
        <v>0.54283000000000003</v>
      </c>
      <c r="L40" s="43" t="s">
        <v>132</v>
      </c>
      <c r="M40" s="43" t="s">
        <v>1128</v>
      </c>
    </row>
    <row r="41" spans="1:13" x14ac:dyDescent="0.2">
      <c r="A41" s="1">
        <v>4</v>
      </c>
      <c r="B41" s="1">
        <v>125</v>
      </c>
      <c r="D41" s="1">
        <v>600</v>
      </c>
      <c r="E41" s="1">
        <v>0.15762999999999999</v>
      </c>
      <c r="F41" s="1">
        <v>9.4E-2</v>
      </c>
      <c r="G41" s="4">
        <v>-7.9880000000000001E-4</v>
      </c>
      <c r="H41" s="4">
        <v>2.53743E-6</v>
      </c>
      <c r="I41" s="4">
        <v>1.9143100000000002E-9</v>
      </c>
      <c r="J41" s="1">
        <v>4.50997</v>
      </c>
      <c r="K41" s="1">
        <v>0.56142999999999998</v>
      </c>
      <c r="L41" s="43" t="s">
        <v>132</v>
      </c>
      <c r="M41" s="43" t="s">
        <v>1129</v>
      </c>
    </row>
    <row r="42" spans="1:13" x14ac:dyDescent="0.2">
      <c r="A42" s="1">
        <v>4</v>
      </c>
      <c r="B42" s="1">
        <v>125</v>
      </c>
      <c r="C42" s="1">
        <v>15</v>
      </c>
      <c r="E42" s="1">
        <v>0.30346000000000001</v>
      </c>
      <c r="F42" s="1">
        <v>1.7229999999999999E-2</v>
      </c>
      <c r="G42" s="4">
        <v>-1.07662E-4</v>
      </c>
      <c r="H42" s="4">
        <v>3.4302600000000002E-7</v>
      </c>
      <c r="I42" s="4">
        <v>-3.7561800000000003E-10</v>
      </c>
      <c r="L42" s="43" t="s">
        <v>133</v>
      </c>
      <c r="M42" s="43" t="s">
        <v>1125</v>
      </c>
    </row>
    <row r="43" spans="1:13" x14ac:dyDescent="0.2">
      <c r="A43" s="1">
        <v>4</v>
      </c>
      <c r="B43" s="1">
        <v>125</v>
      </c>
      <c r="E43" s="1">
        <v>0.55867999999999995</v>
      </c>
      <c r="F43" s="1">
        <v>1.12E-2</v>
      </c>
      <c r="G43" s="4">
        <v>-6.2491399999999996E-5</v>
      </c>
      <c r="H43" s="4">
        <v>1.8759600000000001E-7</v>
      </c>
      <c r="I43" s="4">
        <v>-2.01654E-10</v>
      </c>
      <c r="L43" s="43" t="s">
        <v>133</v>
      </c>
      <c r="M43" s="43" t="s">
        <v>1126</v>
      </c>
    </row>
    <row r="44" spans="1:13" x14ac:dyDescent="0.2">
      <c r="A44" s="1">
        <v>4</v>
      </c>
      <c r="B44" s="1">
        <v>125</v>
      </c>
      <c r="C44" s="1">
        <v>15</v>
      </c>
      <c r="D44" s="1">
        <v>300</v>
      </c>
      <c r="E44" s="1">
        <v>0.30148000000000003</v>
      </c>
      <c r="F44" s="1">
        <v>1.0749999999999999E-2</v>
      </c>
      <c r="G44" s="4">
        <v>7.1997400000000001E-6</v>
      </c>
      <c r="H44" s="4">
        <v>6.8415900000000002E-9</v>
      </c>
      <c r="I44" s="4">
        <v>4.6803799999999999E-11</v>
      </c>
      <c r="J44" s="1">
        <v>20.023230000000002</v>
      </c>
      <c r="K44" s="1">
        <v>0.50992999999999999</v>
      </c>
      <c r="L44" s="43" t="s">
        <v>133</v>
      </c>
      <c r="M44" s="43" t="s">
        <v>1127</v>
      </c>
    </row>
    <row r="45" spans="1:13" x14ac:dyDescent="0.2">
      <c r="A45" s="1">
        <v>4</v>
      </c>
      <c r="B45" s="1">
        <v>125</v>
      </c>
      <c r="C45" s="1">
        <v>15</v>
      </c>
      <c r="D45" s="1">
        <v>300</v>
      </c>
      <c r="E45" s="1">
        <v>0.61685999999999996</v>
      </c>
      <c r="F45" s="1">
        <v>3.3239999999999999E-2</v>
      </c>
      <c r="G45" s="4">
        <v>4.8705299999999998E-6</v>
      </c>
      <c r="H45" s="4">
        <v>5.5115699999999999E-8</v>
      </c>
      <c r="I45" s="4">
        <v>-1.01036E-11</v>
      </c>
      <c r="J45" s="1">
        <v>21.94558</v>
      </c>
      <c r="K45" s="1">
        <v>1.34748</v>
      </c>
      <c r="L45" s="43" t="s">
        <v>133</v>
      </c>
      <c r="M45" s="43" t="s">
        <v>1128</v>
      </c>
    </row>
    <row r="46" spans="1:13" x14ac:dyDescent="0.2">
      <c r="A46" s="1">
        <v>4</v>
      </c>
      <c r="B46" s="1">
        <v>125</v>
      </c>
      <c r="D46" s="1">
        <v>300</v>
      </c>
      <c r="E46" s="1">
        <v>0.74039999999999995</v>
      </c>
      <c r="F46" s="1">
        <v>2.7879999999999999E-2</v>
      </c>
      <c r="G46" s="4">
        <v>-6.6520700000000002E-5</v>
      </c>
      <c r="H46" s="4">
        <v>6.3399499999999998E-8</v>
      </c>
      <c r="I46" s="4">
        <v>-1.0406200000000001E-12</v>
      </c>
      <c r="J46" s="1">
        <v>22.316790000000001</v>
      </c>
      <c r="K46" s="1">
        <v>1.32</v>
      </c>
      <c r="L46" s="43" t="s">
        <v>133</v>
      </c>
      <c r="M46" s="43" t="s">
        <v>1129</v>
      </c>
    </row>
    <row r="47" spans="1:13" x14ac:dyDescent="0.2">
      <c r="A47" s="1">
        <v>4</v>
      </c>
      <c r="B47" s="1">
        <v>125</v>
      </c>
      <c r="C47" s="1">
        <v>15</v>
      </c>
      <c r="E47" s="1">
        <v>0.31004999999999999</v>
      </c>
      <c r="F47" s="1">
        <v>8.4899999999999993E-3</v>
      </c>
      <c r="G47" s="4">
        <v>-2.6299400000000001E-5</v>
      </c>
      <c r="H47" s="4">
        <v>4.1807499999999999E-8</v>
      </c>
      <c r="I47" s="4">
        <v>-2.28495E-11</v>
      </c>
      <c r="L47" s="43" t="s">
        <v>959</v>
      </c>
      <c r="M47" s="43" t="s">
        <v>1125</v>
      </c>
    </row>
    <row r="48" spans="1:13" x14ac:dyDescent="0.2">
      <c r="A48" s="1">
        <v>4</v>
      </c>
      <c r="B48" s="1">
        <v>125</v>
      </c>
      <c r="E48" s="3">
        <v>0.58769000000000005</v>
      </c>
      <c r="F48" s="1">
        <v>5.1799999999999997E-3</v>
      </c>
      <c r="G48" s="4">
        <v>-1.36957E-5</v>
      </c>
      <c r="H48" s="4">
        <v>2.0132199999999999E-8</v>
      </c>
      <c r="I48" s="4">
        <v>-1.06864E-11</v>
      </c>
      <c r="L48" s="43" t="s">
        <v>959</v>
      </c>
      <c r="M48" s="43" t="s">
        <v>1126</v>
      </c>
    </row>
    <row r="49" spans="1:13" x14ac:dyDescent="0.2">
      <c r="A49" s="1">
        <v>4</v>
      </c>
      <c r="B49" s="1">
        <v>125</v>
      </c>
      <c r="C49" s="1">
        <v>15</v>
      </c>
      <c r="D49" s="1">
        <v>300</v>
      </c>
      <c r="E49" s="1">
        <v>0.96099999999999997</v>
      </c>
      <c r="F49" s="1">
        <v>3.3899999999999998E-3</v>
      </c>
      <c r="G49" s="4">
        <v>5.4572199999999997E-6</v>
      </c>
      <c r="H49" s="4">
        <v>-9.4044100000000002E-10</v>
      </c>
      <c r="I49" s="4">
        <v>-9.0533700000000004E-13</v>
      </c>
      <c r="L49" s="43" t="s">
        <v>959</v>
      </c>
      <c r="M49" s="43" t="s">
        <v>1127</v>
      </c>
    </row>
    <row r="50" spans="1:13" x14ac:dyDescent="0.2">
      <c r="A50" s="1">
        <v>4</v>
      </c>
      <c r="B50" s="1">
        <v>125</v>
      </c>
      <c r="C50" s="1">
        <v>15</v>
      </c>
      <c r="D50" s="1">
        <v>300</v>
      </c>
      <c r="E50" s="1">
        <v>0.75026000000000004</v>
      </c>
      <c r="F50" s="1">
        <v>4.8500000000000001E-2</v>
      </c>
      <c r="G50" s="4">
        <v>-7.2631200000000004E-5</v>
      </c>
      <c r="H50" s="4">
        <v>1.3722699999999999E-7</v>
      </c>
      <c r="I50" s="4">
        <v>-7.96941E-11</v>
      </c>
      <c r="L50" s="43" t="s">
        <v>959</v>
      </c>
      <c r="M50" s="43" t="s">
        <v>1128</v>
      </c>
    </row>
    <row r="51" spans="1:13" x14ac:dyDescent="0.2">
      <c r="A51" s="1">
        <v>4</v>
      </c>
      <c r="B51" s="1">
        <v>125</v>
      </c>
      <c r="D51" s="1">
        <v>300</v>
      </c>
      <c r="E51" s="1">
        <v>1.0354099999999999</v>
      </c>
      <c r="F51" s="1">
        <v>2.538E-2</v>
      </c>
      <c r="G51" s="4">
        <v>-3.44944E-5</v>
      </c>
      <c r="H51" s="4">
        <v>3.2584500000000003E-8</v>
      </c>
      <c r="I51" s="4">
        <v>-1.48796E-11</v>
      </c>
      <c r="L51" s="43" t="s">
        <v>959</v>
      </c>
      <c r="M51" s="43" t="s">
        <v>1129</v>
      </c>
    </row>
    <row r="52" spans="1:13" x14ac:dyDescent="0.2">
      <c r="A52" s="1">
        <v>4</v>
      </c>
      <c r="B52" s="1">
        <v>125</v>
      </c>
      <c r="C52" s="1">
        <v>15</v>
      </c>
      <c r="E52" s="1">
        <v>0.37425999999999998</v>
      </c>
      <c r="F52" s="1">
        <v>2.0389999999999998E-2</v>
      </c>
      <c r="G52" s="4">
        <v>-1.1937799999999999E-4</v>
      </c>
      <c r="H52" s="4">
        <v>3.7561699999999999E-7</v>
      </c>
      <c r="I52" s="4">
        <v>-4.0422199999999999E-10</v>
      </c>
      <c r="L52" s="43" t="s">
        <v>134</v>
      </c>
      <c r="M52" s="43" t="s">
        <v>1125</v>
      </c>
    </row>
    <row r="53" spans="1:13" x14ac:dyDescent="0.2">
      <c r="A53" s="1">
        <v>4</v>
      </c>
      <c r="B53" s="1">
        <v>125</v>
      </c>
      <c r="E53" s="1">
        <v>0.47776000000000002</v>
      </c>
      <c r="F53" s="1">
        <v>1.7780000000000001E-2</v>
      </c>
      <c r="G53" s="4">
        <v>-1.01568E-4</v>
      </c>
      <c r="H53" s="4">
        <v>3.30266E-7</v>
      </c>
      <c r="I53" s="4">
        <v>-3.6071499999999998E-10</v>
      </c>
      <c r="L53" s="43" t="s">
        <v>134</v>
      </c>
      <c r="M53" s="43" t="s">
        <v>1126</v>
      </c>
    </row>
    <row r="54" spans="1:13" x14ac:dyDescent="0.2">
      <c r="A54" s="1">
        <v>4</v>
      </c>
      <c r="B54" s="1">
        <v>125</v>
      </c>
      <c r="C54" s="1">
        <v>15</v>
      </c>
      <c r="D54" s="1">
        <v>600</v>
      </c>
      <c r="E54" s="1">
        <v>0</v>
      </c>
      <c r="F54" s="1">
        <v>3.9820000000000001E-2</v>
      </c>
      <c r="G54" s="4">
        <v>-1.3664499999999999E-4</v>
      </c>
      <c r="H54" s="4">
        <v>6.8047599999999996E-7</v>
      </c>
      <c r="I54" s="4">
        <v>-3.1347E-10</v>
      </c>
      <c r="L54" s="43" t="s">
        <v>134</v>
      </c>
      <c r="M54" s="43" t="s">
        <v>1127</v>
      </c>
    </row>
    <row r="55" spans="1:13" x14ac:dyDescent="0.2">
      <c r="A55" s="1">
        <v>4</v>
      </c>
      <c r="B55" s="1">
        <v>125</v>
      </c>
      <c r="C55" s="1">
        <v>15</v>
      </c>
      <c r="D55" s="1">
        <v>600</v>
      </c>
      <c r="E55" s="1">
        <v>0</v>
      </c>
      <c r="F55" s="1">
        <v>0.13175000000000001</v>
      </c>
      <c r="G55" s="4">
        <v>-4.83635E-4</v>
      </c>
      <c r="H55" s="4">
        <v>1.44613E-6</v>
      </c>
      <c r="I55" s="4">
        <v>-1.24583E-9</v>
      </c>
      <c r="L55" s="43" t="s">
        <v>134</v>
      </c>
      <c r="M55" s="43" t="s">
        <v>1128</v>
      </c>
    </row>
    <row r="56" spans="1:13" x14ac:dyDescent="0.2">
      <c r="A56" s="1">
        <v>4</v>
      </c>
      <c r="B56" s="1">
        <v>125</v>
      </c>
      <c r="D56" s="1">
        <v>600</v>
      </c>
      <c r="E56" s="1">
        <v>0</v>
      </c>
      <c r="F56" s="1">
        <v>2.3700000000000001E-3</v>
      </c>
      <c r="G56" s="4">
        <v>-1.3913E-5</v>
      </c>
      <c r="H56" s="4">
        <v>4.1878E-8</v>
      </c>
      <c r="I56" s="4">
        <v>-4.5087300000000002E-11</v>
      </c>
      <c r="L56" s="43" t="s">
        <v>134</v>
      </c>
      <c r="M56" s="43" t="s">
        <v>1129</v>
      </c>
    </row>
    <row r="57" spans="1:13" x14ac:dyDescent="0.2">
      <c r="A57" s="1">
        <v>4</v>
      </c>
      <c r="B57" s="1">
        <v>125</v>
      </c>
      <c r="C57" s="1">
        <v>15</v>
      </c>
      <c r="E57" s="1">
        <v>0.64314000000000004</v>
      </c>
      <c r="F57" s="1">
        <v>2.8139999999999998E-2</v>
      </c>
      <c r="G57" s="4">
        <v>-1.09832E-4</v>
      </c>
      <c r="H57" s="4">
        <v>2.24005E-7</v>
      </c>
      <c r="I57" s="4">
        <v>-1.6073700000000001E-10</v>
      </c>
      <c r="L57" s="43" t="s">
        <v>136</v>
      </c>
      <c r="M57" s="43" t="s">
        <v>1125</v>
      </c>
    </row>
    <row r="58" spans="1:13" x14ac:dyDescent="0.2">
      <c r="A58" s="1">
        <v>4</v>
      </c>
      <c r="B58" s="1">
        <v>125</v>
      </c>
      <c r="E58" s="1">
        <v>0.48769000000000001</v>
      </c>
      <c r="F58" s="1">
        <v>1.265E-2</v>
      </c>
      <c r="G58" s="4">
        <v>-4.6901499999999998E-5</v>
      </c>
      <c r="H58" s="4">
        <v>1.0380200000000001E-7</v>
      </c>
      <c r="I58" s="4">
        <v>-7.6270999999999994E-11</v>
      </c>
      <c r="L58" s="43" t="s">
        <v>136</v>
      </c>
      <c r="M58" s="43" t="s">
        <v>1126</v>
      </c>
    </row>
    <row r="59" spans="1:13" x14ac:dyDescent="0.2">
      <c r="A59" s="1">
        <v>4</v>
      </c>
      <c r="B59" s="1">
        <v>125</v>
      </c>
      <c r="C59" s="1">
        <v>15</v>
      </c>
      <c r="D59" s="1">
        <v>600</v>
      </c>
      <c r="E59" s="1">
        <v>0.44055</v>
      </c>
      <c r="F59" s="1">
        <v>1.2899999999999999E-3</v>
      </c>
      <c r="G59" s="4">
        <v>2.24498E-5</v>
      </c>
      <c r="H59" s="4">
        <v>-3.13062E-8</v>
      </c>
      <c r="I59" s="4">
        <v>3.4109899999999999E-11</v>
      </c>
      <c r="L59" s="43" t="s">
        <v>136</v>
      </c>
      <c r="M59" s="43" t="s">
        <v>1127</v>
      </c>
    </row>
    <row r="60" spans="1:13" x14ac:dyDescent="0.2">
      <c r="A60" s="1">
        <v>4</v>
      </c>
      <c r="B60" s="1">
        <v>125</v>
      </c>
      <c r="C60" s="1">
        <v>15</v>
      </c>
      <c r="D60" s="1">
        <v>600</v>
      </c>
      <c r="E60" s="1">
        <v>0</v>
      </c>
      <c r="F60" s="1">
        <v>4.0890000000000003E-2</v>
      </c>
      <c r="G60" s="4">
        <v>-6.5176299999999995E-5</v>
      </c>
      <c r="H60" s="4">
        <v>1.7567799999999999E-7</v>
      </c>
      <c r="I60" s="4">
        <v>-7.6320700000000005E-11</v>
      </c>
      <c r="L60" s="43" t="s">
        <v>136</v>
      </c>
      <c r="M60" s="43" t="s">
        <v>1128</v>
      </c>
    </row>
    <row r="61" spans="1:13" x14ac:dyDescent="0.2">
      <c r="A61" s="1">
        <v>4</v>
      </c>
      <c r="B61" s="1">
        <v>125</v>
      </c>
      <c r="D61" s="1">
        <v>600</v>
      </c>
      <c r="E61" s="1">
        <v>0.89122999999999997</v>
      </c>
      <c r="F61" s="4">
        <v>5.3400000000000001E-3</v>
      </c>
      <c r="G61" s="4">
        <v>-2.89707E-5</v>
      </c>
      <c r="H61" s="4">
        <v>5.3192999999999999E-8</v>
      </c>
      <c r="I61" s="4">
        <v>-3.2585000000000003E-11</v>
      </c>
      <c r="L61" s="43" t="s">
        <v>136</v>
      </c>
      <c r="M61" s="43" t="s">
        <v>1129</v>
      </c>
    </row>
    <row r="62" spans="1:13" x14ac:dyDescent="0.2">
      <c r="A62" s="1">
        <v>4</v>
      </c>
      <c r="B62" s="1">
        <v>125</v>
      </c>
      <c r="C62" s="1">
        <v>15</v>
      </c>
      <c r="E62" s="1">
        <v>0.37230999999999997</v>
      </c>
      <c r="F62" s="1">
        <v>1.3440000000000001E-2</v>
      </c>
      <c r="G62" s="4">
        <v>-5.1722299999999998E-5</v>
      </c>
      <c r="H62" s="4">
        <v>1.07716E-7</v>
      </c>
      <c r="I62" s="4">
        <v>-7.68496E-11</v>
      </c>
      <c r="L62" s="43" t="s">
        <v>137</v>
      </c>
      <c r="M62" s="43" t="s">
        <v>1125</v>
      </c>
    </row>
    <row r="63" spans="1:13" x14ac:dyDescent="0.2">
      <c r="A63" s="1">
        <v>4</v>
      </c>
      <c r="B63" s="1">
        <v>125</v>
      </c>
      <c r="E63" s="1">
        <v>0.46937000000000001</v>
      </c>
      <c r="F63" s="1">
        <v>1.1259999999999999E-2</v>
      </c>
      <c r="G63" s="4">
        <v>-5.0175800000000002E-5</v>
      </c>
      <c r="H63" s="4">
        <v>1.11046E-7</v>
      </c>
      <c r="I63" s="4">
        <v>-8.2708500000000004E-11</v>
      </c>
      <c r="L63" s="43" t="s">
        <v>137</v>
      </c>
      <c r="M63" s="43" t="s">
        <v>1126</v>
      </c>
    </row>
    <row r="64" spans="1:13" x14ac:dyDescent="0.2">
      <c r="A64" s="1">
        <v>4</v>
      </c>
      <c r="B64" s="1">
        <v>125</v>
      </c>
      <c r="C64" s="1">
        <v>15</v>
      </c>
      <c r="D64" s="1">
        <v>600</v>
      </c>
      <c r="E64" s="1">
        <v>0</v>
      </c>
      <c r="F64" s="1">
        <v>4.9820000000000003E-2</v>
      </c>
      <c r="G64" s="4">
        <v>-2.0547100000000001E-4</v>
      </c>
      <c r="H64" s="4">
        <v>6.7814200000000001E-7</v>
      </c>
      <c r="I64" s="4">
        <v>-4.3692099999999998E-10</v>
      </c>
      <c r="L64" s="43" t="s">
        <v>137</v>
      </c>
      <c r="M64" s="43" t="s">
        <v>1127</v>
      </c>
    </row>
    <row r="65" spans="1:13" x14ac:dyDescent="0.2">
      <c r="A65" s="1">
        <v>4</v>
      </c>
      <c r="B65" s="1">
        <v>125</v>
      </c>
      <c r="C65" s="1">
        <v>15</v>
      </c>
      <c r="D65" s="1">
        <v>600</v>
      </c>
      <c r="E65" s="1">
        <v>0</v>
      </c>
      <c r="F65" s="1">
        <v>0.11661000000000001</v>
      </c>
      <c r="G65" s="4">
        <v>-1.3581500000000001E-4</v>
      </c>
      <c r="H65" s="4">
        <v>2.8355999999999998E-7</v>
      </c>
      <c r="I65" s="4">
        <v>-1.4747900000000001E-10</v>
      </c>
      <c r="L65" s="43" t="s">
        <v>137</v>
      </c>
      <c r="M65" s="43" t="s">
        <v>1128</v>
      </c>
    </row>
    <row r="66" spans="1:13" x14ac:dyDescent="0.2">
      <c r="A66" s="1">
        <v>4</v>
      </c>
      <c r="B66" s="1">
        <v>125</v>
      </c>
      <c r="D66" s="1">
        <v>600</v>
      </c>
      <c r="E66" s="1">
        <v>0</v>
      </c>
      <c r="F66" s="1">
        <v>1.1100000000000001E-3</v>
      </c>
      <c r="G66" s="4">
        <v>9.0686100000000006E-6</v>
      </c>
      <c r="H66" s="4">
        <v>-2.8235999999999999E-8</v>
      </c>
      <c r="I66" s="4">
        <v>2.2351000000000001E-11</v>
      </c>
      <c r="L66" s="43" t="s">
        <v>137</v>
      </c>
      <c r="M66" s="43" t="s">
        <v>1129</v>
      </c>
    </row>
    <row r="67" spans="1:13" x14ac:dyDescent="0.2">
      <c r="A67" s="1">
        <v>4</v>
      </c>
      <c r="B67" s="1">
        <v>125</v>
      </c>
      <c r="C67" s="1">
        <v>15</v>
      </c>
      <c r="E67" s="1">
        <v>0.37208000000000002</v>
      </c>
      <c r="F67" s="1">
        <v>1.332E-2</v>
      </c>
      <c r="G67" s="4">
        <v>-4.98226E-5</v>
      </c>
      <c r="H67" s="4">
        <v>1.0067400000000001E-7</v>
      </c>
      <c r="I67" s="4">
        <v>-6.9486900000000004E-11</v>
      </c>
      <c r="L67" s="43" t="s">
        <v>138</v>
      </c>
      <c r="M67" s="43" t="s">
        <v>1125</v>
      </c>
    </row>
    <row r="68" spans="1:13" x14ac:dyDescent="0.2">
      <c r="A68" s="1">
        <v>4</v>
      </c>
      <c r="B68" s="1">
        <v>125</v>
      </c>
      <c r="E68" s="1">
        <v>0.44656000000000001</v>
      </c>
      <c r="F68" s="1">
        <v>1.2200000000000001E-2</v>
      </c>
      <c r="G68" s="4">
        <v>-4.65809E-5</v>
      </c>
      <c r="H68" s="4">
        <v>1.0047600000000001E-7</v>
      </c>
      <c r="I68" s="4">
        <v>-7.2971699999999994E-11</v>
      </c>
      <c r="L68" s="43" t="s">
        <v>138</v>
      </c>
      <c r="M68" s="43" t="s">
        <v>1126</v>
      </c>
    </row>
    <row r="69" spans="1:13" x14ac:dyDescent="0.2">
      <c r="A69" s="1">
        <v>4</v>
      </c>
      <c r="B69" s="1">
        <v>125</v>
      </c>
      <c r="C69" s="1">
        <v>15</v>
      </c>
      <c r="D69" s="1">
        <v>600</v>
      </c>
      <c r="E69" s="1">
        <v>0</v>
      </c>
      <c r="F69" s="1">
        <v>1.47E-2</v>
      </c>
      <c r="G69" s="4">
        <v>1.78901E-6</v>
      </c>
      <c r="H69" s="4">
        <v>4.2352400000000003E-8</v>
      </c>
      <c r="I69" s="4">
        <v>2.4286100000000001E-12</v>
      </c>
      <c r="L69" s="43" t="s">
        <v>138</v>
      </c>
      <c r="M69" s="43" t="s">
        <v>1127</v>
      </c>
    </row>
    <row r="70" spans="1:13" x14ac:dyDescent="0.2">
      <c r="A70" s="1">
        <v>4</v>
      </c>
      <c r="B70" s="1">
        <v>125</v>
      </c>
      <c r="C70" s="1">
        <v>15</v>
      </c>
      <c r="D70" s="1">
        <v>600</v>
      </c>
      <c r="E70" s="1">
        <v>0</v>
      </c>
      <c r="F70" s="1">
        <v>0.13586999999999999</v>
      </c>
      <c r="G70" s="4">
        <v>-1.8179000000000001E-4</v>
      </c>
      <c r="H70" s="4">
        <v>2.95106E-7</v>
      </c>
      <c r="I70" s="4">
        <v>6.4627099999999994E-11</v>
      </c>
      <c r="L70" s="43" t="s">
        <v>138</v>
      </c>
      <c r="M70" s="43" t="s">
        <v>1128</v>
      </c>
    </row>
    <row r="71" spans="1:13" x14ac:dyDescent="0.2">
      <c r="A71" s="1">
        <v>4</v>
      </c>
      <c r="B71" s="1">
        <v>125</v>
      </c>
      <c r="D71" s="1">
        <v>600</v>
      </c>
      <c r="E71" s="1">
        <v>0</v>
      </c>
      <c r="F71" s="1">
        <v>2.4330000000000001E-2</v>
      </c>
      <c r="G71" s="4">
        <v>-7.86219E-5</v>
      </c>
      <c r="H71" s="4">
        <v>6.0873700000000003E-8</v>
      </c>
      <c r="I71" s="4">
        <v>1.7551200000000001E-11</v>
      </c>
      <c r="L71" s="43" t="s">
        <v>138</v>
      </c>
      <c r="M71" s="43" t="s">
        <v>1129</v>
      </c>
    </row>
    <row r="72" spans="1:13" x14ac:dyDescent="0.2">
      <c r="A72" s="1">
        <v>4</v>
      </c>
      <c r="B72" s="1">
        <v>125</v>
      </c>
      <c r="C72" s="1">
        <v>15</v>
      </c>
      <c r="E72" s="1">
        <v>0.38778000000000001</v>
      </c>
      <c r="F72" s="1">
        <v>8.8100000000000001E-3</v>
      </c>
      <c r="G72" s="4">
        <v>-2.2637600000000002E-5</v>
      </c>
      <c r="H72" s="4">
        <v>3.1502300000000003E-8</v>
      </c>
      <c r="I72" s="4">
        <v>-1.49792E-11</v>
      </c>
      <c r="L72" s="43" t="s">
        <v>139</v>
      </c>
      <c r="M72" s="43" t="s">
        <v>1125</v>
      </c>
    </row>
    <row r="73" spans="1:13" x14ac:dyDescent="0.2">
      <c r="A73" s="1">
        <v>4</v>
      </c>
      <c r="B73" s="1">
        <v>125</v>
      </c>
      <c r="E73" s="1">
        <v>0.46919</v>
      </c>
      <c r="F73" s="1">
        <v>7.7999999999999996E-3</v>
      </c>
      <c r="G73" s="4">
        <v>-2.1279899999999999E-5</v>
      </c>
      <c r="H73" s="4">
        <v>3.1316299999999997E-8</v>
      </c>
      <c r="I73" s="4">
        <v>-1.5520599999999999E-11</v>
      </c>
      <c r="L73" s="43" t="s">
        <v>139</v>
      </c>
      <c r="M73" s="43" t="s">
        <v>1126</v>
      </c>
    </row>
    <row r="74" spans="1:13" x14ac:dyDescent="0.2">
      <c r="A74" s="1">
        <v>4</v>
      </c>
      <c r="B74" s="1">
        <v>125</v>
      </c>
      <c r="C74" s="1">
        <v>15</v>
      </c>
      <c r="D74" s="1">
        <v>600</v>
      </c>
      <c r="E74" s="1">
        <v>0</v>
      </c>
      <c r="F74" s="1">
        <v>1.89E-2</v>
      </c>
      <c r="G74" s="4">
        <v>-5.0277600000000001E-5</v>
      </c>
      <c r="H74" s="4">
        <v>9.6816100000000004E-8</v>
      </c>
      <c r="I74" s="4">
        <v>-5.2798400000000002E-11</v>
      </c>
      <c r="L74" s="43" t="s">
        <v>139</v>
      </c>
      <c r="M74" s="43" t="s">
        <v>1127</v>
      </c>
    </row>
    <row r="75" spans="1:13" x14ac:dyDescent="0.2">
      <c r="A75" s="1">
        <v>4</v>
      </c>
      <c r="B75" s="1">
        <v>125</v>
      </c>
      <c r="C75" s="1">
        <v>15</v>
      </c>
      <c r="D75" s="1">
        <v>600</v>
      </c>
      <c r="E75" s="1">
        <v>0</v>
      </c>
      <c r="F75" s="1">
        <v>0.12087000000000001</v>
      </c>
      <c r="G75" s="4">
        <v>-1.17283E-4</v>
      </c>
      <c r="H75" s="4">
        <v>1.16114E-7</v>
      </c>
      <c r="I75" s="4">
        <v>2.1184500000000001E-12</v>
      </c>
      <c r="L75" s="43" t="s">
        <v>139</v>
      </c>
      <c r="M75" s="43" t="s">
        <v>1128</v>
      </c>
    </row>
    <row r="76" spans="1:13" x14ac:dyDescent="0.2">
      <c r="A76" s="1">
        <v>4</v>
      </c>
      <c r="B76" s="1">
        <v>125</v>
      </c>
      <c r="D76" s="1">
        <v>600</v>
      </c>
      <c r="E76" s="1">
        <v>0</v>
      </c>
      <c r="F76" s="1">
        <v>1.8780000000000002E-2</v>
      </c>
      <c r="G76" s="4">
        <v>-4.76562E-5</v>
      </c>
      <c r="H76" s="4">
        <v>4.0416000000000003E-8</v>
      </c>
      <c r="I76" s="4">
        <v>-7.9355000000000007E-12</v>
      </c>
      <c r="L76" s="43" t="s">
        <v>139</v>
      </c>
      <c r="M76" s="43" t="s">
        <v>1129</v>
      </c>
    </row>
    <row r="77" spans="1:13" x14ac:dyDescent="0.2">
      <c r="A77" s="1">
        <v>4</v>
      </c>
      <c r="B77" s="1">
        <v>125</v>
      </c>
      <c r="C77" s="1">
        <v>15</v>
      </c>
      <c r="E77" s="1">
        <v>0.41838999999999998</v>
      </c>
      <c r="F77" s="1">
        <v>7.0800000000000004E-3</v>
      </c>
      <c r="G77" s="4">
        <v>-1.3993400000000001E-5</v>
      </c>
      <c r="H77" s="4">
        <v>1.5041299999999999E-8</v>
      </c>
      <c r="I77" s="4">
        <v>-5.4623800000000004E-12</v>
      </c>
      <c r="L77" s="43" t="s">
        <v>140</v>
      </c>
      <c r="M77" s="43" t="s">
        <v>1125</v>
      </c>
    </row>
    <row r="78" spans="1:13" x14ac:dyDescent="0.2">
      <c r="A78" s="1">
        <v>4</v>
      </c>
      <c r="B78" s="1">
        <v>125</v>
      </c>
      <c r="E78" s="1">
        <v>0.47872999999999999</v>
      </c>
      <c r="F78" s="1">
        <v>6.3699999999999998E-3</v>
      </c>
      <c r="G78" s="4">
        <v>-1.1768499999999999E-5</v>
      </c>
      <c r="H78" s="4">
        <v>1.2941E-8</v>
      </c>
      <c r="I78" s="4">
        <v>-4.7839199999999997E-12</v>
      </c>
      <c r="L78" s="43" t="s">
        <v>140</v>
      </c>
      <c r="M78" s="43" t="s">
        <v>1126</v>
      </c>
    </row>
    <row r="79" spans="1:13" x14ac:dyDescent="0.2">
      <c r="A79" s="1">
        <v>4</v>
      </c>
      <c r="B79" s="1">
        <v>125</v>
      </c>
      <c r="C79" s="1">
        <v>15</v>
      </c>
      <c r="D79" s="1">
        <v>600</v>
      </c>
      <c r="E79" s="1">
        <v>0.53130999999999995</v>
      </c>
      <c r="F79" s="1">
        <v>1.047E-2</v>
      </c>
      <c r="G79" s="4">
        <v>8.5093399999999994E-6</v>
      </c>
      <c r="H79" s="4">
        <v>-4.9059699999999998E-9</v>
      </c>
      <c r="I79" s="4">
        <v>1.59163E-12</v>
      </c>
      <c r="L79" s="43" t="s">
        <v>140</v>
      </c>
      <c r="M79" s="43" t="s">
        <v>1127</v>
      </c>
    </row>
    <row r="80" spans="1:13" x14ac:dyDescent="0.2">
      <c r="A80" s="1">
        <v>4</v>
      </c>
      <c r="B80" s="1">
        <v>125</v>
      </c>
      <c r="C80" s="1">
        <v>15</v>
      </c>
      <c r="D80" s="1">
        <v>600</v>
      </c>
      <c r="E80" s="1">
        <v>4.1274499999999996</v>
      </c>
      <c r="F80" s="1">
        <v>7.2580000000000006E-2</v>
      </c>
      <c r="G80" s="4">
        <v>4.1340600000000002E-5</v>
      </c>
      <c r="H80" s="4">
        <v>5.5495599999999996E-9</v>
      </c>
      <c r="I80" s="4">
        <v>-3.8016199999999997E-12</v>
      </c>
      <c r="L80" s="43" t="s">
        <v>140</v>
      </c>
      <c r="M80" s="43" t="s">
        <v>1128</v>
      </c>
    </row>
    <row r="81" spans="1:13" x14ac:dyDescent="0.2">
      <c r="A81" s="1">
        <v>4</v>
      </c>
      <c r="B81" s="1">
        <v>125</v>
      </c>
      <c r="D81" s="1">
        <v>600</v>
      </c>
      <c r="E81" s="1">
        <v>0.55855999999999995</v>
      </c>
      <c r="F81" s="1">
        <v>1.112E-2</v>
      </c>
      <c r="G81" s="4">
        <v>-2.12168E-5</v>
      </c>
      <c r="H81" s="4">
        <v>1.7568100000000001E-8</v>
      </c>
      <c r="I81" s="4">
        <v>-5.2231600000000001E-12</v>
      </c>
      <c r="L81" s="43" t="s">
        <v>140</v>
      </c>
      <c r="M81" s="43" t="s">
        <v>1129</v>
      </c>
    </row>
    <row r="82" spans="1:13" x14ac:dyDescent="0.2">
      <c r="A82" s="1">
        <v>4</v>
      </c>
      <c r="B82" s="1">
        <v>125</v>
      </c>
      <c r="C82" s="1">
        <v>15</v>
      </c>
      <c r="E82" s="1">
        <v>0.40387000000000001</v>
      </c>
      <c r="F82" s="1">
        <v>1.2370000000000001E-2</v>
      </c>
      <c r="G82" s="4">
        <v>-3.5801499999999999E-5</v>
      </c>
      <c r="H82" s="4">
        <v>5.4890999999999998E-8</v>
      </c>
      <c r="I82" s="4">
        <v>-2.9130699999999997E-11</v>
      </c>
      <c r="L82" s="43" t="s">
        <v>135</v>
      </c>
      <c r="M82" s="43" t="s">
        <v>1125</v>
      </c>
    </row>
    <row r="83" spans="1:13" x14ac:dyDescent="0.2">
      <c r="A83" s="1">
        <v>4</v>
      </c>
      <c r="B83" s="1">
        <v>125</v>
      </c>
      <c r="E83" s="1">
        <v>0.42742999999999998</v>
      </c>
      <c r="F83" s="1">
        <v>9.2300000000000004E-3</v>
      </c>
      <c r="G83" s="4">
        <v>-2.5200900000000001E-5</v>
      </c>
      <c r="H83" s="4">
        <v>4.1258300000000001E-8</v>
      </c>
      <c r="I83" s="4">
        <v>-2.29155E-11</v>
      </c>
      <c r="L83" s="43" t="s">
        <v>135</v>
      </c>
      <c r="M83" s="43" t="s">
        <v>1126</v>
      </c>
    </row>
    <row r="84" spans="1:13" x14ac:dyDescent="0.2">
      <c r="A84" s="1">
        <v>4</v>
      </c>
      <c r="B84" s="1">
        <v>125</v>
      </c>
      <c r="C84" s="1">
        <v>15</v>
      </c>
      <c r="D84" s="1">
        <v>900</v>
      </c>
      <c r="E84" s="1">
        <v>0</v>
      </c>
      <c r="F84" s="1">
        <v>0.20202999999999999</v>
      </c>
      <c r="G84" s="4">
        <v>-6.5805200000000001E-4</v>
      </c>
      <c r="H84" s="4">
        <v>1.6151100000000001E-6</v>
      </c>
      <c r="I84" s="4">
        <v>-8.8235800000000003E-10</v>
      </c>
      <c r="L84" s="43" t="s">
        <v>135</v>
      </c>
      <c r="M84" s="43" t="s">
        <v>1127</v>
      </c>
    </row>
    <row r="85" spans="1:13" x14ac:dyDescent="0.2">
      <c r="A85" s="1">
        <v>4</v>
      </c>
      <c r="B85" s="1">
        <v>125</v>
      </c>
      <c r="C85" s="1">
        <v>15</v>
      </c>
      <c r="D85" s="1">
        <v>900</v>
      </c>
      <c r="E85" s="1">
        <v>0</v>
      </c>
      <c r="F85" s="1">
        <v>0.52144000000000001</v>
      </c>
      <c r="G85" s="1">
        <v>-1.15E-3</v>
      </c>
      <c r="H85" s="4">
        <v>2.13445E-6</v>
      </c>
      <c r="I85" s="4">
        <v>-1.25853E-9</v>
      </c>
      <c r="L85" s="43" t="s">
        <v>135</v>
      </c>
      <c r="M85" s="43" t="s">
        <v>1128</v>
      </c>
    </row>
    <row r="86" spans="1:13" x14ac:dyDescent="0.2">
      <c r="A86" s="1">
        <v>4</v>
      </c>
      <c r="B86" s="1">
        <v>125</v>
      </c>
      <c r="D86" s="1">
        <v>900</v>
      </c>
      <c r="E86" s="1">
        <v>0</v>
      </c>
      <c r="F86" s="1">
        <v>0.11733</v>
      </c>
      <c r="G86" s="4">
        <v>-4.0912700000000001E-4</v>
      </c>
      <c r="H86" s="4">
        <v>6.1256599999999998E-7</v>
      </c>
      <c r="I86" s="4">
        <v>-3.2011300000000002E-10</v>
      </c>
      <c r="L86" s="43" t="s">
        <v>135</v>
      </c>
      <c r="M86" s="43" t="s">
        <v>1129</v>
      </c>
    </row>
    <row r="87" spans="1:13" x14ac:dyDescent="0.2">
      <c r="A87" s="1">
        <v>4</v>
      </c>
      <c r="B87" s="1">
        <v>125</v>
      </c>
      <c r="C87" s="1">
        <v>15</v>
      </c>
      <c r="E87" s="1">
        <v>0.72760000000000002</v>
      </c>
      <c r="F87" s="1">
        <v>1.8329999999999999E-2</v>
      </c>
      <c r="G87" s="4">
        <v>-9.1495400000000005E-5</v>
      </c>
      <c r="H87" s="4">
        <v>3.3854200000000001E-7</v>
      </c>
      <c r="I87" s="4">
        <v>-4.3464999999999999E-10</v>
      </c>
      <c r="L87" s="39" t="s">
        <v>478</v>
      </c>
      <c r="M87" s="43" t="s">
        <v>1125</v>
      </c>
    </row>
    <row r="88" spans="1:13" x14ac:dyDescent="0.2">
      <c r="A88" s="1">
        <v>4</v>
      </c>
      <c r="B88" s="1">
        <v>125</v>
      </c>
      <c r="E88" s="1">
        <v>0.5766</v>
      </c>
      <c r="F88" s="1">
        <v>1.4970000000000001E-2</v>
      </c>
      <c r="G88" s="4">
        <v>-9.1058100000000002E-5</v>
      </c>
      <c r="H88" s="4">
        <v>3.3834899999999998E-7</v>
      </c>
      <c r="I88" s="4">
        <v>-4.64482E-10</v>
      </c>
      <c r="L88" s="39" t="s">
        <v>478</v>
      </c>
      <c r="M88" s="43" t="s">
        <v>1126</v>
      </c>
    </row>
    <row r="89" spans="1:13" x14ac:dyDescent="0.2">
      <c r="A89" s="1">
        <v>4</v>
      </c>
      <c r="B89" s="1">
        <v>125</v>
      </c>
      <c r="C89" s="1">
        <v>15</v>
      </c>
      <c r="D89" s="1">
        <v>900</v>
      </c>
      <c r="E89" s="1">
        <v>5.3815400000000002</v>
      </c>
      <c r="F89" s="1">
        <v>0.32950000000000002</v>
      </c>
      <c r="G89" s="4">
        <v>2.8181899999999999E-4</v>
      </c>
      <c r="H89" s="4">
        <v>-1.8962900000000001E-6</v>
      </c>
      <c r="I89" s="4">
        <v>5.8034E-9</v>
      </c>
      <c r="J89" s="1">
        <v>17.301120000000001</v>
      </c>
      <c r="K89" s="1">
        <v>11.10519</v>
      </c>
      <c r="L89" s="39" t="s">
        <v>478</v>
      </c>
      <c r="M89" s="43" t="s">
        <v>1127</v>
      </c>
    </row>
    <row r="90" spans="1:13" x14ac:dyDescent="0.2">
      <c r="A90" s="1">
        <v>4</v>
      </c>
      <c r="B90" s="1">
        <v>125</v>
      </c>
      <c r="C90" s="1">
        <v>15</v>
      </c>
      <c r="D90" s="1">
        <v>900</v>
      </c>
      <c r="E90" s="1">
        <v>1.5214300000000001</v>
      </c>
      <c r="F90" s="1">
        <v>0.32274000000000003</v>
      </c>
      <c r="G90" s="4">
        <v>-1.7138200000000001E-4</v>
      </c>
      <c r="H90" s="4">
        <v>-1.2973400000000001E-6</v>
      </c>
      <c r="I90" s="4">
        <v>3.5757E-9</v>
      </c>
      <c r="J90" s="1">
        <v>16.175249999999998</v>
      </c>
      <c r="K90" s="1">
        <v>6.5637800000000004</v>
      </c>
      <c r="L90" s="39" t="s">
        <v>478</v>
      </c>
      <c r="M90" s="43" t="s">
        <v>1128</v>
      </c>
    </row>
    <row r="91" spans="1:13" x14ac:dyDescent="0.2">
      <c r="A91" s="1">
        <v>4</v>
      </c>
      <c r="B91" s="1">
        <v>125</v>
      </c>
      <c r="D91" s="1">
        <v>900</v>
      </c>
      <c r="E91" s="1">
        <v>7.4087199999999998</v>
      </c>
      <c r="F91" s="1">
        <v>0.34242</v>
      </c>
      <c r="G91" s="1">
        <v>-1.2899999999999999E-3</v>
      </c>
      <c r="H91" s="4">
        <v>3.2793399999999999E-6</v>
      </c>
      <c r="I91" s="4">
        <v>-3.7741199999999998E-9</v>
      </c>
      <c r="J91" s="1">
        <v>17.3461</v>
      </c>
      <c r="K91" s="1">
        <v>12.63402</v>
      </c>
      <c r="L91" s="39" t="s">
        <v>478</v>
      </c>
      <c r="M91" s="43" t="s">
        <v>1129</v>
      </c>
    </row>
    <row r="92" spans="1:13" x14ac:dyDescent="0.2">
      <c r="A92" s="1">
        <v>4</v>
      </c>
      <c r="B92" s="1">
        <v>125</v>
      </c>
      <c r="C92" s="1">
        <v>15</v>
      </c>
      <c r="E92" s="1">
        <v>1.0588900000000001</v>
      </c>
      <c r="F92" s="1">
        <v>2.2769999999999999E-2</v>
      </c>
      <c r="G92" s="4">
        <v>-8.9178599999999994E-5</v>
      </c>
      <c r="H92" s="4">
        <v>2.02875E-7</v>
      </c>
      <c r="I92" s="4">
        <v>-1.65265E-10</v>
      </c>
      <c r="L92" s="43" t="s">
        <v>436</v>
      </c>
      <c r="M92" s="43" t="s">
        <v>1125</v>
      </c>
    </row>
    <row r="93" spans="1:13" x14ac:dyDescent="0.2">
      <c r="A93" s="1">
        <v>4</v>
      </c>
      <c r="B93" s="1">
        <v>125</v>
      </c>
      <c r="E93" s="1">
        <v>0.79137999999999997</v>
      </c>
      <c r="F93" s="1">
        <v>1.5389999999999999E-2</v>
      </c>
      <c r="G93" s="4">
        <v>-4.6434100000000003E-5</v>
      </c>
      <c r="H93" s="4">
        <v>9.3932900000000006E-8</v>
      </c>
      <c r="I93" s="4">
        <v>-7.1978799999999999E-11</v>
      </c>
      <c r="L93" s="43" t="s">
        <v>436</v>
      </c>
      <c r="M93" s="43" t="s">
        <v>1126</v>
      </c>
    </row>
    <row r="94" spans="1:13" x14ac:dyDescent="0.2">
      <c r="A94" s="1">
        <v>4</v>
      </c>
      <c r="B94" s="1">
        <v>125</v>
      </c>
      <c r="C94" s="1">
        <v>15</v>
      </c>
      <c r="D94" s="1">
        <v>3600</v>
      </c>
      <c r="E94" s="1">
        <v>266.29376000000002</v>
      </c>
      <c r="F94" s="1">
        <v>4.4782700000000002</v>
      </c>
      <c r="G94" s="1">
        <v>1.217E-2</v>
      </c>
      <c r="H94" s="4">
        <v>6.8176899999999997E-7</v>
      </c>
      <c r="I94" s="4">
        <v>4.3881100000000003E-11</v>
      </c>
      <c r="J94" s="1">
        <v>25.94275</v>
      </c>
      <c r="K94" s="1">
        <v>398.78163999999998</v>
      </c>
      <c r="L94" s="43" t="s">
        <v>436</v>
      </c>
      <c r="M94" s="43" t="s">
        <v>1127</v>
      </c>
    </row>
    <row r="95" spans="1:13" x14ac:dyDescent="0.2">
      <c r="A95" s="1">
        <v>4</v>
      </c>
      <c r="B95" s="1">
        <v>125</v>
      </c>
      <c r="C95" s="1">
        <v>15</v>
      </c>
      <c r="D95" s="1">
        <v>3600</v>
      </c>
      <c r="E95" s="1">
        <v>6.05701</v>
      </c>
      <c r="F95" s="1">
        <v>5.6809900000000004</v>
      </c>
      <c r="G95" s="4">
        <v>-2.09464E-4</v>
      </c>
      <c r="H95" s="4">
        <v>4.51516E-7</v>
      </c>
      <c r="I95" s="4">
        <v>-3.2900499999999999E-10</v>
      </c>
      <c r="J95" s="1">
        <v>25.774609999999999</v>
      </c>
      <c r="K95" s="1">
        <v>154.06565000000001</v>
      </c>
      <c r="L95" s="43" t="s">
        <v>436</v>
      </c>
      <c r="M95" s="43" t="s">
        <v>1128</v>
      </c>
    </row>
    <row r="96" spans="1:13" x14ac:dyDescent="0.2">
      <c r="A96" s="1">
        <v>4</v>
      </c>
      <c r="B96" s="1">
        <v>125</v>
      </c>
      <c r="D96" s="1">
        <v>3600</v>
      </c>
      <c r="E96" s="1">
        <v>214.44980000000001</v>
      </c>
      <c r="F96" s="1">
        <v>4.04237</v>
      </c>
      <c r="G96" s="1">
        <v>-3.29E-3</v>
      </c>
      <c r="H96" s="4">
        <v>-9.5509199999999996E-7</v>
      </c>
      <c r="I96" s="4">
        <v>8.9598599999999999E-10</v>
      </c>
      <c r="J96" s="1">
        <v>28.401350000000001</v>
      </c>
      <c r="K96" s="1">
        <v>323.47546</v>
      </c>
      <c r="L96" s="43" t="s">
        <v>436</v>
      </c>
      <c r="M96" s="43" t="s">
        <v>1129</v>
      </c>
    </row>
    <row r="97" spans="1:13" x14ac:dyDescent="0.2">
      <c r="A97" s="1">
        <v>4</v>
      </c>
      <c r="B97" s="1">
        <v>125</v>
      </c>
      <c r="C97" s="1">
        <v>15</v>
      </c>
      <c r="E97" s="1">
        <v>0.33509</v>
      </c>
      <c r="F97" s="1">
        <v>2.069E-2</v>
      </c>
      <c r="G97" s="4">
        <v>-1.22552E-4</v>
      </c>
      <c r="H97" s="4">
        <v>3.9168799999999998E-7</v>
      </c>
      <c r="I97" s="4">
        <v>-4.2769800000000002E-10</v>
      </c>
      <c r="L97" s="39" t="s">
        <v>668</v>
      </c>
      <c r="M97" s="43" t="s">
        <v>1125</v>
      </c>
    </row>
    <row r="98" spans="1:13" x14ac:dyDescent="0.2">
      <c r="A98" s="1">
        <v>4</v>
      </c>
      <c r="B98" s="1">
        <v>125</v>
      </c>
      <c r="E98" s="1">
        <v>0.62409000000000003</v>
      </c>
      <c r="F98" s="1">
        <v>8.6199999999999992E-3</v>
      </c>
      <c r="G98" s="4">
        <v>-2.82781E-5</v>
      </c>
      <c r="H98" s="4">
        <v>6.7812100000000004E-8</v>
      </c>
      <c r="I98" s="4">
        <v>-6.4639799999999997E-11</v>
      </c>
      <c r="L98" s="39" t="s">
        <v>668</v>
      </c>
      <c r="M98" s="43" t="s">
        <v>1126</v>
      </c>
    </row>
    <row r="99" spans="1:13" x14ac:dyDescent="0.2">
      <c r="A99" s="1">
        <v>4</v>
      </c>
      <c r="B99" s="1">
        <v>125</v>
      </c>
      <c r="C99" s="1">
        <v>15</v>
      </c>
      <c r="D99" s="1">
        <v>600</v>
      </c>
      <c r="E99" s="1">
        <v>1.8717699999999999</v>
      </c>
      <c r="F99" s="1">
        <v>4.938E-2</v>
      </c>
      <c r="G99" s="4">
        <v>1.08207E-4</v>
      </c>
      <c r="H99" s="4">
        <v>-2.37846E-7</v>
      </c>
      <c r="I99" s="4">
        <v>5.8522099999999998E-10</v>
      </c>
      <c r="J99" s="1">
        <v>20.40577</v>
      </c>
      <c r="K99" s="1">
        <v>2.8800699999999999</v>
      </c>
      <c r="L99" s="39" t="s">
        <v>668</v>
      </c>
      <c r="M99" s="43" t="s">
        <v>1127</v>
      </c>
    </row>
    <row r="100" spans="1:13" x14ac:dyDescent="0.2">
      <c r="A100" s="1">
        <v>4</v>
      </c>
      <c r="B100" s="1">
        <v>125</v>
      </c>
      <c r="C100" s="1">
        <v>15</v>
      </c>
      <c r="D100" s="1">
        <v>600</v>
      </c>
      <c r="E100" s="1">
        <v>1.07243</v>
      </c>
      <c r="F100" s="1">
        <v>0.10537000000000001</v>
      </c>
      <c r="G100" s="4">
        <v>-8.0072400000000003E-5</v>
      </c>
      <c r="H100" s="4">
        <v>1.3979300000000001E-7</v>
      </c>
      <c r="I100" s="4">
        <v>-6.4871799999999997E-11</v>
      </c>
      <c r="J100" s="1">
        <v>22.120709999999999</v>
      </c>
      <c r="K100" s="1">
        <v>3.3136199999999998</v>
      </c>
      <c r="L100" s="39" t="s">
        <v>668</v>
      </c>
      <c r="M100" s="43" t="s">
        <v>1128</v>
      </c>
    </row>
    <row r="101" spans="1:13" x14ac:dyDescent="0.2">
      <c r="A101" s="1">
        <v>4</v>
      </c>
      <c r="B101" s="1">
        <v>125</v>
      </c>
      <c r="D101" s="1">
        <v>600</v>
      </c>
      <c r="E101" s="1">
        <v>2.1141999999999999</v>
      </c>
      <c r="F101" s="1">
        <v>0.10290000000000001</v>
      </c>
      <c r="G101" s="4">
        <v>-2.02556E-4</v>
      </c>
      <c r="H101" s="4">
        <v>2.2830800000000001E-7</v>
      </c>
      <c r="I101" s="4">
        <v>-2.1172299999999999E-10</v>
      </c>
      <c r="J101" s="1">
        <v>20.984169999999999</v>
      </c>
      <c r="K101" s="1">
        <v>4.0091299999999999</v>
      </c>
      <c r="L101" s="39" t="s">
        <v>668</v>
      </c>
      <c r="M101" s="43" t="s">
        <v>1129</v>
      </c>
    </row>
    <row r="102" spans="1:13" x14ac:dyDescent="0.2">
      <c r="A102" s="1">
        <v>4</v>
      </c>
      <c r="B102" s="1">
        <v>125</v>
      </c>
      <c r="C102" s="1">
        <v>15</v>
      </c>
      <c r="E102" s="1">
        <v>1.0808599999999999</v>
      </c>
      <c r="F102" s="1">
        <v>7.1999999999999998E-3</v>
      </c>
      <c r="G102" s="4">
        <v>-1.1211E-5</v>
      </c>
      <c r="H102" s="4">
        <v>1.2892400000000001E-8</v>
      </c>
      <c r="I102" s="4">
        <v>-5.4179199999999996E-12</v>
      </c>
      <c r="L102" s="39" t="s">
        <v>446</v>
      </c>
      <c r="M102" s="43" t="s">
        <v>1125</v>
      </c>
    </row>
    <row r="103" spans="1:13" x14ac:dyDescent="0.2">
      <c r="A103" s="1">
        <v>4</v>
      </c>
      <c r="B103" s="1">
        <v>125</v>
      </c>
      <c r="E103" s="1">
        <v>0.83728000000000002</v>
      </c>
      <c r="F103" s="1">
        <v>8.0800000000000004E-3</v>
      </c>
      <c r="G103" s="4">
        <v>-1.45076E-5</v>
      </c>
      <c r="H103" s="4">
        <v>1.6551800000000001E-8</v>
      </c>
      <c r="I103" s="4">
        <v>-7.2345000000000003E-12</v>
      </c>
      <c r="L103" s="39" t="s">
        <v>446</v>
      </c>
      <c r="M103" s="43" t="s">
        <v>1126</v>
      </c>
    </row>
    <row r="104" spans="1:13" x14ac:dyDescent="0.2">
      <c r="A104" s="1">
        <v>4</v>
      </c>
      <c r="B104" s="1">
        <v>125</v>
      </c>
      <c r="C104" s="1">
        <v>15</v>
      </c>
      <c r="D104" s="1">
        <v>1800</v>
      </c>
      <c r="E104" s="1">
        <v>120.9248</v>
      </c>
      <c r="F104" s="1">
        <v>0.94169000000000003</v>
      </c>
      <c r="G104" s="4">
        <v>8.6776500000000005E-4</v>
      </c>
      <c r="H104" s="4">
        <v>3.0963099999999998E-7</v>
      </c>
      <c r="I104" s="4">
        <v>4.1169700000000001E-10</v>
      </c>
      <c r="J104" s="1">
        <v>46.104349999999997</v>
      </c>
      <c r="K104" s="1">
        <v>165.61651000000001</v>
      </c>
      <c r="L104" s="39" t="s">
        <v>446</v>
      </c>
      <c r="M104" s="43" t="s">
        <v>1127</v>
      </c>
    </row>
    <row r="105" spans="1:13" x14ac:dyDescent="0.2">
      <c r="A105" s="1">
        <v>4</v>
      </c>
      <c r="B105" s="1">
        <v>125</v>
      </c>
      <c r="C105" s="1">
        <v>15</v>
      </c>
      <c r="D105" s="1">
        <v>1800</v>
      </c>
      <c r="E105" s="1">
        <v>53.441659999999999</v>
      </c>
      <c r="F105" s="1">
        <v>1.2366699999999999</v>
      </c>
      <c r="G105" s="4">
        <v>-2.1336E-5</v>
      </c>
      <c r="H105" s="4">
        <v>-7.2066900000000001E-8</v>
      </c>
      <c r="I105" s="4">
        <v>3.5666899999999999E-11</v>
      </c>
      <c r="J105" s="1">
        <v>47.012569999999997</v>
      </c>
      <c r="K105" s="1">
        <v>111.27282</v>
      </c>
      <c r="L105" s="39" t="s">
        <v>446</v>
      </c>
      <c r="M105" s="43" t="s">
        <v>1128</v>
      </c>
    </row>
    <row r="106" spans="1:13" x14ac:dyDescent="0.2">
      <c r="A106" s="1">
        <v>4</v>
      </c>
      <c r="B106" s="1">
        <v>125</v>
      </c>
      <c r="D106" s="1">
        <v>1800</v>
      </c>
      <c r="E106" s="1">
        <v>133.80028999999999</v>
      </c>
      <c r="F106" s="1">
        <v>1.5268600000000001</v>
      </c>
      <c r="G106" s="1">
        <v>-2.3600000000000001E-3</v>
      </c>
      <c r="H106" s="4">
        <v>1.8983399999999999E-6</v>
      </c>
      <c r="I106" s="4">
        <v>-6.3272099999999997E-10</v>
      </c>
      <c r="J106" s="1">
        <v>46.797499999999999</v>
      </c>
      <c r="K106" s="1">
        <v>199.32802000000001</v>
      </c>
      <c r="L106" s="39" t="s">
        <v>446</v>
      </c>
      <c r="M106" s="43" t="s">
        <v>1129</v>
      </c>
    </row>
    <row r="107" spans="1:13" x14ac:dyDescent="0.2">
      <c r="A107" s="1">
        <v>4</v>
      </c>
      <c r="B107" s="1">
        <v>125</v>
      </c>
      <c r="C107" s="1">
        <v>15</v>
      </c>
      <c r="E107" s="1">
        <v>1.17893</v>
      </c>
      <c r="F107" s="1">
        <v>4.0899999999999999E-3</v>
      </c>
      <c r="G107" s="4">
        <v>-3.6949699999999998E-6</v>
      </c>
      <c r="H107" s="4">
        <v>2.4732700000000001E-9</v>
      </c>
      <c r="I107" s="4">
        <v>-6.1607799999999999E-13</v>
      </c>
      <c r="L107" s="39" t="s">
        <v>444</v>
      </c>
      <c r="M107" s="43" t="s">
        <v>1125</v>
      </c>
    </row>
    <row r="108" spans="1:13" x14ac:dyDescent="0.2">
      <c r="A108" s="1">
        <v>4</v>
      </c>
      <c r="B108" s="1">
        <v>125</v>
      </c>
      <c r="E108" s="1">
        <v>0.78907000000000005</v>
      </c>
      <c r="F108" s="1">
        <v>3.7399999999999998E-3</v>
      </c>
      <c r="G108" s="4">
        <v>-3.4889600000000001E-6</v>
      </c>
      <c r="H108" s="4">
        <v>2.1971999999999998E-9</v>
      </c>
      <c r="I108" s="4">
        <v>-5.3643800000000004E-13</v>
      </c>
      <c r="L108" s="39" t="s">
        <v>444</v>
      </c>
      <c r="M108" s="43" t="s">
        <v>1126</v>
      </c>
    </row>
    <row r="109" spans="1:13" x14ac:dyDescent="0.2">
      <c r="A109" s="1">
        <v>4</v>
      </c>
      <c r="B109" s="1">
        <v>125</v>
      </c>
      <c r="C109" s="1">
        <v>15</v>
      </c>
      <c r="D109" s="1">
        <v>2800</v>
      </c>
      <c r="E109" s="1">
        <v>523.74283000000003</v>
      </c>
      <c r="F109" s="1">
        <v>2.5817399999999999</v>
      </c>
      <c r="G109" s="1">
        <v>2.63E-3</v>
      </c>
      <c r="H109" s="4">
        <v>-3.6430499999999998E-7</v>
      </c>
      <c r="I109" s="4">
        <v>1.09481E-10</v>
      </c>
      <c r="J109" s="1">
        <v>82.829880000000003</v>
      </c>
      <c r="K109" s="1">
        <v>780.85229000000004</v>
      </c>
      <c r="L109" s="39" t="s">
        <v>444</v>
      </c>
      <c r="M109" s="43" t="s">
        <v>1127</v>
      </c>
    </row>
    <row r="110" spans="1:13" x14ac:dyDescent="0.2">
      <c r="A110" s="1">
        <v>4</v>
      </c>
      <c r="B110" s="1">
        <v>125</v>
      </c>
      <c r="C110" s="1">
        <v>15</v>
      </c>
      <c r="D110" s="1">
        <v>2800</v>
      </c>
      <c r="E110" s="1">
        <v>187.95321000000001</v>
      </c>
      <c r="F110" s="1">
        <v>3.9523299999999999</v>
      </c>
      <c r="G110" s="4">
        <v>-2.5200299999999999E-4</v>
      </c>
      <c r="H110" s="4">
        <v>4.4517899999999999E-7</v>
      </c>
      <c r="I110" s="4">
        <v>-1.5259300000000001E-10</v>
      </c>
      <c r="J110" s="1">
        <v>87.665610000000001</v>
      </c>
      <c r="K110" s="1">
        <v>523.58028000000002</v>
      </c>
      <c r="L110" s="39" t="s">
        <v>444</v>
      </c>
      <c r="M110" s="43" t="s">
        <v>1128</v>
      </c>
    </row>
    <row r="111" spans="1:13" x14ac:dyDescent="0.2">
      <c r="A111" s="1">
        <v>4</v>
      </c>
      <c r="B111" s="1">
        <v>125</v>
      </c>
      <c r="D111" s="1">
        <v>2800</v>
      </c>
      <c r="E111" s="1">
        <v>302.80207999999999</v>
      </c>
      <c r="F111" s="1">
        <v>4.7762099999999998</v>
      </c>
      <c r="G111" s="1">
        <v>-4.0600000000000002E-3</v>
      </c>
      <c r="H111" s="4">
        <v>2.0457499999999999E-6</v>
      </c>
      <c r="I111" s="4">
        <v>-4.44775E-10</v>
      </c>
      <c r="J111" s="1">
        <v>67.648820000000001</v>
      </c>
      <c r="K111" s="1">
        <v>580.13241000000005</v>
      </c>
      <c r="L111" s="39" t="s">
        <v>444</v>
      </c>
      <c r="M111" s="43" t="s">
        <v>1129</v>
      </c>
    </row>
    <row r="112" spans="1:13" x14ac:dyDescent="0.2">
      <c r="A112" s="1">
        <v>4</v>
      </c>
      <c r="B112" s="34">
        <v>150</v>
      </c>
      <c r="C112" s="1">
        <v>20</v>
      </c>
      <c r="E112" s="1">
        <v>1.9E-3</v>
      </c>
      <c r="F112" s="1">
        <v>2.111E-2</v>
      </c>
      <c r="G112" s="4">
        <v>8.2286600000000003E-6</v>
      </c>
      <c r="H112" s="4">
        <v>3.0875700000000002E-8</v>
      </c>
      <c r="I112" s="4">
        <v>9.6084099999999994E-11</v>
      </c>
      <c r="L112" s="43" t="s">
        <v>431</v>
      </c>
      <c r="M112" s="43" t="s">
        <v>1130</v>
      </c>
    </row>
    <row r="113" spans="1:13" x14ac:dyDescent="0.2">
      <c r="A113" s="1">
        <v>4</v>
      </c>
      <c r="B113" s="34">
        <v>150</v>
      </c>
      <c r="C113" s="1">
        <v>-5</v>
      </c>
      <c r="E113" s="1">
        <v>0.72838000000000003</v>
      </c>
      <c r="F113" s="1">
        <v>1.102E-2</v>
      </c>
      <c r="G113" s="4">
        <v>-8.1012499999999997E-6</v>
      </c>
      <c r="H113" s="4">
        <v>2.1367299999999998E-8</v>
      </c>
      <c r="I113" s="4">
        <v>-4.3536200000000003E-11</v>
      </c>
      <c r="L113" s="43" t="s">
        <v>431</v>
      </c>
      <c r="M113" s="43" t="s">
        <v>1132</v>
      </c>
    </row>
    <row r="114" spans="1:13" x14ac:dyDescent="0.2">
      <c r="A114" s="1">
        <v>4</v>
      </c>
      <c r="B114" s="34">
        <v>25</v>
      </c>
      <c r="C114" s="1">
        <v>20</v>
      </c>
      <c r="D114" s="1">
        <v>600</v>
      </c>
      <c r="E114" s="1">
        <v>0.98709999999999998</v>
      </c>
      <c r="F114" s="1">
        <v>1.58E-3</v>
      </c>
      <c r="G114" s="4">
        <v>1.25143E-4</v>
      </c>
      <c r="H114" s="4">
        <v>-8.1264900000000004E-7</v>
      </c>
      <c r="I114" s="4">
        <v>1.78139E-9</v>
      </c>
      <c r="J114" s="1">
        <v>39.510120000000001</v>
      </c>
      <c r="K114" s="1">
        <v>1.1850400000000001</v>
      </c>
      <c r="L114" s="43" t="s">
        <v>431</v>
      </c>
      <c r="M114" s="43" t="s">
        <v>1127</v>
      </c>
    </row>
    <row r="115" spans="1:13" x14ac:dyDescent="0.2">
      <c r="A115" s="1">
        <v>4</v>
      </c>
      <c r="B115" s="34">
        <v>25</v>
      </c>
      <c r="C115" s="1">
        <v>20</v>
      </c>
      <c r="D115" s="1">
        <v>600</v>
      </c>
      <c r="E115" s="1">
        <v>0.25569999999999998</v>
      </c>
      <c r="F115" s="1">
        <v>-2.7499999999999998E-3</v>
      </c>
      <c r="G115" s="4">
        <v>5.1286299999999997E-5</v>
      </c>
      <c r="H115" s="4">
        <v>-2.4843600000000002E-7</v>
      </c>
      <c r="I115" s="4">
        <v>6.2344199999999999E-10</v>
      </c>
      <c r="J115" s="1">
        <v>41.256399999999999</v>
      </c>
      <c r="K115" s="1">
        <v>0.20301</v>
      </c>
      <c r="L115" s="43" t="s">
        <v>431</v>
      </c>
      <c r="M115" s="43" t="s">
        <v>1128</v>
      </c>
    </row>
    <row r="116" spans="1:13" x14ac:dyDescent="0.2">
      <c r="A116" s="1">
        <v>4</v>
      </c>
      <c r="B116" s="34">
        <v>25</v>
      </c>
      <c r="C116" s="1">
        <v>-5</v>
      </c>
      <c r="D116" s="1">
        <v>600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L116" s="43" t="s">
        <v>431</v>
      </c>
      <c r="M116" s="43" t="s">
        <v>1129</v>
      </c>
    </row>
    <row r="117" spans="1:13" x14ac:dyDescent="0.2">
      <c r="A117" s="1">
        <v>4</v>
      </c>
      <c r="B117" s="34">
        <v>150</v>
      </c>
      <c r="C117" s="1">
        <v>20</v>
      </c>
      <c r="E117" s="1">
        <v>1.8600000000000001E-3</v>
      </c>
      <c r="F117" s="1">
        <v>7.6400000000000001E-3</v>
      </c>
      <c r="G117" s="4">
        <v>-1.3847000000000001E-6</v>
      </c>
      <c r="H117" s="4">
        <v>7.8050999999999999E-9</v>
      </c>
      <c r="I117" s="4">
        <v>-4.2129600000000003E-12</v>
      </c>
      <c r="L117" s="43" t="s">
        <v>432</v>
      </c>
      <c r="M117" s="43" t="s">
        <v>1130</v>
      </c>
    </row>
    <row r="118" spans="1:13" x14ac:dyDescent="0.2">
      <c r="A118" s="1">
        <v>4</v>
      </c>
      <c r="B118" s="34">
        <v>150</v>
      </c>
      <c r="C118" s="1">
        <v>-5</v>
      </c>
      <c r="E118" s="1">
        <v>0.72521000000000002</v>
      </c>
      <c r="F118" s="1">
        <v>5.8500000000000002E-3</v>
      </c>
      <c r="G118" s="4">
        <v>-6.7417399999999996E-6</v>
      </c>
      <c r="H118" s="4">
        <v>1.48412E-8</v>
      </c>
      <c r="I118" s="4">
        <v>-1.3931399999999999E-11</v>
      </c>
      <c r="L118" s="43" t="s">
        <v>432</v>
      </c>
      <c r="M118" s="43" t="s">
        <v>1132</v>
      </c>
    </row>
    <row r="119" spans="1:13" x14ac:dyDescent="0.2">
      <c r="A119" s="1">
        <v>4</v>
      </c>
      <c r="B119" s="34">
        <v>25</v>
      </c>
      <c r="C119" s="1">
        <v>20</v>
      </c>
      <c r="D119" s="1">
        <v>600</v>
      </c>
      <c r="E119" s="1">
        <v>1.0465800000000001</v>
      </c>
      <c r="F119" s="1">
        <v>2.503E-2</v>
      </c>
      <c r="G119" s="4">
        <v>-9.9301600000000005E-5</v>
      </c>
      <c r="H119" s="4">
        <v>3.7346400000000001E-7</v>
      </c>
      <c r="I119" s="4">
        <v>-4.5108399999999999E-10</v>
      </c>
      <c r="J119" s="1">
        <v>50.931789999999999</v>
      </c>
      <c r="K119" s="1">
        <v>2.1583800000000002</v>
      </c>
      <c r="L119" s="43" t="s">
        <v>432</v>
      </c>
      <c r="M119" s="43" t="s">
        <v>1127</v>
      </c>
    </row>
    <row r="120" spans="1:13" x14ac:dyDescent="0.2">
      <c r="A120" s="1">
        <v>4</v>
      </c>
      <c r="B120" s="34">
        <v>25</v>
      </c>
      <c r="C120" s="1">
        <v>20</v>
      </c>
      <c r="D120" s="1">
        <v>600</v>
      </c>
      <c r="E120" s="1">
        <v>0.80678000000000005</v>
      </c>
      <c r="F120" s="1">
        <v>-7.0400000000000003E-3</v>
      </c>
      <c r="G120" s="4">
        <v>1.2554299999999999E-4</v>
      </c>
      <c r="H120" s="4">
        <v>-1.76707E-7</v>
      </c>
      <c r="I120" s="4">
        <v>8.6231099999999998E-11</v>
      </c>
      <c r="J120" s="1">
        <v>50.516979999999997</v>
      </c>
      <c r="K120" s="1">
        <v>0.73048999999999997</v>
      </c>
      <c r="L120" s="43" t="s">
        <v>432</v>
      </c>
      <c r="M120" s="43" t="s">
        <v>1128</v>
      </c>
    </row>
    <row r="121" spans="1:13" x14ac:dyDescent="0.2">
      <c r="A121" s="1">
        <v>4</v>
      </c>
      <c r="B121" s="34">
        <v>25</v>
      </c>
      <c r="C121" s="1">
        <v>-5</v>
      </c>
      <c r="D121" s="1">
        <v>600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L121" s="43" t="s">
        <v>432</v>
      </c>
      <c r="M121" s="43" t="s">
        <v>1129</v>
      </c>
    </row>
    <row r="122" spans="1:13" x14ac:dyDescent="0.2">
      <c r="A122" s="1">
        <v>4</v>
      </c>
      <c r="B122" s="34">
        <v>150</v>
      </c>
      <c r="C122" s="1">
        <v>15</v>
      </c>
      <c r="E122" s="1">
        <v>0</v>
      </c>
      <c r="F122" s="1">
        <v>3.62E-3</v>
      </c>
      <c r="G122" s="4">
        <v>3.7295400000000002E-7</v>
      </c>
      <c r="H122" s="4">
        <v>-7.4818299999999994E-11</v>
      </c>
      <c r="I122" s="4">
        <v>2.6821999999999999E-13</v>
      </c>
      <c r="L122" s="43" t="s">
        <v>435</v>
      </c>
      <c r="M122" s="43" t="s">
        <v>1130</v>
      </c>
    </row>
    <row r="123" spans="1:13" x14ac:dyDescent="0.2">
      <c r="A123" s="1">
        <v>4</v>
      </c>
      <c r="B123" s="34">
        <v>150</v>
      </c>
      <c r="C123" s="1">
        <v>-4</v>
      </c>
      <c r="E123" s="1">
        <v>2.5311699999999999</v>
      </c>
      <c r="F123" s="1">
        <v>8.7299999999999999E-3</v>
      </c>
      <c r="G123" s="4">
        <v>-2.0867099999999999E-5</v>
      </c>
      <c r="H123" s="4">
        <v>2.6560199999999999E-8</v>
      </c>
      <c r="I123" s="4">
        <v>-1.2327500000000001E-11</v>
      </c>
      <c r="L123" s="43" t="s">
        <v>435</v>
      </c>
      <c r="M123" s="43" t="s">
        <v>1132</v>
      </c>
    </row>
    <row r="124" spans="1:13" x14ac:dyDescent="0.2">
      <c r="A124" s="1">
        <v>4</v>
      </c>
      <c r="B124" s="34">
        <v>25</v>
      </c>
      <c r="C124" s="1">
        <v>15</v>
      </c>
      <c r="D124" s="1">
        <v>600</v>
      </c>
      <c r="E124" s="1">
        <v>0.28151999999999999</v>
      </c>
      <c r="F124" s="1">
        <v>2.4570000000000002E-2</v>
      </c>
      <c r="G124" s="4">
        <v>-5.0749999999999997E-6</v>
      </c>
      <c r="H124" s="4">
        <v>8.7367200000000008E-9</v>
      </c>
      <c r="I124" s="4">
        <v>-4.2222000000000003E-12</v>
      </c>
      <c r="J124" s="1">
        <v>63.404719999999998</v>
      </c>
      <c r="K124" s="1">
        <v>1.79986</v>
      </c>
      <c r="L124" s="43" t="s">
        <v>435</v>
      </c>
      <c r="M124" s="43" t="s">
        <v>1127</v>
      </c>
    </row>
    <row r="125" spans="1:13" x14ac:dyDescent="0.2">
      <c r="A125" s="1">
        <v>4</v>
      </c>
      <c r="B125" s="34">
        <v>25</v>
      </c>
      <c r="C125" s="1">
        <v>15</v>
      </c>
      <c r="D125" s="1">
        <v>600</v>
      </c>
      <c r="E125" s="1">
        <v>0</v>
      </c>
      <c r="F125" s="1">
        <v>1.2529999999999999E-2</v>
      </c>
      <c r="G125" s="4">
        <v>2.66126E-5</v>
      </c>
      <c r="H125" s="4">
        <v>-1.29854E-8</v>
      </c>
      <c r="I125" s="4">
        <v>5.7436599999999998E-12</v>
      </c>
      <c r="J125" s="1">
        <v>51.984360000000002</v>
      </c>
      <c r="K125" s="1">
        <v>0.57650000000000001</v>
      </c>
      <c r="L125" s="43" t="s">
        <v>435</v>
      </c>
      <c r="M125" s="43" t="s">
        <v>1128</v>
      </c>
    </row>
    <row r="126" spans="1:13" x14ac:dyDescent="0.2">
      <c r="A126" s="1">
        <v>4</v>
      </c>
      <c r="B126" s="34">
        <v>25</v>
      </c>
      <c r="C126" s="1">
        <v>-4</v>
      </c>
      <c r="D126" s="1">
        <v>600</v>
      </c>
      <c r="E126" s="34">
        <v>0</v>
      </c>
      <c r="F126" s="34">
        <v>0</v>
      </c>
      <c r="G126" s="34">
        <v>0</v>
      </c>
      <c r="H126" s="34">
        <v>0</v>
      </c>
      <c r="I126" s="34">
        <v>0</v>
      </c>
      <c r="L126" s="43" t="s">
        <v>435</v>
      </c>
      <c r="M126" s="43" t="s">
        <v>1129</v>
      </c>
    </row>
    <row r="127" spans="1:13" x14ac:dyDescent="0.2">
      <c r="A127" s="1">
        <v>4</v>
      </c>
      <c r="B127" s="34">
        <v>150</v>
      </c>
      <c r="C127" s="1">
        <v>15</v>
      </c>
      <c r="E127" s="1">
        <v>0</v>
      </c>
      <c r="F127" s="1">
        <v>1.4160000000000001E-2</v>
      </c>
      <c r="G127" s="4">
        <v>8.4876600000000007E-6</v>
      </c>
      <c r="H127" s="4">
        <v>1.3045E-9</v>
      </c>
      <c r="I127" s="4">
        <v>1.37198E-11</v>
      </c>
      <c r="L127" s="43" t="s">
        <v>434</v>
      </c>
      <c r="M127" s="43" t="s">
        <v>1130</v>
      </c>
    </row>
    <row r="128" spans="1:13" x14ac:dyDescent="0.2">
      <c r="A128" s="1">
        <v>4</v>
      </c>
      <c r="B128" s="34">
        <v>150</v>
      </c>
      <c r="C128" s="1">
        <v>-4</v>
      </c>
      <c r="E128" s="1">
        <v>0.71723999999999999</v>
      </c>
      <c r="F128" s="1">
        <v>6.4900000000000001E-3</v>
      </c>
      <c r="G128" s="4">
        <v>-6.3521999999999999E-6</v>
      </c>
      <c r="H128" s="4">
        <v>1.30327E-8</v>
      </c>
      <c r="I128" s="4">
        <v>-1.1948300000000001E-11</v>
      </c>
      <c r="L128" s="43" t="s">
        <v>434</v>
      </c>
      <c r="M128" s="43" t="s">
        <v>1132</v>
      </c>
    </row>
    <row r="129" spans="1:13" x14ac:dyDescent="0.2">
      <c r="A129" s="1">
        <v>4</v>
      </c>
      <c r="B129" s="34">
        <v>25</v>
      </c>
      <c r="C129" s="1">
        <v>15</v>
      </c>
      <c r="D129" s="1">
        <v>900</v>
      </c>
      <c r="E129" s="1">
        <v>0</v>
      </c>
      <c r="F129" s="1">
        <v>9.4570000000000001E-2</v>
      </c>
      <c r="G129" s="4">
        <v>-5.0349100000000001E-4</v>
      </c>
      <c r="H129" s="4">
        <v>1.8654899999999999E-6</v>
      </c>
      <c r="I129" s="4">
        <v>-2.4406600000000001E-9</v>
      </c>
      <c r="J129" s="1">
        <v>100.70689</v>
      </c>
      <c r="K129" s="1">
        <v>6.0717499999999998</v>
      </c>
      <c r="L129" s="43" t="s">
        <v>434</v>
      </c>
      <c r="M129" s="43" t="s">
        <v>1127</v>
      </c>
    </row>
    <row r="130" spans="1:13" x14ac:dyDescent="0.2">
      <c r="A130" s="1">
        <v>4</v>
      </c>
      <c r="B130" s="34">
        <v>25</v>
      </c>
      <c r="C130" s="1">
        <v>15</v>
      </c>
      <c r="D130" s="1">
        <v>900</v>
      </c>
      <c r="E130" s="1">
        <v>0</v>
      </c>
      <c r="F130" s="1">
        <v>2.231E-2</v>
      </c>
      <c r="G130" s="4">
        <v>-3.8250100000000002E-5</v>
      </c>
      <c r="H130" s="4">
        <v>5.3883000000000001E-7</v>
      </c>
      <c r="I130" s="4">
        <v>-9.8085699999999994E-10</v>
      </c>
      <c r="J130" s="1">
        <v>100.11915</v>
      </c>
      <c r="K130" s="1">
        <v>2.2166000000000001</v>
      </c>
      <c r="L130" s="43" t="s">
        <v>434</v>
      </c>
      <c r="M130" s="43" t="s">
        <v>1128</v>
      </c>
    </row>
    <row r="131" spans="1:13" x14ac:dyDescent="0.2">
      <c r="A131" s="1">
        <v>4</v>
      </c>
      <c r="B131" s="34">
        <v>25</v>
      </c>
      <c r="C131" s="1">
        <v>-4</v>
      </c>
      <c r="D131" s="1">
        <v>900</v>
      </c>
      <c r="E131" s="34">
        <v>0</v>
      </c>
      <c r="F131" s="34">
        <v>0</v>
      </c>
      <c r="G131" s="34">
        <v>0</v>
      </c>
      <c r="H131" s="34">
        <v>0</v>
      </c>
      <c r="I131" s="34">
        <v>0</v>
      </c>
      <c r="L131" s="43" t="s">
        <v>434</v>
      </c>
      <c r="M131" s="43" t="s">
        <v>1129</v>
      </c>
    </row>
    <row r="132" spans="1:13" x14ac:dyDescent="0.2">
      <c r="A132" s="1">
        <v>4</v>
      </c>
      <c r="B132" s="34">
        <v>150</v>
      </c>
      <c r="C132" s="1">
        <v>-5</v>
      </c>
      <c r="E132" s="1">
        <v>2.5053299999999998</v>
      </c>
      <c r="F132" s="1">
        <v>6.547E-2</v>
      </c>
      <c r="G132" s="4">
        <v>-9.1147600000000004E-4</v>
      </c>
      <c r="H132" s="4">
        <v>7.1300600000000003E-6</v>
      </c>
      <c r="I132" s="4">
        <v>-2.00572E-8</v>
      </c>
      <c r="L132" s="43" t="s">
        <v>1014</v>
      </c>
      <c r="M132" s="43" t="s">
        <v>1131</v>
      </c>
    </row>
    <row r="133" spans="1:13" x14ac:dyDescent="0.2">
      <c r="A133" s="1">
        <v>4</v>
      </c>
      <c r="B133" s="34">
        <v>150</v>
      </c>
      <c r="C133" s="1">
        <v>-5</v>
      </c>
      <c r="E133" s="1">
        <v>2.51742</v>
      </c>
      <c r="F133" s="1">
        <v>8.4099999999999994E-2</v>
      </c>
      <c r="G133" s="1">
        <v>-1.82E-3</v>
      </c>
      <c r="H133" s="4">
        <v>2.32749E-5</v>
      </c>
      <c r="I133" s="4">
        <v>-1.08587E-7</v>
      </c>
      <c r="L133" s="43" t="s">
        <v>1012</v>
      </c>
      <c r="M133" s="43" t="s">
        <v>1131</v>
      </c>
    </row>
    <row r="134" spans="1:13" x14ac:dyDescent="0.2">
      <c r="A134" s="1">
        <v>4</v>
      </c>
      <c r="B134" s="34">
        <v>150</v>
      </c>
      <c r="C134" s="1">
        <v>-5</v>
      </c>
      <c r="E134" s="1">
        <v>2.5305</v>
      </c>
      <c r="F134" s="1">
        <v>1.1295900000000001</v>
      </c>
      <c r="G134" s="1">
        <v>-0.42923</v>
      </c>
      <c r="H134" s="1">
        <v>9.6350000000000005E-2</v>
      </c>
      <c r="I134" s="1">
        <v>-7.9799999999999992E-3</v>
      </c>
      <c r="L134" s="43" t="s">
        <v>1015</v>
      </c>
      <c r="M134" s="43" t="s">
        <v>1131</v>
      </c>
    </row>
    <row r="135" spans="1:13" x14ac:dyDescent="0.2">
      <c r="A135" s="1">
        <v>4</v>
      </c>
      <c r="B135" s="1">
        <v>125</v>
      </c>
      <c r="C135" s="1">
        <v>15</v>
      </c>
      <c r="E135" s="1">
        <v>0.69557000000000002</v>
      </c>
      <c r="F135" s="1">
        <v>9.2099999999999994E-3</v>
      </c>
      <c r="G135" s="4">
        <v>-2.5442100000000002E-5</v>
      </c>
      <c r="H135" s="4">
        <v>6.07958E-8</v>
      </c>
      <c r="I135" s="4">
        <v>-4.8463900000000002E-11</v>
      </c>
      <c r="L135" s="39" t="s">
        <v>1025</v>
      </c>
      <c r="M135" s="43" t="s">
        <v>1125</v>
      </c>
    </row>
    <row r="136" spans="1:13" x14ac:dyDescent="0.2">
      <c r="A136" s="1">
        <v>4</v>
      </c>
      <c r="B136" s="1">
        <v>125</v>
      </c>
      <c r="E136" s="1">
        <v>0.58326</v>
      </c>
      <c r="F136" s="1">
        <v>1.078E-2</v>
      </c>
      <c r="G136" s="4">
        <v>-4.4274000000000003E-5</v>
      </c>
      <c r="H136" s="4">
        <v>1.03058E-7</v>
      </c>
      <c r="I136" s="4">
        <v>-8.6541700000000005E-11</v>
      </c>
      <c r="L136" s="39" t="s">
        <v>1028</v>
      </c>
      <c r="M136" s="43" t="s">
        <v>1126</v>
      </c>
    </row>
    <row r="137" spans="1:13" x14ac:dyDescent="0.2">
      <c r="A137" s="1">
        <v>4</v>
      </c>
      <c r="B137" s="1">
        <v>125</v>
      </c>
      <c r="C137" s="1">
        <v>15</v>
      </c>
      <c r="D137" s="1">
        <v>900</v>
      </c>
      <c r="E137" s="1">
        <v>8.1782500000000002</v>
      </c>
      <c r="F137" s="1">
        <v>0.30241000000000001</v>
      </c>
      <c r="G137" s="4">
        <v>3.0509599999999998E-4</v>
      </c>
      <c r="H137" s="4">
        <v>-3.97164E-7</v>
      </c>
      <c r="I137" s="4">
        <v>2.5490100000000001E-9</v>
      </c>
      <c r="J137" s="1">
        <v>30.591729999999998</v>
      </c>
      <c r="K137" s="1">
        <v>17.220645568168798</v>
      </c>
      <c r="L137" s="39" t="s">
        <v>1025</v>
      </c>
      <c r="M137" s="43" t="s">
        <v>1127</v>
      </c>
    </row>
    <row r="138" spans="1:13" x14ac:dyDescent="0.2">
      <c r="A138" s="1">
        <v>4</v>
      </c>
      <c r="B138" s="1">
        <v>125</v>
      </c>
      <c r="C138" s="1">
        <v>15</v>
      </c>
      <c r="D138" s="1">
        <v>900</v>
      </c>
      <c r="E138" s="1">
        <v>12.79162</v>
      </c>
      <c r="F138" s="1">
        <v>0.59509000000000001</v>
      </c>
      <c r="G138" s="1">
        <v>-1.1999999999999999E-3</v>
      </c>
      <c r="H138" s="4">
        <v>1.8517E-6</v>
      </c>
      <c r="I138" s="4">
        <v>-1.0298200000000001E-9</v>
      </c>
      <c r="J138" s="1">
        <v>25.965922000938001</v>
      </c>
      <c r="K138" s="1">
        <v>27.518241706595202</v>
      </c>
      <c r="L138" s="39" t="s">
        <v>1025</v>
      </c>
      <c r="M138" s="43" t="s">
        <v>1128</v>
      </c>
    </row>
    <row r="139" spans="1:13" x14ac:dyDescent="0.2">
      <c r="A139" s="1">
        <v>4</v>
      </c>
      <c r="B139" s="1">
        <v>125</v>
      </c>
      <c r="D139" s="1">
        <v>900</v>
      </c>
      <c r="E139" s="1">
        <v>13.428000000000001</v>
      </c>
      <c r="F139" s="1">
        <v>0.25453999999999999</v>
      </c>
      <c r="G139" s="4">
        <v>-4.6057500000000001E-4</v>
      </c>
      <c r="H139" s="4">
        <v>2.6695300000000002E-7</v>
      </c>
      <c r="I139" s="4">
        <v>2.4360700000000001E-11</v>
      </c>
      <c r="J139" s="1">
        <v>25.292809999999999</v>
      </c>
      <c r="K139" s="1">
        <v>19.773019999999999</v>
      </c>
      <c r="L139" s="39" t="s">
        <v>1025</v>
      </c>
      <c r="M139" s="43" t="s">
        <v>1129</v>
      </c>
    </row>
    <row r="140" spans="1:13" x14ac:dyDescent="0.2">
      <c r="A140" s="1">
        <v>4</v>
      </c>
      <c r="B140" s="1">
        <v>125</v>
      </c>
      <c r="E140" s="1">
        <v>1.1791700000000001</v>
      </c>
      <c r="F140" s="1">
        <v>1.6219999999999998E-2</v>
      </c>
      <c r="G140" s="4">
        <v>-1.88572E-4</v>
      </c>
      <c r="H140" s="4">
        <v>1.1914599999999999E-6</v>
      </c>
      <c r="I140" s="4">
        <v>-2.6279600000000001E-9</v>
      </c>
      <c r="L140" s="39" t="s">
        <v>1291</v>
      </c>
      <c r="M140" s="43" t="s">
        <v>1126</v>
      </c>
    </row>
    <row r="141" spans="1:13" x14ac:dyDescent="0.2">
      <c r="A141" s="1">
        <v>4</v>
      </c>
      <c r="B141" s="1">
        <v>125</v>
      </c>
      <c r="E141" s="1">
        <v>1.0058100000000001</v>
      </c>
      <c r="F141" s="1">
        <v>4.5399999999999998E-3</v>
      </c>
      <c r="G141" s="4">
        <v>-1.9057999999999999E-5</v>
      </c>
      <c r="H141" s="4">
        <v>4.6865600000000002E-8</v>
      </c>
      <c r="I141" s="4">
        <v>-4.0493699999999997E-11</v>
      </c>
      <c r="L141" s="39" t="s">
        <v>1292</v>
      </c>
      <c r="M141" s="43" t="s">
        <v>1126</v>
      </c>
    </row>
    <row r="142" spans="1:13" x14ac:dyDescent="0.2">
      <c r="A142" s="1">
        <v>4</v>
      </c>
      <c r="B142" s="1">
        <v>125</v>
      </c>
      <c r="E142" s="1">
        <v>0.71660999999999997</v>
      </c>
      <c r="F142" s="1">
        <v>6.0000000000000001E-3</v>
      </c>
      <c r="G142" s="4">
        <v>-1.77587E-5</v>
      </c>
      <c r="H142" s="4">
        <v>2.6705599999999999E-8</v>
      </c>
      <c r="I142" s="4">
        <v>-1.4219200000000001E-11</v>
      </c>
      <c r="L142" s="39" t="s">
        <v>1293</v>
      </c>
      <c r="M142" s="43" t="s">
        <v>1126</v>
      </c>
    </row>
    <row r="143" spans="1:13" x14ac:dyDescent="0.2">
      <c r="A143" s="1">
        <v>4</v>
      </c>
      <c r="B143" s="1">
        <v>175</v>
      </c>
      <c r="C143" s="1">
        <v>15</v>
      </c>
      <c r="E143" s="1">
        <v>0.53097000000000005</v>
      </c>
      <c r="F143" s="1">
        <v>6.7989999999999995E-2</v>
      </c>
      <c r="G143" s="4">
        <v>-8.8938299999999999E-4</v>
      </c>
      <c r="H143" s="4">
        <v>9.2384600000000003E-6</v>
      </c>
      <c r="I143" s="4">
        <v>-3.07375E-8</v>
      </c>
      <c r="L143" s="43" t="s">
        <v>1296</v>
      </c>
      <c r="M143" s="43" t="s">
        <v>1125</v>
      </c>
    </row>
    <row r="144" spans="1:13" x14ac:dyDescent="0.2">
      <c r="A144" s="1">
        <v>4</v>
      </c>
      <c r="B144" s="1">
        <v>175</v>
      </c>
      <c r="E144" s="1">
        <v>0.46584999999999999</v>
      </c>
      <c r="F144" s="1">
        <v>5.2350000000000001E-2</v>
      </c>
      <c r="G144" s="4">
        <v>-6.2793699999999996E-4</v>
      </c>
      <c r="H144" s="4">
        <v>4.6906100000000003E-6</v>
      </c>
      <c r="I144" s="4">
        <v>-1.2576299999999999E-8</v>
      </c>
      <c r="L144" s="43" t="s">
        <v>1296</v>
      </c>
      <c r="M144" s="43" t="s">
        <v>1126</v>
      </c>
    </row>
    <row r="145" spans="1:13" x14ac:dyDescent="0.2">
      <c r="A145" s="1">
        <v>4</v>
      </c>
      <c r="B145" s="1">
        <v>175</v>
      </c>
      <c r="C145" s="1">
        <v>15</v>
      </c>
      <c r="D145" s="1">
        <v>600</v>
      </c>
      <c r="E145" s="34">
        <v>0.31229000000000001</v>
      </c>
      <c r="F145" s="34">
        <v>9.0230000000000005E-2</v>
      </c>
      <c r="G145" s="69">
        <v>-3.4715100000000002E-4</v>
      </c>
      <c r="H145" s="69">
        <v>2.3215999999999999E-5</v>
      </c>
      <c r="I145" s="69">
        <v>-1.2043500000000001E-7</v>
      </c>
      <c r="L145" s="43" t="s">
        <v>1296</v>
      </c>
      <c r="M145" s="43" t="s">
        <v>1127</v>
      </c>
    </row>
    <row r="146" spans="1:13" x14ac:dyDescent="0.2">
      <c r="A146" s="1">
        <v>4</v>
      </c>
      <c r="B146" s="1">
        <v>175</v>
      </c>
      <c r="C146" s="1">
        <v>15</v>
      </c>
      <c r="D146" s="1">
        <v>600</v>
      </c>
      <c r="E146" s="34">
        <v>0.60731000000000002</v>
      </c>
      <c r="F146" s="34">
        <v>5.7439999999999998E-2</v>
      </c>
      <c r="G146" s="69">
        <v>1.24E-3</v>
      </c>
      <c r="H146" s="69">
        <v>-2.14438E-5</v>
      </c>
      <c r="I146" s="69">
        <v>1.1106300000000001E-7</v>
      </c>
      <c r="L146" s="43" t="s">
        <v>1296</v>
      </c>
      <c r="M146" s="43" t="s">
        <v>1128</v>
      </c>
    </row>
    <row r="147" spans="1:13" x14ac:dyDescent="0.2">
      <c r="A147" s="1">
        <v>4</v>
      </c>
      <c r="B147" s="1">
        <v>175</v>
      </c>
      <c r="C147" s="1">
        <v>15</v>
      </c>
      <c r="E147" s="1">
        <v>0.61955000000000005</v>
      </c>
      <c r="F147" s="1">
        <v>6.9849999999999995E-2</v>
      </c>
      <c r="G147" s="4">
        <v>-7.1339400000000001E-4</v>
      </c>
      <c r="H147" s="4">
        <v>6.2662500000000004E-6</v>
      </c>
      <c r="I147" s="4">
        <v>-1.14467E-8</v>
      </c>
      <c r="J147" s="4"/>
      <c r="L147" s="43" t="s">
        <v>1393</v>
      </c>
      <c r="M147" s="43" t="s">
        <v>1125</v>
      </c>
    </row>
    <row r="148" spans="1:13" x14ac:dyDescent="0.2">
      <c r="A148" s="1">
        <v>4</v>
      </c>
      <c r="B148" s="1">
        <v>175</v>
      </c>
      <c r="E148" s="1">
        <v>0.68437999999999999</v>
      </c>
      <c r="F148" s="1">
        <v>0.12997</v>
      </c>
      <c r="G148" s="1">
        <v>-1.48E-3</v>
      </c>
      <c r="H148" s="4">
        <v>1.0514699999999999E-5</v>
      </c>
      <c r="I148" s="4">
        <v>-2.6912599999999999E-8</v>
      </c>
      <c r="J148" s="4"/>
      <c r="L148" s="43" t="s">
        <v>1393</v>
      </c>
      <c r="M148" s="43" t="s">
        <v>1126</v>
      </c>
    </row>
    <row r="149" spans="1:13" x14ac:dyDescent="0.2">
      <c r="A149" s="1">
        <v>4</v>
      </c>
      <c r="B149" s="1">
        <v>175</v>
      </c>
      <c r="C149" s="1">
        <v>15</v>
      </c>
      <c r="D149" s="1">
        <v>600</v>
      </c>
      <c r="E149" s="4">
        <v>0.16886999999999999</v>
      </c>
      <c r="F149" s="4">
        <v>0.1074</v>
      </c>
      <c r="G149" s="1">
        <v>-1.6299999999999999E-3</v>
      </c>
      <c r="H149" s="4">
        <v>5.4861699999999997E-5</v>
      </c>
      <c r="I149" s="4">
        <v>-2.3688299999999999E-7</v>
      </c>
      <c r="J149" s="4"/>
      <c r="L149" s="43" t="s">
        <v>1393</v>
      </c>
      <c r="M149" s="43" t="s">
        <v>1127</v>
      </c>
    </row>
    <row r="150" spans="1:13" x14ac:dyDescent="0.2">
      <c r="A150" s="1">
        <v>4</v>
      </c>
      <c r="B150" s="1">
        <v>175</v>
      </c>
      <c r="C150" s="1">
        <v>15</v>
      </c>
      <c r="D150" s="1">
        <v>600</v>
      </c>
      <c r="E150" s="4">
        <v>9.8989999999999995E-2</v>
      </c>
      <c r="F150" s="4">
        <v>6.8729999999999999E-2</v>
      </c>
      <c r="G150" s="4">
        <v>-2.9904399999999999E-4</v>
      </c>
      <c r="H150" s="4">
        <v>1.10082E-6</v>
      </c>
      <c r="I150" s="4">
        <v>5.6363100000000004E-9</v>
      </c>
      <c r="L150" s="43" t="s">
        <v>1393</v>
      </c>
      <c r="M150" s="43" t="s">
        <v>1128</v>
      </c>
    </row>
    <row r="151" spans="1:13" x14ac:dyDescent="0.2">
      <c r="A151" s="1">
        <v>4</v>
      </c>
      <c r="B151" s="1">
        <v>175</v>
      </c>
      <c r="C151" s="1">
        <v>15</v>
      </c>
      <c r="E151" s="1">
        <v>0.51937</v>
      </c>
      <c r="F151" s="1">
        <v>6.0220000000000003E-2</v>
      </c>
      <c r="G151" s="4">
        <v>-4.9017500000000003E-4</v>
      </c>
      <c r="H151" s="4">
        <v>3.0572799999999998E-6</v>
      </c>
      <c r="I151" s="4">
        <v>4.6922999999999996E-9</v>
      </c>
      <c r="L151" s="43" t="s">
        <v>1407</v>
      </c>
      <c r="M151" s="43" t="s">
        <v>1125</v>
      </c>
    </row>
    <row r="152" spans="1:13" x14ac:dyDescent="0.2">
      <c r="A152" s="1">
        <v>4</v>
      </c>
      <c r="B152" s="1">
        <v>175</v>
      </c>
      <c r="E152" s="1">
        <v>0.57606000000000002</v>
      </c>
      <c r="F152" s="1">
        <v>5.1860000000000003E-2</v>
      </c>
      <c r="G152" s="4">
        <v>-5.9145300000000003E-4</v>
      </c>
      <c r="H152" s="4">
        <v>4.3194700000000003E-6</v>
      </c>
      <c r="I152" s="4">
        <v>-1.1278500000000001E-8</v>
      </c>
      <c r="L152" s="43" t="s">
        <v>1407</v>
      </c>
      <c r="M152" s="43" t="s">
        <v>1126</v>
      </c>
    </row>
    <row r="153" spans="1:13" x14ac:dyDescent="0.2">
      <c r="A153" s="1">
        <v>4</v>
      </c>
      <c r="B153" s="1">
        <v>175</v>
      </c>
      <c r="C153" s="1">
        <v>15</v>
      </c>
      <c r="D153" s="1">
        <v>600</v>
      </c>
      <c r="E153" s="1">
        <v>1.14012</v>
      </c>
      <c r="F153" s="1">
        <v>0.13356999999999999</v>
      </c>
      <c r="G153" s="4">
        <v>-3.5500000000000002E-3</v>
      </c>
      <c r="H153" s="4">
        <v>1.15951E-4</v>
      </c>
      <c r="I153" s="4">
        <v>-7.1334899999999999E-7</v>
      </c>
      <c r="L153" s="43" t="s">
        <v>1407</v>
      </c>
      <c r="M153" s="43" t="s">
        <v>1127</v>
      </c>
    </row>
    <row r="154" spans="1:13" x14ac:dyDescent="0.2">
      <c r="A154" s="1">
        <v>4</v>
      </c>
      <c r="B154" s="1">
        <v>175</v>
      </c>
      <c r="C154" s="1">
        <v>15</v>
      </c>
      <c r="D154" s="1">
        <v>600</v>
      </c>
      <c r="E154" s="1">
        <v>1.4813499999999999</v>
      </c>
      <c r="F154" s="1">
        <v>0.11396000000000001</v>
      </c>
      <c r="G154" s="4">
        <v>-7.5619399999999996E-4</v>
      </c>
      <c r="H154" s="4">
        <v>-1.8845299999999999E-6</v>
      </c>
      <c r="I154" s="4">
        <v>5.6874600000000003E-8</v>
      </c>
      <c r="L154" s="43" t="s">
        <v>1407</v>
      </c>
      <c r="M154" s="43" t="s">
        <v>1128</v>
      </c>
    </row>
    <row r="155" spans="1:13" x14ac:dyDescent="0.2">
      <c r="A155" s="1">
        <v>4</v>
      </c>
      <c r="B155" s="1">
        <v>175</v>
      </c>
      <c r="C155" s="1">
        <v>15</v>
      </c>
      <c r="E155" s="4">
        <v>0.67349999999999999</v>
      </c>
      <c r="F155" s="1">
        <v>6.0290000000000003E-2</v>
      </c>
      <c r="G155" s="4">
        <v>-6.0926600000000002E-4</v>
      </c>
      <c r="H155" s="4">
        <v>4.7211100000000003E-6</v>
      </c>
      <c r="I155" s="4">
        <v>-1.30423E-8</v>
      </c>
      <c r="L155" s="43" t="s">
        <v>1394</v>
      </c>
      <c r="M155" s="43" t="s">
        <v>1125</v>
      </c>
    </row>
    <row r="156" spans="1:13" x14ac:dyDescent="0.2">
      <c r="A156" s="1">
        <v>4</v>
      </c>
      <c r="B156" s="1">
        <v>175</v>
      </c>
      <c r="E156" s="4">
        <v>0.64083999999999997</v>
      </c>
      <c r="F156" s="1">
        <v>6.5079999999999999E-2</v>
      </c>
      <c r="G156" s="4">
        <v>-7.7332400000000004E-4</v>
      </c>
      <c r="H156" s="4">
        <v>5.90846E-6</v>
      </c>
      <c r="I156" s="4">
        <v>-1.63602E-8</v>
      </c>
      <c r="L156" s="43" t="s">
        <v>1394</v>
      </c>
      <c r="M156" s="43" t="s">
        <v>1126</v>
      </c>
    </row>
    <row r="157" spans="1:13" x14ac:dyDescent="0.2">
      <c r="A157" s="1">
        <v>4</v>
      </c>
      <c r="B157" s="1">
        <v>175</v>
      </c>
      <c r="C157" s="1">
        <v>15</v>
      </c>
      <c r="D157" s="1">
        <v>600</v>
      </c>
      <c r="E157" s="4">
        <v>0.21718999999999999</v>
      </c>
      <c r="F157" s="1">
        <v>4.5310000000000003E-2</v>
      </c>
      <c r="G157" s="4">
        <v>6.4935499999999995E-5</v>
      </c>
      <c r="H157" s="4">
        <v>-2.6628499999999998E-6</v>
      </c>
      <c r="I157" s="4">
        <v>2.53346E-8</v>
      </c>
      <c r="L157" s="43" t="s">
        <v>1394</v>
      </c>
      <c r="M157" s="43" t="s">
        <v>1127</v>
      </c>
    </row>
    <row r="158" spans="1:13" x14ac:dyDescent="0.2">
      <c r="A158" s="1">
        <v>4</v>
      </c>
      <c r="B158" s="1">
        <v>175</v>
      </c>
      <c r="C158" s="1">
        <v>15</v>
      </c>
      <c r="D158" s="1">
        <v>600</v>
      </c>
      <c r="E158" s="4">
        <v>0.18476000000000001</v>
      </c>
      <c r="F158" s="1">
        <v>7.7740000000000004E-2</v>
      </c>
      <c r="G158" s="4">
        <v>-3.8870899999999999E-4</v>
      </c>
      <c r="H158" s="4">
        <v>4.4727700000000002E-6</v>
      </c>
      <c r="I158" s="4">
        <v>-1.68767E-8</v>
      </c>
      <c r="L158" s="43" t="s">
        <v>1394</v>
      </c>
      <c r="M158" s="43" t="s">
        <v>1128</v>
      </c>
    </row>
    <row r="159" spans="1:13" x14ac:dyDescent="0.2">
      <c r="A159" s="1">
        <v>4</v>
      </c>
      <c r="B159" s="1">
        <v>150</v>
      </c>
      <c r="C159" s="1">
        <v>15</v>
      </c>
      <c r="E159" s="4">
        <v>0.56191000000000002</v>
      </c>
      <c r="F159" s="1">
        <v>6.6339999999999996E-2</v>
      </c>
      <c r="G159" s="4">
        <v>-9.47115E-4</v>
      </c>
      <c r="H159" s="4">
        <v>1.0155200000000001E-5</v>
      </c>
      <c r="I159" s="4">
        <v>-3.1856999999999999E-8</v>
      </c>
      <c r="L159" s="43" t="s">
        <v>1395</v>
      </c>
      <c r="M159" s="43" t="s">
        <v>1125</v>
      </c>
    </row>
    <row r="160" spans="1:13" x14ac:dyDescent="0.2">
      <c r="A160" s="1">
        <v>4</v>
      </c>
      <c r="B160" s="1">
        <v>150</v>
      </c>
      <c r="E160" s="4">
        <v>0.54507000000000005</v>
      </c>
      <c r="F160" s="1">
        <v>5.3539999999999997E-2</v>
      </c>
      <c r="G160" s="4">
        <v>-8.4698300000000005E-4</v>
      </c>
      <c r="H160" s="4">
        <v>8.7034200000000001E-6</v>
      </c>
      <c r="I160" s="4">
        <v>-3.3748699999999997E-8</v>
      </c>
      <c r="L160" s="43" t="s">
        <v>1395</v>
      </c>
      <c r="M160" s="43" t="s">
        <v>1126</v>
      </c>
    </row>
    <row r="161" spans="1:13" x14ac:dyDescent="0.2">
      <c r="A161" s="1">
        <v>4</v>
      </c>
      <c r="B161" s="1">
        <v>150</v>
      </c>
      <c r="C161" s="1">
        <v>15</v>
      </c>
      <c r="D161" s="1">
        <v>600</v>
      </c>
      <c r="E161" s="4">
        <v>0.82943999999999996</v>
      </c>
      <c r="F161" s="1">
        <v>3.1649999999999998E-2</v>
      </c>
      <c r="G161" s="4">
        <v>1.7899999999999999E-3</v>
      </c>
      <c r="H161" s="4">
        <v>-1.14332E-6</v>
      </c>
      <c r="I161" s="4">
        <v>1.9510000000000001E-8</v>
      </c>
      <c r="L161" s="43" t="s">
        <v>1395</v>
      </c>
      <c r="M161" s="43" t="s">
        <v>1127</v>
      </c>
    </row>
    <row r="162" spans="1:13" x14ac:dyDescent="0.2">
      <c r="A162" s="1">
        <v>4</v>
      </c>
      <c r="B162" s="1">
        <v>150</v>
      </c>
      <c r="C162" s="1">
        <v>15</v>
      </c>
      <c r="D162" s="1">
        <v>600</v>
      </c>
      <c r="E162" s="4">
        <v>0.32619999999999999</v>
      </c>
      <c r="F162" s="1">
        <v>0.11602</v>
      </c>
      <c r="G162" s="4">
        <v>3.8232000000000001E-4</v>
      </c>
      <c r="H162" s="4">
        <v>-5.7178800000000002E-6</v>
      </c>
      <c r="I162" s="4">
        <v>2.9499300000000001E-8</v>
      </c>
      <c r="L162" s="43" t="s">
        <v>1395</v>
      </c>
      <c r="M162" s="43" t="s">
        <v>1128</v>
      </c>
    </row>
    <row r="163" spans="1:13" x14ac:dyDescent="0.2">
      <c r="A163" s="1">
        <v>4</v>
      </c>
      <c r="B163" s="1">
        <v>175</v>
      </c>
      <c r="C163" s="1">
        <v>15</v>
      </c>
      <c r="E163" s="1">
        <v>0.63680000000000003</v>
      </c>
      <c r="F163" s="1">
        <v>6.8830000000000002E-2</v>
      </c>
      <c r="G163" s="4">
        <v>-6.8393900000000005E-4</v>
      </c>
      <c r="H163" s="4">
        <v>5.9714500000000002E-6</v>
      </c>
      <c r="I163" s="4">
        <v>-1.07627E-8</v>
      </c>
      <c r="L163" s="43" t="s">
        <v>1396</v>
      </c>
      <c r="M163" s="43" t="s">
        <v>1125</v>
      </c>
    </row>
    <row r="164" spans="1:13" x14ac:dyDescent="0.2">
      <c r="A164" s="1">
        <v>4</v>
      </c>
      <c r="B164" s="1">
        <v>175</v>
      </c>
      <c r="E164" s="1">
        <v>0.59377000000000002</v>
      </c>
      <c r="F164" s="1">
        <v>4.9860000000000002E-2</v>
      </c>
      <c r="G164" s="4">
        <v>-5.5446599999999999E-4</v>
      </c>
      <c r="H164" s="4">
        <v>4.1146000000000004E-6</v>
      </c>
      <c r="I164" s="4">
        <v>-1.10359E-8</v>
      </c>
      <c r="L164" s="43" t="s">
        <v>1396</v>
      </c>
      <c r="M164" s="43" t="s">
        <v>1126</v>
      </c>
    </row>
    <row r="165" spans="1:13" x14ac:dyDescent="0.2">
      <c r="A165" s="1">
        <v>4</v>
      </c>
      <c r="B165" s="1">
        <v>175</v>
      </c>
      <c r="C165" s="1">
        <v>15</v>
      </c>
      <c r="D165" s="1">
        <v>600</v>
      </c>
      <c r="E165" s="1">
        <v>0.38640000000000002</v>
      </c>
      <c r="F165" s="1">
        <v>5.0529999999999999E-2</v>
      </c>
      <c r="G165" s="4">
        <v>1.41E-3</v>
      </c>
      <c r="H165" s="4">
        <v>-5.4749300000000001E-5</v>
      </c>
      <c r="I165" s="4">
        <v>7.3612300000000003E-7</v>
      </c>
      <c r="L165" s="43" t="s">
        <v>1396</v>
      </c>
      <c r="M165" s="43" t="s">
        <v>1127</v>
      </c>
    </row>
    <row r="166" spans="1:13" x14ac:dyDescent="0.2">
      <c r="A166" s="1">
        <v>4</v>
      </c>
      <c r="B166" s="1">
        <v>175</v>
      </c>
      <c r="C166" s="1">
        <v>15</v>
      </c>
      <c r="D166" s="1">
        <v>600</v>
      </c>
      <c r="E166" s="1">
        <v>5.067E-2</v>
      </c>
      <c r="F166" s="1">
        <v>6.7760000000000001E-2</v>
      </c>
      <c r="G166" s="4">
        <v>-3.44113E-4</v>
      </c>
      <c r="H166" s="4">
        <v>3.2991400000000001E-6</v>
      </c>
      <c r="I166" s="4">
        <v>-1.47645E-8</v>
      </c>
      <c r="L166" s="43" t="s">
        <v>1396</v>
      </c>
      <c r="M166" s="43" t="s">
        <v>1128</v>
      </c>
    </row>
    <row r="167" spans="1:13" x14ac:dyDescent="0.2">
      <c r="A167" s="1">
        <v>4</v>
      </c>
      <c r="B167" s="1">
        <v>175</v>
      </c>
      <c r="C167" s="1">
        <v>15</v>
      </c>
      <c r="E167" s="4">
        <v>0.65046000000000004</v>
      </c>
      <c r="F167" s="1">
        <v>6.6030000000000005E-2</v>
      </c>
      <c r="G167" s="4">
        <v>-8.3242199999999998E-4</v>
      </c>
      <c r="H167" s="4">
        <v>7.5235400000000003E-6</v>
      </c>
      <c r="I167" s="4">
        <v>-2.3971200000000001E-8</v>
      </c>
      <c r="K167" s="43"/>
      <c r="L167" s="43" t="s">
        <v>1416</v>
      </c>
      <c r="M167" s="43" t="s">
        <v>1125</v>
      </c>
    </row>
    <row r="168" spans="1:13" x14ac:dyDescent="0.2">
      <c r="A168" s="1">
        <v>4</v>
      </c>
      <c r="B168" s="1">
        <v>175</v>
      </c>
      <c r="E168" s="4">
        <v>0.69028</v>
      </c>
      <c r="F168" s="1">
        <v>6.1030000000000001E-2</v>
      </c>
      <c r="G168" s="4">
        <v>-6.7566600000000001E-4</v>
      </c>
      <c r="H168" s="4">
        <v>5.0533600000000004E-6</v>
      </c>
      <c r="I168" s="4">
        <v>-1.3915399999999999E-8</v>
      </c>
      <c r="K168" s="43"/>
      <c r="L168" s="43" t="s">
        <v>1416</v>
      </c>
      <c r="M168" s="43" t="s">
        <v>1126</v>
      </c>
    </row>
    <row r="169" spans="1:13" x14ac:dyDescent="0.2">
      <c r="A169" s="1">
        <v>4</v>
      </c>
      <c r="B169" s="1">
        <v>175</v>
      </c>
      <c r="C169" s="1">
        <v>15</v>
      </c>
      <c r="D169" s="1">
        <v>600</v>
      </c>
      <c r="E169" s="4">
        <v>0.22369</v>
      </c>
      <c r="F169" s="1">
        <v>5.7360000000000001E-2</v>
      </c>
      <c r="G169" s="4">
        <v>7.4286800000000004E-4</v>
      </c>
      <c r="H169" s="4">
        <v>-2.8972699999999998E-6</v>
      </c>
      <c r="I169" s="4">
        <v>1.17096E-8</v>
      </c>
      <c r="K169" s="43"/>
      <c r="L169" s="43" t="s">
        <v>1416</v>
      </c>
      <c r="M169" s="43" t="s">
        <v>1127</v>
      </c>
    </row>
    <row r="170" spans="1:13" x14ac:dyDescent="0.2">
      <c r="A170" s="1">
        <v>4</v>
      </c>
      <c r="B170" s="1">
        <v>175</v>
      </c>
      <c r="C170" s="1">
        <v>15</v>
      </c>
      <c r="D170" s="1">
        <v>600</v>
      </c>
      <c r="E170" s="4">
        <v>0.13613</v>
      </c>
      <c r="F170" s="1">
        <v>8.8069999999999996E-2</v>
      </c>
      <c r="G170" s="4">
        <v>-9.5472099999999996E-4</v>
      </c>
      <c r="H170" s="4">
        <v>1.5530299999999999E-5</v>
      </c>
      <c r="I170" s="4">
        <v>-8.5984900000000007E-8</v>
      </c>
      <c r="K170" s="43"/>
      <c r="L170" s="43" t="s">
        <v>1416</v>
      </c>
      <c r="M170" s="43" t="s">
        <v>1128</v>
      </c>
    </row>
    <row r="171" spans="1:13" x14ac:dyDescent="0.2">
      <c r="A171" s="1">
        <v>4</v>
      </c>
      <c r="B171" s="1">
        <v>175</v>
      </c>
      <c r="C171" s="1">
        <v>15</v>
      </c>
      <c r="E171" s="4">
        <v>0.79632000000000003</v>
      </c>
      <c r="F171" s="4">
        <v>3.5549999999999998E-2</v>
      </c>
      <c r="G171" s="4">
        <v>6.6352100000000003E-4</v>
      </c>
      <c r="H171" s="4">
        <v>-1.47032E-5</v>
      </c>
      <c r="I171" s="4">
        <v>8.8147199999999999E-8</v>
      </c>
      <c r="K171" s="43"/>
      <c r="L171" s="43" t="s">
        <v>1397</v>
      </c>
      <c r="M171" s="43" t="s">
        <v>1125</v>
      </c>
    </row>
    <row r="172" spans="1:13" x14ac:dyDescent="0.2">
      <c r="A172" s="1">
        <v>4</v>
      </c>
      <c r="B172" s="1">
        <v>175</v>
      </c>
      <c r="E172" s="4">
        <v>0.61939</v>
      </c>
      <c r="F172" s="4">
        <v>9.1579999999999995E-2</v>
      </c>
      <c r="G172" s="4">
        <v>-1.8600000000000001E-3</v>
      </c>
      <c r="H172" s="4">
        <v>2.4677799999999999E-5</v>
      </c>
      <c r="I172" s="4">
        <v>-1.19184E-7</v>
      </c>
      <c r="K172" s="43"/>
      <c r="L172" s="43" t="s">
        <v>1397</v>
      </c>
      <c r="M172" s="43" t="s">
        <v>1126</v>
      </c>
    </row>
    <row r="173" spans="1:13" x14ac:dyDescent="0.2">
      <c r="A173" s="1">
        <v>4</v>
      </c>
      <c r="B173" s="1">
        <v>175</v>
      </c>
      <c r="C173" s="1">
        <v>15</v>
      </c>
      <c r="D173" s="1">
        <v>600</v>
      </c>
      <c r="E173" s="4">
        <v>0.59338000000000002</v>
      </c>
      <c r="F173" s="4">
        <v>6.9510000000000002E-2</v>
      </c>
      <c r="G173" s="4">
        <v>1.0000099999999999E-4</v>
      </c>
      <c r="H173" s="4">
        <v>2.9397300000000001E-5</v>
      </c>
      <c r="I173" s="4">
        <v>-1.6476E-7</v>
      </c>
      <c r="K173" s="43"/>
      <c r="L173" s="43" t="s">
        <v>1397</v>
      </c>
      <c r="M173" s="43" t="s">
        <v>1127</v>
      </c>
    </row>
    <row r="174" spans="1:13" x14ac:dyDescent="0.2">
      <c r="A174" s="1">
        <v>4</v>
      </c>
      <c r="B174" s="1">
        <v>175</v>
      </c>
      <c r="C174" s="1">
        <v>15</v>
      </c>
      <c r="D174" s="1">
        <v>600</v>
      </c>
      <c r="E174" s="4">
        <v>0.33385999999999999</v>
      </c>
      <c r="F174" s="4">
        <v>6.8610000000000004E-2</v>
      </c>
      <c r="G174" s="4">
        <v>-3.4116399999999997E-4</v>
      </c>
      <c r="H174" s="4">
        <v>4.2388799999999996E-6</v>
      </c>
      <c r="I174" s="4">
        <v>-1.8602E-8</v>
      </c>
      <c r="K174" s="43"/>
      <c r="L174" s="43" t="s">
        <v>1397</v>
      </c>
      <c r="M174" s="43" t="s">
        <v>1128</v>
      </c>
    </row>
    <row r="175" spans="1:13" x14ac:dyDescent="0.2">
      <c r="A175" s="1">
        <v>4</v>
      </c>
      <c r="B175" s="1">
        <v>175</v>
      </c>
      <c r="C175" s="1">
        <v>15</v>
      </c>
      <c r="E175" s="4">
        <v>0.46854000000000001</v>
      </c>
      <c r="F175" s="4">
        <v>0.11269</v>
      </c>
      <c r="G175" s="4">
        <v>-3.2299999999999998E-3</v>
      </c>
      <c r="H175" s="4">
        <v>4.9375100000000001E-5</v>
      </c>
      <c r="I175" s="4">
        <v>-2.6593600000000001E-7</v>
      </c>
      <c r="K175" s="43"/>
      <c r="L175" s="43" t="s">
        <v>1421</v>
      </c>
      <c r="M175" s="43" t="s">
        <v>1125</v>
      </c>
    </row>
    <row r="176" spans="1:13" x14ac:dyDescent="0.2">
      <c r="A176" s="1">
        <v>4</v>
      </c>
      <c r="B176" s="1">
        <v>175</v>
      </c>
      <c r="E176" s="4">
        <v>0.45330999999999999</v>
      </c>
      <c r="F176" s="4">
        <v>0.10154000000000001</v>
      </c>
      <c r="G176" s="4">
        <v>-3.5100000000000001E-3</v>
      </c>
      <c r="H176" s="4">
        <v>6.8790100000000004E-5</v>
      </c>
      <c r="I176" s="4">
        <v>-4.8326099999999998E-7</v>
      </c>
      <c r="K176" s="43"/>
      <c r="L176" s="43" t="s">
        <v>1421</v>
      </c>
      <c r="M176" s="43" t="s">
        <v>1126</v>
      </c>
    </row>
    <row r="177" spans="1:13" x14ac:dyDescent="0.2">
      <c r="A177" s="1">
        <v>4</v>
      </c>
      <c r="B177" s="1">
        <v>175</v>
      </c>
      <c r="C177" s="1">
        <v>15</v>
      </c>
      <c r="D177" s="1">
        <v>600</v>
      </c>
      <c r="E177" s="4">
        <v>0.15751999999999999</v>
      </c>
      <c r="F177" s="4">
        <v>7.4889999999999998E-2</v>
      </c>
      <c r="G177" s="4">
        <v>2.7100000000000002E-3</v>
      </c>
      <c r="H177" s="4">
        <v>-6.41806E-5</v>
      </c>
      <c r="I177" s="4">
        <v>5.1350400000000004E-7</v>
      </c>
      <c r="K177" s="43"/>
      <c r="L177" s="43" t="s">
        <v>1421</v>
      </c>
      <c r="M177" s="43" t="s">
        <v>1127</v>
      </c>
    </row>
    <row r="178" spans="1:13" x14ac:dyDescent="0.2">
      <c r="A178" s="1">
        <v>4</v>
      </c>
      <c r="B178" s="1">
        <v>175</v>
      </c>
      <c r="C178" s="1">
        <v>15</v>
      </c>
      <c r="D178" s="1">
        <v>600</v>
      </c>
      <c r="E178" s="4">
        <v>0.38456000000000001</v>
      </c>
      <c r="F178" s="4">
        <v>9.7850000000000006E-2</v>
      </c>
      <c r="G178" s="4">
        <v>-1.34E-3</v>
      </c>
      <c r="H178" s="4">
        <v>1.3041699999999999E-5</v>
      </c>
      <c r="I178" s="4">
        <v>1.6836500000000001E-9</v>
      </c>
      <c r="K178" s="43"/>
      <c r="L178" s="43" t="s">
        <v>1421</v>
      </c>
      <c r="M178" s="43" t="s">
        <v>1128</v>
      </c>
    </row>
    <row r="179" spans="1:13" x14ac:dyDescent="0.2">
      <c r="A179" s="1">
        <v>4</v>
      </c>
      <c r="B179" s="1">
        <v>175</v>
      </c>
      <c r="C179" s="1">
        <v>15</v>
      </c>
      <c r="E179" s="4">
        <v>0.41120000000000001</v>
      </c>
      <c r="F179" s="4">
        <v>0.10145</v>
      </c>
      <c r="G179" s="4">
        <v>-2.5300000000000001E-3</v>
      </c>
      <c r="H179" s="4">
        <v>3.90775E-5</v>
      </c>
      <c r="I179" s="4">
        <v>-2.03996E-7</v>
      </c>
      <c r="K179" s="43"/>
      <c r="L179" s="43" t="s">
        <v>1418</v>
      </c>
      <c r="M179" s="43" t="s">
        <v>1125</v>
      </c>
    </row>
    <row r="180" spans="1:13" x14ac:dyDescent="0.2">
      <c r="A180" s="1">
        <v>4</v>
      </c>
      <c r="B180" s="1">
        <v>175</v>
      </c>
      <c r="E180" s="4">
        <v>0.35371000000000002</v>
      </c>
      <c r="F180" s="4">
        <v>0.11413</v>
      </c>
      <c r="G180" s="4">
        <v>-4.13E-3</v>
      </c>
      <c r="H180" s="4">
        <v>8.3117100000000004E-5</v>
      </c>
      <c r="I180" s="4">
        <v>-5.9711199999999998E-7</v>
      </c>
      <c r="K180" s="43"/>
      <c r="L180" s="43" t="s">
        <v>1418</v>
      </c>
      <c r="M180" s="43" t="s">
        <v>1126</v>
      </c>
    </row>
    <row r="181" spans="1:13" x14ac:dyDescent="0.2">
      <c r="A181" s="1">
        <v>4</v>
      </c>
      <c r="B181" s="1">
        <v>175</v>
      </c>
      <c r="C181" s="1">
        <v>15</v>
      </c>
      <c r="D181" s="1">
        <v>600</v>
      </c>
      <c r="E181" s="4">
        <v>0.57384000000000002</v>
      </c>
      <c r="F181" s="4">
        <v>9.493E-2</v>
      </c>
      <c r="G181" s="4">
        <v>-4.7240599999999998E-4</v>
      </c>
      <c r="H181" s="4">
        <v>7.2791800000000003E-5</v>
      </c>
      <c r="I181" s="4">
        <v>-6.5388600000000004E-7</v>
      </c>
      <c r="K181" s="43"/>
      <c r="L181" s="43" t="s">
        <v>1418</v>
      </c>
      <c r="M181" s="43" t="s">
        <v>1127</v>
      </c>
    </row>
    <row r="182" spans="1:13" x14ac:dyDescent="0.2">
      <c r="A182" s="1">
        <v>4</v>
      </c>
      <c r="B182" s="1">
        <v>175</v>
      </c>
      <c r="C182" s="1">
        <v>15</v>
      </c>
      <c r="D182" s="1">
        <v>600</v>
      </c>
      <c r="E182" s="4">
        <v>0.19302</v>
      </c>
      <c r="F182" s="4">
        <v>0.11618000000000001</v>
      </c>
      <c r="G182" s="4">
        <v>-1.1999999999999999E-3</v>
      </c>
      <c r="H182" s="4">
        <v>1.5475200000000001E-5</v>
      </c>
      <c r="I182" s="4">
        <v>-1.01798E-7</v>
      </c>
      <c r="K182" s="43"/>
      <c r="L182" s="43" t="s">
        <v>1418</v>
      </c>
      <c r="M182" s="43" t="s">
        <v>1128</v>
      </c>
    </row>
    <row r="183" spans="1:13" x14ac:dyDescent="0.2">
      <c r="A183" s="1">
        <v>4</v>
      </c>
      <c r="B183" s="1">
        <v>175</v>
      </c>
      <c r="C183" s="1">
        <v>15</v>
      </c>
      <c r="E183" s="4">
        <v>0.53571999999999997</v>
      </c>
      <c r="F183" s="1">
        <v>0.10625</v>
      </c>
      <c r="G183" s="1">
        <v>-2.7699999999999999E-3</v>
      </c>
      <c r="H183" s="4">
        <v>4.46494E-5</v>
      </c>
      <c r="I183" s="4">
        <v>-2.4718799999999998E-7</v>
      </c>
      <c r="K183" s="43"/>
      <c r="L183" s="43" t="s">
        <v>1419</v>
      </c>
      <c r="M183" s="43" t="s">
        <v>1125</v>
      </c>
    </row>
    <row r="184" spans="1:13" x14ac:dyDescent="0.2">
      <c r="A184" s="1">
        <v>4</v>
      </c>
      <c r="B184" s="1">
        <v>175</v>
      </c>
      <c r="E184" s="4">
        <v>0.58450999999999997</v>
      </c>
      <c r="F184" s="4">
        <v>0.26855000000000001</v>
      </c>
      <c r="G184" s="1">
        <v>-1.857E-2</v>
      </c>
      <c r="H184" s="4">
        <v>5.7864899999999998E-4</v>
      </c>
      <c r="I184" s="4">
        <v>-6.2819599999999999E-6</v>
      </c>
      <c r="K184" s="43"/>
      <c r="L184" s="43" t="s">
        <v>1419</v>
      </c>
      <c r="M184" s="43" t="s">
        <v>1126</v>
      </c>
    </row>
    <row r="185" spans="1:13" x14ac:dyDescent="0.2">
      <c r="A185" s="1">
        <v>4</v>
      </c>
      <c r="B185" s="1">
        <v>175</v>
      </c>
      <c r="C185" s="1">
        <v>15</v>
      </c>
      <c r="D185" s="1">
        <v>600</v>
      </c>
      <c r="E185" s="4">
        <v>0.14595</v>
      </c>
      <c r="F185" s="1">
        <v>7.0209999999999995E-2</v>
      </c>
      <c r="G185" s="4">
        <v>-3.22567E-4</v>
      </c>
      <c r="H185" s="4">
        <v>3.8831999999999997E-5</v>
      </c>
      <c r="I185" s="4">
        <v>-1.1644499999999999E-7</v>
      </c>
      <c r="K185" s="43"/>
      <c r="L185" s="43" t="s">
        <v>1419</v>
      </c>
      <c r="M185" s="43" t="s">
        <v>1127</v>
      </c>
    </row>
    <row r="186" spans="1:13" x14ac:dyDescent="0.2">
      <c r="A186" s="1">
        <v>4</v>
      </c>
      <c r="B186" s="1">
        <v>175</v>
      </c>
      <c r="C186" s="1">
        <v>15</v>
      </c>
      <c r="D186" s="1">
        <v>600</v>
      </c>
      <c r="E186" s="4">
        <v>0</v>
      </c>
      <c r="F186" s="1">
        <v>6.3009999999999997E-2</v>
      </c>
      <c r="G186" s="4">
        <v>-1.2349099999999999E-4</v>
      </c>
      <c r="H186" s="4">
        <v>-3.45003E-6</v>
      </c>
      <c r="I186" s="4">
        <v>1.10424E-7</v>
      </c>
      <c r="K186" s="43"/>
      <c r="L186" s="43" t="s">
        <v>1419</v>
      </c>
      <c r="M186" s="43" t="s">
        <v>1128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5"/>
  <sheetViews>
    <sheetView workbookViewId="0">
      <selection activeCell="D4" sqref="D4"/>
    </sheetView>
  </sheetViews>
  <sheetFormatPr defaultRowHeight="14.25" x14ac:dyDescent="0.2"/>
  <cols>
    <col min="1" max="1" width="9" style="7"/>
    <col min="2" max="2" width="10.125" style="7" bestFit="1" customWidth="1"/>
    <col min="3" max="3" width="15.25" style="7" customWidth="1"/>
    <col min="4" max="4" width="22" style="7" customWidth="1"/>
    <col min="5" max="5" width="16.75" style="7" customWidth="1"/>
    <col min="6" max="6" width="14.75" style="7" customWidth="1"/>
    <col min="7" max="7" width="14.25" style="7" customWidth="1"/>
    <col min="8" max="8" width="8.875" style="7" customWidth="1"/>
    <col min="9" max="9" width="12.125" style="7" customWidth="1"/>
    <col min="10" max="11" width="9" style="7" customWidth="1"/>
    <col min="12" max="12" width="15.125" style="7" customWidth="1"/>
    <col min="13" max="13" width="7.375" style="7" customWidth="1"/>
    <col min="14" max="14" width="7.625" style="7" customWidth="1"/>
    <col min="15" max="16384" width="9" style="7"/>
  </cols>
  <sheetData>
    <row r="1" spans="1:17" s="38" customFormat="1" x14ac:dyDescent="0.2">
      <c r="A1" s="38" t="s">
        <v>302</v>
      </c>
      <c r="B1" s="38" t="s">
        <v>1037</v>
      </c>
      <c r="C1" s="38" t="s">
        <v>1036</v>
      </c>
      <c r="D1" s="38" t="s">
        <v>69</v>
      </c>
      <c r="E1" s="38" t="s">
        <v>350</v>
      </c>
      <c r="F1" s="38" t="s">
        <v>370</v>
      </c>
      <c r="G1" s="49" t="s">
        <v>1366</v>
      </c>
      <c r="H1" s="38" t="s">
        <v>352</v>
      </c>
      <c r="I1" s="38" t="s">
        <v>351</v>
      </c>
      <c r="J1" s="38" t="s">
        <v>371</v>
      </c>
      <c r="K1" s="49" t="s">
        <v>1094</v>
      </c>
      <c r="L1" s="49" t="s">
        <v>1368</v>
      </c>
      <c r="M1" s="49" t="s">
        <v>1367</v>
      </c>
      <c r="N1" s="49" t="s">
        <v>1365</v>
      </c>
      <c r="P1" s="49" t="s">
        <v>1369</v>
      </c>
      <c r="Q1" s="49" t="s">
        <v>1370</v>
      </c>
    </row>
    <row r="2" spans="1:17" x14ac:dyDescent="0.2">
      <c r="A2" s="7" t="s">
        <v>372</v>
      </c>
      <c r="B2" s="7" t="s">
        <v>1049</v>
      </c>
      <c r="C2" s="7" t="s">
        <v>1371</v>
      </c>
      <c r="D2" s="7">
        <f>PI()*POWER(H2/2,2)*10*K2</f>
        <v>0.78539816339744828</v>
      </c>
      <c r="E2" s="7">
        <f t="shared" ref="E2:E76" si="0">PI()*POWER(I2/2,2)*10</f>
        <v>1.6619025137490007</v>
      </c>
      <c r="G2" s="7">
        <v>0.12</v>
      </c>
      <c r="H2" s="7">
        <v>0.1</v>
      </c>
      <c r="I2" s="7">
        <v>0.46</v>
      </c>
      <c r="K2" s="7">
        <v>10</v>
      </c>
      <c r="L2" s="7">
        <f>PI()*POWER(M2/2,2)*10</f>
        <v>1.6619025137490007</v>
      </c>
      <c r="M2" s="7">
        <v>0.46</v>
      </c>
      <c r="N2" s="7">
        <v>0.12</v>
      </c>
      <c r="P2" s="7">
        <v>0.42</v>
      </c>
      <c r="Q2" s="7">
        <v>0.12</v>
      </c>
    </row>
    <row r="3" spans="1:17" x14ac:dyDescent="0.2">
      <c r="A3" s="7" t="s">
        <v>372</v>
      </c>
      <c r="B3" s="48" t="s">
        <v>1050</v>
      </c>
      <c r="C3" s="7" t="s">
        <v>1048</v>
      </c>
      <c r="D3" s="7">
        <f t="shared" ref="D3:D76" si="1">PI()*POWER(H3/2,2)*10*K3</f>
        <v>1.1780972450961724</v>
      </c>
      <c r="E3" s="7">
        <f t="shared" si="0"/>
        <v>2.4630086404143983</v>
      </c>
      <c r="G3" s="7">
        <v>0.18</v>
      </c>
      <c r="H3" s="7">
        <v>0.1</v>
      </c>
      <c r="I3" s="7">
        <v>0.56000000000000005</v>
      </c>
      <c r="K3" s="7">
        <v>15</v>
      </c>
      <c r="L3" s="7">
        <f t="shared" ref="L3:L49" si="2">PI()*POWER(M3/2,2)*10</f>
        <v>2.4630086404143983</v>
      </c>
      <c r="M3" s="7">
        <v>0.56000000000000005</v>
      </c>
      <c r="N3" s="7">
        <v>0.18</v>
      </c>
      <c r="P3" s="7">
        <v>0.51</v>
      </c>
      <c r="Q3" s="7">
        <v>0.18</v>
      </c>
    </row>
    <row r="4" spans="1:17" x14ac:dyDescent="0.2">
      <c r="A4" s="7" t="s">
        <v>372</v>
      </c>
      <c r="B4" s="48" t="s">
        <v>1051</v>
      </c>
      <c r="C4" s="7" t="s">
        <v>1048</v>
      </c>
      <c r="D4" s="7">
        <f t="shared" si="1"/>
        <v>1.5707963267948966</v>
      </c>
      <c r="E4" s="7">
        <f t="shared" si="0"/>
        <v>3.2169908772759479</v>
      </c>
      <c r="G4" s="7">
        <v>0.24</v>
      </c>
      <c r="H4" s="7">
        <v>0.1</v>
      </c>
      <c r="I4" s="7">
        <v>0.64</v>
      </c>
      <c r="K4" s="7">
        <v>20</v>
      </c>
      <c r="L4" s="7">
        <f t="shared" si="2"/>
        <v>3.2169908772759479</v>
      </c>
      <c r="M4" s="7">
        <v>0.64</v>
      </c>
      <c r="N4" s="7">
        <v>0.24</v>
      </c>
      <c r="P4" s="7">
        <v>0.59</v>
      </c>
      <c r="Q4" s="7">
        <v>0.23</v>
      </c>
    </row>
    <row r="5" spans="1:17" x14ac:dyDescent="0.2">
      <c r="A5" s="7" t="s">
        <v>372</v>
      </c>
      <c r="B5" s="48" t="s">
        <v>1052</v>
      </c>
      <c r="C5" s="7" t="s">
        <v>1048</v>
      </c>
      <c r="D5" s="7">
        <f t="shared" si="1"/>
        <v>1.9634954084936207</v>
      </c>
      <c r="E5" s="7">
        <f t="shared" si="0"/>
        <v>3.8484510006474961</v>
      </c>
      <c r="G5" s="7">
        <v>0.3</v>
      </c>
      <c r="H5" s="7">
        <v>0.1</v>
      </c>
      <c r="I5" s="7">
        <v>0.7</v>
      </c>
      <c r="K5" s="7">
        <v>25</v>
      </c>
      <c r="L5" s="7">
        <f t="shared" si="2"/>
        <v>3.8484510006474961</v>
      </c>
      <c r="M5" s="7">
        <v>0.7</v>
      </c>
      <c r="N5" s="7">
        <v>0.3</v>
      </c>
      <c r="P5" s="7">
        <v>0.66</v>
      </c>
      <c r="Q5" s="7">
        <v>0.28000000000000003</v>
      </c>
    </row>
    <row r="6" spans="1:17" x14ac:dyDescent="0.2">
      <c r="A6" s="7" t="s">
        <v>372</v>
      </c>
      <c r="B6" s="48" t="s">
        <v>1053</v>
      </c>
      <c r="C6" s="7" t="s">
        <v>1048</v>
      </c>
      <c r="D6" s="7">
        <f t="shared" si="1"/>
        <v>2.3561944901923448</v>
      </c>
      <c r="E6" s="7">
        <f t="shared" si="0"/>
        <v>4.6566257107834712</v>
      </c>
      <c r="G6" s="7">
        <v>0.36</v>
      </c>
      <c r="H6" s="7">
        <v>0.1</v>
      </c>
      <c r="I6" s="7">
        <v>0.77</v>
      </c>
      <c r="K6" s="7">
        <v>30</v>
      </c>
      <c r="L6" s="7">
        <f t="shared" si="2"/>
        <v>4.6566257107834712</v>
      </c>
      <c r="M6" s="7">
        <v>0.77</v>
      </c>
      <c r="N6" s="7">
        <v>0.36</v>
      </c>
      <c r="P6" s="7">
        <v>0.72</v>
      </c>
      <c r="Q6" s="7">
        <v>0.33</v>
      </c>
    </row>
    <row r="7" spans="1:17" x14ac:dyDescent="0.2">
      <c r="A7" s="7" t="s">
        <v>372</v>
      </c>
      <c r="B7" s="48" t="s">
        <v>1054</v>
      </c>
      <c r="C7" s="7" t="s">
        <v>1048</v>
      </c>
      <c r="D7" s="7">
        <f t="shared" si="1"/>
        <v>2.748893571891069</v>
      </c>
      <c r="E7" s="7">
        <f t="shared" si="0"/>
        <v>5.2810172506844406</v>
      </c>
      <c r="G7" s="7">
        <v>0.42</v>
      </c>
      <c r="H7" s="7">
        <v>0.1</v>
      </c>
      <c r="I7" s="7">
        <v>0.82</v>
      </c>
      <c r="K7" s="7">
        <v>35</v>
      </c>
      <c r="L7" s="7">
        <f t="shared" si="2"/>
        <v>5.2810172506844406</v>
      </c>
      <c r="M7" s="7">
        <v>0.82</v>
      </c>
      <c r="N7" s="7">
        <v>0.42</v>
      </c>
      <c r="P7" s="7">
        <v>0.78</v>
      </c>
      <c r="Q7" s="7">
        <v>0.4</v>
      </c>
    </row>
    <row r="8" spans="1:17" x14ac:dyDescent="0.2">
      <c r="A8" s="7" t="s">
        <v>372</v>
      </c>
      <c r="B8" s="48" t="s">
        <v>1055</v>
      </c>
      <c r="C8" s="7" t="s">
        <v>1048</v>
      </c>
      <c r="D8" s="7">
        <f t="shared" si="1"/>
        <v>3.1415926535897931</v>
      </c>
      <c r="E8" s="7">
        <f t="shared" si="0"/>
        <v>6.0821233773498395</v>
      </c>
      <c r="G8" s="7">
        <v>0.48</v>
      </c>
      <c r="H8" s="7">
        <v>0.1</v>
      </c>
      <c r="I8" s="7">
        <v>0.88</v>
      </c>
      <c r="K8" s="7">
        <v>40</v>
      </c>
      <c r="L8" s="7">
        <f t="shared" si="2"/>
        <v>6.0821233773498395</v>
      </c>
      <c r="M8" s="7">
        <v>0.88</v>
      </c>
      <c r="N8" s="7">
        <v>0.48</v>
      </c>
      <c r="P8" s="7">
        <v>0.84</v>
      </c>
      <c r="Q8" s="7">
        <v>0.45</v>
      </c>
    </row>
    <row r="9" spans="1:17" x14ac:dyDescent="0.2">
      <c r="A9" s="7" t="s">
        <v>372</v>
      </c>
      <c r="B9" s="48" t="s">
        <v>1056</v>
      </c>
      <c r="C9" s="7" t="s">
        <v>1048</v>
      </c>
      <c r="D9" s="7">
        <f t="shared" si="1"/>
        <v>3.9269908169872414</v>
      </c>
      <c r="E9" s="7">
        <f t="shared" si="0"/>
        <v>7.5429639612690922</v>
      </c>
      <c r="G9" s="7">
        <v>0.6</v>
      </c>
      <c r="H9" s="7">
        <v>0.1</v>
      </c>
      <c r="I9" s="7">
        <v>0.98</v>
      </c>
      <c r="K9" s="7">
        <v>50</v>
      </c>
      <c r="L9" s="7">
        <f t="shared" si="2"/>
        <v>7.5429639612690922</v>
      </c>
      <c r="M9" s="7">
        <v>0.98</v>
      </c>
      <c r="N9" s="7">
        <v>0.6</v>
      </c>
      <c r="P9" s="7">
        <v>0.94</v>
      </c>
      <c r="Q9" s="7">
        <v>0.57999999999999996</v>
      </c>
    </row>
    <row r="10" spans="1:17" x14ac:dyDescent="0.2">
      <c r="A10" s="7" t="s">
        <v>372</v>
      </c>
      <c r="B10" s="48" t="s">
        <v>1057</v>
      </c>
      <c r="C10" s="7" t="s">
        <v>1048</v>
      </c>
      <c r="D10" s="7">
        <f t="shared" si="1"/>
        <v>4.7123889803846897</v>
      </c>
      <c r="E10" s="7">
        <f t="shared" si="0"/>
        <v>8.9920235727373861</v>
      </c>
      <c r="G10" s="7">
        <v>0.72</v>
      </c>
      <c r="H10" s="7">
        <v>0.1</v>
      </c>
      <c r="I10" s="7">
        <v>1.07</v>
      </c>
      <c r="K10" s="7">
        <v>60</v>
      </c>
      <c r="L10" s="7">
        <f t="shared" si="2"/>
        <v>8.9920235727373861</v>
      </c>
      <c r="M10" s="7">
        <v>1.07</v>
      </c>
      <c r="N10" s="7">
        <v>0.72</v>
      </c>
      <c r="P10" s="7">
        <v>1.02</v>
      </c>
      <c r="Q10" s="7">
        <v>0.7</v>
      </c>
    </row>
    <row r="11" spans="1:17" x14ac:dyDescent="0.2">
      <c r="A11" s="7" t="s">
        <v>372</v>
      </c>
      <c r="B11" s="48" t="s">
        <v>1058</v>
      </c>
      <c r="C11" s="7" t="s">
        <v>1048</v>
      </c>
      <c r="D11" s="7">
        <f t="shared" si="1"/>
        <v>5.497787143782138</v>
      </c>
      <c r="E11" s="7">
        <f t="shared" si="0"/>
        <v>10.386890710931251</v>
      </c>
      <c r="G11" s="7">
        <v>0.84</v>
      </c>
      <c r="H11" s="7">
        <v>0.1</v>
      </c>
      <c r="I11" s="7">
        <v>1.1499999999999999</v>
      </c>
      <c r="K11" s="7">
        <v>70</v>
      </c>
      <c r="L11" s="7">
        <f t="shared" si="2"/>
        <v>10.386890710931251</v>
      </c>
      <c r="M11" s="7">
        <v>1.1499999999999999</v>
      </c>
      <c r="N11" s="7">
        <v>0.84</v>
      </c>
      <c r="P11" s="7">
        <v>1.1100000000000001</v>
      </c>
      <c r="Q11" s="7">
        <v>0.82</v>
      </c>
    </row>
    <row r="12" spans="1:17" x14ac:dyDescent="0.2">
      <c r="A12" s="7" t="s">
        <v>372</v>
      </c>
      <c r="B12" s="48" t="s">
        <v>1061</v>
      </c>
      <c r="C12" s="7" t="s">
        <v>1048</v>
      </c>
      <c r="D12" s="7">
        <f t="shared" si="1"/>
        <v>5.8904862254808616</v>
      </c>
      <c r="E12" s="7">
        <f t="shared" si="0"/>
        <v>11.122023391871265</v>
      </c>
      <c r="G12" s="7">
        <v>0.9</v>
      </c>
      <c r="H12" s="7">
        <v>0.1</v>
      </c>
      <c r="I12" s="7">
        <v>1.19</v>
      </c>
      <c r="K12" s="7">
        <v>75</v>
      </c>
      <c r="L12" s="7">
        <f t="shared" si="2"/>
        <v>11.122023391871265</v>
      </c>
      <c r="M12" s="7">
        <v>1.19</v>
      </c>
      <c r="N12" s="7">
        <v>0.9</v>
      </c>
      <c r="P12" s="7">
        <v>1.1499999999999999</v>
      </c>
      <c r="Q12" s="7">
        <v>0.87</v>
      </c>
    </row>
    <row r="13" spans="1:17" x14ac:dyDescent="0.2">
      <c r="A13" s="7" t="s">
        <v>372</v>
      </c>
      <c r="B13" s="48" t="s">
        <v>1059</v>
      </c>
      <c r="C13" s="7" t="s">
        <v>1048</v>
      </c>
      <c r="D13" s="7">
        <f t="shared" si="1"/>
        <v>6.2831853071795862</v>
      </c>
      <c r="E13" s="7">
        <f t="shared" si="0"/>
        <v>11.882288814039994</v>
      </c>
      <c r="G13" s="7">
        <v>0.95</v>
      </c>
      <c r="H13" s="7">
        <v>0.1</v>
      </c>
      <c r="I13" s="7">
        <v>1.23</v>
      </c>
      <c r="K13" s="7">
        <v>80</v>
      </c>
      <c r="L13" s="7">
        <f t="shared" si="2"/>
        <v>11.882288814039994</v>
      </c>
      <c r="M13" s="7">
        <v>1.23</v>
      </c>
      <c r="N13" s="7">
        <v>0.95</v>
      </c>
      <c r="P13" s="7">
        <v>1.18</v>
      </c>
      <c r="Q13" s="7">
        <v>0.9</v>
      </c>
    </row>
    <row r="14" spans="1:17" x14ac:dyDescent="0.2">
      <c r="A14" s="7" t="s">
        <v>372</v>
      </c>
      <c r="B14" s="48" t="s">
        <v>1060</v>
      </c>
      <c r="C14" s="7" t="s">
        <v>1048</v>
      </c>
      <c r="D14" s="7">
        <f t="shared" si="1"/>
        <v>7.0685834705770345</v>
      </c>
      <c r="E14" s="7">
        <f t="shared" si="0"/>
        <v>13.069810837096938</v>
      </c>
      <c r="G14" s="7">
        <v>1.1000000000000001</v>
      </c>
      <c r="H14" s="7">
        <v>0.1</v>
      </c>
      <c r="I14" s="7">
        <v>1.29</v>
      </c>
      <c r="K14" s="7">
        <v>90</v>
      </c>
      <c r="L14" s="7">
        <f t="shared" si="2"/>
        <v>13.069810837096938</v>
      </c>
      <c r="M14" s="7">
        <v>1.29</v>
      </c>
      <c r="N14" s="7">
        <v>1.1000000000000001</v>
      </c>
      <c r="P14" s="7">
        <v>1.25</v>
      </c>
      <c r="Q14" s="7">
        <v>1</v>
      </c>
    </row>
    <row r="15" spans="1:17" x14ac:dyDescent="0.2">
      <c r="A15" s="7" t="s">
        <v>372</v>
      </c>
      <c r="B15" s="48" t="s">
        <v>1062</v>
      </c>
      <c r="C15" s="7" t="s">
        <v>1048</v>
      </c>
      <c r="D15" s="7">
        <f t="shared" si="1"/>
        <v>7.8539816339744828</v>
      </c>
      <c r="E15" s="7">
        <f t="shared" si="0"/>
        <v>14.526724430199208</v>
      </c>
      <c r="G15" s="7">
        <v>1.2</v>
      </c>
      <c r="H15" s="7">
        <v>0.1</v>
      </c>
      <c r="I15" s="7">
        <v>1.36</v>
      </c>
      <c r="K15" s="7">
        <v>100</v>
      </c>
      <c r="L15" s="7">
        <f t="shared" si="2"/>
        <v>14.526724430199208</v>
      </c>
      <c r="M15" s="7">
        <v>1.36</v>
      </c>
      <c r="N15" s="7">
        <v>1.2</v>
      </c>
      <c r="P15" s="7">
        <v>1.32</v>
      </c>
      <c r="Q15" s="7">
        <v>1.1000000000000001</v>
      </c>
    </row>
    <row r="16" spans="1:17" x14ac:dyDescent="0.2">
      <c r="A16" s="7" t="s">
        <v>372</v>
      </c>
      <c r="B16" s="48" t="s">
        <v>1063</v>
      </c>
      <c r="C16" s="7" t="s">
        <v>1048</v>
      </c>
      <c r="D16" s="7">
        <f t="shared" si="1"/>
        <v>8.6393797973719302</v>
      </c>
      <c r="E16" s="7">
        <f t="shared" si="0"/>
        <v>16.060607043314416</v>
      </c>
      <c r="G16" s="7">
        <v>1.3</v>
      </c>
      <c r="H16" s="7">
        <v>0.1</v>
      </c>
      <c r="I16" s="7">
        <v>1.43</v>
      </c>
      <c r="K16" s="7">
        <v>110</v>
      </c>
      <c r="L16" s="7">
        <f t="shared" si="2"/>
        <v>16.060607043314416</v>
      </c>
      <c r="M16" s="7">
        <v>1.43</v>
      </c>
      <c r="N16" s="7">
        <v>1.3</v>
      </c>
      <c r="P16" s="7">
        <v>1.39</v>
      </c>
      <c r="Q16" s="7">
        <v>1.2</v>
      </c>
    </row>
    <row r="17" spans="1:17" x14ac:dyDescent="0.2">
      <c r="A17" s="7" t="s">
        <v>372</v>
      </c>
      <c r="B17" s="48" t="s">
        <v>1064</v>
      </c>
      <c r="C17" s="7" t="s">
        <v>1048</v>
      </c>
      <c r="D17" s="7">
        <f t="shared" si="1"/>
        <v>9.4247779607693793</v>
      </c>
      <c r="E17" s="7">
        <f t="shared" si="0"/>
        <v>17.436624625586749</v>
      </c>
      <c r="G17" s="7">
        <v>1.3</v>
      </c>
      <c r="H17" s="7">
        <v>0.1</v>
      </c>
      <c r="I17" s="7">
        <v>1.49</v>
      </c>
      <c r="K17" s="7">
        <v>120</v>
      </c>
      <c r="L17" s="7">
        <f t="shared" si="2"/>
        <v>17.436624625586749</v>
      </c>
      <c r="M17" s="7">
        <v>1.49</v>
      </c>
      <c r="N17" s="7">
        <v>1.3</v>
      </c>
      <c r="P17" s="7">
        <v>1.45</v>
      </c>
      <c r="Q17" s="7">
        <v>1.3</v>
      </c>
    </row>
    <row r="18" spans="1:17" x14ac:dyDescent="0.2">
      <c r="A18" s="7" t="s">
        <v>372</v>
      </c>
      <c r="B18" s="48" t="s">
        <v>1065</v>
      </c>
      <c r="C18" s="7" t="s">
        <v>1048</v>
      </c>
      <c r="D18" s="7">
        <f t="shared" si="1"/>
        <v>10.210176124166829</v>
      </c>
      <c r="E18" s="7">
        <f t="shared" si="0"/>
        <v>18.869190875623698</v>
      </c>
      <c r="G18" s="7">
        <v>1.4</v>
      </c>
      <c r="H18" s="7">
        <v>0.1</v>
      </c>
      <c r="I18" s="7">
        <v>1.55</v>
      </c>
      <c r="K18" s="7">
        <v>130</v>
      </c>
      <c r="L18" s="7">
        <f t="shared" si="2"/>
        <v>18.869190875623698</v>
      </c>
      <c r="M18" s="7">
        <v>1.55</v>
      </c>
      <c r="N18" s="7">
        <v>1.4</v>
      </c>
      <c r="P18" s="7">
        <v>1.51</v>
      </c>
      <c r="Q18" s="7">
        <v>1.4</v>
      </c>
    </row>
    <row r="19" spans="1:17" x14ac:dyDescent="0.2">
      <c r="A19" s="7" t="s">
        <v>372</v>
      </c>
      <c r="B19" s="48" t="s">
        <v>1066</v>
      </c>
      <c r="C19" s="7" t="s">
        <v>1048</v>
      </c>
      <c r="D19" s="7">
        <f t="shared" si="1"/>
        <v>10.995574287564276</v>
      </c>
      <c r="E19" s="7">
        <f t="shared" si="0"/>
        <v>20.106192982974676</v>
      </c>
      <c r="G19" s="7">
        <v>1.6</v>
      </c>
      <c r="H19" s="7">
        <v>0.1</v>
      </c>
      <c r="I19" s="7">
        <v>1.6</v>
      </c>
      <c r="K19" s="7">
        <v>140</v>
      </c>
      <c r="L19" s="7">
        <f t="shared" si="2"/>
        <v>20.106192982974676</v>
      </c>
      <c r="M19" s="7">
        <v>1.6</v>
      </c>
      <c r="N19" s="7">
        <v>1.6</v>
      </c>
      <c r="P19" s="7">
        <v>1.57</v>
      </c>
      <c r="Q19" s="7">
        <v>1.6</v>
      </c>
    </row>
    <row r="20" spans="1:17" x14ac:dyDescent="0.2">
      <c r="A20" s="7" t="s">
        <v>372</v>
      </c>
      <c r="B20" s="48" t="s">
        <v>1067</v>
      </c>
      <c r="C20" s="7" t="s">
        <v>1048</v>
      </c>
      <c r="D20" s="7">
        <f t="shared" si="1"/>
        <v>11.780972450961723</v>
      </c>
      <c r="E20" s="7">
        <f t="shared" si="0"/>
        <v>21.642431790580083</v>
      </c>
      <c r="G20" s="7">
        <v>1.7</v>
      </c>
      <c r="H20" s="7">
        <v>0.1</v>
      </c>
      <c r="I20" s="7">
        <v>1.66</v>
      </c>
      <c r="K20" s="7">
        <v>150</v>
      </c>
      <c r="L20" s="7">
        <f t="shared" si="2"/>
        <v>21.642431790580083</v>
      </c>
      <c r="M20" s="7">
        <v>1.66</v>
      </c>
      <c r="N20" s="7">
        <v>1.7</v>
      </c>
      <c r="P20" s="7">
        <v>1.62</v>
      </c>
      <c r="Q20" s="7">
        <v>1.7</v>
      </c>
    </row>
    <row r="21" spans="1:17" x14ac:dyDescent="0.2">
      <c r="A21" s="7" t="s">
        <v>372</v>
      </c>
      <c r="B21" s="48" t="s">
        <v>1068</v>
      </c>
      <c r="C21" s="7" t="s">
        <v>1048</v>
      </c>
      <c r="D21" s="7">
        <f t="shared" si="1"/>
        <v>12.566370614359172</v>
      </c>
      <c r="E21" s="7">
        <f t="shared" si="0"/>
        <v>22.965827695904785</v>
      </c>
      <c r="G21" s="7">
        <v>1.8</v>
      </c>
      <c r="H21" s="7">
        <v>0.1</v>
      </c>
      <c r="I21" s="7">
        <v>1.71</v>
      </c>
      <c r="K21" s="7">
        <v>160</v>
      </c>
      <c r="L21" s="7">
        <f t="shared" si="2"/>
        <v>22.965827695904785</v>
      </c>
      <c r="M21" s="7">
        <v>1.71</v>
      </c>
      <c r="N21" s="7">
        <v>1.8</v>
      </c>
      <c r="P21" s="7">
        <v>1.67</v>
      </c>
      <c r="Q21" s="7">
        <v>1.8</v>
      </c>
    </row>
    <row r="22" spans="1:17" x14ac:dyDescent="0.2">
      <c r="A22" s="7" t="s">
        <v>372</v>
      </c>
      <c r="B22" s="48" t="s">
        <v>1069</v>
      </c>
      <c r="C22" s="7" t="s">
        <v>1048</v>
      </c>
      <c r="D22" s="7">
        <f t="shared" si="1"/>
        <v>14.137166941154069</v>
      </c>
      <c r="E22" s="7">
        <f t="shared" si="0"/>
        <v>25.730429231063802</v>
      </c>
      <c r="G22" s="7">
        <v>2</v>
      </c>
      <c r="H22" s="7">
        <v>0.1</v>
      </c>
      <c r="I22" s="7">
        <v>1.81</v>
      </c>
      <c r="K22" s="7">
        <v>180</v>
      </c>
      <c r="L22" s="7">
        <f t="shared" si="2"/>
        <v>25.730429231063802</v>
      </c>
      <c r="M22" s="7">
        <v>1.81</v>
      </c>
      <c r="N22" s="7">
        <v>2</v>
      </c>
      <c r="P22" s="7">
        <v>1.77</v>
      </c>
      <c r="Q22" s="7">
        <v>2</v>
      </c>
    </row>
    <row r="23" spans="1:17" x14ac:dyDescent="0.2">
      <c r="A23" s="7" t="s">
        <v>372</v>
      </c>
      <c r="B23" s="48" t="s">
        <v>1070</v>
      </c>
      <c r="C23" s="7" t="s">
        <v>1048</v>
      </c>
      <c r="D23" s="7">
        <f t="shared" si="1"/>
        <v>15.707963267948966</v>
      </c>
      <c r="E23" s="7">
        <f t="shared" si="0"/>
        <v>28.652110398902309</v>
      </c>
      <c r="G23" s="7">
        <v>2.2000000000000002</v>
      </c>
      <c r="H23" s="7">
        <v>0.1</v>
      </c>
      <c r="I23" s="7">
        <v>1.91</v>
      </c>
      <c r="K23" s="7">
        <v>200</v>
      </c>
      <c r="L23" s="7">
        <f t="shared" si="2"/>
        <v>28.652110398902309</v>
      </c>
      <c r="M23" s="7">
        <v>1.91</v>
      </c>
      <c r="N23" s="7">
        <v>2.2000000000000002</v>
      </c>
      <c r="P23" s="7">
        <v>1.87</v>
      </c>
      <c r="Q23" s="7">
        <v>2.2000000000000002</v>
      </c>
    </row>
    <row r="24" spans="1:17" x14ac:dyDescent="0.2">
      <c r="A24" s="7" t="s">
        <v>372</v>
      </c>
      <c r="B24" s="48" t="s">
        <v>1071</v>
      </c>
      <c r="C24" s="7" t="s">
        <v>1048</v>
      </c>
      <c r="D24" s="7">
        <f t="shared" si="1"/>
        <v>19.634954084936208</v>
      </c>
      <c r="E24" s="7">
        <f t="shared" si="0"/>
        <v>38.013271108436506</v>
      </c>
      <c r="G24" s="7">
        <v>2.8</v>
      </c>
      <c r="H24" s="7">
        <v>0.1</v>
      </c>
      <c r="I24" s="7">
        <v>2.2000000000000002</v>
      </c>
      <c r="K24" s="7">
        <v>250</v>
      </c>
      <c r="L24" s="7">
        <f t="shared" si="2"/>
        <v>38.013271108436506</v>
      </c>
      <c r="M24" s="7">
        <v>2.2000000000000002</v>
      </c>
      <c r="N24" s="7">
        <v>2.8</v>
      </c>
      <c r="P24" s="7">
        <v>2.09</v>
      </c>
      <c r="Q24" s="7">
        <v>2.8</v>
      </c>
    </row>
    <row r="25" spans="1:17" x14ac:dyDescent="0.2">
      <c r="A25" s="7" t="s">
        <v>372</v>
      </c>
      <c r="B25" s="48" t="s">
        <v>1072</v>
      </c>
      <c r="C25" s="7" t="s">
        <v>1048</v>
      </c>
      <c r="D25" s="7">
        <f t="shared" si="1"/>
        <v>23.561944901923447</v>
      </c>
      <c r="E25" s="7">
        <f t="shared" si="0"/>
        <v>45.238934211693021</v>
      </c>
      <c r="G25" s="7">
        <v>3.3</v>
      </c>
      <c r="H25" s="7">
        <v>0.1</v>
      </c>
      <c r="I25" s="7">
        <v>2.4</v>
      </c>
      <c r="K25" s="7">
        <v>300</v>
      </c>
      <c r="L25" s="7">
        <f t="shared" si="2"/>
        <v>45.238934211693021</v>
      </c>
      <c r="M25" s="7">
        <v>2.4</v>
      </c>
      <c r="N25" s="7">
        <v>3.3</v>
      </c>
      <c r="P25" s="7">
        <v>2.29</v>
      </c>
      <c r="Q25" s="7">
        <v>3.3</v>
      </c>
    </row>
    <row r="26" spans="1:17" x14ac:dyDescent="0.2">
      <c r="A26" s="7" t="s">
        <v>372</v>
      </c>
      <c r="B26" s="48" t="s">
        <v>1073</v>
      </c>
      <c r="C26" s="7" t="s">
        <v>1048</v>
      </c>
      <c r="D26" s="7">
        <f t="shared" si="1"/>
        <v>27.488935718910689</v>
      </c>
      <c r="E26" s="7">
        <f t="shared" si="0"/>
        <v>51.874763294238051</v>
      </c>
      <c r="G26" s="7">
        <v>3.9</v>
      </c>
      <c r="H26" s="7">
        <v>0.1</v>
      </c>
      <c r="I26" s="7">
        <v>2.57</v>
      </c>
      <c r="K26" s="7">
        <v>350</v>
      </c>
      <c r="L26" s="7">
        <f t="shared" si="2"/>
        <v>51.874763294238051</v>
      </c>
      <c r="M26" s="7">
        <v>2.57</v>
      </c>
      <c r="N26" s="7">
        <v>3.9</v>
      </c>
      <c r="P26" s="7">
        <v>2.4700000000000002</v>
      </c>
      <c r="Q26" s="7">
        <v>3.8</v>
      </c>
    </row>
    <row r="27" spans="1:17" x14ac:dyDescent="0.2">
      <c r="A27" s="7" t="s">
        <v>372</v>
      </c>
      <c r="B27" s="48" t="s">
        <v>1074</v>
      </c>
      <c r="C27" s="7" t="s">
        <v>1048</v>
      </c>
      <c r="D27" s="7">
        <f t="shared" si="1"/>
        <v>31.415926535897931</v>
      </c>
      <c r="E27" s="7">
        <f t="shared" si="0"/>
        <v>59.395736106932027</v>
      </c>
      <c r="G27" s="7">
        <v>4.4000000000000004</v>
      </c>
      <c r="H27" s="7">
        <v>0.1</v>
      </c>
      <c r="I27" s="7">
        <v>2.75</v>
      </c>
      <c r="K27" s="7">
        <v>400</v>
      </c>
      <c r="L27" s="7">
        <f t="shared" si="2"/>
        <v>59.395736106932027</v>
      </c>
      <c r="M27" s="7">
        <v>2.75</v>
      </c>
      <c r="N27" s="7">
        <v>4.4000000000000004</v>
      </c>
      <c r="P27" s="7">
        <v>2.72</v>
      </c>
      <c r="Q27" s="7">
        <v>4.5</v>
      </c>
    </row>
    <row r="28" spans="1:17" x14ac:dyDescent="0.2">
      <c r="A28" s="7" t="s">
        <v>372</v>
      </c>
      <c r="B28" s="48" t="s">
        <v>1075</v>
      </c>
      <c r="C28" s="7" t="s">
        <v>1048</v>
      </c>
      <c r="D28" s="7">
        <f t="shared" si="1"/>
        <v>35.342917352885173</v>
      </c>
      <c r="E28" s="7">
        <f t="shared" si="0"/>
        <v>66.051985541725401</v>
      </c>
      <c r="G28" s="7">
        <v>5</v>
      </c>
      <c r="H28" s="7">
        <v>0.1</v>
      </c>
      <c r="I28" s="7">
        <v>2.9</v>
      </c>
      <c r="K28" s="7">
        <v>450</v>
      </c>
      <c r="L28" s="7">
        <f t="shared" si="2"/>
        <v>66.051985541725401</v>
      </c>
      <c r="M28" s="7">
        <v>2.9</v>
      </c>
      <c r="N28" s="7">
        <v>5</v>
      </c>
      <c r="P28" s="7">
        <v>2.88</v>
      </c>
      <c r="Q28" s="7">
        <v>5</v>
      </c>
    </row>
    <row r="29" spans="1:17" x14ac:dyDescent="0.2">
      <c r="A29" s="7" t="s">
        <v>372</v>
      </c>
      <c r="B29" s="48" t="s">
        <v>1076</v>
      </c>
      <c r="C29" s="7" t="s">
        <v>1048</v>
      </c>
      <c r="D29" s="7">
        <f t="shared" si="1"/>
        <v>39.269908169872416</v>
      </c>
      <c r="E29" s="7">
        <f t="shared" si="0"/>
        <v>73.061664150047619</v>
      </c>
      <c r="G29" s="7">
        <v>5.5</v>
      </c>
      <c r="H29" s="7">
        <v>0.1</v>
      </c>
      <c r="I29" s="7">
        <v>3.05</v>
      </c>
      <c r="K29" s="7">
        <v>500</v>
      </c>
      <c r="L29" s="7">
        <f t="shared" si="2"/>
        <v>73.061664150047619</v>
      </c>
      <c r="M29" s="7">
        <v>3.05</v>
      </c>
      <c r="N29" s="7">
        <v>5.5</v>
      </c>
      <c r="P29" s="7">
        <v>3.03</v>
      </c>
      <c r="Q29" s="7">
        <v>5.5</v>
      </c>
    </row>
    <row r="30" spans="1:17" x14ac:dyDescent="0.2">
      <c r="A30" s="7" t="s">
        <v>372</v>
      </c>
      <c r="B30" s="48" t="s">
        <v>1077</v>
      </c>
      <c r="C30" s="7" t="s">
        <v>1048</v>
      </c>
      <c r="D30" s="7">
        <f t="shared" si="1"/>
        <v>47.123889803846893</v>
      </c>
      <c r="E30" s="7">
        <f t="shared" si="0"/>
        <v>90.792027688745009</v>
      </c>
      <c r="G30" s="7">
        <v>6.6</v>
      </c>
      <c r="H30" s="7">
        <v>0.1</v>
      </c>
      <c r="I30" s="7">
        <v>3.4</v>
      </c>
      <c r="K30" s="7">
        <v>600</v>
      </c>
      <c r="L30" s="7">
        <f t="shared" si="2"/>
        <v>90.792027688745009</v>
      </c>
      <c r="M30" s="7">
        <v>3.4</v>
      </c>
      <c r="N30" s="7">
        <v>6.6</v>
      </c>
      <c r="P30" s="7">
        <v>3.33</v>
      </c>
      <c r="Q30" s="7">
        <v>6.6</v>
      </c>
    </row>
    <row r="31" spans="1:17" x14ac:dyDescent="0.2">
      <c r="A31" s="7" t="s">
        <v>372</v>
      </c>
      <c r="B31" s="48" t="s">
        <v>1078</v>
      </c>
      <c r="C31" s="7" t="s">
        <v>1048</v>
      </c>
      <c r="D31" s="7">
        <f t="shared" si="1"/>
        <v>54.977871437821378</v>
      </c>
      <c r="E31" s="7">
        <f t="shared" si="0"/>
        <v>104.63467031862506</v>
      </c>
      <c r="G31" s="7">
        <v>7.7</v>
      </c>
      <c r="H31" s="7">
        <v>0.1</v>
      </c>
      <c r="I31" s="7">
        <v>3.65</v>
      </c>
      <c r="K31" s="7">
        <v>700</v>
      </c>
      <c r="L31" s="7">
        <f t="shared" si="2"/>
        <v>104.63467031862506</v>
      </c>
      <c r="M31" s="7">
        <v>3.65</v>
      </c>
      <c r="N31" s="7">
        <v>7.7</v>
      </c>
      <c r="P31" s="7">
        <v>3.59</v>
      </c>
      <c r="Q31" s="7">
        <v>7.7</v>
      </c>
    </row>
    <row r="32" spans="1:17" x14ac:dyDescent="0.2">
      <c r="A32" s="7" t="s">
        <v>372</v>
      </c>
      <c r="B32" s="48" t="s">
        <v>1079</v>
      </c>
      <c r="C32" s="7" t="s">
        <v>1048</v>
      </c>
      <c r="D32" s="7">
        <f t="shared" si="1"/>
        <v>62.831853071795862</v>
      </c>
      <c r="E32" s="7">
        <f t="shared" si="0"/>
        <v>119.45906065275187</v>
      </c>
      <c r="G32" s="7">
        <v>9.6</v>
      </c>
      <c r="H32" s="7">
        <v>0.1</v>
      </c>
      <c r="I32" s="7">
        <v>3.9</v>
      </c>
      <c r="K32" s="7">
        <v>800</v>
      </c>
      <c r="L32" s="7">
        <f t="shared" si="2"/>
        <v>119.45906065275187</v>
      </c>
      <c r="M32" s="7">
        <v>3.9</v>
      </c>
      <c r="N32" s="7">
        <v>9.6</v>
      </c>
      <c r="P32" s="7">
        <v>3.84</v>
      </c>
      <c r="Q32" s="7">
        <v>8.8000000000000007</v>
      </c>
    </row>
    <row r="33" spans="1:17" x14ac:dyDescent="0.2">
      <c r="A33" s="7" t="s">
        <v>372</v>
      </c>
      <c r="B33" s="48" t="s">
        <v>1080</v>
      </c>
      <c r="C33" s="7" t="s">
        <v>1048</v>
      </c>
      <c r="D33" s="7">
        <f t="shared" si="1"/>
        <v>70.685834705770347</v>
      </c>
      <c r="E33" s="7">
        <f t="shared" si="0"/>
        <v>135.26519869112556</v>
      </c>
      <c r="G33" s="7">
        <v>10.8</v>
      </c>
      <c r="H33" s="7">
        <v>0.1</v>
      </c>
      <c r="I33" s="7">
        <v>4.1500000000000004</v>
      </c>
      <c r="K33" s="7">
        <v>900</v>
      </c>
      <c r="L33" s="7">
        <f t="shared" si="2"/>
        <v>135.26519869112556</v>
      </c>
      <c r="M33" s="7">
        <v>4.1500000000000004</v>
      </c>
      <c r="N33" s="7">
        <v>10.8</v>
      </c>
      <c r="P33" s="7">
        <v>4.07</v>
      </c>
      <c r="Q33" s="7">
        <v>10</v>
      </c>
    </row>
    <row r="34" spans="1:17" x14ac:dyDescent="0.2">
      <c r="A34" s="7" t="s">
        <v>372</v>
      </c>
      <c r="B34" s="48" t="s">
        <v>1081</v>
      </c>
      <c r="C34" s="7" t="s">
        <v>1048</v>
      </c>
      <c r="D34" s="7">
        <f t="shared" si="1"/>
        <v>78.539816339744831</v>
      </c>
      <c r="E34" s="7">
        <f t="shared" si="0"/>
        <v>148.61696746888211</v>
      </c>
      <c r="G34" s="7">
        <v>12</v>
      </c>
      <c r="H34" s="7">
        <v>0.1</v>
      </c>
      <c r="I34" s="7">
        <v>4.3499999999999996</v>
      </c>
      <c r="K34" s="7">
        <v>1000</v>
      </c>
      <c r="L34" s="7">
        <f t="shared" si="2"/>
        <v>148.61696746888211</v>
      </c>
      <c r="M34" s="7">
        <v>4.3499999999999996</v>
      </c>
      <c r="N34" s="7">
        <v>12</v>
      </c>
      <c r="P34" s="7">
        <v>4.29</v>
      </c>
      <c r="Q34" s="7">
        <v>11</v>
      </c>
    </row>
    <row r="35" spans="1:17" x14ac:dyDescent="0.2">
      <c r="A35" s="7" t="s">
        <v>372</v>
      </c>
      <c r="B35" s="48" t="s">
        <v>1082</v>
      </c>
      <c r="C35" s="7" t="s">
        <v>1048</v>
      </c>
      <c r="D35" s="7">
        <f t="shared" si="1"/>
        <v>82.466807156732074</v>
      </c>
      <c r="E35" s="7">
        <f t="shared" si="0"/>
        <v>155.52847130677972</v>
      </c>
      <c r="G35" s="7">
        <v>13</v>
      </c>
      <c r="H35" s="7">
        <v>0.1</v>
      </c>
      <c r="I35" s="7">
        <v>4.45</v>
      </c>
      <c r="K35" s="7">
        <v>1050</v>
      </c>
      <c r="L35" s="7">
        <f t="shared" si="2"/>
        <v>155.52847130677972</v>
      </c>
      <c r="M35" s="7">
        <v>4.45</v>
      </c>
      <c r="N35" s="7">
        <v>13</v>
      </c>
      <c r="P35" s="7">
        <v>4.3899999999999997</v>
      </c>
      <c r="Q35" s="7">
        <v>13</v>
      </c>
    </row>
    <row r="36" spans="1:17" x14ac:dyDescent="0.2">
      <c r="A36" s="7" t="s">
        <v>372</v>
      </c>
      <c r="B36" s="48" t="s">
        <v>1083</v>
      </c>
      <c r="C36" s="7" t="s">
        <v>1048</v>
      </c>
      <c r="D36" s="7">
        <f t="shared" si="1"/>
        <v>94.247779607693786</v>
      </c>
      <c r="E36" s="7">
        <f t="shared" si="0"/>
        <v>177.20546061654926</v>
      </c>
      <c r="G36" s="7">
        <v>14.4</v>
      </c>
      <c r="H36" s="7">
        <v>0.1</v>
      </c>
      <c r="I36" s="7">
        <v>4.75</v>
      </c>
      <c r="K36" s="7">
        <v>1200</v>
      </c>
      <c r="L36" s="7">
        <f t="shared" si="2"/>
        <v>177.20546061654926</v>
      </c>
      <c r="M36" s="7">
        <v>4.75</v>
      </c>
      <c r="N36" s="7">
        <v>14.4</v>
      </c>
      <c r="P36" s="7">
        <v>4.7</v>
      </c>
      <c r="Q36" s="7">
        <v>14</v>
      </c>
    </row>
    <row r="37" spans="1:17" x14ac:dyDescent="0.2">
      <c r="A37" s="7" t="s">
        <v>372</v>
      </c>
      <c r="B37" s="48" t="s">
        <v>1084</v>
      </c>
      <c r="C37" s="7" t="s">
        <v>1048</v>
      </c>
      <c r="D37" s="7">
        <f t="shared" si="1"/>
        <v>102.10176124166827</v>
      </c>
      <c r="E37" s="7">
        <f t="shared" si="0"/>
        <v>192.44218498645978</v>
      </c>
      <c r="G37" s="7">
        <v>15.6</v>
      </c>
      <c r="H37" s="7">
        <v>0.1</v>
      </c>
      <c r="I37" s="7">
        <v>4.95</v>
      </c>
      <c r="K37" s="7">
        <v>1300</v>
      </c>
      <c r="L37" s="7">
        <f t="shared" si="2"/>
        <v>192.44218498645978</v>
      </c>
      <c r="M37" s="7">
        <v>4.95</v>
      </c>
      <c r="N37" s="7">
        <v>15.6</v>
      </c>
      <c r="P37" s="7">
        <v>4.8899999999999997</v>
      </c>
      <c r="Q37" s="7">
        <v>15</v>
      </c>
    </row>
    <row r="38" spans="1:17" x14ac:dyDescent="0.2">
      <c r="A38" s="7" t="s">
        <v>372</v>
      </c>
      <c r="B38" s="48" t="s">
        <v>1085</v>
      </c>
      <c r="C38" s="7" t="s">
        <v>1048</v>
      </c>
      <c r="D38" s="7">
        <f t="shared" si="1"/>
        <v>117.80972450961724</v>
      </c>
      <c r="E38" s="7">
        <f t="shared" si="0"/>
        <v>229.02210444669595</v>
      </c>
      <c r="G38" s="7">
        <v>18</v>
      </c>
      <c r="H38" s="7">
        <v>0.1</v>
      </c>
      <c r="I38" s="7">
        <v>5.4</v>
      </c>
      <c r="K38" s="7">
        <v>1500</v>
      </c>
      <c r="L38" s="7">
        <f t="shared" si="2"/>
        <v>229.02210444669595</v>
      </c>
      <c r="M38" s="7">
        <v>5.4</v>
      </c>
      <c r="N38" s="7">
        <v>18</v>
      </c>
      <c r="P38" s="7">
        <v>5.34</v>
      </c>
      <c r="Q38" s="7">
        <v>18</v>
      </c>
    </row>
    <row r="39" spans="1:17" x14ac:dyDescent="0.2">
      <c r="A39" s="7" t="s">
        <v>372</v>
      </c>
      <c r="B39" s="48" t="s">
        <v>1086</v>
      </c>
      <c r="C39" s="7" t="s">
        <v>1048</v>
      </c>
      <c r="D39" s="7">
        <f t="shared" si="1"/>
        <v>157.07963267948966</v>
      </c>
      <c r="E39" s="7">
        <f t="shared" si="0"/>
        <v>316.69217443593607</v>
      </c>
      <c r="G39" s="7">
        <v>24</v>
      </c>
      <c r="H39" s="7">
        <v>0.1</v>
      </c>
      <c r="I39" s="7">
        <v>6.35</v>
      </c>
      <c r="K39" s="7">
        <v>2000</v>
      </c>
      <c r="L39" s="7">
        <f t="shared" si="2"/>
        <v>316.69217443593607</v>
      </c>
      <c r="M39" s="7">
        <v>6.35</v>
      </c>
      <c r="N39" s="7">
        <v>24</v>
      </c>
      <c r="P39" s="7">
        <v>6.17</v>
      </c>
      <c r="Q39" s="7">
        <v>24</v>
      </c>
    </row>
    <row r="40" spans="1:17" x14ac:dyDescent="0.2">
      <c r="A40" s="7" t="s">
        <v>372</v>
      </c>
      <c r="B40" s="48" t="s">
        <v>1087</v>
      </c>
      <c r="C40" s="7" t="s">
        <v>1048</v>
      </c>
      <c r="D40" s="7">
        <f t="shared" si="1"/>
        <v>172.78759594743863</v>
      </c>
      <c r="E40" s="7">
        <f t="shared" si="0"/>
        <v>347.32270280843659</v>
      </c>
      <c r="G40" s="7">
        <v>26.4</v>
      </c>
      <c r="H40" s="7">
        <v>0.1</v>
      </c>
      <c r="I40" s="7">
        <v>6.65</v>
      </c>
      <c r="K40" s="7">
        <v>2200</v>
      </c>
      <c r="L40" s="7">
        <f t="shared" si="2"/>
        <v>347.32270280843659</v>
      </c>
      <c r="M40" s="7">
        <v>6.65</v>
      </c>
      <c r="N40" s="7">
        <v>26.4</v>
      </c>
      <c r="P40" s="7">
        <v>6.47</v>
      </c>
      <c r="Q40" s="7">
        <v>26</v>
      </c>
    </row>
    <row r="41" spans="1:17" x14ac:dyDescent="0.2">
      <c r="A41" s="7" t="s">
        <v>372</v>
      </c>
      <c r="B41" s="48" t="s">
        <v>1088</v>
      </c>
      <c r="C41" s="7" t="s">
        <v>1048</v>
      </c>
      <c r="D41" s="7">
        <f t="shared" si="1"/>
        <v>196.34954084936206</v>
      </c>
      <c r="E41" s="7">
        <f t="shared" si="0"/>
        <v>390.36252216261676</v>
      </c>
      <c r="G41" s="7">
        <v>30</v>
      </c>
      <c r="H41" s="7">
        <v>0.1</v>
      </c>
      <c r="I41" s="7">
        <v>7.05</v>
      </c>
      <c r="K41" s="7">
        <v>2500</v>
      </c>
      <c r="L41" s="7">
        <f t="shared" si="2"/>
        <v>390.36252216261676</v>
      </c>
      <c r="M41" s="7">
        <v>7.05</v>
      </c>
      <c r="N41" s="7">
        <v>30</v>
      </c>
      <c r="P41" s="7">
        <v>6.9</v>
      </c>
      <c r="Q41" s="7">
        <v>30</v>
      </c>
    </row>
    <row r="42" spans="1:17" x14ac:dyDescent="0.2">
      <c r="A42" s="7" t="s">
        <v>372</v>
      </c>
      <c r="B42" s="48" t="s">
        <v>1089</v>
      </c>
      <c r="C42" s="7" t="s">
        <v>1048</v>
      </c>
      <c r="D42" s="7">
        <f t="shared" si="1"/>
        <v>235.61944901923448</v>
      </c>
      <c r="E42" s="7">
        <f t="shared" si="0"/>
        <v>471.72977189059236</v>
      </c>
      <c r="G42" s="7">
        <v>36</v>
      </c>
      <c r="H42" s="7">
        <v>0.1</v>
      </c>
      <c r="I42" s="7">
        <v>7.75</v>
      </c>
      <c r="K42" s="7">
        <v>3000</v>
      </c>
      <c r="L42" s="7">
        <f t="shared" si="2"/>
        <v>471.72977189059236</v>
      </c>
      <c r="M42" s="7">
        <v>7.75</v>
      </c>
      <c r="N42" s="7">
        <v>36</v>
      </c>
      <c r="P42" s="7">
        <v>7.55</v>
      </c>
      <c r="Q42" s="7">
        <v>36</v>
      </c>
    </row>
    <row r="43" spans="1:17" x14ac:dyDescent="0.2">
      <c r="A43" s="7" t="s">
        <v>372</v>
      </c>
      <c r="B43" s="48" t="s">
        <v>1090</v>
      </c>
      <c r="C43" s="7" t="s">
        <v>1048</v>
      </c>
      <c r="D43" s="7">
        <f t="shared" si="1"/>
        <v>251.32741228718345</v>
      </c>
      <c r="E43" s="7">
        <f t="shared" si="0"/>
        <v>502.6548245743669</v>
      </c>
      <c r="G43" s="7">
        <v>38.4</v>
      </c>
      <c r="H43" s="7">
        <v>0.1</v>
      </c>
      <c r="I43" s="7">
        <v>8</v>
      </c>
      <c r="K43" s="7">
        <v>3200</v>
      </c>
      <c r="L43" s="7">
        <f t="shared" si="2"/>
        <v>502.6548245743669</v>
      </c>
      <c r="M43" s="7">
        <v>8</v>
      </c>
      <c r="N43" s="7">
        <v>38.4</v>
      </c>
      <c r="P43" s="7">
        <v>7.8</v>
      </c>
      <c r="Q43" s="7">
        <v>38</v>
      </c>
    </row>
    <row r="44" spans="1:17" x14ac:dyDescent="0.2">
      <c r="A44" s="7" t="s">
        <v>372</v>
      </c>
      <c r="B44" s="48" t="s">
        <v>1091</v>
      </c>
      <c r="C44" s="7" t="s">
        <v>1048</v>
      </c>
      <c r="D44" s="7">
        <f t="shared" si="1"/>
        <v>274.88935718910687</v>
      </c>
      <c r="E44" s="7">
        <f t="shared" si="0"/>
        <v>547.59923447478582</v>
      </c>
      <c r="G44" s="7">
        <v>42</v>
      </c>
      <c r="H44" s="7">
        <v>0.1</v>
      </c>
      <c r="I44" s="7">
        <v>8.35</v>
      </c>
      <c r="K44" s="7">
        <v>3500</v>
      </c>
      <c r="L44" s="7">
        <f t="shared" si="2"/>
        <v>547.59923447478582</v>
      </c>
      <c r="M44" s="7">
        <v>8.35</v>
      </c>
      <c r="N44" s="7">
        <v>42</v>
      </c>
      <c r="P44" s="7">
        <v>8.16</v>
      </c>
      <c r="Q44" s="7">
        <v>42</v>
      </c>
    </row>
    <row r="45" spans="1:17" x14ac:dyDescent="0.2">
      <c r="A45" s="7" t="s">
        <v>372</v>
      </c>
      <c r="B45" s="48" t="s">
        <v>1092</v>
      </c>
      <c r="C45" s="7" t="s">
        <v>1048</v>
      </c>
      <c r="D45" s="7">
        <f t="shared" si="1"/>
        <v>314.15926535897933</v>
      </c>
      <c r="E45" s="7">
        <f t="shared" si="0"/>
        <v>622.11388522711889</v>
      </c>
      <c r="G45" s="7">
        <v>48</v>
      </c>
      <c r="H45" s="7">
        <v>0.1</v>
      </c>
      <c r="I45" s="7">
        <v>8.9</v>
      </c>
      <c r="K45" s="7">
        <v>4000</v>
      </c>
      <c r="L45" s="7">
        <f t="shared" si="2"/>
        <v>622.11388522711889</v>
      </c>
      <c r="M45" s="7">
        <v>8.9</v>
      </c>
      <c r="N45" s="7">
        <v>48</v>
      </c>
      <c r="P45" s="7">
        <v>8.73</v>
      </c>
      <c r="Q45" s="7">
        <v>48</v>
      </c>
    </row>
    <row r="46" spans="1:17" x14ac:dyDescent="0.2">
      <c r="A46" s="7" t="s">
        <v>372</v>
      </c>
      <c r="B46" s="48" t="s">
        <v>1093</v>
      </c>
      <c r="C46" s="7" t="s">
        <v>1048</v>
      </c>
      <c r="D46" s="7">
        <f t="shared" si="1"/>
        <v>392.69908169872411</v>
      </c>
      <c r="E46" s="7">
        <f t="shared" si="0"/>
        <v>785.39816339744834</v>
      </c>
      <c r="G46" s="7">
        <v>60</v>
      </c>
      <c r="H46" s="7">
        <v>0.1</v>
      </c>
      <c r="I46" s="7">
        <v>10</v>
      </c>
      <c r="K46" s="7">
        <v>5000</v>
      </c>
      <c r="L46" s="7">
        <f t="shared" si="2"/>
        <v>785.39816339744834</v>
      </c>
      <c r="M46" s="7">
        <v>10</v>
      </c>
      <c r="N46" s="7">
        <v>60</v>
      </c>
      <c r="P46" s="7">
        <v>9.76</v>
      </c>
      <c r="Q46" s="7">
        <v>60</v>
      </c>
    </row>
    <row r="47" spans="1:17" x14ac:dyDescent="0.2">
      <c r="A47" s="7" t="s">
        <v>372</v>
      </c>
      <c r="B47" s="51" t="s">
        <v>1095</v>
      </c>
      <c r="C47" s="7" t="s">
        <v>1048</v>
      </c>
      <c r="D47" s="7">
        <f t="shared" si="1"/>
        <v>471.23889803846896</v>
      </c>
      <c r="E47" s="7">
        <f t="shared" si="0"/>
        <v>929.71036353274928</v>
      </c>
      <c r="G47" s="7">
        <v>72</v>
      </c>
      <c r="H47" s="7">
        <v>0.1</v>
      </c>
      <c r="I47" s="50">
        <v>10.88</v>
      </c>
      <c r="K47" s="7">
        <v>6000</v>
      </c>
      <c r="L47" s="7">
        <f t="shared" si="2"/>
        <v>929.71036353274928</v>
      </c>
      <c r="M47" s="50">
        <v>10.88</v>
      </c>
      <c r="N47" s="7">
        <v>72</v>
      </c>
      <c r="P47" s="50">
        <v>10.7</v>
      </c>
      <c r="Q47" s="7">
        <v>72</v>
      </c>
    </row>
    <row r="48" spans="1:17" x14ac:dyDescent="0.2">
      <c r="A48" s="7" t="s">
        <v>372</v>
      </c>
      <c r="B48" s="51" t="s">
        <v>1096</v>
      </c>
      <c r="C48" s="7" t="s">
        <v>1048</v>
      </c>
      <c r="D48" s="7">
        <f t="shared" si="1"/>
        <v>628.31853071795865</v>
      </c>
      <c r="E48" s="7">
        <f t="shared" si="0"/>
        <v>1227.1846303085131</v>
      </c>
      <c r="G48" s="7">
        <v>96</v>
      </c>
      <c r="H48" s="7">
        <v>0.1</v>
      </c>
      <c r="I48" s="7">
        <v>12.5</v>
      </c>
      <c r="K48" s="7">
        <v>8000</v>
      </c>
      <c r="L48" s="7">
        <f t="shared" si="2"/>
        <v>1227.1846303085131</v>
      </c>
      <c r="M48" s="7">
        <v>12.5</v>
      </c>
      <c r="N48" s="7">
        <v>96</v>
      </c>
      <c r="P48" s="7">
        <v>12.35</v>
      </c>
      <c r="Q48" s="7">
        <v>96</v>
      </c>
    </row>
    <row r="49" spans="1:17" x14ac:dyDescent="0.2">
      <c r="A49" s="7" t="s">
        <v>372</v>
      </c>
      <c r="B49" s="51" t="s">
        <v>1097</v>
      </c>
      <c r="C49" s="7" t="s">
        <v>1048</v>
      </c>
      <c r="D49" s="7">
        <f t="shared" si="1"/>
        <v>785.39816339744823</v>
      </c>
      <c r="E49" s="7">
        <f t="shared" si="0"/>
        <v>1539.3804002589986</v>
      </c>
      <c r="G49" s="7">
        <v>120</v>
      </c>
      <c r="H49" s="7">
        <v>0.1</v>
      </c>
      <c r="I49" s="7">
        <v>14</v>
      </c>
      <c r="K49" s="7">
        <v>10000</v>
      </c>
      <c r="L49" s="7">
        <f t="shared" si="2"/>
        <v>1539.3804002589986</v>
      </c>
      <c r="M49" s="7">
        <v>14</v>
      </c>
      <c r="N49" s="7">
        <v>120</v>
      </c>
      <c r="P49" s="7">
        <v>13.85</v>
      </c>
      <c r="Q49" s="7">
        <v>120</v>
      </c>
    </row>
    <row r="50" spans="1:17" x14ac:dyDescent="0.2">
      <c r="B50" s="51" t="s">
        <v>1098</v>
      </c>
      <c r="C50" s="7" t="s">
        <v>1048</v>
      </c>
      <c r="D50" s="7">
        <f t="shared" si="1"/>
        <v>1.5707963267948966</v>
      </c>
      <c r="E50" s="7">
        <f t="shared" si="0"/>
        <v>2.642079421669016</v>
      </c>
      <c r="G50" s="7">
        <v>0.24</v>
      </c>
      <c r="H50" s="7">
        <v>0.2</v>
      </c>
      <c r="I50" s="7">
        <v>0.57999999999999996</v>
      </c>
      <c r="K50" s="7">
        <v>5</v>
      </c>
    </row>
    <row r="51" spans="1:17" x14ac:dyDescent="0.2">
      <c r="B51" s="51" t="s">
        <v>1099</v>
      </c>
      <c r="C51" s="7" t="s">
        <v>1048</v>
      </c>
      <c r="D51" s="7">
        <f t="shared" si="1"/>
        <v>1.8849555921538759</v>
      </c>
      <c r="E51" s="7">
        <f t="shared" si="0"/>
        <v>3.2169908772759479</v>
      </c>
      <c r="G51" s="7">
        <v>0.28000000000000003</v>
      </c>
      <c r="H51" s="7">
        <v>0.2</v>
      </c>
      <c r="I51" s="7">
        <v>0.64</v>
      </c>
      <c r="K51" s="7">
        <v>6</v>
      </c>
    </row>
    <row r="52" spans="1:17" x14ac:dyDescent="0.2">
      <c r="B52" s="51" t="s">
        <v>1100</v>
      </c>
      <c r="C52" s="7" t="s">
        <v>1048</v>
      </c>
      <c r="D52" s="7">
        <f t="shared" si="1"/>
        <v>2.1991148575128552</v>
      </c>
      <c r="E52" s="7">
        <f t="shared" si="0"/>
        <v>3.6316811075498019</v>
      </c>
      <c r="G52" s="7">
        <v>0.32</v>
      </c>
      <c r="H52" s="7">
        <v>0.2</v>
      </c>
      <c r="I52" s="7">
        <v>0.68</v>
      </c>
      <c r="K52" s="7">
        <v>7</v>
      </c>
    </row>
    <row r="53" spans="1:17" x14ac:dyDescent="0.2">
      <c r="B53" s="51" t="s">
        <v>1101</v>
      </c>
      <c r="C53" s="7" t="s">
        <v>1048</v>
      </c>
      <c r="D53" s="7">
        <f t="shared" si="1"/>
        <v>2.5132741228718345</v>
      </c>
      <c r="E53" s="7">
        <f t="shared" si="0"/>
        <v>4.1853868127450014</v>
      </c>
      <c r="G53" s="7">
        <v>0.36</v>
      </c>
      <c r="H53" s="7">
        <v>0.2</v>
      </c>
      <c r="I53" s="7">
        <v>0.73</v>
      </c>
      <c r="K53" s="7">
        <v>8</v>
      </c>
    </row>
    <row r="54" spans="1:17" x14ac:dyDescent="0.2">
      <c r="B54" s="51" t="s">
        <v>1102</v>
      </c>
      <c r="C54" s="7" t="s">
        <v>1048</v>
      </c>
      <c r="D54" s="7">
        <f t="shared" si="1"/>
        <v>3.1415926535897931</v>
      </c>
      <c r="E54" s="7">
        <f t="shared" si="0"/>
        <v>5.2810172506844406</v>
      </c>
      <c r="G54" s="7">
        <v>0.4</v>
      </c>
      <c r="H54" s="7">
        <v>0.2</v>
      </c>
      <c r="I54" s="7">
        <v>0.82</v>
      </c>
      <c r="K54" s="7">
        <v>10</v>
      </c>
    </row>
    <row r="55" spans="1:17" x14ac:dyDescent="0.2">
      <c r="B55" s="51" t="s">
        <v>1103</v>
      </c>
      <c r="C55" s="7" t="s">
        <v>1048</v>
      </c>
      <c r="D55" s="7">
        <f t="shared" si="1"/>
        <v>4.3982297150257104</v>
      </c>
      <c r="E55" s="7">
        <f t="shared" si="0"/>
        <v>7.3898113194065909</v>
      </c>
      <c r="G55" s="7">
        <v>0.55000000000000004</v>
      </c>
      <c r="H55" s="7">
        <v>0.2</v>
      </c>
      <c r="I55" s="7">
        <v>0.97</v>
      </c>
      <c r="K55" s="7">
        <v>14</v>
      </c>
    </row>
    <row r="56" spans="1:17" x14ac:dyDescent="0.2">
      <c r="B56" s="51" t="s">
        <v>1104</v>
      </c>
      <c r="C56" s="7" t="s">
        <v>1048</v>
      </c>
      <c r="D56" s="7">
        <f t="shared" si="1"/>
        <v>4.7123889803846897</v>
      </c>
      <c r="E56" s="7">
        <f t="shared" si="0"/>
        <v>7.8539816339744828</v>
      </c>
      <c r="G56" s="7">
        <v>0.6</v>
      </c>
      <c r="H56" s="7">
        <v>0.2</v>
      </c>
      <c r="I56" s="7">
        <v>1</v>
      </c>
      <c r="K56" s="7">
        <v>15</v>
      </c>
    </row>
    <row r="57" spans="1:17" x14ac:dyDescent="0.2">
      <c r="B57" s="51" t="s">
        <v>1105</v>
      </c>
      <c r="C57" s="7" t="s">
        <v>1048</v>
      </c>
      <c r="D57" s="7">
        <f t="shared" si="1"/>
        <v>5.026548245743669</v>
      </c>
      <c r="E57" s="7">
        <f t="shared" si="0"/>
        <v>8.4948665353068016</v>
      </c>
      <c r="G57" s="7">
        <v>0.65</v>
      </c>
      <c r="H57" s="7">
        <v>0.2</v>
      </c>
      <c r="I57" s="7">
        <v>1.04</v>
      </c>
      <c r="K57" s="7">
        <v>16</v>
      </c>
    </row>
    <row r="58" spans="1:17" x14ac:dyDescent="0.2">
      <c r="B58" s="51" t="s">
        <v>1106</v>
      </c>
      <c r="C58" s="7" t="s">
        <v>1048</v>
      </c>
      <c r="D58" s="7">
        <f t="shared" si="1"/>
        <v>6.2831853071795862</v>
      </c>
      <c r="E58" s="7">
        <f t="shared" si="0"/>
        <v>10.568317686676064</v>
      </c>
      <c r="G58" s="7">
        <v>0.8</v>
      </c>
      <c r="H58" s="7">
        <v>0.2</v>
      </c>
      <c r="I58" s="7">
        <v>1.1599999999999999</v>
      </c>
      <c r="K58" s="7">
        <v>20</v>
      </c>
    </row>
    <row r="59" spans="1:17" x14ac:dyDescent="0.2">
      <c r="B59" s="51" t="s">
        <v>1107</v>
      </c>
      <c r="C59" s="7" t="s">
        <v>1048</v>
      </c>
      <c r="D59" s="7">
        <f t="shared" si="1"/>
        <v>7.8539816339744828</v>
      </c>
      <c r="E59" s="7">
        <f t="shared" si="0"/>
        <v>13.069810837096938</v>
      </c>
      <c r="G59" s="7">
        <v>1</v>
      </c>
      <c r="H59" s="7">
        <v>0.2</v>
      </c>
      <c r="I59" s="7">
        <v>1.29</v>
      </c>
      <c r="K59" s="7">
        <v>25</v>
      </c>
    </row>
    <row r="60" spans="1:17" x14ac:dyDescent="0.2">
      <c r="B60" s="51" t="s">
        <v>1108</v>
      </c>
      <c r="C60" s="7" t="s">
        <v>1048</v>
      </c>
      <c r="D60" s="7">
        <f t="shared" si="1"/>
        <v>9.4247779607693793</v>
      </c>
      <c r="E60" s="7">
        <f t="shared" si="0"/>
        <v>16.51299638543135</v>
      </c>
      <c r="G60" s="7">
        <v>1.2</v>
      </c>
      <c r="H60" s="7">
        <v>0.2</v>
      </c>
      <c r="I60" s="7">
        <v>1.45</v>
      </c>
      <c r="K60" s="7">
        <v>30</v>
      </c>
    </row>
    <row r="61" spans="1:17" x14ac:dyDescent="0.2">
      <c r="B61" s="51" t="s">
        <v>1109</v>
      </c>
      <c r="C61" s="7" t="s">
        <v>1048</v>
      </c>
      <c r="D61" s="7">
        <f t="shared" si="1"/>
        <v>10.995574287564276</v>
      </c>
      <c r="E61" s="7">
        <f t="shared" si="0"/>
        <v>18.385385606970868</v>
      </c>
      <c r="G61" s="7">
        <v>1.4</v>
      </c>
      <c r="H61" s="7">
        <v>0.2</v>
      </c>
      <c r="I61" s="7">
        <v>1.53</v>
      </c>
      <c r="K61" s="7">
        <v>35</v>
      </c>
    </row>
    <row r="62" spans="1:17" x14ac:dyDescent="0.2">
      <c r="B62" s="51" t="s">
        <v>1110</v>
      </c>
      <c r="C62" s="7" t="s">
        <v>1048</v>
      </c>
      <c r="D62" s="7">
        <f t="shared" si="1"/>
        <v>12.566370614359172</v>
      </c>
      <c r="E62" s="7">
        <f t="shared" si="0"/>
        <v>21.124069002737762</v>
      </c>
      <c r="G62" s="7">
        <v>1.6</v>
      </c>
      <c r="H62" s="7">
        <v>0.2</v>
      </c>
      <c r="I62" s="7">
        <v>1.64</v>
      </c>
      <c r="K62" s="7">
        <v>40</v>
      </c>
    </row>
    <row r="63" spans="1:17" x14ac:dyDescent="0.2">
      <c r="B63" s="51" t="s">
        <v>1111</v>
      </c>
      <c r="C63" s="7" t="s">
        <v>1048</v>
      </c>
      <c r="D63" s="7">
        <f t="shared" si="1"/>
        <v>14.137166941154069</v>
      </c>
      <c r="E63" s="7">
        <f t="shared" si="0"/>
        <v>23.778714795021145</v>
      </c>
      <c r="G63" s="7">
        <v>1.8</v>
      </c>
      <c r="H63" s="7">
        <v>0.2</v>
      </c>
      <c r="I63" s="7">
        <v>1.74</v>
      </c>
      <c r="K63" s="7">
        <v>45</v>
      </c>
    </row>
    <row r="64" spans="1:17" x14ac:dyDescent="0.2">
      <c r="B64" s="51" t="s">
        <v>1112</v>
      </c>
      <c r="C64" s="7" t="s">
        <v>1048</v>
      </c>
      <c r="D64" s="7">
        <f t="shared" si="1"/>
        <v>15.707963267948966</v>
      </c>
      <c r="E64" s="7">
        <f t="shared" si="0"/>
        <v>26.302199094017148</v>
      </c>
      <c r="G64" s="7">
        <v>2</v>
      </c>
      <c r="H64" s="7">
        <v>0.2</v>
      </c>
      <c r="I64" s="7">
        <v>1.83</v>
      </c>
      <c r="K64" s="7">
        <v>50</v>
      </c>
    </row>
    <row r="65" spans="1:11" x14ac:dyDescent="0.2">
      <c r="B65" s="51" t="s">
        <v>1113</v>
      </c>
      <c r="C65" s="7" t="s">
        <v>1048</v>
      </c>
      <c r="D65" s="7">
        <f t="shared" si="1"/>
        <v>18.849555921538759</v>
      </c>
      <c r="E65" s="7">
        <f t="shared" si="0"/>
        <v>31.415926535897931</v>
      </c>
      <c r="G65" s="7">
        <v>2.4</v>
      </c>
      <c r="H65" s="7">
        <v>0.2</v>
      </c>
      <c r="I65" s="7">
        <v>2</v>
      </c>
      <c r="K65" s="7">
        <v>60</v>
      </c>
    </row>
    <row r="66" spans="1:11" x14ac:dyDescent="0.2">
      <c r="B66" s="51" t="s">
        <v>1114</v>
      </c>
      <c r="C66" s="7" t="s">
        <v>1048</v>
      </c>
      <c r="D66" s="7">
        <f t="shared" si="1"/>
        <v>21.991148575128552</v>
      </c>
      <c r="E66" s="7">
        <f t="shared" si="0"/>
        <v>36.643536711471349</v>
      </c>
      <c r="G66" s="7">
        <v>2.8</v>
      </c>
      <c r="H66" s="7">
        <v>0.2</v>
      </c>
      <c r="I66" s="7">
        <v>2.16</v>
      </c>
      <c r="K66" s="7">
        <v>70</v>
      </c>
    </row>
    <row r="67" spans="1:11" x14ac:dyDescent="0.2">
      <c r="B67" s="51" t="s">
        <v>1115</v>
      </c>
      <c r="C67" s="7" t="s">
        <v>1048</v>
      </c>
      <c r="D67" s="7">
        <f t="shared" si="1"/>
        <v>25.132741228718345</v>
      </c>
      <c r="E67" s="7">
        <f t="shared" si="0"/>
        <v>41.909631397051243</v>
      </c>
      <c r="G67" s="7">
        <v>3.2</v>
      </c>
      <c r="H67" s="7">
        <v>0.2</v>
      </c>
      <c r="I67" s="7">
        <v>2.31</v>
      </c>
      <c r="K67" s="7">
        <v>80</v>
      </c>
    </row>
    <row r="68" spans="1:11" x14ac:dyDescent="0.2">
      <c r="B68" s="51" t="s">
        <v>1116</v>
      </c>
      <c r="C68" s="7" t="s">
        <v>1048</v>
      </c>
      <c r="D68" s="7">
        <f t="shared" si="1"/>
        <v>28.274333882308138</v>
      </c>
      <c r="E68" s="7">
        <f t="shared" si="0"/>
        <v>47.143524757931843</v>
      </c>
      <c r="G68" s="7">
        <v>3.6</v>
      </c>
      <c r="H68" s="7">
        <v>0.2</v>
      </c>
      <c r="I68" s="7">
        <v>2.4500000000000002</v>
      </c>
      <c r="K68" s="7">
        <v>90</v>
      </c>
    </row>
    <row r="69" spans="1:11" x14ac:dyDescent="0.2">
      <c r="B69" s="51" t="s">
        <v>1117</v>
      </c>
      <c r="C69" s="7" t="s">
        <v>1048</v>
      </c>
      <c r="D69" s="7">
        <f t="shared" si="1"/>
        <v>31.415926535897931</v>
      </c>
      <c r="E69" s="7">
        <f t="shared" si="0"/>
        <v>52.685294198864213</v>
      </c>
      <c r="G69" s="7">
        <v>4</v>
      </c>
      <c r="H69" s="7">
        <v>0.2</v>
      </c>
      <c r="I69" s="7">
        <v>2.59</v>
      </c>
      <c r="K69" s="7">
        <v>100</v>
      </c>
    </row>
    <row r="70" spans="1:11" x14ac:dyDescent="0.2">
      <c r="B70" s="51" t="s">
        <v>1118</v>
      </c>
      <c r="C70" s="7" t="s">
        <v>1048</v>
      </c>
      <c r="D70" s="7">
        <f t="shared" si="1"/>
        <v>37.699111843077517</v>
      </c>
      <c r="E70" s="7">
        <f t="shared" si="0"/>
        <v>62.901753508338238</v>
      </c>
      <c r="G70" s="7">
        <v>4.8</v>
      </c>
      <c r="H70" s="7">
        <v>0.2</v>
      </c>
      <c r="I70" s="7">
        <v>2.83</v>
      </c>
      <c r="K70" s="7">
        <v>120</v>
      </c>
    </row>
    <row r="71" spans="1:11" x14ac:dyDescent="0.2">
      <c r="B71" s="51" t="s">
        <v>1119</v>
      </c>
      <c r="C71" s="7" t="s">
        <v>1048</v>
      </c>
      <c r="D71" s="7">
        <f t="shared" si="1"/>
        <v>47.123889803846893</v>
      </c>
      <c r="E71" s="7">
        <f t="shared" si="0"/>
        <v>78.923876041646182</v>
      </c>
      <c r="G71" s="7">
        <v>6</v>
      </c>
      <c r="H71" s="7">
        <v>0.2</v>
      </c>
      <c r="I71" s="7">
        <v>3.17</v>
      </c>
      <c r="K71" s="7">
        <v>150</v>
      </c>
    </row>
    <row r="72" spans="1:11" x14ac:dyDescent="0.2">
      <c r="B72" s="51" t="s">
        <v>1120</v>
      </c>
      <c r="C72" s="7" t="s">
        <v>1048</v>
      </c>
      <c r="D72" s="7">
        <f t="shared" si="1"/>
        <v>62.831853071795862</v>
      </c>
      <c r="E72" s="7">
        <f t="shared" si="0"/>
        <v>108.68653944359251</v>
      </c>
      <c r="G72" s="7">
        <v>8</v>
      </c>
      <c r="H72" s="7">
        <v>0.2</v>
      </c>
      <c r="I72" s="7">
        <v>3.72</v>
      </c>
      <c r="K72" s="7">
        <v>200</v>
      </c>
    </row>
    <row r="73" spans="1:11" x14ac:dyDescent="0.2">
      <c r="B73" s="51" t="s">
        <v>1121</v>
      </c>
      <c r="C73" s="7" t="s">
        <v>1048</v>
      </c>
      <c r="D73" s="7">
        <f t="shared" si="1"/>
        <v>78.539816339744831</v>
      </c>
      <c r="E73" s="7">
        <f t="shared" si="0"/>
        <v>135.91786456490883</v>
      </c>
      <c r="G73" s="7">
        <v>10</v>
      </c>
      <c r="H73" s="7">
        <v>0.2</v>
      </c>
      <c r="I73" s="7">
        <v>4.16</v>
      </c>
      <c r="K73" s="7">
        <v>250</v>
      </c>
    </row>
    <row r="74" spans="1:11" x14ac:dyDescent="0.2">
      <c r="B74" s="51" t="s">
        <v>1122</v>
      </c>
      <c r="C74" s="7" t="s">
        <v>1048</v>
      </c>
      <c r="D74" s="7">
        <f t="shared" si="1"/>
        <v>94.247779607693786</v>
      </c>
      <c r="E74" s="7">
        <f t="shared" si="0"/>
        <v>163.31255250421179</v>
      </c>
      <c r="G74" s="7">
        <v>12</v>
      </c>
      <c r="H74" s="7">
        <v>0.2</v>
      </c>
      <c r="I74" s="7">
        <v>4.5599999999999996</v>
      </c>
      <c r="K74" s="7">
        <v>300</v>
      </c>
    </row>
    <row r="75" spans="1:11" x14ac:dyDescent="0.2">
      <c r="B75" s="51" t="s">
        <v>1123</v>
      </c>
      <c r="C75" s="7" t="s">
        <v>1048</v>
      </c>
      <c r="D75" s="7">
        <f t="shared" si="1"/>
        <v>100.53096491487338</v>
      </c>
      <c r="E75" s="7">
        <f t="shared" si="0"/>
        <v>174.23351396625333</v>
      </c>
      <c r="G75" s="7">
        <v>13</v>
      </c>
      <c r="H75" s="7">
        <v>0.2</v>
      </c>
      <c r="I75" s="7">
        <v>4.71</v>
      </c>
      <c r="K75" s="7">
        <v>320</v>
      </c>
    </row>
    <row r="76" spans="1:11" x14ac:dyDescent="0.2">
      <c r="B76" s="51" t="s">
        <v>1124</v>
      </c>
      <c r="C76" s="7" t="s">
        <v>1048</v>
      </c>
      <c r="D76" s="7">
        <f t="shared" si="1"/>
        <v>201.06192982974676</v>
      </c>
      <c r="E76" s="7">
        <f t="shared" si="0"/>
        <v>348.36806776391859</v>
      </c>
      <c r="G76" s="7">
        <v>25</v>
      </c>
      <c r="H76" s="7">
        <v>0.2</v>
      </c>
      <c r="I76" s="7">
        <v>6.66</v>
      </c>
      <c r="K76" s="7">
        <v>640</v>
      </c>
    </row>
    <row r="77" spans="1:11" x14ac:dyDescent="0.2">
      <c r="A77" s="52"/>
      <c r="B77" s="52" t="s">
        <v>1374</v>
      </c>
      <c r="C77" s="51" t="s">
        <v>1038</v>
      </c>
      <c r="D77" s="7">
        <f t="shared" ref="D77:D108" si="3">PI()*POWER(H77/2,2)*10</f>
        <v>159.04312808798326</v>
      </c>
      <c r="E77" s="52"/>
      <c r="F77" s="52"/>
      <c r="G77" s="52">
        <v>75</v>
      </c>
      <c r="H77" s="52">
        <v>4.5</v>
      </c>
      <c r="I77" s="52"/>
      <c r="J77" s="52"/>
    </row>
    <row r="78" spans="1:11" x14ac:dyDescent="0.2">
      <c r="A78" s="52"/>
      <c r="B78" s="52" t="s">
        <v>1375</v>
      </c>
      <c r="C78" s="51" t="s">
        <v>1038</v>
      </c>
      <c r="D78" s="7">
        <f t="shared" si="3"/>
        <v>125.66370614359172</v>
      </c>
      <c r="E78" s="52"/>
      <c r="F78" s="52"/>
      <c r="G78" s="52">
        <v>75</v>
      </c>
      <c r="H78" s="52">
        <v>4</v>
      </c>
      <c r="I78" s="52"/>
      <c r="J78" s="52"/>
    </row>
    <row r="79" spans="1:11" x14ac:dyDescent="0.2">
      <c r="A79" s="52"/>
      <c r="B79" s="52" t="s">
        <v>1376</v>
      </c>
      <c r="C79" s="51" t="s">
        <v>1038</v>
      </c>
      <c r="D79" s="7">
        <f t="shared" si="3"/>
        <v>96.211275016187415</v>
      </c>
      <c r="E79" s="52"/>
      <c r="F79" s="52"/>
      <c r="G79" s="52">
        <v>75</v>
      </c>
      <c r="H79" s="52">
        <v>3.5</v>
      </c>
      <c r="I79" s="52"/>
      <c r="J79" s="52"/>
    </row>
    <row r="80" spans="1:11" x14ac:dyDescent="0.2">
      <c r="A80" s="52"/>
      <c r="B80" s="52" t="s">
        <v>1377</v>
      </c>
      <c r="C80" s="51" t="s">
        <v>1038</v>
      </c>
      <c r="D80" s="7">
        <f t="shared" si="3"/>
        <v>80.424771931898704</v>
      </c>
      <c r="E80" s="52"/>
      <c r="F80" s="52"/>
      <c r="G80" s="52">
        <v>70</v>
      </c>
      <c r="H80" s="52">
        <v>3.2</v>
      </c>
      <c r="I80" s="52"/>
      <c r="J80" s="52"/>
    </row>
    <row r="81" spans="1:10" x14ac:dyDescent="0.2">
      <c r="A81" s="52"/>
      <c r="B81" s="52" t="s">
        <v>1372</v>
      </c>
      <c r="C81" s="51" t="s">
        <v>1038</v>
      </c>
      <c r="D81" s="7">
        <f t="shared" si="3"/>
        <v>70.685834705770347</v>
      </c>
      <c r="E81" s="52"/>
      <c r="F81" s="52"/>
      <c r="G81" s="52">
        <v>70</v>
      </c>
      <c r="H81" s="52">
        <v>3</v>
      </c>
      <c r="I81" s="52"/>
      <c r="J81" s="52"/>
    </row>
    <row r="82" spans="1:10" x14ac:dyDescent="0.2">
      <c r="A82" s="52"/>
      <c r="B82" s="52" t="s">
        <v>1373</v>
      </c>
      <c r="C82" s="51" t="s">
        <v>1038</v>
      </c>
      <c r="D82" s="7">
        <f t="shared" si="3"/>
        <v>61.575216010359938</v>
      </c>
      <c r="E82" s="52"/>
      <c r="F82" s="52"/>
      <c r="G82" s="52">
        <v>70</v>
      </c>
      <c r="H82" s="52">
        <v>2.8</v>
      </c>
      <c r="I82" s="52"/>
      <c r="J82" s="52"/>
    </row>
    <row r="83" spans="1:10" x14ac:dyDescent="0.2">
      <c r="A83" s="52"/>
      <c r="B83" s="52" t="s">
        <v>1378</v>
      </c>
      <c r="C83" s="51" t="s">
        <v>1038</v>
      </c>
      <c r="D83" s="7">
        <f t="shared" si="3"/>
        <v>53.092915845667505</v>
      </c>
      <c r="E83" s="52"/>
      <c r="F83" s="52"/>
      <c r="G83" s="52">
        <v>68</v>
      </c>
      <c r="H83" s="52">
        <v>2.6</v>
      </c>
      <c r="I83" s="52"/>
      <c r="J83" s="52"/>
    </row>
    <row r="84" spans="1:10" x14ac:dyDescent="0.2">
      <c r="A84" s="7" t="s">
        <v>372</v>
      </c>
      <c r="B84" s="51" t="s">
        <v>369</v>
      </c>
      <c r="C84" s="51" t="s">
        <v>1038</v>
      </c>
      <c r="D84" s="7">
        <f t="shared" si="3"/>
        <v>49.087385212340521</v>
      </c>
      <c r="E84" s="7">
        <f t="shared" ref="E84:E115" si="4">PI()*POWER(I84/2,2)*10</f>
        <v>53.830593216656915</v>
      </c>
      <c r="F84" s="7">
        <f t="shared" ref="F84:F115" si="5">1/J84</f>
        <v>5.8823529411764705E-2</v>
      </c>
      <c r="G84" s="7">
        <v>60</v>
      </c>
      <c r="H84" s="7">
        <v>2.5</v>
      </c>
      <c r="I84" s="7">
        <v>2.6179999999999999</v>
      </c>
      <c r="J84" s="7">
        <v>17</v>
      </c>
    </row>
    <row r="85" spans="1:10" x14ac:dyDescent="0.2">
      <c r="A85" s="7" t="s">
        <v>372</v>
      </c>
      <c r="B85" s="51" t="s">
        <v>368</v>
      </c>
      <c r="C85" s="51" t="s">
        <v>1038</v>
      </c>
      <c r="D85" s="7">
        <f t="shared" si="3"/>
        <v>39.408138246630372</v>
      </c>
      <c r="E85" s="7">
        <f t="shared" si="4"/>
        <v>43.558378491563332</v>
      </c>
      <c r="F85" s="7">
        <f t="shared" si="5"/>
        <v>3.8461538461538464E-2</v>
      </c>
      <c r="G85" s="7">
        <v>60</v>
      </c>
      <c r="H85" s="7">
        <v>2.2400000000000002</v>
      </c>
      <c r="I85" s="7">
        <v>2.355</v>
      </c>
      <c r="J85" s="7">
        <v>26</v>
      </c>
    </row>
    <row r="86" spans="1:10" x14ac:dyDescent="0.2">
      <c r="A86" s="1"/>
      <c r="B86" s="46" t="s">
        <v>367</v>
      </c>
      <c r="C86" s="51" t="s">
        <v>1038</v>
      </c>
      <c r="D86" s="1">
        <f t="shared" si="3"/>
        <v>35.298935055734916</v>
      </c>
      <c r="E86" s="1">
        <f t="shared" si="4"/>
        <v>39.232405407570184</v>
      </c>
      <c r="F86" s="1" t="e">
        <f t="shared" si="5"/>
        <v>#DIV/0!</v>
      </c>
      <c r="G86" s="1">
        <v>60</v>
      </c>
      <c r="H86" s="1">
        <v>2.12</v>
      </c>
      <c r="I86" s="1">
        <v>2.2349999999999999</v>
      </c>
      <c r="J86"/>
    </row>
    <row r="87" spans="1:10" x14ac:dyDescent="0.2">
      <c r="A87" s="7" t="s">
        <v>372</v>
      </c>
      <c r="B87" s="51" t="s">
        <v>365</v>
      </c>
      <c r="C87" s="51" t="s">
        <v>1038</v>
      </c>
      <c r="D87" s="7">
        <f t="shared" si="3"/>
        <v>31.415926535897931</v>
      </c>
      <c r="E87" s="7">
        <f t="shared" si="4"/>
        <v>35.033030653535079</v>
      </c>
      <c r="F87" s="7">
        <f t="shared" si="5"/>
        <v>3.3333333333333333E-2</v>
      </c>
      <c r="G87" s="7">
        <v>60</v>
      </c>
      <c r="H87" s="7">
        <v>2</v>
      </c>
      <c r="I87" s="7">
        <v>2.1120000000000001</v>
      </c>
      <c r="J87" s="7">
        <v>30</v>
      </c>
    </row>
    <row r="88" spans="1:10" x14ac:dyDescent="0.2">
      <c r="A88" s="1"/>
      <c r="B88" s="46" t="s">
        <v>366</v>
      </c>
      <c r="C88" s="51" t="s">
        <v>1038</v>
      </c>
      <c r="D88" s="1">
        <f t="shared" si="3"/>
        <v>28.352873698647883</v>
      </c>
      <c r="E88" s="1">
        <f t="shared" si="4"/>
        <v>31.794048627683999</v>
      </c>
      <c r="F88" s="1" t="e">
        <f t="shared" si="5"/>
        <v>#DIV/0!</v>
      </c>
      <c r="G88" s="1">
        <v>60</v>
      </c>
      <c r="H88" s="1">
        <v>1.9</v>
      </c>
      <c r="I88" s="1">
        <v>2.012</v>
      </c>
      <c r="J88"/>
    </row>
    <row r="89" spans="1:10" x14ac:dyDescent="0.2">
      <c r="A89" s="7" t="s">
        <v>372</v>
      </c>
      <c r="B89" s="51" t="s">
        <v>364</v>
      </c>
      <c r="C89" s="51" t="s">
        <v>1038</v>
      </c>
      <c r="D89" s="7">
        <f t="shared" si="3"/>
        <v>25.446900494077326</v>
      </c>
      <c r="E89" s="7">
        <f t="shared" si="4"/>
        <v>28.622116043042162</v>
      </c>
      <c r="F89" s="7">
        <f t="shared" si="5"/>
        <v>2.564102564102564E-2</v>
      </c>
      <c r="G89" s="7">
        <v>60</v>
      </c>
      <c r="H89" s="7">
        <v>1.8</v>
      </c>
      <c r="I89" s="7">
        <v>1.909</v>
      </c>
      <c r="J89" s="7">
        <v>39</v>
      </c>
    </row>
    <row r="90" spans="1:10" x14ac:dyDescent="0.2">
      <c r="A90" s="7" t="s">
        <v>372</v>
      </c>
      <c r="B90" s="51" t="s">
        <v>363</v>
      </c>
      <c r="C90" s="51" t="s">
        <v>1038</v>
      </c>
      <c r="D90" s="7">
        <f t="shared" si="3"/>
        <v>22.698006922186252</v>
      </c>
      <c r="E90" s="7">
        <f t="shared" si="4"/>
        <v>25.702005671530447</v>
      </c>
      <c r="F90" s="7">
        <f t="shared" si="5"/>
        <v>2.4390243902439025E-2</v>
      </c>
      <c r="G90" s="7">
        <v>60</v>
      </c>
      <c r="H90" s="7">
        <v>1.7</v>
      </c>
      <c r="I90" s="7">
        <v>1.8089999999999999</v>
      </c>
      <c r="J90" s="7">
        <v>41</v>
      </c>
    </row>
    <row r="91" spans="1:10" x14ac:dyDescent="0.2">
      <c r="A91" s="1"/>
      <c r="B91" s="46" t="s">
        <v>362</v>
      </c>
      <c r="C91" s="51" t="s">
        <v>1038</v>
      </c>
      <c r="D91" s="1">
        <f t="shared" si="3"/>
        <v>20.106192982974676</v>
      </c>
      <c r="E91" s="1">
        <f t="shared" si="4"/>
        <v>22.858510890858156</v>
      </c>
      <c r="F91" s="1" t="e">
        <f t="shared" si="5"/>
        <v>#DIV/0!</v>
      </c>
      <c r="G91" s="1">
        <v>57</v>
      </c>
      <c r="H91" s="1">
        <v>1.6</v>
      </c>
      <c r="I91" s="1">
        <v>1.706</v>
      </c>
      <c r="J91"/>
    </row>
    <row r="92" spans="1:10" x14ac:dyDescent="0.2">
      <c r="A92" s="7" t="s">
        <v>372</v>
      </c>
      <c r="B92" s="51" t="s">
        <v>361</v>
      </c>
      <c r="C92" s="51" t="s">
        <v>1038</v>
      </c>
      <c r="D92" s="7">
        <f t="shared" si="3"/>
        <v>17.671458676442587</v>
      </c>
      <c r="E92" s="7">
        <f t="shared" si="4"/>
        <v>20.257272173685813</v>
      </c>
      <c r="F92" s="7">
        <f t="shared" si="5"/>
        <v>1.7543859649122806E-2</v>
      </c>
      <c r="G92" s="7">
        <v>57</v>
      </c>
      <c r="H92" s="7">
        <v>1.5</v>
      </c>
      <c r="I92" s="7">
        <v>1.6060000000000001</v>
      </c>
      <c r="J92" s="7">
        <v>57</v>
      </c>
    </row>
    <row r="93" spans="1:10" x14ac:dyDescent="0.2">
      <c r="A93" s="1"/>
      <c r="B93" s="46" t="s">
        <v>360</v>
      </c>
      <c r="C93" s="51" t="s">
        <v>1038</v>
      </c>
      <c r="D93" s="1">
        <f t="shared" si="3"/>
        <v>16.51299638543135</v>
      </c>
      <c r="E93" s="1">
        <f t="shared" si="4"/>
        <v>0</v>
      </c>
      <c r="F93" s="1">
        <f t="shared" si="5"/>
        <v>1.6393442622950821E-2</v>
      </c>
      <c r="G93" s="1">
        <v>54</v>
      </c>
      <c r="H93" s="1">
        <v>1.45</v>
      </c>
      <c r="I93" s="1"/>
      <c r="J93" s="1">
        <v>61</v>
      </c>
    </row>
    <row r="94" spans="1:10" x14ac:dyDescent="0.2">
      <c r="A94" s="7" t="s">
        <v>372</v>
      </c>
      <c r="B94" s="51" t="s">
        <v>359</v>
      </c>
      <c r="C94" s="51" t="s">
        <v>1038</v>
      </c>
      <c r="D94" s="7">
        <f t="shared" si="3"/>
        <v>15.393804002589984</v>
      </c>
      <c r="E94" s="7">
        <f t="shared" si="4"/>
        <v>17.718613982172968</v>
      </c>
      <c r="F94" s="7">
        <f t="shared" si="5"/>
        <v>1.5384615384615385E-2</v>
      </c>
      <c r="G94" s="7">
        <v>54</v>
      </c>
      <c r="H94" s="7">
        <v>1.4</v>
      </c>
      <c r="I94" s="7">
        <v>1.502</v>
      </c>
      <c r="J94" s="7">
        <v>65</v>
      </c>
    </row>
    <row r="95" spans="1:10" x14ac:dyDescent="0.2">
      <c r="A95" s="1"/>
      <c r="B95" s="46" t="s">
        <v>358</v>
      </c>
      <c r="C95" s="51" t="s">
        <v>1038</v>
      </c>
      <c r="D95" s="1">
        <f t="shared" si="3"/>
        <v>14.313881527918497</v>
      </c>
      <c r="E95" s="1">
        <f t="shared" si="4"/>
        <v>0</v>
      </c>
      <c r="F95" s="1">
        <f t="shared" si="5"/>
        <v>1.4084507042253521E-2</v>
      </c>
      <c r="G95" s="1">
        <v>54</v>
      </c>
      <c r="H95" s="1">
        <v>1.35</v>
      </c>
      <c r="I95" s="1"/>
      <c r="J95" s="1">
        <v>71</v>
      </c>
    </row>
    <row r="96" spans="1:10" x14ac:dyDescent="0.2">
      <c r="A96" s="7" t="s">
        <v>372</v>
      </c>
      <c r="B96" s="51" t="s">
        <v>357</v>
      </c>
      <c r="C96" s="51" t="s">
        <v>1038</v>
      </c>
      <c r="D96" s="7">
        <f t="shared" si="3"/>
        <v>13.273228961416876</v>
      </c>
      <c r="E96" s="7">
        <f t="shared" si="4"/>
        <v>15.437817715666778</v>
      </c>
      <c r="F96" s="7">
        <f t="shared" si="5"/>
        <v>1.2345679012345678E-2</v>
      </c>
      <c r="G96" s="7">
        <v>55</v>
      </c>
      <c r="H96" s="7">
        <v>1.3</v>
      </c>
      <c r="I96" s="7">
        <v>1.4019999999999999</v>
      </c>
      <c r="J96" s="7">
        <v>81</v>
      </c>
    </row>
    <row r="97" spans="1:10" x14ac:dyDescent="0.2">
      <c r="A97" s="1"/>
      <c r="B97" s="46" t="s">
        <v>356</v>
      </c>
      <c r="C97" s="51" t="s">
        <v>1038</v>
      </c>
      <c r="D97" s="1">
        <f t="shared" si="3"/>
        <v>12.27184630308513</v>
      </c>
      <c r="E97" s="1">
        <f t="shared" si="4"/>
        <v>0</v>
      </c>
      <c r="F97" s="1">
        <f t="shared" si="5"/>
        <v>1.098901098901099E-2</v>
      </c>
      <c r="G97" s="1">
        <v>55</v>
      </c>
      <c r="H97" s="1">
        <v>1.25</v>
      </c>
      <c r="I97" s="1"/>
      <c r="J97" s="1">
        <v>91</v>
      </c>
    </row>
    <row r="98" spans="1:10" x14ac:dyDescent="0.2">
      <c r="A98" s="1"/>
      <c r="B98" s="46" t="s">
        <v>355</v>
      </c>
      <c r="C98" s="51" t="s">
        <v>1038</v>
      </c>
      <c r="D98" s="1">
        <f t="shared" si="3"/>
        <v>11.309733552923255</v>
      </c>
      <c r="E98" s="1">
        <f t="shared" si="4"/>
        <v>0</v>
      </c>
      <c r="F98" s="1">
        <f t="shared" si="5"/>
        <v>1.0416666666666666E-2</v>
      </c>
      <c r="G98" s="1">
        <v>55</v>
      </c>
      <c r="H98" s="1">
        <v>1.2</v>
      </c>
      <c r="I98" s="1"/>
      <c r="J98" s="1">
        <v>96</v>
      </c>
    </row>
    <row r="99" spans="1:10" x14ac:dyDescent="0.2">
      <c r="A99" s="7" t="s">
        <v>372</v>
      </c>
      <c r="B99" s="51" t="s">
        <v>354</v>
      </c>
      <c r="C99" s="51" t="s">
        <v>1038</v>
      </c>
      <c r="D99" s="7">
        <f t="shared" si="3"/>
        <v>10.935884027146068</v>
      </c>
      <c r="E99" s="7">
        <f t="shared" si="4"/>
        <v>12.84786517010245</v>
      </c>
      <c r="F99" s="7">
        <f t="shared" si="5"/>
        <v>0.01</v>
      </c>
      <c r="G99" s="7">
        <v>55</v>
      </c>
      <c r="H99" s="7">
        <v>1.18</v>
      </c>
      <c r="I99" s="7">
        <v>1.2789999999999999</v>
      </c>
      <c r="J99" s="7">
        <v>100</v>
      </c>
    </row>
    <row r="100" spans="1:10" x14ac:dyDescent="0.2">
      <c r="A100" s="7" t="s">
        <v>372</v>
      </c>
      <c r="B100" s="51" t="s">
        <v>353</v>
      </c>
      <c r="C100" s="51" t="s">
        <v>1038</v>
      </c>
      <c r="D100" s="7">
        <f t="shared" si="3"/>
        <v>9.8520345616575931</v>
      </c>
      <c r="E100" s="7">
        <f t="shared" si="4"/>
        <v>11.632445804281632</v>
      </c>
      <c r="F100" s="7">
        <f t="shared" si="5"/>
        <v>9.0909090909090905E-3</v>
      </c>
      <c r="G100" s="7">
        <v>55</v>
      </c>
      <c r="H100" s="7">
        <v>1.1200000000000001</v>
      </c>
      <c r="I100" s="7">
        <v>1.2170000000000001</v>
      </c>
      <c r="J100" s="7">
        <v>110</v>
      </c>
    </row>
    <row r="101" spans="1:10" x14ac:dyDescent="0.2">
      <c r="A101" s="7" t="s">
        <v>372</v>
      </c>
      <c r="B101" s="51" t="s">
        <v>349</v>
      </c>
      <c r="C101" s="51" t="s">
        <v>1038</v>
      </c>
      <c r="D101" s="7">
        <f t="shared" si="3"/>
        <v>8.8247337639337289</v>
      </c>
      <c r="E101" s="7">
        <f t="shared" si="4"/>
        <v>10.513724660338308</v>
      </c>
      <c r="F101" s="7">
        <f t="shared" si="5"/>
        <v>8.3333333333333332E-3</v>
      </c>
      <c r="G101" s="7">
        <v>55</v>
      </c>
      <c r="H101" s="7">
        <v>1.06</v>
      </c>
      <c r="I101" s="7">
        <v>1.157</v>
      </c>
      <c r="J101" s="7">
        <v>120</v>
      </c>
    </row>
    <row r="102" spans="1:10" x14ac:dyDescent="0.2">
      <c r="A102" s="7" t="s">
        <v>372</v>
      </c>
      <c r="B102" s="51" t="s">
        <v>348</v>
      </c>
      <c r="C102" s="51" t="s">
        <v>1038</v>
      </c>
      <c r="D102" s="7">
        <f t="shared" si="3"/>
        <v>7.8539816339744828</v>
      </c>
      <c r="E102" s="7">
        <f t="shared" si="4"/>
        <v>9.3999279628794863</v>
      </c>
      <c r="F102" s="7">
        <f t="shared" si="5"/>
        <v>7.1428571428571426E-3</v>
      </c>
      <c r="G102" s="7">
        <v>55</v>
      </c>
      <c r="H102" s="7">
        <v>1</v>
      </c>
      <c r="I102" s="7">
        <v>1.0940000000000001</v>
      </c>
      <c r="J102" s="7">
        <v>140</v>
      </c>
    </row>
    <row r="103" spans="1:10" x14ac:dyDescent="0.2">
      <c r="A103" s="7" t="s">
        <v>372</v>
      </c>
      <c r="B103" s="51" t="s">
        <v>347</v>
      </c>
      <c r="C103" s="51" t="s">
        <v>1038</v>
      </c>
      <c r="D103" s="7">
        <f t="shared" si="3"/>
        <v>7.0882184246619708</v>
      </c>
      <c r="E103" s="7">
        <f t="shared" si="4"/>
        <v>8.5603373262076126</v>
      </c>
      <c r="F103" s="7">
        <f t="shared" si="5"/>
        <v>6.6666666666666671E-3</v>
      </c>
      <c r="G103" s="7">
        <v>55</v>
      </c>
      <c r="H103" s="7">
        <v>0.95</v>
      </c>
      <c r="I103" s="7">
        <v>1.044</v>
      </c>
      <c r="J103" s="7">
        <v>150</v>
      </c>
    </row>
    <row r="104" spans="1:10" x14ac:dyDescent="0.2">
      <c r="A104" s="1"/>
      <c r="B104" s="46" t="s">
        <v>346</v>
      </c>
      <c r="C104" s="51" t="s">
        <v>1038</v>
      </c>
      <c r="D104" s="1">
        <f t="shared" si="3"/>
        <v>6.7929087152245318</v>
      </c>
      <c r="E104" s="1">
        <f t="shared" si="4"/>
        <v>0</v>
      </c>
      <c r="F104" s="1">
        <f t="shared" si="5"/>
        <v>6.2500000000000003E-3</v>
      </c>
      <c r="G104" s="1">
        <v>55</v>
      </c>
      <c r="H104" s="1">
        <v>0.93</v>
      </c>
      <c r="I104" s="1"/>
      <c r="J104" s="1">
        <v>160</v>
      </c>
    </row>
    <row r="105" spans="1:10" x14ac:dyDescent="0.2">
      <c r="A105" s="7" t="s">
        <v>372</v>
      </c>
      <c r="B105" s="51" t="s">
        <v>345</v>
      </c>
      <c r="C105" s="51" t="s">
        <v>1038</v>
      </c>
      <c r="D105" s="7">
        <f t="shared" si="3"/>
        <v>6.3617251235193315</v>
      </c>
      <c r="E105" s="7">
        <f t="shared" si="4"/>
        <v>7.6821443698047549</v>
      </c>
      <c r="F105" s="7">
        <f t="shared" si="5"/>
        <v>5.8823529411764705E-3</v>
      </c>
      <c r="G105" s="7">
        <v>55</v>
      </c>
      <c r="H105" s="7">
        <v>0.9</v>
      </c>
      <c r="I105" s="7">
        <v>0.98899999999999999</v>
      </c>
      <c r="J105" s="7">
        <v>170</v>
      </c>
    </row>
    <row r="106" spans="1:10" x14ac:dyDescent="0.2">
      <c r="A106" s="7" t="s">
        <v>372</v>
      </c>
      <c r="B106" s="51" t="s">
        <v>344</v>
      </c>
      <c r="C106" s="51" t="s">
        <v>1038</v>
      </c>
      <c r="D106" s="7">
        <f t="shared" si="3"/>
        <v>5.674501730546563</v>
      </c>
      <c r="E106" s="7">
        <f t="shared" si="4"/>
        <v>6.9250205402896139</v>
      </c>
      <c r="F106" s="7">
        <f t="shared" si="5"/>
        <v>5.5555555555555558E-3</v>
      </c>
      <c r="G106" s="7">
        <v>55</v>
      </c>
      <c r="H106" s="7">
        <v>0.85</v>
      </c>
      <c r="I106" s="7">
        <v>0.93899999999999995</v>
      </c>
      <c r="J106" s="7">
        <v>180</v>
      </c>
    </row>
    <row r="107" spans="1:10" x14ac:dyDescent="0.2">
      <c r="A107" s="1"/>
      <c r="B107" s="46" t="s">
        <v>343</v>
      </c>
      <c r="C107" s="51" t="s">
        <v>1038</v>
      </c>
      <c r="D107" s="1">
        <f t="shared" si="3"/>
        <v>5.4106079476450208</v>
      </c>
      <c r="E107" s="1">
        <f t="shared" si="4"/>
        <v>0</v>
      </c>
      <c r="F107" s="1">
        <f t="shared" si="5"/>
        <v>5.263157894736842E-3</v>
      </c>
      <c r="G107" s="1">
        <v>55</v>
      </c>
      <c r="H107" s="1">
        <v>0.83</v>
      </c>
      <c r="I107" s="1"/>
      <c r="J107" s="1">
        <v>190</v>
      </c>
    </row>
    <row r="108" spans="1:10" x14ac:dyDescent="0.2">
      <c r="A108" s="7" t="s">
        <v>372</v>
      </c>
      <c r="B108" s="51" t="s">
        <v>342</v>
      </c>
      <c r="C108" s="51" t="s">
        <v>1038</v>
      </c>
      <c r="D108" s="7">
        <f t="shared" si="3"/>
        <v>5.026548245743669</v>
      </c>
      <c r="E108" s="7">
        <f t="shared" si="4"/>
        <v>6.1375410717591636</v>
      </c>
      <c r="F108" s="7">
        <f t="shared" si="5"/>
        <v>4.7619047619047623E-3</v>
      </c>
      <c r="G108" s="7">
        <v>55</v>
      </c>
      <c r="H108" s="7">
        <v>0.8</v>
      </c>
      <c r="I108" s="7">
        <v>0.88400000000000001</v>
      </c>
      <c r="J108" s="7">
        <v>210</v>
      </c>
    </row>
    <row r="109" spans="1:10" x14ac:dyDescent="0.2">
      <c r="A109" s="1"/>
      <c r="B109" s="46" t="s">
        <v>341</v>
      </c>
      <c r="C109" s="51" t="s">
        <v>1038</v>
      </c>
      <c r="D109" s="1">
        <f t="shared" ref="D109:D135" si="6">PI()*POWER(H109/2,2)*10</f>
        <v>4.6566257107834712</v>
      </c>
      <c r="E109" s="1">
        <f t="shared" si="4"/>
        <v>0</v>
      </c>
      <c r="F109" s="1">
        <f t="shared" si="5"/>
        <v>4.3478260869565218E-3</v>
      </c>
      <c r="G109" s="1">
        <v>55</v>
      </c>
      <c r="H109" s="1">
        <v>0.77</v>
      </c>
      <c r="I109" s="1"/>
      <c r="J109" s="1">
        <v>230</v>
      </c>
    </row>
    <row r="110" spans="1:10" x14ac:dyDescent="0.2">
      <c r="A110" s="1"/>
      <c r="B110" s="46" t="s">
        <v>340</v>
      </c>
      <c r="C110" s="51" t="s">
        <v>1038</v>
      </c>
      <c r="D110" s="1">
        <f t="shared" si="6"/>
        <v>4.3008403427644266</v>
      </c>
      <c r="E110" s="1">
        <f t="shared" si="4"/>
        <v>0</v>
      </c>
      <c r="F110" s="1">
        <f t="shared" si="5"/>
        <v>4.0000000000000001E-3</v>
      </c>
      <c r="G110" s="1">
        <v>55</v>
      </c>
      <c r="H110" s="1">
        <v>0.74</v>
      </c>
      <c r="I110" s="1"/>
      <c r="J110" s="1">
        <v>250</v>
      </c>
    </row>
    <row r="111" spans="1:10" x14ac:dyDescent="0.2">
      <c r="A111" s="7" t="s">
        <v>372</v>
      </c>
      <c r="B111" s="51" t="s">
        <v>339</v>
      </c>
      <c r="C111" s="51" t="s">
        <v>1038</v>
      </c>
      <c r="D111" s="7">
        <f t="shared" si="6"/>
        <v>3.9591921416865365</v>
      </c>
      <c r="E111" s="7">
        <f t="shared" si="4"/>
        <v>4.8892685007634293</v>
      </c>
      <c r="F111" s="7">
        <f t="shared" si="5"/>
        <v>3.7037037037037038E-3</v>
      </c>
      <c r="G111" s="7">
        <v>55</v>
      </c>
      <c r="H111" s="7">
        <v>0.71</v>
      </c>
      <c r="I111" s="7">
        <v>0.78900000000000003</v>
      </c>
      <c r="J111" s="7">
        <v>270</v>
      </c>
    </row>
    <row r="112" spans="1:10" x14ac:dyDescent="0.2">
      <c r="A112" s="1"/>
      <c r="B112" s="46" t="s">
        <v>338</v>
      </c>
      <c r="C112" s="51" t="s">
        <v>1038</v>
      </c>
      <c r="D112" s="1">
        <f t="shared" si="6"/>
        <v>3.7392806559352505</v>
      </c>
      <c r="E112" s="1">
        <f t="shared" si="4"/>
        <v>0</v>
      </c>
      <c r="F112" s="1">
        <f t="shared" si="5"/>
        <v>3.4482758620689655E-3</v>
      </c>
      <c r="G112" s="1">
        <v>55</v>
      </c>
      <c r="H112" s="1">
        <v>0.69</v>
      </c>
      <c r="I112" s="1"/>
      <c r="J112" s="1">
        <v>290</v>
      </c>
    </row>
    <row r="113" spans="1:10" x14ac:dyDescent="0.2">
      <c r="A113" s="7" t="s">
        <v>372</v>
      </c>
      <c r="B113" s="51" t="s">
        <v>337</v>
      </c>
      <c r="C113" s="51" t="s">
        <v>1038</v>
      </c>
      <c r="D113" s="7">
        <f t="shared" si="6"/>
        <v>3.5256523554911463</v>
      </c>
      <c r="E113" s="7">
        <f t="shared" si="4"/>
        <v>4.4060915506413183</v>
      </c>
      <c r="F113" s="7">
        <f t="shared" si="5"/>
        <v>3.2258064516129032E-3</v>
      </c>
      <c r="G113" s="7">
        <v>55</v>
      </c>
      <c r="H113" s="7">
        <v>0.67</v>
      </c>
      <c r="I113" s="7">
        <v>0.749</v>
      </c>
      <c r="J113" s="7">
        <v>310</v>
      </c>
    </row>
    <row r="114" spans="1:10" x14ac:dyDescent="0.2">
      <c r="A114" s="1"/>
      <c r="B114" s="46" t="s">
        <v>336</v>
      </c>
      <c r="C114" s="51" t="s">
        <v>1038</v>
      </c>
      <c r="D114" s="1">
        <f t="shared" si="6"/>
        <v>3.2169908772759479</v>
      </c>
      <c r="E114" s="1">
        <f t="shared" si="4"/>
        <v>0</v>
      </c>
      <c r="F114" s="1">
        <f t="shared" si="5"/>
        <v>2.9411764705882353E-3</v>
      </c>
      <c r="G114" s="1">
        <v>55</v>
      </c>
      <c r="H114" s="1">
        <v>0.64</v>
      </c>
      <c r="I114" s="1"/>
      <c r="J114" s="1">
        <v>340</v>
      </c>
    </row>
    <row r="115" spans="1:10" x14ac:dyDescent="0.2">
      <c r="A115" s="1"/>
      <c r="B115" s="46" t="s">
        <v>335</v>
      </c>
      <c r="C115" s="51" t="s">
        <v>1038</v>
      </c>
      <c r="D115" s="1">
        <f t="shared" si="6"/>
        <v>3.0190705400997913</v>
      </c>
      <c r="E115" s="1">
        <f t="shared" si="4"/>
        <v>0</v>
      </c>
      <c r="F115" s="1">
        <f t="shared" si="5"/>
        <v>2.7777777777777779E-3</v>
      </c>
      <c r="G115" s="1">
        <v>55</v>
      </c>
      <c r="H115" s="1">
        <v>0.62</v>
      </c>
      <c r="I115" s="1"/>
      <c r="J115" s="1">
        <v>360</v>
      </c>
    </row>
    <row r="116" spans="1:10" x14ac:dyDescent="0.2">
      <c r="A116" s="1"/>
      <c r="B116" s="46" t="s">
        <v>334</v>
      </c>
      <c r="C116" s="51" t="s">
        <v>1038</v>
      </c>
      <c r="D116" s="1">
        <f t="shared" si="6"/>
        <v>2.7339710067865171</v>
      </c>
      <c r="E116" s="1">
        <f t="shared" ref="E116:E135" si="7">PI()*POWER(I116/2,2)*10</f>
        <v>0</v>
      </c>
      <c r="F116" s="1">
        <f t="shared" ref="F116:F135" si="8">1/J116</f>
        <v>2.4390243902439024E-3</v>
      </c>
      <c r="G116" s="1">
        <v>55</v>
      </c>
      <c r="H116" s="1">
        <v>0.59</v>
      </c>
      <c r="I116" s="1"/>
      <c r="J116" s="1">
        <v>410</v>
      </c>
    </row>
    <row r="117" spans="1:10" x14ac:dyDescent="0.2">
      <c r="A117" s="1"/>
      <c r="B117" s="46" t="s">
        <v>333</v>
      </c>
      <c r="C117" s="51" t="s">
        <v>1038</v>
      </c>
      <c r="D117" s="1">
        <f t="shared" si="6"/>
        <v>2.5517586328783093</v>
      </c>
      <c r="E117" s="1">
        <f t="shared" si="7"/>
        <v>0</v>
      </c>
      <c r="F117" s="1">
        <f t="shared" si="8"/>
        <v>2.2727272727272726E-3</v>
      </c>
      <c r="G117" s="1">
        <v>57</v>
      </c>
      <c r="H117" s="1">
        <v>0.56999999999999995</v>
      </c>
      <c r="I117" s="1"/>
      <c r="J117" s="1">
        <v>440</v>
      </c>
    </row>
    <row r="118" spans="1:10" x14ac:dyDescent="0.2">
      <c r="A118" s="1"/>
      <c r="B118" s="46" t="s">
        <v>332</v>
      </c>
      <c r="C118" s="51" t="s">
        <v>1038</v>
      </c>
      <c r="D118" s="1">
        <f t="shared" si="6"/>
        <v>2.3758294442772816</v>
      </c>
      <c r="E118" s="1">
        <f t="shared" si="7"/>
        <v>0</v>
      </c>
      <c r="F118" s="1">
        <f t="shared" si="8"/>
        <v>2.1739130434782609E-3</v>
      </c>
      <c r="G118" s="1">
        <v>57</v>
      </c>
      <c r="H118" s="1">
        <v>0.55000000000000004</v>
      </c>
      <c r="I118" s="1"/>
      <c r="J118" s="1">
        <v>460</v>
      </c>
    </row>
    <row r="119" spans="1:10" x14ac:dyDescent="0.2">
      <c r="A119" s="1"/>
      <c r="B119" s="46" t="s">
        <v>331</v>
      </c>
      <c r="C119" s="51" t="s">
        <v>1038</v>
      </c>
      <c r="D119" s="1">
        <f t="shared" si="6"/>
        <v>2.0428206229967629</v>
      </c>
      <c r="E119" s="1">
        <f t="shared" si="7"/>
        <v>0</v>
      </c>
      <c r="F119" s="1">
        <f t="shared" si="8"/>
        <v>1.9607843137254902E-3</v>
      </c>
      <c r="G119" s="1">
        <v>57</v>
      </c>
      <c r="H119" s="1">
        <v>0.51</v>
      </c>
      <c r="I119" s="1"/>
      <c r="J119" s="1">
        <v>510</v>
      </c>
    </row>
    <row r="120" spans="1:10" x14ac:dyDescent="0.2">
      <c r="A120" s="1"/>
      <c r="B120" s="46" t="s">
        <v>330</v>
      </c>
      <c r="C120" s="51" t="s">
        <v>1038</v>
      </c>
      <c r="D120" s="1">
        <f t="shared" si="6"/>
        <v>1.885740990317273</v>
      </c>
      <c r="E120" s="1">
        <f t="shared" si="7"/>
        <v>0</v>
      </c>
      <c r="F120" s="1">
        <f t="shared" si="8"/>
        <v>1.8181818181818182E-3</v>
      </c>
      <c r="G120" s="1">
        <v>57</v>
      </c>
      <c r="H120" s="1">
        <v>0.49</v>
      </c>
      <c r="I120" s="1"/>
      <c r="J120" s="1">
        <v>550</v>
      </c>
    </row>
    <row r="121" spans="1:10" x14ac:dyDescent="0.2">
      <c r="A121" s="7" t="s">
        <v>372</v>
      </c>
      <c r="B121" s="51" t="s">
        <v>329</v>
      </c>
      <c r="C121" s="51" t="s">
        <v>1038</v>
      </c>
      <c r="D121" s="7">
        <f t="shared" si="6"/>
        <v>1.734944542944963</v>
      </c>
      <c r="E121" s="7">
        <f t="shared" si="7"/>
        <v>2.2564175075143336</v>
      </c>
      <c r="F121" s="7">
        <f t="shared" si="8"/>
        <v>1.6129032258064516E-3</v>
      </c>
      <c r="G121" s="7">
        <v>57</v>
      </c>
      <c r="H121" s="7">
        <v>0.47</v>
      </c>
      <c r="I121" s="7">
        <v>0.53600000000000003</v>
      </c>
      <c r="J121" s="7">
        <v>620</v>
      </c>
    </row>
    <row r="122" spans="1:10" x14ac:dyDescent="0.2">
      <c r="A122" s="1"/>
      <c r="B122" s="46" t="s">
        <v>328</v>
      </c>
      <c r="C122" s="51" t="s">
        <v>1038</v>
      </c>
      <c r="D122" s="1">
        <f t="shared" si="6"/>
        <v>1.5205308443374599</v>
      </c>
      <c r="E122" s="1">
        <f t="shared" si="7"/>
        <v>0</v>
      </c>
      <c r="F122" s="1">
        <f t="shared" si="8"/>
        <v>1.4285714285714286E-3</v>
      </c>
      <c r="G122" s="1">
        <v>60</v>
      </c>
      <c r="H122" s="1">
        <v>0.44</v>
      </c>
      <c r="I122" s="1"/>
      <c r="J122" s="1">
        <v>700</v>
      </c>
    </row>
    <row r="123" spans="1:10" x14ac:dyDescent="0.2">
      <c r="A123" s="1"/>
      <c r="B123" s="46" t="s">
        <v>327</v>
      </c>
      <c r="C123" s="51" t="s">
        <v>1038</v>
      </c>
      <c r="D123" s="1">
        <f t="shared" si="6"/>
        <v>1.3202543126711102</v>
      </c>
      <c r="E123" s="1">
        <f t="shared" si="7"/>
        <v>0</v>
      </c>
      <c r="F123" s="1">
        <f t="shared" si="8"/>
        <v>1.25E-3</v>
      </c>
      <c r="G123" s="1">
        <v>60</v>
      </c>
      <c r="H123" s="1">
        <v>0.41</v>
      </c>
      <c r="I123" s="1"/>
      <c r="J123" s="1">
        <v>800</v>
      </c>
    </row>
    <row r="124" spans="1:10" x14ac:dyDescent="0.2">
      <c r="A124" s="7" t="s">
        <v>372</v>
      </c>
      <c r="B124" s="51" t="s">
        <v>326</v>
      </c>
      <c r="C124" s="51" t="s">
        <v>1038</v>
      </c>
      <c r="D124" s="7">
        <f t="shared" si="6"/>
        <v>1.1341149479459154</v>
      </c>
      <c r="E124" s="7">
        <f t="shared" si="7"/>
        <v>1.5136271944811963</v>
      </c>
      <c r="F124" s="7">
        <f t="shared" si="8"/>
        <v>1.0526315789473684E-3</v>
      </c>
      <c r="G124" s="7">
        <v>60</v>
      </c>
      <c r="H124" s="7">
        <v>0.38</v>
      </c>
      <c r="I124" s="7">
        <v>0.439</v>
      </c>
      <c r="J124" s="7">
        <v>950</v>
      </c>
    </row>
    <row r="125" spans="1:10" x14ac:dyDescent="0.2">
      <c r="A125" s="7" t="s">
        <v>372</v>
      </c>
      <c r="B125" s="51" t="s">
        <v>325</v>
      </c>
      <c r="C125" s="51" t="s">
        <v>1038</v>
      </c>
      <c r="D125" s="7">
        <f t="shared" si="6"/>
        <v>0.96211275016187403</v>
      </c>
      <c r="E125" s="7">
        <f t="shared" si="7"/>
        <v>1.2946189166178179</v>
      </c>
      <c r="F125" s="7">
        <f t="shared" si="8"/>
        <v>9.0909090909090909E-4</v>
      </c>
      <c r="G125" s="7">
        <v>60</v>
      </c>
      <c r="H125" s="7">
        <v>0.35</v>
      </c>
      <c r="I125" s="7">
        <v>0.40600000000000003</v>
      </c>
      <c r="J125" s="7">
        <v>1100</v>
      </c>
    </row>
    <row r="126" spans="1:10" x14ac:dyDescent="0.2">
      <c r="A126" s="7" t="s">
        <v>372</v>
      </c>
      <c r="B126" s="51" t="s">
        <v>324</v>
      </c>
      <c r="C126" s="51" t="s">
        <v>1038</v>
      </c>
      <c r="D126" s="7">
        <f t="shared" si="6"/>
        <v>0.85529859993982127</v>
      </c>
      <c r="E126" s="7">
        <f t="shared" si="7"/>
        <v>1.1823698111050547</v>
      </c>
      <c r="F126" s="7">
        <f t="shared" si="8"/>
        <v>8.3333333333333339E-4</v>
      </c>
      <c r="G126" s="7">
        <v>60</v>
      </c>
      <c r="H126" s="7">
        <v>0.33</v>
      </c>
      <c r="I126" s="7">
        <v>0.38800000000000001</v>
      </c>
      <c r="J126" s="7">
        <v>1200</v>
      </c>
    </row>
    <row r="127" spans="1:10" x14ac:dyDescent="0.2">
      <c r="A127" s="7" t="s">
        <v>372</v>
      </c>
      <c r="B127" s="51" t="s">
        <v>323</v>
      </c>
      <c r="C127" s="51" t="s">
        <v>1038</v>
      </c>
      <c r="D127" s="7">
        <f t="shared" si="6"/>
        <v>0.75476763502494781</v>
      </c>
      <c r="E127" s="7">
        <f t="shared" si="7"/>
        <v>1.029217169242552</v>
      </c>
      <c r="F127" s="7">
        <f t="shared" si="8"/>
        <v>7.1428571428571429E-4</v>
      </c>
      <c r="G127" s="7">
        <v>62</v>
      </c>
      <c r="H127" s="7">
        <v>0.31</v>
      </c>
      <c r="I127" s="7">
        <v>0.36199999999999999</v>
      </c>
      <c r="J127" s="7">
        <v>1400</v>
      </c>
    </row>
    <row r="128" spans="1:10" x14ac:dyDescent="0.2">
      <c r="A128" s="1"/>
      <c r="B128" s="46" t="s">
        <v>322</v>
      </c>
      <c r="C128" s="51" t="s">
        <v>1038</v>
      </c>
      <c r="D128" s="1">
        <f t="shared" si="6"/>
        <v>0.660519855417254</v>
      </c>
      <c r="E128" s="1">
        <f t="shared" si="7"/>
        <v>0</v>
      </c>
      <c r="F128" s="1" t="e">
        <f t="shared" si="8"/>
        <v>#DIV/0!</v>
      </c>
      <c r="G128" s="1">
        <v>62</v>
      </c>
      <c r="H128" s="1">
        <v>0.28999999999999998</v>
      </c>
      <c r="I128" s="1"/>
      <c r="J128"/>
    </row>
    <row r="129" spans="1:10" x14ac:dyDescent="0.2">
      <c r="A129" s="1"/>
      <c r="B129" s="46" t="s">
        <v>321</v>
      </c>
      <c r="C129" s="51" t="s">
        <v>1038</v>
      </c>
      <c r="D129" s="1">
        <f t="shared" si="6"/>
        <v>0.57255526111673982</v>
      </c>
      <c r="E129" s="1">
        <f t="shared" si="7"/>
        <v>0</v>
      </c>
      <c r="F129" s="1">
        <f t="shared" si="8"/>
        <v>5.5555555555555556E-4</v>
      </c>
      <c r="G129" s="1">
        <v>62</v>
      </c>
      <c r="H129" s="1">
        <v>0.27</v>
      </c>
      <c r="I129" s="1"/>
      <c r="J129" s="1">
        <v>1800</v>
      </c>
    </row>
    <row r="130" spans="1:10" x14ac:dyDescent="0.2">
      <c r="A130" s="7" t="s">
        <v>372</v>
      </c>
      <c r="B130" s="51" t="s">
        <v>320</v>
      </c>
      <c r="C130" s="51" t="s">
        <v>1038</v>
      </c>
      <c r="D130" s="7">
        <f t="shared" si="6"/>
        <v>0.49087385212340517</v>
      </c>
      <c r="E130" s="7">
        <f t="shared" si="7"/>
        <v>0.69279186595125508</v>
      </c>
      <c r="F130" s="7">
        <f t="shared" si="8"/>
        <v>4.7619047619047619E-4</v>
      </c>
      <c r="G130" s="7">
        <v>62</v>
      </c>
      <c r="H130" s="7">
        <v>0.25</v>
      </c>
      <c r="I130" s="7">
        <v>0.29699999999999999</v>
      </c>
      <c r="J130" s="7">
        <v>2100</v>
      </c>
    </row>
    <row r="131" spans="1:10" x14ac:dyDescent="0.2">
      <c r="A131" s="7" t="s">
        <v>372</v>
      </c>
      <c r="B131" s="51" t="s">
        <v>319</v>
      </c>
      <c r="C131" s="51" t="s">
        <v>1038</v>
      </c>
      <c r="D131" s="7">
        <f t="shared" si="6"/>
        <v>0.41547562843725017</v>
      </c>
      <c r="E131" s="7">
        <f t="shared" si="7"/>
        <v>0.60262815679322823</v>
      </c>
      <c r="F131" s="7">
        <f t="shared" si="8"/>
        <v>3.8461538461538462E-4</v>
      </c>
      <c r="G131" s="7">
        <v>65</v>
      </c>
      <c r="H131" s="7">
        <v>0.23</v>
      </c>
      <c r="I131" s="7">
        <v>0.27700000000000002</v>
      </c>
      <c r="J131" s="7">
        <v>2600</v>
      </c>
    </row>
    <row r="132" spans="1:10" x14ac:dyDescent="0.2">
      <c r="A132" s="7" t="s">
        <v>372</v>
      </c>
      <c r="B132" s="51" t="s">
        <v>318</v>
      </c>
      <c r="C132" s="51" t="s">
        <v>1038</v>
      </c>
      <c r="D132" s="7">
        <f t="shared" si="6"/>
        <v>0.34636059005827469</v>
      </c>
      <c r="E132" s="7">
        <f t="shared" si="7"/>
        <v>0.49875924968391555</v>
      </c>
      <c r="F132" s="7">
        <f t="shared" si="8"/>
        <v>3.3333333333333332E-4</v>
      </c>
      <c r="G132" s="7">
        <v>65</v>
      </c>
      <c r="H132" s="7">
        <v>0.21</v>
      </c>
      <c r="I132" s="7">
        <v>0.252</v>
      </c>
      <c r="J132" s="7">
        <v>3000</v>
      </c>
    </row>
    <row r="133" spans="1:10" x14ac:dyDescent="0.2">
      <c r="A133" s="7" t="s">
        <v>372</v>
      </c>
      <c r="B133" s="51" t="s">
        <v>317</v>
      </c>
      <c r="C133" s="51" t="s">
        <v>1038</v>
      </c>
      <c r="D133" s="7">
        <f t="shared" si="6"/>
        <v>0.28352873698647885</v>
      </c>
      <c r="E133" s="7">
        <f t="shared" si="7"/>
        <v>0.40828138126052954</v>
      </c>
      <c r="F133" s="7">
        <f t="shared" si="8"/>
        <v>2.5641025641025641E-4</v>
      </c>
      <c r="G133" s="7">
        <v>68</v>
      </c>
      <c r="H133" s="7">
        <v>0.19</v>
      </c>
      <c r="I133" s="7">
        <v>0.22800000000000001</v>
      </c>
      <c r="J133" s="7">
        <v>3900</v>
      </c>
    </row>
    <row r="134" spans="1:10" x14ac:dyDescent="0.2">
      <c r="A134" s="1"/>
      <c r="B134" s="46" t="s">
        <v>316</v>
      </c>
      <c r="C134" s="51" t="s">
        <v>1038</v>
      </c>
      <c r="D134" s="1">
        <f t="shared" si="6"/>
        <v>0.22698006922186262</v>
      </c>
      <c r="E134" s="1">
        <f t="shared" si="7"/>
        <v>0.33006357816777754</v>
      </c>
      <c r="F134" s="1" t="e">
        <f t="shared" si="8"/>
        <v>#DIV/0!</v>
      </c>
      <c r="G134" s="1">
        <v>68</v>
      </c>
      <c r="H134" s="1">
        <v>0.17</v>
      </c>
      <c r="I134" s="1">
        <v>0.20499999999999999</v>
      </c>
      <c r="J134"/>
    </row>
    <row r="135" spans="1:10" x14ac:dyDescent="0.2">
      <c r="A135" s="7" t="s">
        <v>372</v>
      </c>
      <c r="B135" s="51" t="s">
        <v>315</v>
      </c>
      <c r="C135" s="51" t="s">
        <v>1038</v>
      </c>
      <c r="D135" s="7">
        <f t="shared" si="6"/>
        <v>0.17671458676442586</v>
      </c>
      <c r="E135" s="7">
        <f t="shared" si="7"/>
        <v>0.26015528764377077</v>
      </c>
      <c r="F135" s="7">
        <f t="shared" si="8"/>
        <v>1.6666666666666666E-4</v>
      </c>
      <c r="G135" s="7">
        <v>68</v>
      </c>
      <c r="H135" s="7">
        <v>0.15</v>
      </c>
      <c r="I135" s="7">
        <v>0.182</v>
      </c>
      <c r="J135" s="7">
        <v>6000</v>
      </c>
    </row>
  </sheetData>
  <autoFilter ref="A1:Q1"/>
  <phoneticPr fontId="5" type="noConversion"/>
  <conditionalFormatting sqref="N2:N49">
    <cfRule type="cellIs" dxfId="1" priority="2" operator="notEqual">
      <formula>$G2</formula>
    </cfRule>
  </conditionalFormatting>
  <conditionalFormatting sqref="G2:G49">
    <cfRule type="cellIs" dxfId="0" priority="1" operator="notEqual">
      <formula>$G2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"/>
  <sheetViews>
    <sheetView topLeftCell="A34" zoomScaleNormal="100" workbookViewId="0">
      <selection activeCell="F11" sqref="F11"/>
    </sheetView>
  </sheetViews>
  <sheetFormatPr defaultColWidth="8.875" defaultRowHeight="14.25" x14ac:dyDescent="0.2"/>
  <cols>
    <col min="1" max="1" width="9" style="1" customWidth="1"/>
    <col min="2" max="2" width="17.625" style="1" bestFit="1" customWidth="1"/>
    <col min="3" max="3" width="10" style="1" customWidth="1"/>
    <col min="4" max="4" width="13.625" style="1" customWidth="1"/>
    <col min="5" max="5" width="9" style="1" customWidth="1"/>
    <col min="6" max="7" width="12.75" style="1" customWidth="1"/>
    <col min="8" max="8" width="9.625" style="1" customWidth="1"/>
    <col min="9" max="9" width="12.75" style="1" bestFit="1" customWidth="1"/>
    <col min="10" max="10" width="10.5" style="1" bestFit="1" customWidth="1"/>
    <col min="11" max="11" width="13" style="1" bestFit="1" customWidth="1"/>
    <col min="12" max="12" width="11.875" style="1" bestFit="1" customWidth="1"/>
    <col min="13" max="13" width="13.5" style="1" bestFit="1" customWidth="1"/>
    <col min="14" max="14" width="7.25" style="1" bestFit="1" customWidth="1"/>
    <col min="15" max="16" width="7.125" style="1" bestFit="1" customWidth="1"/>
    <col min="17" max="17" width="7.375" style="1" bestFit="1" customWidth="1"/>
    <col min="18" max="18" width="9.5" style="1" bestFit="1" customWidth="1"/>
    <col min="19" max="19" width="7" style="1" bestFit="1" customWidth="1"/>
    <col min="20" max="20" width="10.375" style="1" bestFit="1" customWidth="1"/>
    <col min="21" max="21" width="11.125" style="1" customWidth="1"/>
    <col min="22" max="22" width="6" style="1" customWidth="1"/>
    <col min="23" max="23" width="10.875" style="1" customWidth="1"/>
    <col min="24" max="24" width="8.875" style="1" customWidth="1"/>
    <col min="25" max="25" width="11.875" style="1" customWidth="1"/>
    <col min="26" max="16384" width="8.875" style="1"/>
  </cols>
  <sheetData>
    <row r="1" spans="1:25" x14ac:dyDescent="0.2">
      <c r="A1" s="43" t="s">
        <v>302</v>
      </c>
      <c r="B1" s="43" t="s">
        <v>397</v>
      </c>
      <c r="C1" s="49" t="s">
        <v>103</v>
      </c>
      <c r="D1" s="49" t="s">
        <v>104</v>
      </c>
      <c r="E1" s="49" t="s">
        <v>102</v>
      </c>
      <c r="F1" s="9" t="s">
        <v>130</v>
      </c>
      <c r="G1" s="9" t="s">
        <v>111</v>
      </c>
      <c r="H1" s="9" t="s">
        <v>129</v>
      </c>
      <c r="I1" s="8" t="s">
        <v>113</v>
      </c>
      <c r="J1" s="8" t="s">
        <v>114</v>
      </c>
      <c r="K1" s="8" t="s">
        <v>115</v>
      </c>
      <c r="L1" s="8" t="s">
        <v>112</v>
      </c>
      <c r="M1" s="8" t="s">
        <v>117</v>
      </c>
      <c r="N1" s="8" t="s">
        <v>105</v>
      </c>
      <c r="O1" s="8" t="s">
        <v>106</v>
      </c>
      <c r="P1" s="8" t="s">
        <v>107</v>
      </c>
      <c r="Q1" s="8" t="s">
        <v>108</v>
      </c>
      <c r="R1" s="8" t="s">
        <v>109</v>
      </c>
      <c r="S1" s="8" t="s">
        <v>110</v>
      </c>
      <c r="T1" s="9" t="s">
        <v>128</v>
      </c>
      <c r="U1" s="43" t="s">
        <v>153</v>
      </c>
      <c r="V1" s="43" t="s">
        <v>145</v>
      </c>
      <c r="W1" s="43" t="s">
        <v>146</v>
      </c>
      <c r="X1" s="43" t="s">
        <v>312</v>
      </c>
      <c r="Y1" s="9" t="s">
        <v>983</v>
      </c>
    </row>
    <row r="2" spans="1:25" x14ac:dyDescent="0.2">
      <c r="A2" s="46" t="s">
        <v>388</v>
      </c>
      <c r="B2" s="46" t="s">
        <v>429</v>
      </c>
      <c r="C2" s="10" t="s">
        <v>75</v>
      </c>
      <c r="D2" s="10" t="s">
        <v>73</v>
      </c>
      <c r="E2" s="10" t="s">
        <v>74</v>
      </c>
      <c r="F2" s="7">
        <f t="shared" ref="F2:F41" si="0">G2*J2</f>
        <v>12.795899999999998</v>
      </c>
      <c r="G2" s="7">
        <f>(R2-Q2)*S2</f>
        <v>4.9214999999999991</v>
      </c>
      <c r="H2" s="1">
        <f t="shared" ref="H2:H39" si="1">(R2+P2)*2</f>
        <v>11.8</v>
      </c>
      <c r="I2" s="7">
        <v>12.6</v>
      </c>
      <c r="J2" s="7">
        <v>2.6</v>
      </c>
      <c r="K2" s="7">
        <v>2.5</v>
      </c>
      <c r="L2" s="7">
        <v>33</v>
      </c>
      <c r="M2" s="7">
        <v>0.16</v>
      </c>
      <c r="N2" s="7">
        <v>5.25</v>
      </c>
      <c r="O2" s="7">
        <v>2.65</v>
      </c>
      <c r="P2" s="7">
        <v>2</v>
      </c>
      <c r="Q2" s="7">
        <v>1.35</v>
      </c>
      <c r="R2" s="7">
        <v>3.9</v>
      </c>
      <c r="S2" s="7">
        <v>1.93</v>
      </c>
      <c r="T2" s="1">
        <f t="shared" ref="T2:T40" si="2">Q2*P2</f>
        <v>2.7</v>
      </c>
      <c r="U2" s="1">
        <v>2.27</v>
      </c>
      <c r="V2" s="1">
        <v>100</v>
      </c>
      <c r="W2" s="46" t="s">
        <v>147</v>
      </c>
      <c r="X2" s="46" t="s">
        <v>313</v>
      </c>
      <c r="Y2" s="1">
        <f>N2*O2*P2/1000000</f>
        <v>2.7824999999999999E-5</v>
      </c>
    </row>
    <row r="3" spans="1:25" x14ac:dyDescent="0.2">
      <c r="A3" s="46" t="s">
        <v>388</v>
      </c>
      <c r="B3" s="46" t="s">
        <v>428</v>
      </c>
      <c r="C3" s="10" t="s">
        <v>76</v>
      </c>
      <c r="D3" s="10" t="s">
        <v>73</v>
      </c>
      <c r="E3" s="10" t="s">
        <v>74</v>
      </c>
      <c r="F3" s="7">
        <f t="shared" si="0"/>
        <v>13.431000000000001</v>
      </c>
      <c r="G3" s="7">
        <f t="shared" ref="G3:G39" si="3">(R3-Q3)*S3</f>
        <v>4.07</v>
      </c>
      <c r="H3" s="1">
        <f t="shared" si="1"/>
        <v>11.2</v>
      </c>
      <c r="I3" s="7">
        <v>12.2</v>
      </c>
      <c r="J3" s="7">
        <v>3.3</v>
      </c>
      <c r="K3" s="7">
        <v>2.6</v>
      </c>
      <c r="L3" s="7">
        <v>40.299999999999997</v>
      </c>
      <c r="M3" s="7">
        <v>0.24</v>
      </c>
      <c r="N3" s="7">
        <v>6.3</v>
      </c>
      <c r="O3" s="7">
        <v>2.9</v>
      </c>
      <c r="P3" s="7">
        <v>2</v>
      </c>
      <c r="Q3" s="7">
        <v>1.4</v>
      </c>
      <c r="R3" s="7">
        <v>3.6</v>
      </c>
      <c r="S3" s="7">
        <v>1.85</v>
      </c>
      <c r="T3" s="1">
        <f t="shared" si="2"/>
        <v>2.8</v>
      </c>
      <c r="U3" s="1">
        <v>1.89</v>
      </c>
      <c r="V3" s="1">
        <v>100</v>
      </c>
      <c r="W3" s="46" t="s">
        <v>147</v>
      </c>
      <c r="X3" s="46" t="s">
        <v>313</v>
      </c>
      <c r="Y3" s="1">
        <f t="shared" ref="Y3:Y41" si="4">N3*O3*P3/1000000</f>
        <v>3.6539999999999999E-5</v>
      </c>
    </row>
    <row r="4" spans="1:25" x14ac:dyDescent="0.2">
      <c r="A4" s="46" t="s">
        <v>388</v>
      </c>
      <c r="B4" s="46" t="s">
        <v>427</v>
      </c>
      <c r="C4" s="10" t="s">
        <v>77</v>
      </c>
      <c r="D4" s="10" t="s">
        <v>73</v>
      </c>
      <c r="E4" s="10" t="s">
        <v>74</v>
      </c>
      <c r="F4" s="7">
        <f t="shared" si="0"/>
        <v>33.494999999999997</v>
      </c>
      <c r="G4" s="7">
        <f t="shared" si="3"/>
        <v>6.6989999999999998</v>
      </c>
      <c r="H4" s="1">
        <f t="shared" si="1"/>
        <v>14.4</v>
      </c>
      <c r="I4" s="7">
        <v>15.5</v>
      </c>
      <c r="J4" s="7">
        <v>5</v>
      </c>
      <c r="K4" s="7">
        <v>3.6</v>
      </c>
      <c r="L4" s="7">
        <v>78</v>
      </c>
      <c r="M4" s="7">
        <v>0.5</v>
      </c>
      <c r="N4" s="7">
        <v>9</v>
      </c>
      <c r="O4" s="7">
        <v>4.0999999999999996</v>
      </c>
      <c r="P4" s="7">
        <v>2</v>
      </c>
      <c r="Q4" s="7">
        <v>1.9</v>
      </c>
      <c r="R4" s="7">
        <v>5.2</v>
      </c>
      <c r="S4" s="7">
        <v>2.0299999999999998</v>
      </c>
      <c r="T4" s="1">
        <f t="shared" si="2"/>
        <v>3.8</v>
      </c>
      <c r="U4" s="1">
        <v>2.83</v>
      </c>
      <c r="V4" s="1">
        <v>100</v>
      </c>
      <c r="W4" s="46" t="s">
        <v>147</v>
      </c>
      <c r="X4" s="46" t="s">
        <v>313</v>
      </c>
      <c r="Y4" s="1">
        <f t="shared" si="4"/>
        <v>7.3799999999999991E-5</v>
      </c>
    </row>
    <row r="5" spans="1:25" x14ac:dyDescent="0.2">
      <c r="A5" s="46" t="s">
        <v>388</v>
      </c>
      <c r="B5" s="46" t="s">
        <v>426</v>
      </c>
      <c r="C5" s="11" t="s">
        <v>116</v>
      </c>
      <c r="D5" s="10" t="s">
        <v>73</v>
      </c>
      <c r="E5" s="10" t="s">
        <v>74</v>
      </c>
      <c r="F5" s="7">
        <f t="shared" si="0"/>
        <v>259.41999999999996</v>
      </c>
      <c r="G5" s="7">
        <f t="shared" si="3"/>
        <v>23.799999999999997</v>
      </c>
      <c r="H5" s="1">
        <f t="shared" si="1"/>
        <v>25.5</v>
      </c>
      <c r="I5" s="7">
        <v>26.3</v>
      </c>
      <c r="J5" s="7">
        <v>10.9</v>
      </c>
      <c r="K5" s="7">
        <v>10.4</v>
      </c>
      <c r="L5" s="7">
        <v>287</v>
      </c>
      <c r="M5" s="1">
        <v>1.4</v>
      </c>
      <c r="N5" s="7">
        <v>10.199999999999999</v>
      </c>
      <c r="O5" s="7">
        <v>5.5</v>
      </c>
      <c r="P5" s="7">
        <v>4.8</v>
      </c>
      <c r="Q5" s="7">
        <v>2.35</v>
      </c>
      <c r="R5" s="7">
        <v>7.95</v>
      </c>
      <c r="S5" s="7">
        <v>4.25</v>
      </c>
      <c r="T5" s="1">
        <f t="shared" si="2"/>
        <v>11.28</v>
      </c>
      <c r="U5" s="1">
        <v>2.58</v>
      </c>
      <c r="V5" s="1">
        <v>100</v>
      </c>
      <c r="W5" s="46" t="s">
        <v>147</v>
      </c>
      <c r="X5" s="46" t="s">
        <v>313</v>
      </c>
      <c r="Y5" s="1">
        <f t="shared" si="4"/>
        <v>2.6928E-4</v>
      </c>
    </row>
    <row r="6" spans="1:25" x14ac:dyDescent="0.2">
      <c r="A6" s="46" t="s">
        <v>388</v>
      </c>
      <c r="B6" s="46" t="s">
        <v>424</v>
      </c>
      <c r="C6" s="10" t="s">
        <v>78</v>
      </c>
      <c r="D6" s="10" t="s">
        <v>73</v>
      </c>
      <c r="E6" s="10" t="s">
        <v>74</v>
      </c>
      <c r="F6" s="7">
        <f t="shared" si="0"/>
        <v>290.16000000000003</v>
      </c>
      <c r="G6" s="7">
        <f t="shared" si="3"/>
        <v>23.400000000000002</v>
      </c>
      <c r="H6" s="1">
        <f t="shared" si="1"/>
        <v>25.200000000000003</v>
      </c>
      <c r="I6" s="7">
        <v>29.6</v>
      </c>
      <c r="J6" s="7">
        <v>12.4</v>
      </c>
      <c r="K6" s="7">
        <v>12.2</v>
      </c>
      <c r="L6" s="7">
        <v>367</v>
      </c>
      <c r="M6" s="1">
        <v>2</v>
      </c>
      <c r="N6" s="7">
        <v>12.6</v>
      </c>
      <c r="O6" s="7">
        <v>6.5</v>
      </c>
      <c r="P6" s="7">
        <v>3.7</v>
      </c>
      <c r="Q6" s="7">
        <v>3.7</v>
      </c>
      <c r="R6" s="7">
        <v>8.9</v>
      </c>
      <c r="S6" s="7">
        <v>4.5</v>
      </c>
      <c r="T6" s="1">
        <f t="shared" si="2"/>
        <v>13.690000000000001</v>
      </c>
      <c r="U6" s="1">
        <v>1.76</v>
      </c>
      <c r="V6" s="1">
        <v>100</v>
      </c>
      <c r="W6" s="46" t="s">
        <v>147</v>
      </c>
      <c r="X6" s="46" t="s">
        <v>313</v>
      </c>
      <c r="Y6" s="1">
        <f t="shared" si="4"/>
        <v>3.0302999999999998E-4</v>
      </c>
    </row>
    <row r="7" spans="1:25" x14ac:dyDescent="0.2">
      <c r="A7" s="46"/>
      <c r="B7" s="46"/>
      <c r="C7" s="11" t="s">
        <v>120</v>
      </c>
      <c r="D7" s="10" t="s">
        <v>73</v>
      </c>
      <c r="E7" s="10" t="s">
        <v>74</v>
      </c>
      <c r="F7" s="7">
        <f t="shared" si="0"/>
        <v>307.08600000000001</v>
      </c>
      <c r="G7" s="7">
        <f t="shared" si="3"/>
        <v>24.180000000000003</v>
      </c>
      <c r="H7" s="1">
        <f t="shared" si="1"/>
        <v>25.200000000000003</v>
      </c>
      <c r="I7" s="7">
        <v>30</v>
      </c>
      <c r="J7" s="7">
        <v>12.7</v>
      </c>
      <c r="K7" s="7">
        <v>12.1</v>
      </c>
      <c r="L7" s="7">
        <v>382</v>
      </c>
      <c r="M7" s="1">
        <v>2</v>
      </c>
      <c r="N7" s="7">
        <v>13</v>
      </c>
      <c r="O7" s="7">
        <v>6.5</v>
      </c>
      <c r="P7" s="7">
        <v>3.7</v>
      </c>
      <c r="Q7" s="7">
        <v>3.7</v>
      </c>
      <c r="R7" s="7">
        <v>8.9</v>
      </c>
      <c r="S7" s="7">
        <v>4.6500000000000004</v>
      </c>
      <c r="T7" s="1">
        <f t="shared" si="2"/>
        <v>13.690000000000001</v>
      </c>
      <c r="W7" s="46"/>
      <c r="X7" s="46"/>
      <c r="Y7" s="1">
        <f t="shared" si="4"/>
        <v>3.1265000000000004E-4</v>
      </c>
    </row>
    <row r="8" spans="1:25" x14ac:dyDescent="0.2">
      <c r="A8" s="46" t="s">
        <v>388</v>
      </c>
      <c r="B8" s="46" t="s">
        <v>421</v>
      </c>
      <c r="C8" s="10" t="s">
        <v>80</v>
      </c>
      <c r="D8" s="10" t="s">
        <v>73</v>
      </c>
      <c r="E8" s="10" t="s">
        <v>74</v>
      </c>
      <c r="F8" s="7">
        <f t="shared" si="0"/>
        <v>456.19200000000001</v>
      </c>
      <c r="G8" s="7">
        <f t="shared" si="3"/>
        <v>23.76</v>
      </c>
      <c r="H8" s="1">
        <f t="shared" si="1"/>
        <v>32</v>
      </c>
      <c r="I8" s="7">
        <v>28.6</v>
      </c>
      <c r="J8" s="7">
        <v>19.2</v>
      </c>
      <c r="K8" s="7">
        <v>17.600000000000001</v>
      </c>
      <c r="L8" s="7">
        <v>549</v>
      </c>
      <c r="M8" s="1">
        <v>3</v>
      </c>
      <c r="N8" s="7">
        <v>16</v>
      </c>
      <c r="O8" s="7">
        <v>5.8</v>
      </c>
      <c r="P8" s="7">
        <v>4.7</v>
      </c>
      <c r="Q8" s="7">
        <v>4.7</v>
      </c>
      <c r="R8" s="7">
        <v>11.3</v>
      </c>
      <c r="S8" s="7">
        <v>3.6</v>
      </c>
      <c r="T8" s="1">
        <f t="shared" si="2"/>
        <v>22.090000000000003</v>
      </c>
      <c r="U8" s="1">
        <v>1.57</v>
      </c>
      <c r="V8" s="1">
        <v>6000</v>
      </c>
      <c r="W8" s="46" t="s">
        <v>147</v>
      </c>
      <c r="X8" s="46" t="s">
        <v>313</v>
      </c>
      <c r="Y8" s="1">
        <f t="shared" si="4"/>
        <v>4.3616E-4</v>
      </c>
    </row>
    <row r="9" spans="1:25" x14ac:dyDescent="0.2">
      <c r="A9" s="46" t="s">
        <v>388</v>
      </c>
      <c r="B9" s="46" t="s">
        <v>422</v>
      </c>
      <c r="C9" s="10" t="s">
        <v>79</v>
      </c>
      <c r="D9" s="10" t="s">
        <v>73</v>
      </c>
      <c r="E9" s="10" t="s">
        <v>74</v>
      </c>
      <c r="F9" s="7">
        <f t="shared" si="0"/>
        <v>499.72</v>
      </c>
      <c r="G9" s="7">
        <f t="shared" si="3"/>
        <v>32.24</v>
      </c>
      <c r="H9" s="1">
        <f t="shared" si="1"/>
        <v>29.6</v>
      </c>
      <c r="I9" s="7">
        <v>33.9</v>
      </c>
      <c r="J9" s="7">
        <v>15.5</v>
      </c>
      <c r="K9" s="7">
        <v>13.1</v>
      </c>
      <c r="L9" s="7">
        <v>525</v>
      </c>
      <c r="M9" s="1">
        <v>2.8</v>
      </c>
      <c r="N9" s="7">
        <v>14.3</v>
      </c>
      <c r="O9" s="7">
        <v>7.8</v>
      </c>
      <c r="P9" s="7">
        <v>4.3</v>
      </c>
      <c r="Q9" s="7">
        <v>4.3</v>
      </c>
      <c r="R9" s="7">
        <v>10.5</v>
      </c>
      <c r="S9" s="7">
        <v>5.2</v>
      </c>
      <c r="T9" s="1">
        <f t="shared" si="2"/>
        <v>18.489999999999998</v>
      </c>
      <c r="U9" s="1">
        <v>1.38</v>
      </c>
      <c r="V9" s="1">
        <v>8550</v>
      </c>
      <c r="W9" s="46" t="s">
        <v>147</v>
      </c>
      <c r="X9" s="46" t="s">
        <v>423</v>
      </c>
      <c r="Y9" s="1">
        <f t="shared" si="4"/>
        <v>4.7962200000000002E-4</v>
      </c>
    </row>
    <row r="10" spans="1:25" x14ac:dyDescent="0.2">
      <c r="A10" s="46"/>
      <c r="B10" s="46"/>
      <c r="C10" s="10" t="s">
        <v>119</v>
      </c>
      <c r="D10" s="10" t="s">
        <v>73</v>
      </c>
      <c r="E10" s="10" t="s">
        <v>74</v>
      </c>
      <c r="F10" s="7">
        <f t="shared" si="0"/>
        <v>516.9064800000001</v>
      </c>
      <c r="G10" s="7">
        <f t="shared" si="3"/>
        <v>25.975200000000005</v>
      </c>
      <c r="H10" s="1">
        <f t="shared" si="1"/>
        <v>31.7</v>
      </c>
      <c r="I10" s="7">
        <v>28.3</v>
      </c>
      <c r="J10" s="7">
        <v>19.899999999999999</v>
      </c>
      <c r="K10" s="7">
        <v>19.399999999999999</v>
      </c>
      <c r="L10" s="7">
        <v>564</v>
      </c>
      <c r="M10" s="1">
        <v>2.9</v>
      </c>
      <c r="N10" s="7">
        <v>12.7</v>
      </c>
      <c r="O10" s="7">
        <v>5.7</v>
      </c>
      <c r="P10" s="7">
        <v>6.35</v>
      </c>
      <c r="Q10" s="7">
        <v>3.18</v>
      </c>
      <c r="R10" s="7">
        <v>9.5</v>
      </c>
      <c r="S10" s="7">
        <v>4.1100000000000003</v>
      </c>
      <c r="T10" s="1">
        <f t="shared" si="2"/>
        <v>20.193000000000001</v>
      </c>
      <c r="W10" s="46"/>
      <c r="X10" s="46"/>
      <c r="Y10" s="1">
        <f t="shared" si="4"/>
        <v>4.5967649999999996E-4</v>
      </c>
    </row>
    <row r="11" spans="1:25" x14ac:dyDescent="0.2">
      <c r="A11" s="46" t="s">
        <v>388</v>
      </c>
      <c r="B11" s="46" t="s">
        <v>425</v>
      </c>
      <c r="C11" s="11" t="s">
        <v>121</v>
      </c>
      <c r="D11" s="10" t="s">
        <v>73</v>
      </c>
      <c r="E11" s="10" t="s">
        <v>74</v>
      </c>
      <c r="F11" s="7">
        <f t="shared" si="0"/>
        <v>578.15099999999995</v>
      </c>
      <c r="G11" s="7">
        <f t="shared" si="3"/>
        <v>33.809999999999995</v>
      </c>
      <c r="H11" s="1">
        <f>(R11+P11)*2</f>
        <v>32.5</v>
      </c>
      <c r="I11" s="7">
        <v>30.2</v>
      </c>
      <c r="J11" s="7">
        <v>17.100000000000001</v>
      </c>
      <c r="K11" s="7">
        <v>16.899999999999999</v>
      </c>
      <c r="L11" s="7">
        <v>516</v>
      </c>
      <c r="M11" s="1">
        <v>2.7</v>
      </c>
      <c r="N11" s="7">
        <v>13</v>
      </c>
      <c r="O11" s="7">
        <v>6</v>
      </c>
      <c r="P11" s="7">
        <v>6.15</v>
      </c>
      <c r="Q11" s="7">
        <v>2.75</v>
      </c>
      <c r="R11" s="7">
        <v>10.1</v>
      </c>
      <c r="S11" s="7">
        <v>4.5999999999999996</v>
      </c>
      <c r="T11" s="1">
        <f t="shared" si="2"/>
        <v>16.912500000000001</v>
      </c>
      <c r="U11" s="1">
        <v>1.76</v>
      </c>
      <c r="V11" s="1">
        <v>100</v>
      </c>
      <c r="W11" s="46" t="s">
        <v>147</v>
      </c>
      <c r="X11" s="46" t="s">
        <v>313</v>
      </c>
      <c r="Y11" s="1">
        <f t="shared" si="4"/>
        <v>4.7970000000000006E-4</v>
      </c>
    </row>
    <row r="12" spans="1:25" x14ac:dyDescent="0.2">
      <c r="A12" s="46" t="s">
        <v>388</v>
      </c>
      <c r="B12" s="46" t="s">
        <v>420</v>
      </c>
      <c r="C12" s="10" t="s">
        <v>81</v>
      </c>
      <c r="D12" s="10" t="s">
        <v>73</v>
      </c>
      <c r="E12" s="10" t="s">
        <v>74</v>
      </c>
      <c r="F12" s="7">
        <f t="shared" si="0"/>
        <v>756.16200000000015</v>
      </c>
      <c r="G12" s="7">
        <f t="shared" si="3"/>
        <v>37.620000000000005</v>
      </c>
      <c r="H12" s="1">
        <f t="shared" si="1"/>
        <v>32</v>
      </c>
      <c r="I12" s="7">
        <v>37.6</v>
      </c>
      <c r="J12" s="7">
        <v>20.100000000000001</v>
      </c>
      <c r="K12" s="7">
        <v>19.399999999999999</v>
      </c>
      <c r="L12" s="7">
        <v>756</v>
      </c>
      <c r="M12" s="1">
        <v>3.6</v>
      </c>
      <c r="N12" s="7">
        <v>16</v>
      </c>
      <c r="O12" s="7">
        <v>8.1999999999999993</v>
      </c>
      <c r="P12" s="7">
        <v>4.7</v>
      </c>
      <c r="Q12" s="7">
        <v>4.7</v>
      </c>
      <c r="R12" s="7">
        <v>11.3</v>
      </c>
      <c r="S12" s="7">
        <v>5.7</v>
      </c>
      <c r="T12" s="1">
        <f t="shared" si="2"/>
        <v>22.090000000000003</v>
      </c>
      <c r="U12" s="1">
        <v>2</v>
      </c>
      <c r="V12" s="1">
        <v>100</v>
      </c>
      <c r="W12" s="46" t="s">
        <v>147</v>
      </c>
      <c r="X12" s="46" t="s">
        <v>313</v>
      </c>
      <c r="Y12" s="1">
        <f t="shared" si="4"/>
        <v>6.1664E-4</v>
      </c>
    </row>
    <row r="13" spans="1:25" x14ac:dyDescent="0.2">
      <c r="A13" s="46"/>
      <c r="B13" s="46"/>
      <c r="C13" s="12" t="s">
        <v>122</v>
      </c>
      <c r="D13" s="10" t="s">
        <v>73</v>
      </c>
      <c r="E13" s="10" t="s">
        <v>74</v>
      </c>
      <c r="F13" s="7">
        <f t="shared" si="0"/>
        <v>808.70399999999995</v>
      </c>
      <c r="G13" s="7">
        <f t="shared" si="3"/>
        <v>42.12</v>
      </c>
      <c r="H13" s="1">
        <f t="shared" si="1"/>
        <v>33.799999999999997</v>
      </c>
      <c r="I13" s="7">
        <v>35.1</v>
      </c>
      <c r="J13" s="7">
        <v>19.2</v>
      </c>
      <c r="K13" s="7">
        <v>19.2</v>
      </c>
      <c r="L13" s="7">
        <v>680</v>
      </c>
      <c r="M13" s="1">
        <v>3.4</v>
      </c>
      <c r="N13" s="7">
        <v>16</v>
      </c>
      <c r="O13" s="7">
        <v>7.2</v>
      </c>
      <c r="P13" s="7">
        <v>4.8</v>
      </c>
      <c r="Q13" s="7">
        <v>4</v>
      </c>
      <c r="R13" s="7">
        <v>12.1</v>
      </c>
      <c r="S13" s="7">
        <v>5.2</v>
      </c>
      <c r="T13" s="1">
        <f t="shared" si="2"/>
        <v>19.2</v>
      </c>
      <c r="W13" s="46"/>
      <c r="X13" s="46"/>
      <c r="Y13" s="1">
        <f t="shared" si="4"/>
        <v>5.5296000000000002E-4</v>
      </c>
    </row>
    <row r="14" spans="1:25" x14ac:dyDescent="0.2">
      <c r="A14" s="46" t="s">
        <v>388</v>
      </c>
      <c r="B14" s="46" t="s">
        <v>419</v>
      </c>
      <c r="C14" s="10" t="s">
        <v>82</v>
      </c>
      <c r="D14" s="10" t="s">
        <v>73</v>
      </c>
      <c r="E14" s="10" t="s">
        <v>74</v>
      </c>
      <c r="F14" s="7">
        <f t="shared" si="0"/>
        <v>1218.375</v>
      </c>
      <c r="G14" s="7">
        <f t="shared" si="3"/>
        <v>54.15</v>
      </c>
      <c r="H14" s="1">
        <f t="shared" si="1"/>
        <v>38.200000000000003</v>
      </c>
      <c r="I14" s="7">
        <v>39.6</v>
      </c>
      <c r="J14" s="7">
        <v>22.5</v>
      </c>
      <c r="K14" s="7">
        <v>22.1</v>
      </c>
      <c r="L14" s="7">
        <v>891</v>
      </c>
      <c r="M14" s="1">
        <v>4.4000000000000004</v>
      </c>
      <c r="N14" s="7">
        <v>19</v>
      </c>
      <c r="O14" s="7">
        <v>8</v>
      </c>
      <c r="P14" s="7">
        <v>4.8</v>
      </c>
      <c r="Q14" s="7">
        <v>4.8</v>
      </c>
      <c r="R14" s="7">
        <v>14.3</v>
      </c>
      <c r="S14" s="7">
        <v>5.7</v>
      </c>
      <c r="T14" s="1">
        <f t="shared" si="2"/>
        <v>23.04</v>
      </c>
      <c r="U14" s="1">
        <v>2.25</v>
      </c>
      <c r="V14" s="1">
        <v>100</v>
      </c>
      <c r="W14" s="46" t="s">
        <v>147</v>
      </c>
      <c r="X14" s="46" t="s">
        <v>313</v>
      </c>
      <c r="Y14" s="1">
        <f t="shared" si="4"/>
        <v>7.2960000000000006E-4</v>
      </c>
    </row>
    <row r="15" spans="1:25" x14ac:dyDescent="0.2">
      <c r="A15" s="46"/>
      <c r="B15" s="46"/>
      <c r="C15" s="12" t="s">
        <v>123</v>
      </c>
      <c r="D15" s="10" t="s">
        <v>73</v>
      </c>
      <c r="E15" s="10" t="s">
        <v>74</v>
      </c>
      <c r="F15" s="7">
        <f t="shared" si="0"/>
        <v>1365.606</v>
      </c>
      <c r="G15" s="7">
        <f t="shared" si="3"/>
        <v>37.620000000000005</v>
      </c>
      <c r="H15" s="1">
        <f t="shared" si="1"/>
        <v>39.400000000000006</v>
      </c>
      <c r="I15" s="7">
        <v>37.6</v>
      </c>
      <c r="J15" s="7">
        <v>36.299999999999997</v>
      </c>
      <c r="K15" s="7">
        <v>35</v>
      </c>
      <c r="L15" s="7">
        <v>1370</v>
      </c>
      <c r="M15" s="1">
        <v>6.8</v>
      </c>
      <c r="N15" s="7">
        <v>16</v>
      </c>
      <c r="O15" s="7">
        <v>8.1999999999999993</v>
      </c>
      <c r="P15" s="7">
        <v>8.4</v>
      </c>
      <c r="Q15" s="7">
        <v>4.7</v>
      </c>
      <c r="R15" s="7">
        <v>11.3</v>
      </c>
      <c r="S15" s="7">
        <v>5.7</v>
      </c>
      <c r="T15" s="1">
        <f t="shared" si="2"/>
        <v>39.480000000000004</v>
      </c>
      <c r="W15" s="46"/>
      <c r="X15" s="46"/>
      <c r="Y15" s="1">
        <f t="shared" si="4"/>
        <v>1.1020799999999999E-3</v>
      </c>
    </row>
    <row r="16" spans="1:25" x14ac:dyDescent="0.2">
      <c r="A16" s="46" t="s">
        <v>388</v>
      </c>
      <c r="B16" s="46" t="s">
        <v>414</v>
      </c>
      <c r="C16" s="10" t="s">
        <v>84</v>
      </c>
      <c r="D16" s="10" t="s">
        <v>73</v>
      </c>
      <c r="E16" s="10" t="s">
        <v>74</v>
      </c>
      <c r="F16" s="7">
        <f t="shared" si="0"/>
        <v>1425.6000000000001</v>
      </c>
      <c r="G16" s="7">
        <f t="shared" si="3"/>
        <v>66</v>
      </c>
      <c r="H16" s="1">
        <f t="shared" si="1"/>
        <v>42</v>
      </c>
      <c r="I16" s="7">
        <v>43.4</v>
      </c>
      <c r="J16" s="7">
        <v>21.6</v>
      </c>
      <c r="K16" s="7">
        <v>20.2</v>
      </c>
      <c r="L16" s="7">
        <v>937</v>
      </c>
      <c r="M16" s="1">
        <v>4.8</v>
      </c>
      <c r="N16" s="7">
        <v>21.1</v>
      </c>
      <c r="O16" s="7">
        <v>8.6999999999999993</v>
      </c>
      <c r="P16" s="7">
        <v>5</v>
      </c>
      <c r="Q16" s="7">
        <v>5</v>
      </c>
      <c r="R16" s="7">
        <v>16</v>
      </c>
      <c r="S16" s="7">
        <v>6</v>
      </c>
      <c r="T16" s="1">
        <f t="shared" si="2"/>
        <v>25</v>
      </c>
      <c r="U16" s="1">
        <v>2.23</v>
      </c>
      <c r="V16" s="1">
        <v>100</v>
      </c>
      <c r="W16" s="46" t="s">
        <v>147</v>
      </c>
      <c r="X16" s="46" t="s">
        <v>415</v>
      </c>
      <c r="Y16" s="1">
        <f t="shared" si="4"/>
        <v>9.1784999999999989E-4</v>
      </c>
    </row>
    <row r="17" spans="1:25" x14ac:dyDescent="0.2">
      <c r="A17" s="46"/>
      <c r="B17" s="46"/>
      <c r="C17" s="12" t="s">
        <v>125</v>
      </c>
      <c r="D17" s="10" t="s">
        <v>73</v>
      </c>
      <c r="E17" s="10" t="s">
        <v>74</v>
      </c>
      <c r="F17" s="7">
        <f t="shared" si="0"/>
        <v>1618.8030000000001</v>
      </c>
      <c r="G17" s="7">
        <f t="shared" si="3"/>
        <v>50.43</v>
      </c>
      <c r="H17" s="1">
        <f t="shared" si="1"/>
        <v>40</v>
      </c>
      <c r="I17" s="7">
        <v>42.9</v>
      </c>
      <c r="J17" s="7">
        <v>32.1</v>
      </c>
      <c r="K17" s="7">
        <v>31.9</v>
      </c>
      <c r="L17" s="7">
        <v>1380</v>
      </c>
      <c r="M17" s="1">
        <v>6.8</v>
      </c>
      <c r="N17" s="7">
        <v>20.399999999999999</v>
      </c>
      <c r="O17" s="7">
        <v>9.35</v>
      </c>
      <c r="P17" s="7">
        <v>5.9</v>
      </c>
      <c r="Q17" s="7">
        <v>5.9</v>
      </c>
      <c r="R17" s="7">
        <v>14.1</v>
      </c>
      <c r="S17" s="7">
        <v>6.15</v>
      </c>
      <c r="T17" s="1">
        <f t="shared" si="2"/>
        <v>34.81</v>
      </c>
      <c r="W17" s="46"/>
      <c r="X17" s="46"/>
      <c r="Y17" s="1">
        <f t="shared" si="4"/>
        <v>1.125366E-3</v>
      </c>
    </row>
    <row r="18" spans="1:25" x14ac:dyDescent="0.2">
      <c r="A18" s="46" t="s">
        <v>388</v>
      </c>
      <c r="B18" s="46" t="s">
        <v>418</v>
      </c>
      <c r="C18" s="10" t="s">
        <v>83</v>
      </c>
      <c r="D18" s="10" t="s">
        <v>73</v>
      </c>
      <c r="E18" s="10" t="s">
        <v>74</v>
      </c>
      <c r="F18" s="7">
        <f t="shared" si="0"/>
        <v>1842.5399999999997</v>
      </c>
      <c r="G18" s="7">
        <f t="shared" si="3"/>
        <v>57.399999999999991</v>
      </c>
      <c r="H18" s="1">
        <f t="shared" si="1"/>
        <v>40</v>
      </c>
      <c r="I18" s="7">
        <v>46.3</v>
      </c>
      <c r="J18" s="7">
        <v>32.1</v>
      </c>
      <c r="K18" s="7">
        <v>31.9</v>
      </c>
      <c r="L18" s="7">
        <v>1490</v>
      </c>
      <c r="M18" s="1">
        <v>7.3</v>
      </c>
      <c r="N18" s="7">
        <v>20.399999999999999</v>
      </c>
      <c r="O18" s="7">
        <v>10.1</v>
      </c>
      <c r="P18" s="7">
        <v>5.9</v>
      </c>
      <c r="Q18" s="7">
        <v>5.9</v>
      </c>
      <c r="R18" s="7">
        <v>14.1</v>
      </c>
      <c r="S18" s="7">
        <v>7</v>
      </c>
      <c r="T18" s="1">
        <f t="shared" si="2"/>
        <v>34.81</v>
      </c>
      <c r="U18" s="1">
        <v>2.2599999999999998</v>
      </c>
      <c r="V18" s="1">
        <v>100</v>
      </c>
      <c r="W18" s="46" t="s">
        <v>147</v>
      </c>
      <c r="X18" s="46" t="s">
        <v>313</v>
      </c>
      <c r="Y18" s="1">
        <f t="shared" si="4"/>
        <v>1.215636E-3</v>
      </c>
    </row>
    <row r="19" spans="1:25" x14ac:dyDescent="0.2">
      <c r="A19" s="46" t="s">
        <v>388</v>
      </c>
      <c r="B19" s="46" t="s">
        <v>413</v>
      </c>
      <c r="C19" s="10" t="s">
        <v>86</v>
      </c>
      <c r="D19" s="10" t="s">
        <v>73</v>
      </c>
      <c r="E19" s="10" t="s">
        <v>74</v>
      </c>
      <c r="F19" s="7">
        <f t="shared" si="0"/>
        <v>3092.5152000000003</v>
      </c>
      <c r="G19" s="7">
        <f t="shared" si="3"/>
        <v>79.704000000000008</v>
      </c>
      <c r="H19" s="1">
        <f t="shared" si="1"/>
        <v>50.6</v>
      </c>
      <c r="I19" s="7">
        <v>49.2</v>
      </c>
      <c r="J19" s="7">
        <v>38.799999999999997</v>
      </c>
      <c r="K19" s="7">
        <v>38.4</v>
      </c>
      <c r="L19" s="7">
        <v>1910</v>
      </c>
      <c r="M19" s="1">
        <v>9.6</v>
      </c>
      <c r="N19" s="7">
        <v>25.4</v>
      </c>
      <c r="O19" s="7">
        <v>9.7799999999999994</v>
      </c>
      <c r="P19" s="7">
        <v>6.5</v>
      </c>
      <c r="Q19" s="7">
        <v>6.5</v>
      </c>
      <c r="R19" s="7">
        <v>18.8</v>
      </c>
      <c r="S19" s="7">
        <v>6.48</v>
      </c>
      <c r="T19" s="1">
        <f t="shared" si="2"/>
        <v>42.25</v>
      </c>
      <c r="U19" s="1">
        <v>1.89</v>
      </c>
      <c r="V19" s="1">
        <v>100</v>
      </c>
      <c r="W19" s="46" t="s">
        <v>147</v>
      </c>
      <c r="X19" s="46" t="s">
        <v>313</v>
      </c>
      <c r="Y19" s="1">
        <f t="shared" si="4"/>
        <v>1.6146779999999998E-3</v>
      </c>
    </row>
    <row r="20" spans="1:25" x14ac:dyDescent="0.2">
      <c r="A20" s="46" t="s">
        <v>388</v>
      </c>
      <c r="B20" s="46" t="s">
        <v>416</v>
      </c>
      <c r="C20" s="12" t="s">
        <v>124</v>
      </c>
      <c r="D20" s="10" t="s">
        <v>73</v>
      </c>
      <c r="E20" s="10" t="s">
        <v>74</v>
      </c>
      <c r="F20" s="7">
        <f t="shared" si="0"/>
        <v>3501.3999999999996</v>
      </c>
      <c r="G20" s="7">
        <f t="shared" si="3"/>
        <v>57.399999999999991</v>
      </c>
      <c r="H20" s="1">
        <f t="shared" si="1"/>
        <v>50.2</v>
      </c>
      <c r="I20" s="7">
        <v>46.3</v>
      </c>
      <c r="J20" s="7">
        <v>61</v>
      </c>
      <c r="K20" s="7">
        <v>60.5</v>
      </c>
      <c r="L20" s="7">
        <v>2830</v>
      </c>
      <c r="M20" s="1">
        <v>13.8</v>
      </c>
      <c r="N20" s="7">
        <v>20.399999999999999</v>
      </c>
      <c r="O20" s="7">
        <v>10.1</v>
      </c>
      <c r="P20" s="7">
        <v>11</v>
      </c>
      <c r="Q20" s="7">
        <v>5.9</v>
      </c>
      <c r="R20" s="7">
        <v>14.1</v>
      </c>
      <c r="S20" s="7">
        <v>7</v>
      </c>
      <c r="T20" s="1">
        <f t="shared" si="2"/>
        <v>64.900000000000006</v>
      </c>
      <c r="U20" s="1">
        <v>2.29</v>
      </c>
      <c r="V20" s="1">
        <v>2205</v>
      </c>
      <c r="W20" s="46" t="s">
        <v>147</v>
      </c>
      <c r="X20" s="46" t="s">
        <v>417</v>
      </c>
      <c r="Y20" s="1">
        <f t="shared" si="4"/>
        <v>2.2664400000000002E-3</v>
      </c>
    </row>
    <row r="21" spans="1:25" x14ac:dyDescent="0.2">
      <c r="A21" s="46"/>
      <c r="B21" s="46"/>
      <c r="C21" s="12" t="s">
        <v>126</v>
      </c>
      <c r="D21" s="10" t="s">
        <v>73</v>
      </c>
      <c r="E21" s="10" t="s">
        <v>74</v>
      </c>
      <c r="F21" s="7">
        <f t="shared" si="0"/>
        <v>3950.4399999999991</v>
      </c>
      <c r="G21" s="7">
        <f t="shared" si="3"/>
        <v>111.27999999999997</v>
      </c>
      <c r="H21" s="1">
        <f t="shared" si="1"/>
        <v>43.8</v>
      </c>
      <c r="I21" s="7">
        <v>63.2</v>
      </c>
      <c r="J21" s="7">
        <v>35.5</v>
      </c>
      <c r="K21" s="7">
        <v>33.1</v>
      </c>
      <c r="L21" s="7">
        <v>2250</v>
      </c>
      <c r="M21" s="1">
        <v>11.8</v>
      </c>
      <c r="N21" s="7">
        <v>22</v>
      </c>
      <c r="O21" s="7">
        <v>14.7</v>
      </c>
      <c r="P21" s="7">
        <v>5.75</v>
      </c>
      <c r="Q21" s="7">
        <v>5.75</v>
      </c>
      <c r="R21" s="7">
        <v>16.149999999999999</v>
      </c>
      <c r="S21" s="7">
        <v>10.7</v>
      </c>
      <c r="T21" s="1">
        <f t="shared" si="2"/>
        <v>33.0625</v>
      </c>
      <c r="W21" s="46"/>
      <c r="X21" s="46"/>
      <c r="Y21" s="1">
        <f t="shared" si="4"/>
        <v>1.85955E-3</v>
      </c>
    </row>
    <row r="22" spans="1:25" x14ac:dyDescent="0.2">
      <c r="A22" s="46" t="s">
        <v>388</v>
      </c>
      <c r="B22" s="46" t="s">
        <v>412</v>
      </c>
      <c r="C22" s="10" t="s">
        <v>85</v>
      </c>
      <c r="D22" s="10" t="s">
        <v>73</v>
      </c>
      <c r="E22" s="10" t="s">
        <v>74</v>
      </c>
      <c r="F22" s="7">
        <f t="shared" si="0"/>
        <v>4567.5</v>
      </c>
      <c r="G22" s="7">
        <f t="shared" si="3"/>
        <v>87</v>
      </c>
      <c r="H22" s="1">
        <f t="shared" si="1"/>
        <v>50</v>
      </c>
      <c r="I22" s="7">
        <v>57.5</v>
      </c>
      <c r="J22" s="7">
        <v>52.5</v>
      </c>
      <c r="K22" s="7">
        <v>51.5</v>
      </c>
      <c r="L22" s="7">
        <v>3020</v>
      </c>
      <c r="M22" s="1">
        <v>16</v>
      </c>
      <c r="N22" s="7">
        <v>25</v>
      </c>
      <c r="O22" s="7">
        <v>12.8</v>
      </c>
      <c r="P22" s="7">
        <v>7.5</v>
      </c>
      <c r="Q22" s="7">
        <v>7.5</v>
      </c>
      <c r="R22" s="7">
        <v>17.5</v>
      </c>
      <c r="S22" s="7">
        <v>8.6999999999999993</v>
      </c>
      <c r="T22" s="1">
        <f t="shared" si="2"/>
        <v>56.25</v>
      </c>
      <c r="U22" s="1">
        <v>2.63</v>
      </c>
      <c r="V22" s="1">
        <v>100</v>
      </c>
      <c r="W22" s="46" t="s">
        <v>147</v>
      </c>
      <c r="X22" s="46" t="s">
        <v>313</v>
      </c>
      <c r="Y22" s="1">
        <f t="shared" si="4"/>
        <v>2.3999999999999998E-3</v>
      </c>
    </row>
    <row r="23" spans="1:25" x14ac:dyDescent="0.2">
      <c r="A23" s="46"/>
      <c r="B23" s="46"/>
      <c r="C23" s="12" t="s">
        <v>127</v>
      </c>
      <c r="D23" s="10" t="s">
        <v>73</v>
      </c>
      <c r="E23" s="10" t="s">
        <v>74</v>
      </c>
      <c r="F23" s="7">
        <f t="shared" si="0"/>
        <v>6425.7050000000008</v>
      </c>
      <c r="G23" s="7">
        <f t="shared" si="3"/>
        <v>78.650000000000006</v>
      </c>
      <c r="H23" s="1">
        <f t="shared" si="1"/>
        <v>61.2</v>
      </c>
      <c r="I23" s="7">
        <v>51.6</v>
      </c>
      <c r="J23" s="7">
        <v>81.7</v>
      </c>
      <c r="K23" s="7">
        <v>77</v>
      </c>
      <c r="L23" s="7">
        <v>4220</v>
      </c>
      <c r="M23" s="1">
        <v>21.8</v>
      </c>
      <c r="N23" s="7">
        <v>28</v>
      </c>
      <c r="O23" s="7">
        <v>10.6</v>
      </c>
      <c r="P23" s="7">
        <v>11</v>
      </c>
      <c r="Q23" s="7">
        <v>7.5</v>
      </c>
      <c r="R23" s="7">
        <v>19.600000000000001</v>
      </c>
      <c r="S23" s="7">
        <v>6.5</v>
      </c>
      <c r="T23" s="1">
        <f t="shared" si="2"/>
        <v>82.5</v>
      </c>
      <c r="W23" s="46"/>
      <c r="X23" s="46"/>
      <c r="Y23" s="1">
        <f t="shared" si="4"/>
        <v>3.2648E-3</v>
      </c>
    </row>
    <row r="24" spans="1:25" x14ac:dyDescent="0.2">
      <c r="A24" s="46" t="s">
        <v>388</v>
      </c>
      <c r="B24" s="46" t="s">
        <v>411</v>
      </c>
      <c r="C24" s="10" t="s">
        <v>87</v>
      </c>
      <c r="D24" s="10" t="s">
        <v>73</v>
      </c>
      <c r="E24" s="10" t="s">
        <v>74</v>
      </c>
      <c r="F24" s="7">
        <f t="shared" si="0"/>
        <v>7158.6</v>
      </c>
      <c r="G24" s="7">
        <f t="shared" si="3"/>
        <v>119.31</v>
      </c>
      <c r="H24" s="1">
        <f t="shared" si="1"/>
        <v>53.6</v>
      </c>
      <c r="I24" s="7">
        <v>67</v>
      </c>
      <c r="J24" s="7">
        <v>60</v>
      </c>
      <c r="K24" s="7">
        <v>49</v>
      </c>
      <c r="L24" s="7">
        <v>4000</v>
      </c>
      <c r="M24" s="1">
        <v>22</v>
      </c>
      <c r="N24" s="7">
        <v>30</v>
      </c>
      <c r="O24" s="7">
        <v>15.2</v>
      </c>
      <c r="P24" s="7">
        <v>7.3</v>
      </c>
      <c r="Q24" s="7">
        <v>7.2</v>
      </c>
      <c r="R24" s="7">
        <v>19.5</v>
      </c>
      <c r="S24" s="7">
        <v>9.6999999999999993</v>
      </c>
      <c r="T24" s="1">
        <f t="shared" si="2"/>
        <v>52.56</v>
      </c>
      <c r="U24" s="1">
        <v>3.44</v>
      </c>
      <c r="V24" s="1">
        <v>100</v>
      </c>
      <c r="W24" s="46" t="s">
        <v>147</v>
      </c>
      <c r="X24" s="46" t="s">
        <v>313</v>
      </c>
      <c r="Y24" s="1">
        <f t="shared" si="4"/>
        <v>3.3287999999999998E-3</v>
      </c>
    </row>
    <row r="25" spans="1:25" x14ac:dyDescent="0.2">
      <c r="A25" s="46" t="s">
        <v>388</v>
      </c>
      <c r="B25" s="46" t="s">
        <v>410</v>
      </c>
      <c r="C25" s="10" t="s">
        <v>88</v>
      </c>
      <c r="D25" s="10" t="s">
        <v>73</v>
      </c>
      <c r="E25" s="10" t="s">
        <v>74</v>
      </c>
      <c r="F25" s="7">
        <f t="shared" si="0"/>
        <v>12270.719999999998</v>
      </c>
      <c r="G25" s="7">
        <f t="shared" si="3"/>
        <v>147.83999999999997</v>
      </c>
      <c r="H25" s="1">
        <f t="shared" si="1"/>
        <v>64.400000000000006</v>
      </c>
      <c r="I25" s="7">
        <v>74</v>
      </c>
      <c r="J25" s="7">
        <v>83</v>
      </c>
      <c r="K25" s="7">
        <v>81.400000000000006</v>
      </c>
      <c r="L25" s="7">
        <v>6140</v>
      </c>
      <c r="M25" s="1">
        <v>30</v>
      </c>
      <c r="N25" s="7">
        <v>32</v>
      </c>
      <c r="O25" s="7">
        <v>16.399999999999999</v>
      </c>
      <c r="P25" s="7">
        <v>9.5</v>
      </c>
      <c r="Q25" s="7">
        <v>9.5</v>
      </c>
      <c r="R25" s="7">
        <v>22.7</v>
      </c>
      <c r="S25" s="7">
        <v>11.2</v>
      </c>
      <c r="T25" s="1">
        <f t="shared" si="2"/>
        <v>90.25</v>
      </c>
      <c r="U25" s="1">
        <v>4.9800000000000004</v>
      </c>
      <c r="V25" s="1">
        <v>100</v>
      </c>
      <c r="W25" s="46" t="s">
        <v>147</v>
      </c>
      <c r="X25" s="46" t="s">
        <v>313</v>
      </c>
      <c r="Y25" s="1">
        <f t="shared" si="4"/>
        <v>4.9855999999999998E-3</v>
      </c>
    </row>
    <row r="26" spans="1:25" x14ac:dyDescent="0.2">
      <c r="A26" s="46" t="s">
        <v>388</v>
      </c>
      <c r="B26" s="46" t="s">
        <v>408</v>
      </c>
      <c r="C26" s="10" t="s">
        <v>90</v>
      </c>
      <c r="D26" s="10" t="s">
        <v>73</v>
      </c>
      <c r="E26" s="10" t="s">
        <v>74</v>
      </c>
      <c r="F26" s="7">
        <f t="shared" si="0"/>
        <v>12446.52</v>
      </c>
      <c r="G26" s="7">
        <f t="shared" si="3"/>
        <v>146.77500000000001</v>
      </c>
      <c r="H26" s="1">
        <f t="shared" si="1"/>
        <v>69.599999999999994</v>
      </c>
      <c r="I26" s="7">
        <v>69.599999999999994</v>
      </c>
      <c r="J26" s="7">
        <v>84.8</v>
      </c>
      <c r="K26" s="7">
        <v>83.2</v>
      </c>
      <c r="L26" s="7">
        <v>5900</v>
      </c>
      <c r="M26" s="1">
        <v>30</v>
      </c>
      <c r="N26" s="7">
        <v>34.6</v>
      </c>
      <c r="O26" s="7">
        <v>14.65</v>
      </c>
      <c r="P26" s="7">
        <v>9.6999999999999993</v>
      </c>
      <c r="Q26" s="7">
        <v>9.65</v>
      </c>
      <c r="R26" s="7">
        <v>25.1</v>
      </c>
      <c r="S26" s="7">
        <v>9.5</v>
      </c>
      <c r="T26" s="1">
        <f t="shared" si="2"/>
        <v>93.60499999999999</v>
      </c>
      <c r="U26" s="1">
        <v>4.72</v>
      </c>
      <c r="V26" s="1">
        <v>100</v>
      </c>
      <c r="W26" s="46" t="s">
        <v>147</v>
      </c>
      <c r="X26" s="46" t="s">
        <v>313</v>
      </c>
      <c r="Y26" s="1">
        <f t="shared" si="4"/>
        <v>4.9168329999999998E-3</v>
      </c>
    </row>
    <row r="27" spans="1:25" x14ac:dyDescent="0.2">
      <c r="A27" s="46" t="s">
        <v>388</v>
      </c>
      <c r="B27" s="46" t="s">
        <v>409</v>
      </c>
      <c r="C27" s="10" t="s">
        <v>89</v>
      </c>
      <c r="D27" s="10" t="s">
        <v>73</v>
      </c>
      <c r="E27" s="10" t="s">
        <v>74</v>
      </c>
      <c r="F27" s="7">
        <f t="shared" si="0"/>
        <v>14340.479999999998</v>
      </c>
      <c r="G27" s="7">
        <f t="shared" si="3"/>
        <v>147.83999999999997</v>
      </c>
      <c r="H27" s="1">
        <f t="shared" si="1"/>
        <v>67.400000000000006</v>
      </c>
      <c r="I27" s="7">
        <v>74</v>
      </c>
      <c r="J27" s="7">
        <v>97</v>
      </c>
      <c r="K27" s="7">
        <v>95</v>
      </c>
      <c r="L27" s="7">
        <v>7187</v>
      </c>
      <c r="M27" s="1">
        <v>37</v>
      </c>
      <c r="N27" s="7">
        <v>32</v>
      </c>
      <c r="O27" s="7">
        <v>16.399999999999999</v>
      </c>
      <c r="P27" s="7">
        <v>11</v>
      </c>
      <c r="Q27" s="7">
        <v>9.5</v>
      </c>
      <c r="R27" s="7">
        <v>22.7</v>
      </c>
      <c r="S27" s="7">
        <v>11.2</v>
      </c>
      <c r="T27" s="1">
        <f t="shared" si="2"/>
        <v>104.5</v>
      </c>
      <c r="U27" s="1">
        <v>4.72</v>
      </c>
      <c r="V27" s="1">
        <v>1440</v>
      </c>
      <c r="W27" s="46" t="s">
        <v>147</v>
      </c>
      <c r="X27" s="46" t="s">
        <v>313</v>
      </c>
      <c r="Y27" s="1">
        <f t="shared" si="4"/>
        <v>5.7727999999999989E-3</v>
      </c>
    </row>
    <row r="28" spans="1:25" x14ac:dyDescent="0.2">
      <c r="A28" s="46" t="s">
        <v>388</v>
      </c>
      <c r="B28" s="46" t="s">
        <v>407</v>
      </c>
      <c r="C28" s="10" t="s">
        <v>91</v>
      </c>
      <c r="D28" s="10" t="s">
        <v>73</v>
      </c>
      <c r="E28" s="10" t="s">
        <v>74</v>
      </c>
      <c r="F28" s="7">
        <f t="shared" si="0"/>
        <v>20592.000000000004</v>
      </c>
      <c r="G28" s="7">
        <f t="shared" si="3"/>
        <v>171.60000000000002</v>
      </c>
      <c r="H28" s="1">
        <f t="shared" si="1"/>
        <v>72</v>
      </c>
      <c r="I28" s="7">
        <v>81</v>
      </c>
      <c r="J28" s="7">
        <v>120</v>
      </c>
      <c r="K28" s="7">
        <v>112</v>
      </c>
      <c r="L28" s="7">
        <v>9720</v>
      </c>
      <c r="M28" s="1">
        <v>50</v>
      </c>
      <c r="N28" s="7">
        <v>36</v>
      </c>
      <c r="O28" s="7">
        <v>18</v>
      </c>
      <c r="P28" s="7">
        <v>11.5</v>
      </c>
      <c r="Q28" s="7">
        <v>10.199999999999999</v>
      </c>
      <c r="R28" s="7">
        <v>24.5</v>
      </c>
      <c r="S28" s="7">
        <v>12</v>
      </c>
      <c r="T28" s="1">
        <f t="shared" si="2"/>
        <v>117.3</v>
      </c>
      <c r="U28" s="1">
        <v>6.84</v>
      </c>
      <c r="V28" s="1">
        <v>100</v>
      </c>
      <c r="W28" s="46" t="s">
        <v>147</v>
      </c>
      <c r="X28" s="46" t="s">
        <v>313</v>
      </c>
      <c r="Y28" s="1">
        <f t="shared" si="4"/>
        <v>7.4520000000000003E-3</v>
      </c>
    </row>
    <row r="29" spans="1:25" x14ac:dyDescent="0.2">
      <c r="A29" s="46" t="s">
        <v>388</v>
      </c>
      <c r="B29" s="46" t="s">
        <v>406</v>
      </c>
      <c r="C29" s="10" t="s">
        <v>92</v>
      </c>
      <c r="D29" s="10" t="s">
        <v>73</v>
      </c>
      <c r="E29" s="10" t="s">
        <v>74</v>
      </c>
      <c r="F29" s="7">
        <f t="shared" si="0"/>
        <v>25188.45</v>
      </c>
      <c r="G29" s="7">
        <f t="shared" si="3"/>
        <v>169.05</v>
      </c>
      <c r="H29" s="1">
        <f t="shared" si="1"/>
        <v>82.2</v>
      </c>
      <c r="I29" s="7">
        <v>77</v>
      </c>
      <c r="J29" s="7">
        <v>149</v>
      </c>
      <c r="K29" s="7">
        <v>143</v>
      </c>
      <c r="L29" s="7">
        <v>11500</v>
      </c>
      <c r="M29" s="1">
        <v>58</v>
      </c>
      <c r="N29" s="7">
        <v>40.6</v>
      </c>
      <c r="O29" s="7">
        <v>16.5</v>
      </c>
      <c r="P29" s="7">
        <v>12.5</v>
      </c>
      <c r="Q29" s="7">
        <v>12.5</v>
      </c>
      <c r="R29" s="7">
        <v>28.6</v>
      </c>
      <c r="S29" s="7">
        <v>10.5</v>
      </c>
      <c r="T29" s="1">
        <f t="shared" si="2"/>
        <v>156.25</v>
      </c>
      <c r="U29" s="1">
        <v>7.68</v>
      </c>
      <c r="V29" s="1">
        <v>100</v>
      </c>
      <c r="W29" s="46" t="s">
        <v>147</v>
      </c>
      <c r="X29" s="46" t="s">
        <v>313</v>
      </c>
      <c r="Y29" s="1">
        <f t="shared" si="4"/>
        <v>8.3737499999999992E-3</v>
      </c>
    </row>
    <row r="30" spans="1:25" x14ac:dyDescent="0.2">
      <c r="A30" s="46" t="s">
        <v>388</v>
      </c>
      <c r="B30" s="46" t="s">
        <v>405</v>
      </c>
      <c r="C30" s="10" t="s">
        <v>93</v>
      </c>
      <c r="D30" s="10" t="s">
        <v>73</v>
      </c>
      <c r="E30" s="10" t="s">
        <v>74</v>
      </c>
      <c r="F30" s="7">
        <f t="shared" si="0"/>
        <v>45575.12</v>
      </c>
      <c r="G30" s="7">
        <f t="shared" si="3"/>
        <v>256.04000000000002</v>
      </c>
      <c r="H30" s="1">
        <f t="shared" si="1"/>
        <v>89.4</v>
      </c>
      <c r="I30" s="7">
        <v>97</v>
      </c>
      <c r="J30" s="7">
        <v>178</v>
      </c>
      <c r="K30" s="7">
        <v>175</v>
      </c>
      <c r="L30" s="7">
        <v>17300</v>
      </c>
      <c r="M30" s="1">
        <v>88</v>
      </c>
      <c r="N30" s="7">
        <v>42</v>
      </c>
      <c r="O30" s="7">
        <v>21.2</v>
      </c>
      <c r="P30" s="7">
        <v>15.2</v>
      </c>
      <c r="Q30" s="7">
        <v>12.2</v>
      </c>
      <c r="R30" s="7">
        <v>29.5</v>
      </c>
      <c r="S30" s="7">
        <v>14.8</v>
      </c>
      <c r="T30" s="1">
        <f t="shared" si="2"/>
        <v>185.43999999999997</v>
      </c>
      <c r="U30" s="1">
        <v>8.68</v>
      </c>
      <c r="V30" s="1">
        <v>100</v>
      </c>
      <c r="W30" s="46" t="s">
        <v>147</v>
      </c>
      <c r="X30" s="46" t="s">
        <v>313</v>
      </c>
      <c r="Y30" s="1">
        <f t="shared" si="4"/>
        <v>1.353408E-2</v>
      </c>
    </row>
    <row r="31" spans="1:25" x14ac:dyDescent="0.2">
      <c r="A31" s="46" t="s">
        <v>388</v>
      </c>
      <c r="B31" s="46" t="s">
        <v>403</v>
      </c>
      <c r="C31" s="10" t="s">
        <v>95</v>
      </c>
      <c r="D31" s="10" t="s">
        <v>73</v>
      </c>
      <c r="E31" s="10" t="s">
        <v>74</v>
      </c>
      <c r="F31" s="7">
        <f t="shared" si="0"/>
        <v>46050.12</v>
      </c>
      <c r="G31" s="7">
        <f t="shared" si="3"/>
        <v>197.64000000000001</v>
      </c>
      <c r="H31" s="1">
        <f t="shared" si="1"/>
        <v>94.8</v>
      </c>
      <c r="I31" s="7">
        <v>89</v>
      </c>
      <c r="J31" s="7">
        <v>233</v>
      </c>
      <c r="K31" s="7">
        <v>226</v>
      </c>
      <c r="L31" s="7">
        <v>20700</v>
      </c>
      <c r="M31" s="1">
        <v>106</v>
      </c>
      <c r="N31" s="7">
        <v>46.9</v>
      </c>
      <c r="O31" s="7">
        <v>19.600000000000001</v>
      </c>
      <c r="P31" s="7">
        <v>15.6</v>
      </c>
      <c r="Q31" s="7">
        <v>15.6</v>
      </c>
      <c r="R31" s="7">
        <v>31.8</v>
      </c>
      <c r="S31" s="7">
        <v>12.2</v>
      </c>
      <c r="T31" s="1">
        <f t="shared" si="2"/>
        <v>243.35999999999999</v>
      </c>
      <c r="U31" s="1">
        <v>15.53</v>
      </c>
      <c r="V31" s="1">
        <v>100</v>
      </c>
      <c r="W31" s="46" t="s">
        <v>147</v>
      </c>
      <c r="X31" s="46" t="s">
        <v>313</v>
      </c>
      <c r="Y31" s="1">
        <f t="shared" si="4"/>
        <v>1.4340144000000001E-2</v>
      </c>
    </row>
    <row r="32" spans="1:25" x14ac:dyDescent="0.2">
      <c r="A32" s="46" t="s">
        <v>388</v>
      </c>
      <c r="B32" s="46" t="s">
        <v>404</v>
      </c>
      <c r="C32" s="10" t="s">
        <v>94</v>
      </c>
      <c r="D32" s="10" t="s">
        <v>73</v>
      </c>
      <c r="E32" s="10" t="s">
        <v>74</v>
      </c>
      <c r="F32" s="7">
        <f t="shared" si="0"/>
        <v>59913.360000000008</v>
      </c>
      <c r="G32" s="7">
        <f t="shared" si="3"/>
        <v>256.04000000000002</v>
      </c>
      <c r="H32" s="1">
        <f t="shared" si="1"/>
        <v>99</v>
      </c>
      <c r="I32" s="7">
        <v>97</v>
      </c>
      <c r="J32" s="7">
        <v>234</v>
      </c>
      <c r="K32" s="7">
        <v>229</v>
      </c>
      <c r="L32" s="7">
        <v>22700</v>
      </c>
      <c r="M32" s="1">
        <v>116</v>
      </c>
      <c r="N32" s="7">
        <v>42</v>
      </c>
      <c r="O32" s="7">
        <v>21.2</v>
      </c>
      <c r="P32" s="7">
        <v>20</v>
      </c>
      <c r="Q32" s="7">
        <v>12.2</v>
      </c>
      <c r="R32" s="7">
        <v>29.5</v>
      </c>
      <c r="S32" s="7">
        <v>14.8</v>
      </c>
      <c r="T32" s="1">
        <f t="shared" si="2"/>
        <v>244</v>
      </c>
      <c r="U32" s="1">
        <v>11.14</v>
      </c>
      <c r="V32" s="1">
        <v>100</v>
      </c>
      <c r="W32" s="46" t="s">
        <v>147</v>
      </c>
      <c r="X32" s="46" t="s">
        <v>313</v>
      </c>
      <c r="Y32" s="1">
        <f t="shared" si="4"/>
        <v>1.7808000000000001E-2</v>
      </c>
    </row>
    <row r="33" spans="1:25" x14ac:dyDescent="0.2">
      <c r="A33" s="46" t="s">
        <v>388</v>
      </c>
      <c r="B33" s="46" t="s">
        <v>400</v>
      </c>
      <c r="C33" s="10" t="s">
        <v>98</v>
      </c>
      <c r="D33" s="10" t="s">
        <v>73</v>
      </c>
      <c r="E33" s="10" t="s">
        <v>74</v>
      </c>
      <c r="F33" s="7">
        <f t="shared" si="0"/>
        <v>95805.200000000012</v>
      </c>
      <c r="G33" s="7">
        <f t="shared" si="3"/>
        <v>281.78000000000003</v>
      </c>
      <c r="H33" s="1">
        <f t="shared" si="1"/>
        <v>113.80000000000001</v>
      </c>
      <c r="I33" s="7">
        <v>107</v>
      </c>
      <c r="J33" s="7">
        <v>340</v>
      </c>
      <c r="K33" s="7">
        <v>327</v>
      </c>
      <c r="L33" s="7">
        <v>36400</v>
      </c>
      <c r="M33" s="1">
        <v>184</v>
      </c>
      <c r="N33" s="7">
        <v>56.1</v>
      </c>
      <c r="O33" s="7">
        <v>23.6</v>
      </c>
      <c r="P33" s="7">
        <v>18.8</v>
      </c>
      <c r="Q33" s="7">
        <v>18.8</v>
      </c>
      <c r="R33" s="7">
        <v>38.1</v>
      </c>
      <c r="S33" s="7">
        <v>14.6</v>
      </c>
      <c r="T33" s="1">
        <f t="shared" si="2"/>
        <v>353.44000000000005</v>
      </c>
      <c r="U33" s="1">
        <v>23.74</v>
      </c>
      <c r="V33" s="1">
        <v>100</v>
      </c>
      <c r="W33" s="46" t="s">
        <v>147</v>
      </c>
      <c r="X33" s="46" t="s">
        <v>313</v>
      </c>
      <c r="Y33" s="1">
        <f t="shared" si="4"/>
        <v>2.4890447999999999E-2</v>
      </c>
    </row>
    <row r="34" spans="1:25" x14ac:dyDescent="0.2">
      <c r="A34" s="46" t="s">
        <v>388</v>
      </c>
      <c r="B34" s="46" t="s">
        <v>402</v>
      </c>
      <c r="C34" s="10" t="s">
        <v>96</v>
      </c>
      <c r="D34" s="10" t="s">
        <v>73</v>
      </c>
      <c r="E34" s="10" t="s">
        <v>74</v>
      </c>
      <c r="F34" s="7">
        <f t="shared" si="0"/>
        <v>132944.70000000001</v>
      </c>
      <c r="G34" s="7">
        <f t="shared" si="3"/>
        <v>375.55</v>
      </c>
      <c r="H34" s="1">
        <f t="shared" si="1"/>
        <v>117</v>
      </c>
      <c r="I34" s="7">
        <v>124</v>
      </c>
      <c r="J34" s="7">
        <v>354</v>
      </c>
      <c r="K34" s="7">
        <v>351</v>
      </c>
      <c r="L34" s="7">
        <v>43900</v>
      </c>
      <c r="M34" s="1">
        <v>215</v>
      </c>
      <c r="N34" s="7">
        <v>55</v>
      </c>
      <c r="O34" s="7">
        <v>27.8</v>
      </c>
      <c r="P34" s="7">
        <v>21</v>
      </c>
      <c r="Q34" s="7">
        <v>17.2</v>
      </c>
      <c r="R34" s="7">
        <v>37.5</v>
      </c>
      <c r="S34" s="7">
        <v>18.5</v>
      </c>
      <c r="T34" s="1">
        <f t="shared" si="2"/>
        <v>361.2</v>
      </c>
      <c r="U34" s="1">
        <v>20.28</v>
      </c>
      <c r="V34" s="1">
        <v>100</v>
      </c>
      <c r="W34" s="46" t="s">
        <v>147</v>
      </c>
      <c r="X34" s="46" t="s">
        <v>313</v>
      </c>
      <c r="Y34" s="1">
        <f t="shared" si="4"/>
        <v>3.2108999999999999E-2</v>
      </c>
    </row>
    <row r="35" spans="1:25" x14ac:dyDescent="0.2">
      <c r="A35" s="46" t="s">
        <v>388</v>
      </c>
      <c r="B35" s="46" t="s">
        <v>401</v>
      </c>
      <c r="C35" s="10" t="s">
        <v>97</v>
      </c>
      <c r="D35" s="10" t="s">
        <v>73</v>
      </c>
      <c r="E35" s="10" t="s">
        <v>74</v>
      </c>
      <c r="F35" s="7">
        <f t="shared" si="0"/>
        <v>157731</v>
      </c>
      <c r="G35" s="7">
        <f t="shared" si="3"/>
        <v>375.55</v>
      </c>
      <c r="H35" s="1">
        <f t="shared" si="1"/>
        <v>125</v>
      </c>
      <c r="I35" s="7">
        <v>124</v>
      </c>
      <c r="J35" s="7">
        <v>420</v>
      </c>
      <c r="K35" s="7">
        <v>420</v>
      </c>
      <c r="L35" s="7">
        <v>52100</v>
      </c>
      <c r="M35" s="1">
        <v>256</v>
      </c>
      <c r="N35" s="7">
        <v>55</v>
      </c>
      <c r="O35" s="7">
        <v>27.8</v>
      </c>
      <c r="P35" s="7">
        <v>25</v>
      </c>
      <c r="Q35" s="7">
        <v>17.2</v>
      </c>
      <c r="R35" s="7">
        <v>37.5</v>
      </c>
      <c r="S35" s="7">
        <v>18.5</v>
      </c>
      <c r="T35" s="1">
        <f t="shared" si="2"/>
        <v>430</v>
      </c>
      <c r="U35" s="1">
        <v>22.67</v>
      </c>
      <c r="V35" s="1">
        <v>100</v>
      </c>
      <c r="W35" s="46" t="s">
        <v>147</v>
      </c>
      <c r="X35" s="46" t="s">
        <v>313</v>
      </c>
      <c r="Y35" s="1">
        <f t="shared" si="4"/>
        <v>3.8225000000000002E-2</v>
      </c>
    </row>
    <row r="36" spans="1:25" x14ac:dyDescent="0.2">
      <c r="A36" s="46" t="s">
        <v>388</v>
      </c>
      <c r="B36" s="46" t="s">
        <v>1204</v>
      </c>
      <c r="C36" s="10" t="s">
        <v>99</v>
      </c>
      <c r="D36" s="10" t="s">
        <v>73</v>
      </c>
      <c r="E36" s="10" t="s">
        <v>74</v>
      </c>
      <c r="F36" s="7">
        <f t="shared" si="0"/>
        <v>287423.40000000002</v>
      </c>
      <c r="G36" s="7">
        <f t="shared" si="3"/>
        <v>537.24</v>
      </c>
      <c r="H36" s="1">
        <f t="shared" si="1"/>
        <v>143.19999999999999</v>
      </c>
      <c r="I36" s="7">
        <v>147</v>
      </c>
      <c r="J36" s="7">
        <v>535</v>
      </c>
      <c r="K36" s="7">
        <v>529</v>
      </c>
      <c r="L36" s="7">
        <v>78650</v>
      </c>
      <c r="M36" s="1">
        <v>394</v>
      </c>
      <c r="N36" s="7">
        <v>65</v>
      </c>
      <c r="O36" s="7">
        <v>32.799999999999997</v>
      </c>
      <c r="P36" s="7">
        <v>27.4</v>
      </c>
      <c r="Q36" s="7">
        <v>20</v>
      </c>
      <c r="R36" s="7">
        <v>44.2</v>
      </c>
      <c r="S36" s="7">
        <v>22.2</v>
      </c>
      <c r="T36" s="1">
        <f t="shared" si="2"/>
        <v>548</v>
      </c>
      <c r="U36" s="1">
        <v>28.43</v>
      </c>
      <c r="V36" s="1">
        <v>100</v>
      </c>
      <c r="W36" s="46" t="s">
        <v>147</v>
      </c>
      <c r="X36" s="46" t="s">
        <v>313</v>
      </c>
      <c r="Y36" s="1">
        <f t="shared" si="4"/>
        <v>5.8416799999999998E-2</v>
      </c>
    </row>
    <row r="37" spans="1:25" x14ac:dyDescent="0.2">
      <c r="A37" s="46" t="s">
        <v>388</v>
      </c>
      <c r="B37" s="46" t="s">
        <v>399</v>
      </c>
      <c r="C37" s="10" t="s">
        <v>100</v>
      </c>
      <c r="D37" s="10" t="s">
        <v>73</v>
      </c>
      <c r="E37" s="10" t="s">
        <v>74</v>
      </c>
      <c r="F37" s="7">
        <f t="shared" si="0"/>
        <v>388900.2</v>
      </c>
      <c r="G37" s="7">
        <f t="shared" si="3"/>
        <v>569.4</v>
      </c>
      <c r="H37" s="1">
        <f t="shared" si="1"/>
        <v>160</v>
      </c>
      <c r="I37" s="7">
        <v>149</v>
      </c>
      <c r="J37" s="7">
        <v>683</v>
      </c>
      <c r="K37" s="7">
        <v>676</v>
      </c>
      <c r="L37" s="7">
        <v>102000</v>
      </c>
      <c r="M37" s="1">
        <v>514</v>
      </c>
      <c r="N37" s="7">
        <v>70.5</v>
      </c>
      <c r="O37" s="7">
        <v>33.200000000000003</v>
      </c>
      <c r="P37" s="7">
        <v>32</v>
      </c>
      <c r="Q37" s="7">
        <v>22</v>
      </c>
      <c r="R37" s="7">
        <v>48</v>
      </c>
      <c r="S37" s="7">
        <v>21.9</v>
      </c>
      <c r="T37" s="1">
        <f t="shared" si="2"/>
        <v>704</v>
      </c>
      <c r="U37" s="1">
        <v>47.1</v>
      </c>
      <c r="V37" s="1">
        <v>100</v>
      </c>
      <c r="W37" s="46" t="s">
        <v>147</v>
      </c>
      <c r="X37" s="46" t="s">
        <v>313</v>
      </c>
      <c r="Y37" s="1">
        <f t="shared" si="4"/>
        <v>7.4899200000000013E-2</v>
      </c>
    </row>
    <row r="38" spans="1:25" x14ac:dyDescent="0.2">
      <c r="A38" s="46" t="s">
        <v>388</v>
      </c>
      <c r="B38" s="46" t="s">
        <v>398</v>
      </c>
      <c r="C38" s="10" t="s">
        <v>101</v>
      </c>
      <c r="D38" s="10" t="s">
        <v>73</v>
      </c>
      <c r="E38" s="10" t="s">
        <v>74</v>
      </c>
      <c r="F38" s="7">
        <f>G38*J38</f>
        <v>421094.7</v>
      </c>
      <c r="G38" s="7">
        <f t="shared" si="3"/>
        <v>1079.73</v>
      </c>
      <c r="H38" s="1">
        <f t="shared" si="1"/>
        <v>158.19999999999999</v>
      </c>
      <c r="I38" s="7">
        <v>184</v>
      </c>
      <c r="J38" s="7">
        <v>390</v>
      </c>
      <c r="K38" s="7">
        <v>388</v>
      </c>
      <c r="L38" s="7">
        <v>71800</v>
      </c>
      <c r="M38" s="1">
        <v>358</v>
      </c>
      <c r="N38" s="7">
        <v>80</v>
      </c>
      <c r="O38" s="7">
        <v>38.5</v>
      </c>
      <c r="P38" s="7">
        <v>20.2</v>
      </c>
      <c r="Q38" s="7">
        <v>20.2</v>
      </c>
      <c r="R38" s="7">
        <v>58.9</v>
      </c>
      <c r="S38" s="7">
        <v>27.9</v>
      </c>
      <c r="T38" s="1">
        <f t="shared" si="2"/>
        <v>408.03999999999996</v>
      </c>
      <c r="U38" s="1">
        <v>36.880000000000003</v>
      </c>
      <c r="V38" s="1">
        <v>100</v>
      </c>
      <c r="W38" s="46" t="s">
        <v>147</v>
      </c>
      <c r="X38" s="46" t="s">
        <v>313</v>
      </c>
      <c r="Y38" s="1">
        <f t="shared" si="4"/>
        <v>6.2216E-2</v>
      </c>
    </row>
    <row r="39" spans="1:25" x14ac:dyDescent="0.2">
      <c r="A39" s="46" t="s">
        <v>388</v>
      </c>
      <c r="B39" s="46" t="s">
        <v>396</v>
      </c>
      <c r="C39" s="11" t="s">
        <v>118</v>
      </c>
      <c r="D39" s="10" t="s">
        <v>73</v>
      </c>
      <c r="E39" s="10" t="s">
        <v>74</v>
      </c>
      <c r="F39" s="7">
        <f t="shared" si="0"/>
        <v>1571946.3375000001</v>
      </c>
      <c r="G39" s="7">
        <f t="shared" si="3"/>
        <v>2138.7025000000003</v>
      </c>
      <c r="H39" s="1">
        <f t="shared" si="1"/>
        <v>201.3</v>
      </c>
      <c r="I39" s="7">
        <v>274</v>
      </c>
      <c r="J39" s="7">
        <v>735</v>
      </c>
      <c r="K39" s="1">
        <v>690</v>
      </c>
      <c r="L39" s="7">
        <v>201390</v>
      </c>
      <c r="M39" s="1">
        <v>987</v>
      </c>
      <c r="N39" s="1">
        <v>100.3</v>
      </c>
      <c r="O39" s="1">
        <v>59.4</v>
      </c>
      <c r="P39" s="1">
        <v>27.5</v>
      </c>
      <c r="Q39" s="1">
        <v>27.5</v>
      </c>
      <c r="R39" s="1">
        <v>73.150000000000006</v>
      </c>
      <c r="S39" s="1">
        <v>46.85</v>
      </c>
      <c r="T39" s="1">
        <f t="shared" si="2"/>
        <v>756.25</v>
      </c>
      <c r="U39" s="1">
        <v>129.4</v>
      </c>
      <c r="V39" s="1">
        <v>100</v>
      </c>
      <c r="W39" s="46" t="s">
        <v>147</v>
      </c>
      <c r="X39" s="46" t="s">
        <v>313</v>
      </c>
      <c r="Y39" s="1">
        <f t="shared" si="4"/>
        <v>0.16384004999999999</v>
      </c>
    </row>
    <row r="40" spans="1:25" x14ac:dyDescent="0.2">
      <c r="A40" s="46" t="s">
        <v>388</v>
      </c>
      <c r="B40" s="46" t="s">
        <v>1298</v>
      </c>
      <c r="C40" s="46" t="s">
        <v>1044</v>
      </c>
      <c r="D40" s="10" t="s">
        <v>73</v>
      </c>
      <c r="E40" s="46" t="s">
        <v>1041</v>
      </c>
      <c r="F40" s="7">
        <f t="shared" si="0"/>
        <v>3548160</v>
      </c>
      <c r="G40" s="7">
        <f>Q40*R40*2</f>
        <v>4224</v>
      </c>
      <c r="H40" s="1">
        <f>(N40+Q40)+P40*2</f>
        <v>205</v>
      </c>
      <c r="I40" s="1">
        <v>368</v>
      </c>
      <c r="J40" s="1">
        <v>840</v>
      </c>
      <c r="K40" s="1">
        <v>840</v>
      </c>
      <c r="L40" s="1">
        <v>310800</v>
      </c>
      <c r="M40" s="1">
        <v>1600</v>
      </c>
      <c r="N40" s="1">
        <v>101</v>
      </c>
      <c r="O40" s="1">
        <v>76</v>
      </c>
      <c r="P40" s="1">
        <v>30</v>
      </c>
      <c r="Q40" s="1">
        <v>44</v>
      </c>
      <c r="R40" s="1">
        <v>48</v>
      </c>
      <c r="T40" s="1">
        <f t="shared" si="2"/>
        <v>1320</v>
      </c>
      <c r="U40" s="1">
        <v>296.625</v>
      </c>
      <c r="V40" s="1">
        <v>100</v>
      </c>
      <c r="W40" s="46" t="s">
        <v>147</v>
      </c>
      <c r="X40" s="46" t="s">
        <v>417</v>
      </c>
      <c r="Y40" s="1">
        <f t="shared" si="4"/>
        <v>0.23028000000000001</v>
      </c>
    </row>
    <row r="41" spans="1:25" x14ac:dyDescent="0.2">
      <c r="A41" s="46" t="s">
        <v>388</v>
      </c>
      <c r="B41" s="46" t="s">
        <v>1040</v>
      </c>
      <c r="C41" s="46" t="s">
        <v>1043</v>
      </c>
      <c r="D41" s="10" t="s">
        <v>73</v>
      </c>
      <c r="E41" s="46" t="s">
        <v>1041</v>
      </c>
      <c r="F41" s="7">
        <f t="shared" si="0"/>
        <v>4522500</v>
      </c>
      <c r="G41" s="7">
        <f>Q41*R41*2</f>
        <v>3350</v>
      </c>
      <c r="H41" s="1">
        <f>(N41+Q41)+P41*2</f>
        <v>251</v>
      </c>
      <c r="I41" s="1">
        <v>377</v>
      </c>
      <c r="J41" s="1">
        <v>1350</v>
      </c>
      <c r="K41" s="1">
        <v>1350</v>
      </c>
      <c r="L41" s="1">
        <v>508950</v>
      </c>
      <c r="M41" s="1">
        <v>2500</v>
      </c>
      <c r="N41" s="1">
        <v>141</v>
      </c>
      <c r="O41" s="1">
        <v>78.5</v>
      </c>
      <c r="P41" s="1">
        <v>30</v>
      </c>
      <c r="Q41" s="1">
        <v>50</v>
      </c>
      <c r="R41" s="1">
        <v>33.5</v>
      </c>
      <c r="T41" s="1">
        <f>(N41-Q41)/2*P41</f>
        <v>1365</v>
      </c>
      <c r="U41" s="1">
        <v>479.41379999999998</v>
      </c>
      <c r="V41" s="1">
        <v>100</v>
      </c>
      <c r="W41" s="46" t="s">
        <v>147</v>
      </c>
      <c r="X41" s="46" t="s">
        <v>417</v>
      </c>
      <c r="Y41" s="1">
        <f t="shared" si="4"/>
        <v>0.33205499999999999</v>
      </c>
    </row>
    <row r="42" spans="1:25" x14ac:dyDescent="0.2">
      <c r="A42" s="46" t="s">
        <v>388</v>
      </c>
      <c r="B42" s="54" t="s">
        <v>1342</v>
      </c>
      <c r="C42" s="10"/>
      <c r="D42" s="10" t="s">
        <v>1299</v>
      </c>
      <c r="E42" s="63" t="s">
        <v>1300</v>
      </c>
      <c r="F42" s="7">
        <f t="shared" ref="F42:F80" si="5">G42*J42</f>
        <v>1132846.1700000004</v>
      </c>
      <c r="G42" s="7">
        <f t="shared" ref="G42:G80" si="6">(R42-Q42)*S42</f>
        <v>1417.8300000000004</v>
      </c>
      <c r="H42" s="1">
        <f t="shared" ref="H42:H80" si="7">(R42+P42)*2</f>
        <v>219</v>
      </c>
      <c r="I42" s="7">
        <v>196</v>
      </c>
      <c r="J42" s="7">
        <v>799</v>
      </c>
      <c r="K42" s="7">
        <v>791.8</v>
      </c>
      <c r="L42" s="7">
        <v>156604</v>
      </c>
      <c r="M42" s="7">
        <v>791</v>
      </c>
      <c r="N42" s="7">
        <v>91.7</v>
      </c>
      <c r="O42" s="7">
        <v>39</v>
      </c>
      <c r="P42" s="7">
        <v>39.6</v>
      </c>
      <c r="Q42" s="7">
        <v>19.8</v>
      </c>
      <c r="R42" s="7">
        <v>69.900000000000006</v>
      </c>
      <c r="S42" s="7">
        <v>28.3</v>
      </c>
      <c r="T42" s="1">
        <f t="shared" ref="T42:T80" si="8">Q42*P42</f>
        <v>784.08</v>
      </c>
      <c r="U42" s="34">
        <v>0</v>
      </c>
      <c r="V42" s="34">
        <v>1</v>
      </c>
      <c r="W42" s="64" t="s">
        <v>1339</v>
      </c>
      <c r="X42" s="54" t="s">
        <v>1340</v>
      </c>
      <c r="Y42" s="1">
        <f t="shared" ref="Y42:Y80" si="9">N42*O42*P42/1000000</f>
        <v>0.14162148000000002</v>
      </c>
    </row>
    <row r="43" spans="1:25" x14ac:dyDescent="0.2">
      <c r="A43" s="46"/>
      <c r="B43" s="54" t="s">
        <v>1301</v>
      </c>
      <c r="C43" s="10"/>
      <c r="D43" s="10" t="s">
        <v>1299</v>
      </c>
      <c r="E43" s="63" t="s">
        <v>1300</v>
      </c>
      <c r="F43" s="7">
        <f t="shared" si="5"/>
        <v>0</v>
      </c>
      <c r="G43" s="7">
        <f t="shared" si="6"/>
        <v>0</v>
      </c>
      <c r="H43" s="1">
        <f t="shared" si="7"/>
        <v>0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1">
        <f t="shared" si="8"/>
        <v>0</v>
      </c>
      <c r="U43" s="34">
        <v>0</v>
      </c>
      <c r="V43" s="34">
        <v>1</v>
      </c>
      <c r="W43" s="64" t="s">
        <v>1339</v>
      </c>
      <c r="X43" s="54" t="s">
        <v>1340</v>
      </c>
      <c r="Y43" s="1">
        <f t="shared" si="9"/>
        <v>0</v>
      </c>
    </row>
    <row r="44" spans="1:25" x14ac:dyDescent="0.2">
      <c r="A44" s="46" t="s">
        <v>388</v>
      </c>
      <c r="B44" s="54" t="s">
        <v>1302</v>
      </c>
      <c r="C44" s="10"/>
      <c r="D44" s="10" t="s">
        <v>1299</v>
      </c>
      <c r="E44" s="63" t="s">
        <v>1300</v>
      </c>
      <c r="F44" s="7">
        <f t="shared" si="5"/>
        <v>448800</v>
      </c>
      <c r="G44" s="7">
        <f t="shared" si="6"/>
        <v>1122</v>
      </c>
      <c r="H44" s="1">
        <f t="shared" si="7"/>
        <v>160</v>
      </c>
      <c r="I44" s="7">
        <v>183.6</v>
      </c>
      <c r="J44" s="7">
        <v>400</v>
      </c>
      <c r="K44" s="7">
        <v>392</v>
      </c>
      <c r="L44" s="7">
        <v>73440</v>
      </c>
      <c r="M44" s="7">
        <v>370</v>
      </c>
      <c r="N44" s="7">
        <v>80</v>
      </c>
      <c r="O44" s="7">
        <v>38.049999999999997</v>
      </c>
      <c r="P44" s="7">
        <v>20</v>
      </c>
      <c r="Q44" s="7">
        <v>20</v>
      </c>
      <c r="R44" s="7">
        <v>60</v>
      </c>
      <c r="S44" s="7">
        <v>28.05</v>
      </c>
      <c r="T44" s="1">
        <f t="shared" si="8"/>
        <v>400</v>
      </c>
      <c r="U44" s="34">
        <v>0</v>
      </c>
      <c r="V44" s="34">
        <v>1</v>
      </c>
      <c r="W44" s="64" t="s">
        <v>1339</v>
      </c>
      <c r="X44" s="54" t="s">
        <v>1341</v>
      </c>
      <c r="Y44" s="1">
        <f t="shared" si="9"/>
        <v>6.0879999999999997E-2</v>
      </c>
    </row>
    <row r="45" spans="1:25" x14ac:dyDescent="0.2">
      <c r="A45" s="46"/>
      <c r="B45" s="54" t="s">
        <v>1303</v>
      </c>
      <c r="C45" s="10"/>
      <c r="D45" s="10" t="s">
        <v>1299</v>
      </c>
      <c r="E45" s="63" t="s">
        <v>1300</v>
      </c>
      <c r="F45" s="7">
        <f t="shared" si="5"/>
        <v>0</v>
      </c>
      <c r="G45" s="7">
        <f t="shared" si="6"/>
        <v>0</v>
      </c>
      <c r="H45" s="1">
        <f t="shared" si="7"/>
        <v>0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1">
        <f t="shared" si="8"/>
        <v>0</v>
      </c>
      <c r="U45" s="34">
        <v>0</v>
      </c>
      <c r="V45" s="34">
        <v>1</v>
      </c>
      <c r="W45" s="64" t="s">
        <v>1339</v>
      </c>
      <c r="X45" s="54" t="s">
        <v>1341</v>
      </c>
      <c r="Y45" s="1">
        <f t="shared" si="9"/>
        <v>0</v>
      </c>
    </row>
    <row r="46" spans="1:25" x14ac:dyDescent="0.2">
      <c r="A46" s="46" t="s">
        <v>388</v>
      </c>
      <c r="B46" s="54" t="s">
        <v>1304</v>
      </c>
      <c r="C46" s="11"/>
      <c r="D46" s="10" t="s">
        <v>1299</v>
      </c>
      <c r="E46" s="63" t="s">
        <v>1300</v>
      </c>
      <c r="F46" s="7">
        <f t="shared" si="5"/>
        <v>897600</v>
      </c>
      <c r="G46" s="7">
        <f t="shared" si="6"/>
        <v>1122</v>
      </c>
      <c r="H46" s="1">
        <f t="shared" si="7"/>
        <v>200</v>
      </c>
      <c r="I46" s="7">
        <v>183.6</v>
      </c>
      <c r="J46" s="7">
        <v>800</v>
      </c>
      <c r="K46" s="7">
        <v>799.3</v>
      </c>
      <c r="L46" s="7">
        <v>146880</v>
      </c>
      <c r="M46" s="1">
        <v>740</v>
      </c>
      <c r="N46" s="7">
        <v>80</v>
      </c>
      <c r="O46" s="7">
        <v>38.049999999999997</v>
      </c>
      <c r="P46" s="7">
        <v>40</v>
      </c>
      <c r="Q46" s="7">
        <v>20</v>
      </c>
      <c r="R46" s="7">
        <v>60</v>
      </c>
      <c r="S46" s="7">
        <v>28.05</v>
      </c>
      <c r="T46" s="1">
        <f t="shared" si="8"/>
        <v>800</v>
      </c>
      <c r="U46" s="34">
        <v>0</v>
      </c>
      <c r="V46" s="34">
        <v>1</v>
      </c>
      <c r="W46" s="64" t="s">
        <v>1339</v>
      </c>
      <c r="X46" s="54" t="s">
        <v>1341</v>
      </c>
      <c r="Y46" s="1">
        <f t="shared" si="9"/>
        <v>0.12175999999999999</v>
      </c>
    </row>
    <row r="47" spans="1:25" x14ac:dyDescent="0.2">
      <c r="A47" s="46" t="s">
        <v>388</v>
      </c>
      <c r="B47" s="54" t="s">
        <v>1305</v>
      </c>
      <c r="C47" s="10"/>
      <c r="D47" s="10" t="s">
        <v>1299</v>
      </c>
      <c r="E47" s="63" t="s">
        <v>1300</v>
      </c>
      <c r="F47" s="7">
        <f t="shared" si="5"/>
        <v>390608.39999999997</v>
      </c>
      <c r="G47" s="7">
        <f t="shared" si="6"/>
        <v>569.4</v>
      </c>
      <c r="H47" s="1">
        <f t="shared" si="7"/>
        <v>160</v>
      </c>
      <c r="I47" s="7">
        <v>150</v>
      </c>
      <c r="J47" s="7">
        <v>686</v>
      </c>
      <c r="K47" s="7">
        <v>676</v>
      </c>
      <c r="L47" s="7">
        <v>102900</v>
      </c>
      <c r="M47" s="1">
        <v>519</v>
      </c>
      <c r="N47" s="7">
        <v>70.5</v>
      </c>
      <c r="O47" s="7">
        <v>33.200000000000003</v>
      </c>
      <c r="P47" s="7">
        <v>32</v>
      </c>
      <c r="Q47" s="7">
        <v>22</v>
      </c>
      <c r="R47" s="7">
        <v>48</v>
      </c>
      <c r="S47" s="7">
        <v>21.9</v>
      </c>
      <c r="T47" s="1">
        <f t="shared" si="8"/>
        <v>704</v>
      </c>
      <c r="U47" s="34">
        <v>0</v>
      </c>
      <c r="V47" s="34">
        <v>1</v>
      </c>
      <c r="W47" s="64" t="s">
        <v>1339</v>
      </c>
      <c r="X47" s="54" t="s">
        <v>1341</v>
      </c>
      <c r="Y47" s="1">
        <f t="shared" si="9"/>
        <v>7.4899200000000013E-2</v>
      </c>
    </row>
    <row r="48" spans="1:25" x14ac:dyDescent="0.2">
      <c r="A48" s="46" t="s">
        <v>388</v>
      </c>
      <c r="B48" s="54" t="s">
        <v>1306</v>
      </c>
      <c r="C48" s="11"/>
      <c r="D48" s="10" t="s">
        <v>1299</v>
      </c>
      <c r="E48" s="63" t="s">
        <v>1300</v>
      </c>
      <c r="F48" s="7">
        <f t="shared" si="5"/>
        <v>303513.98000000004</v>
      </c>
      <c r="G48" s="7">
        <f t="shared" si="6"/>
        <v>570.5150000000001</v>
      </c>
      <c r="H48" s="1">
        <f t="shared" si="7"/>
        <v>144.10000000000002</v>
      </c>
      <c r="I48" s="7">
        <v>147</v>
      </c>
      <c r="J48" s="7">
        <v>532</v>
      </c>
      <c r="K48" s="7">
        <v>530</v>
      </c>
      <c r="L48" s="7">
        <v>78204</v>
      </c>
      <c r="M48" s="1">
        <v>402</v>
      </c>
      <c r="N48" s="7">
        <v>65.150000000000006</v>
      </c>
      <c r="O48" s="7">
        <v>32.5</v>
      </c>
      <c r="P48" s="7">
        <v>27.1</v>
      </c>
      <c r="Q48" s="7">
        <v>19.649999999999999</v>
      </c>
      <c r="R48" s="7">
        <v>44.95</v>
      </c>
      <c r="S48" s="7">
        <v>22.55</v>
      </c>
      <c r="T48" s="1">
        <f t="shared" si="8"/>
        <v>532.51499999999999</v>
      </c>
      <c r="U48" s="34">
        <v>0</v>
      </c>
      <c r="V48" s="34">
        <v>1</v>
      </c>
      <c r="W48" s="64" t="s">
        <v>1339</v>
      </c>
      <c r="X48" s="54" t="s">
        <v>1341</v>
      </c>
      <c r="Y48" s="1">
        <f t="shared" si="9"/>
        <v>5.7380862500000004E-2</v>
      </c>
    </row>
    <row r="49" spans="1:25" x14ac:dyDescent="0.2">
      <c r="A49" s="46" t="s">
        <v>388</v>
      </c>
      <c r="B49" s="54" t="s">
        <v>1307</v>
      </c>
      <c r="C49" s="10"/>
      <c r="D49" s="10" t="s">
        <v>1299</v>
      </c>
      <c r="E49" s="63" t="s">
        <v>1300</v>
      </c>
      <c r="F49" s="7">
        <f t="shared" si="5"/>
        <v>97419.959999999977</v>
      </c>
      <c r="G49" s="7">
        <f t="shared" si="6"/>
        <v>289.07999999999993</v>
      </c>
      <c r="H49" s="1">
        <f t="shared" si="7"/>
        <v>115.03999999999999</v>
      </c>
      <c r="I49" s="7">
        <v>106</v>
      </c>
      <c r="J49" s="7">
        <v>337</v>
      </c>
      <c r="K49" s="7">
        <v>337</v>
      </c>
      <c r="L49" s="7">
        <v>35722</v>
      </c>
      <c r="M49" s="1">
        <v>187</v>
      </c>
      <c r="N49" s="7">
        <v>56.1</v>
      </c>
      <c r="O49" s="7">
        <v>23.6</v>
      </c>
      <c r="P49" s="7">
        <v>18.86</v>
      </c>
      <c r="Q49" s="7">
        <v>18.86</v>
      </c>
      <c r="R49" s="7">
        <v>38.659999999999997</v>
      </c>
      <c r="S49" s="7">
        <v>14.6</v>
      </c>
      <c r="T49" s="1">
        <f t="shared" si="8"/>
        <v>355.69959999999998</v>
      </c>
      <c r="U49" s="34">
        <v>0</v>
      </c>
      <c r="V49" s="34">
        <v>1</v>
      </c>
      <c r="W49" s="64" t="s">
        <v>1339</v>
      </c>
      <c r="X49" s="54" t="s">
        <v>1341</v>
      </c>
      <c r="Y49" s="1">
        <f t="shared" si="9"/>
        <v>2.4969885600000002E-2</v>
      </c>
    </row>
    <row r="50" spans="1:25" x14ac:dyDescent="0.2">
      <c r="A50" s="46" t="s">
        <v>388</v>
      </c>
      <c r="B50" s="54" t="s">
        <v>1308</v>
      </c>
      <c r="C50" s="10"/>
      <c r="D50" s="10" t="s">
        <v>1299</v>
      </c>
      <c r="E50" s="63" t="s">
        <v>1300</v>
      </c>
      <c r="F50" s="7">
        <f t="shared" si="5"/>
        <v>159233.20000000001</v>
      </c>
      <c r="G50" s="7">
        <f t="shared" si="6"/>
        <v>375.55</v>
      </c>
      <c r="H50" s="1">
        <f t="shared" si="7"/>
        <v>125</v>
      </c>
      <c r="I50" s="7">
        <v>123</v>
      </c>
      <c r="J50" s="7">
        <v>424</v>
      </c>
      <c r="K50" s="7">
        <v>411</v>
      </c>
      <c r="L50" s="7">
        <v>52152</v>
      </c>
      <c r="M50" s="1">
        <v>265</v>
      </c>
      <c r="N50" s="7">
        <v>55</v>
      </c>
      <c r="O50" s="7">
        <v>27.8</v>
      </c>
      <c r="P50" s="7">
        <v>25</v>
      </c>
      <c r="Q50" s="7">
        <v>17.2</v>
      </c>
      <c r="R50" s="7">
        <v>37.5</v>
      </c>
      <c r="S50" s="7">
        <v>18.5</v>
      </c>
      <c r="T50" s="1">
        <f t="shared" si="8"/>
        <v>430</v>
      </c>
      <c r="U50" s="34">
        <v>0</v>
      </c>
      <c r="V50" s="34">
        <v>1</v>
      </c>
      <c r="W50" s="64" t="s">
        <v>1339</v>
      </c>
      <c r="X50" s="54" t="s">
        <v>1341</v>
      </c>
      <c r="Y50" s="1">
        <f t="shared" si="9"/>
        <v>3.8225000000000002E-2</v>
      </c>
    </row>
    <row r="51" spans="1:25" x14ac:dyDescent="0.2">
      <c r="A51" s="46" t="s">
        <v>388</v>
      </c>
      <c r="B51" s="54" t="s">
        <v>1309</v>
      </c>
      <c r="C51" s="10"/>
      <c r="D51" s="10" t="s">
        <v>1299</v>
      </c>
      <c r="E51" s="63" t="s">
        <v>1300</v>
      </c>
      <c r="F51" s="7">
        <f t="shared" si="5"/>
        <v>141155.10000000003</v>
      </c>
      <c r="G51" s="7">
        <f t="shared" si="6"/>
        <v>397.62000000000006</v>
      </c>
      <c r="H51" s="1">
        <f t="shared" si="7"/>
        <v>117.6</v>
      </c>
      <c r="I51" s="7">
        <v>123</v>
      </c>
      <c r="J51" s="7">
        <v>355</v>
      </c>
      <c r="K51" s="7">
        <v>350.1</v>
      </c>
      <c r="L51" s="7">
        <v>43665</v>
      </c>
      <c r="M51" s="1">
        <v>222</v>
      </c>
      <c r="N51" s="7">
        <v>55.15</v>
      </c>
      <c r="O51" s="7">
        <v>27.5</v>
      </c>
      <c r="P51" s="7">
        <v>20.7</v>
      </c>
      <c r="Q51" s="7">
        <v>16.95</v>
      </c>
      <c r="R51" s="7">
        <v>38.1</v>
      </c>
      <c r="S51" s="7">
        <v>18.8</v>
      </c>
      <c r="T51" s="1">
        <f t="shared" si="8"/>
        <v>350.86499999999995</v>
      </c>
      <c r="U51" s="34">
        <v>0</v>
      </c>
      <c r="V51" s="34">
        <v>1</v>
      </c>
      <c r="W51" s="64" t="s">
        <v>1339</v>
      </c>
      <c r="X51" s="54" t="s">
        <v>1341</v>
      </c>
      <c r="Y51" s="1">
        <f t="shared" si="9"/>
        <v>3.1394137500000002E-2</v>
      </c>
    </row>
    <row r="52" spans="1:25" x14ac:dyDescent="0.2">
      <c r="A52" s="46" t="s">
        <v>388</v>
      </c>
      <c r="B52" s="54" t="s">
        <v>1310</v>
      </c>
      <c r="C52" s="11"/>
      <c r="D52" s="10" t="s">
        <v>1299</v>
      </c>
      <c r="E52" s="63" t="s">
        <v>1300</v>
      </c>
      <c r="F52" s="7">
        <f t="shared" si="5"/>
        <v>57000</v>
      </c>
      <c r="G52" s="7">
        <f t="shared" si="6"/>
        <v>250</v>
      </c>
      <c r="H52" s="1">
        <f t="shared" si="7"/>
        <v>100</v>
      </c>
      <c r="I52" s="7">
        <v>95.9</v>
      </c>
      <c r="J52" s="7">
        <v>228</v>
      </c>
      <c r="K52" s="7">
        <v>212.7</v>
      </c>
      <c r="L52" s="7">
        <v>21865.200000000001</v>
      </c>
      <c r="M52" s="1">
        <v>120.8</v>
      </c>
      <c r="N52" s="7">
        <v>50</v>
      </c>
      <c r="O52" s="7">
        <v>21</v>
      </c>
      <c r="P52" s="7">
        <v>15</v>
      </c>
      <c r="Q52" s="7">
        <v>15</v>
      </c>
      <c r="R52" s="7">
        <v>35</v>
      </c>
      <c r="S52" s="7">
        <v>12.5</v>
      </c>
      <c r="T52" s="1">
        <f t="shared" si="8"/>
        <v>225</v>
      </c>
      <c r="U52" s="34">
        <v>0</v>
      </c>
      <c r="V52" s="34">
        <v>1</v>
      </c>
      <c r="W52" s="64" t="s">
        <v>1339</v>
      </c>
      <c r="X52" s="54" t="s">
        <v>1341</v>
      </c>
      <c r="Y52" s="1">
        <f t="shared" si="9"/>
        <v>1.575E-2</v>
      </c>
    </row>
    <row r="53" spans="1:25" x14ac:dyDescent="0.2">
      <c r="A53" s="46" t="s">
        <v>388</v>
      </c>
      <c r="B53" s="54" t="s">
        <v>1311</v>
      </c>
      <c r="C53" s="10"/>
      <c r="D53" s="10" t="s">
        <v>1299</v>
      </c>
      <c r="E53" s="63" t="s">
        <v>1300</v>
      </c>
      <c r="F53" s="7">
        <f t="shared" si="5"/>
        <v>59657.320000000007</v>
      </c>
      <c r="G53" s="7">
        <f t="shared" si="6"/>
        <v>256.04000000000002</v>
      </c>
      <c r="H53" s="1">
        <f t="shared" si="7"/>
        <v>99</v>
      </c>
      <c r="I53" s="7">
        <v>97</v>
      </c>
      <c r="J53" s="7">
        <v>233</v>
      </c>
      <c r="K53" s="7">
        <v>233</v>
      </c>
      <c r="L53" s="7">
        <v>22601</v>
      </c>
      <c r="M53" s="1">
        <v>114</v>
      </c>
      <c r="N53" s="7">
        <v>42</v>
      </c>
      <c r="O53" s="7">
        <v>21</v>
      </c>
      <c r="P53" s="7">
        <v>20</v>
      </c>
      <c r="Q53" s="7">
        <v>12.2</v>
      </c>
      <c r="R53" s="7">
        <v>29.5</v>
      </c>
      <c r="S53" s="7">
        <v>14.8</v>
      </c>
      <c r="T53" s="1">
        <f t="shared" si="8"/>
        <v>244</v>
      </c>
      <c r="U53" s="34">
        <v>0</v>
      </c>
      <c r="V53" s="34">
        <v>1</v>
      </c>
      <c r="W53" s="64" t="s">
        <v>1339</v>
      </c>
      <c r="X53" s="54" t="s">
        <v>1341</v>
      </c>
      <c r="Y53" s="1">
        <f t="shared" si="9"/>
        <v>1.7639999999999999E-2</v>
      </c>
    </row>
    <row r="54" spans="1:25" x14ac:dyDescent="0.2">
      <c r="A54" s="46" t="s">
        <v>388</v>
      </c>
      <c r="B54" s="54" t="s">
        <v>1312</v>
      </c>
      <c r="C54" s="12"/>
      <c r="D54" s="10" t="s">
        <v>1299</v>
      </c>
      <c r="E54" s="63" t="s">
        <v>1300</v>
      </c>
      <c r="F54" s="7">
        <f t="shared" si="5"/>
        <v>47036.5</v>
      </c>
      <c r="G54" s="7">
        <f t="shared" si="6"/>
        <v>264.25</v>
      </c>
      <c r="H54" s="1">
        <f t="shared" si="7"/>
        <v>89</v>
      </c>
      <c r="I54" s="7">
        <v>97</v>
      </c>
      <c r="J54" s="7">
        <v>178</v>
      </c>
      <c r="K54" s="7">
        <v>174.4</v>
      </c>
      <c r="L54" s="7">
        <v>17266</v>
      </c>
      <c r="M54" s="1">
        <v>89</v>
      </c>
      <c r="N54" s="7">
        <v>42</v>
      </c>
      <c r="O54" s="7">
        <v>21.2</v>
      </c>
      <c r="P54" s="7">
        <v>15</v>
      </c>
      <c r="Q54" s="7">
        <v>12</v>
      </c>
      <c r="R54" s="7">
        <v>29.5</v>
      </c>
      <c r="S54" s="7">
        <v>15.1</v>
      </c>
      <c r="T54" s="1">
        <f t="shared" si="8"/>
        <v>180</v>
      </c>
      <c r="U54" s="34">
        <v>0</v>
      </c>
      <c r="V54" s="34">
        <v>1</v>
      </c>
      <c r="W54" s="64" t="s">
        <v>1339</v>
      </c>
      <c r="X54" s="54" t="s">
        <v>1341</v>
      </c>
      <c r="Y54" s="1">
        <f t="shared" si="9"/>
        <v>1.3356E-2</v>
      </c>
    </row>
    <row r="55" spans="1:25" x14ac:dyDescent="0.2">
      <c r="A55" s="46" t="s">
        <v>388</v>
      </c>
      <c r="B55" s="54" t="s">
        <v>1313</v>
      </c>
      <c r="C55" s="10"/>
      <c r="D55" s="10" t="s">
        <v>1299</v>
      </c>
      <c r="E55" s="63" t="s">
        <v>1300</v>
      </c>
      <c r="F55" s="7">
        <f t="shared" si="5"/>
        <v>61570.25</v>
      </c>
      <c r="G55" s="7">
        <f t="shared" si="6"/>
        <v>264.25</v>
      </c>
      <c r="H55" s="1">
        <f t="shared" si="7"/>
        <v>99</v>
      </c>
      <c r="I55" s="7">
        <v>97</v>
      </c>
      <c r="J55" s="7">
        <v>233</v>
      </c>
      <c r="K55" s="7">
        <v>233</v>
      </c>
      <c r="L55" s="7">
        <v>22601</v>
      </c>
      <c r="M55" s="1">
        <v>118.6</v>
      </c>
      <c r="N55" s="7">
        <v>42</v>
      </c>
      <c r="O55" s="7">
        <v>21.2</v>
      </c>
      <c r="P55" s="7">
        <v>20</v>
      </c>
      <c r="Q55" s="7">
        <v>12</v>
      </c>
      <c r="R55" s="7">
        <v>29.5</v>
      </c>
      <c r="S55" s="7">
        <v>15.1</v>
      </c>
      <c r="T55" s="1">
        <f t="shared" si="8"/>
        <v>240</v>
      </c>
      <c r="U55" s="34">
        <v>0</v>
      </c>
      <c r="V55" s="34">
        <v>1</v>
      </c>
      <c r="W55" s="64" t="s">
        <v>1339</v>
      </c>
      <c r="X55" s="54" t="s">
        <v>1341</v>
      </c>
      <c r="Y55" s="1">
        <f t="shared" si="9"/>
        <v>1.7808000000000001E-2</v>
      </c>
    </row>
    <row r="56" spans="1:25" x14ac:dyDescent="0.2">
      <c r="A56" s="46" t="s">
        <v>388</v>
      </c>
      <c r="B56" s="54" t="s">
        <v>1314</v>
      </c>
      <c r="C56" s="12"/>
      <c r="D56" s="10" t="s">
        <v>1299</v>
      </c>
      <c r="E56" s="63" t="s">
        <v>1300</v>
      </c>
      <c r="F56" s="7">
        <f t="shared" si="5"/>
        <v>22630</v>
      </c>
      <c r="G56" s="7">
        <f t="shared" si="6"/>
        <v>155</v>
      </c>
      <c r="H56" s="1">
        <f t="shared" si="7"/>
        <v>79</v>
      </c>
      <c r="I56" s="7">
        <v>76.900000000000006</v>
      </c>
      <c r="J56" s="7">
        <v>146</v>
      </c>
      <c r="K56" s="7">
        <v>137.6</v>
      </c>
      <c r="L56" s="7">
        <v>11227.4</v>
      </c>
      <c r="M56" s="1">
        <v>60</v>
      </c>
      <c r="N56" s="7">
        <v>40</v>
      </c>
      <c r="O56" s="7">
        <v>17</v>
      </c>
      <c r="P56" s="7">
        <v>12</v>
      </c>
      <c r="Q56" s="7">
        <v>12</v>
      </c>
      <c r="R56" s="7">
        <v>27.5</v>
      </c>
      <c r="S56" s="7">
        <v>10</v>
      </c>
      <c r="T56" s="1">
        <f t="shared" si="8"/>
        <v>144</v>
      </c>
      <c r="U56" s="34">
        <v>0</v>
      </c>
      <c r="V56" s="34">
        <v>1</v>
      </c>
      <c r="W56" s="64" t="s">
        <v>1339</v>
      </c>
      <c r="X56" s="54" t="s">
        <v>1341</v>
      </c>
      <c r="Y56" s="1">
        <f t="shared" si="9"/>
        <v>8.1600000000000006E-3</v>
      </c>
    </row>
    <row r="57" spans="1:25" x14ac:dyDescent="0.2">
      <c r="A57" s="46" t="s">
        <v>388</v>
      </c>
      <c r="B57" s="54" t="s">
        <v>1315</v>
      </c>
      <c r="C57" s="10"/>
      <c r="D57" s="10" t="s">
        <v>1299</v>
      </c>
      <c r="E57" s="63" t="s">
        <v>1300</v>
      </c>
      <c r="F57" s="7">
        <f t="shared" si="5"/>
        <v>20420.400000000001</v>
      </c>
      <c r="G57" s="7">
        <f t="shared" si="6"/>
        <v>171.60000000000002</v>
      </c>
      <c r="H57" s="1">
        <f t="shared" si="7"/>
        <v>72</v>
      </c>
      <c r="I57" s="7">
        <v>81</v>
      </c>
      <c r="J57" s="7">
        <v>119</v>
      </c>
      <c r="K57" s="7">
        <v>114.5</v>
      </c>
      <c r="L57" s="7">
        <v>9639</v>
      </c>
      <c r="M57" s="1">
        <v>49.1</v>
      </c>
      <c r="N57" s="7">
        <v>36</v>
      </c>
      <c r="O57" s="7">
        <v>18</v>
      </c>
      <c r="P57" s="7">
        <v>11.5</v>
      </c>
      <c r="Q57" s="7">
        <v>10.199999999999999</v>
      </c>
      <c r="R57" s="7">
        <v>24.5</v>
      </c>
      <c r="S57" s="7">
        <v>12</v>
      </c>
      <c r="T57" s="1">
        <f t="shared" si="8"/>
        <v>117.3</v>
      </c>
      <c r="U57" s="34">
        <v>0</v>
      </c>
      <c r="V57" s="34">
        <v>1</v>
      </c>
      <c r="W57" s="64" t="s">
        <v>1339</v>
      </c>
      <c r="X57" s="54" t="s">
        <v>1341</v>
      </c>
      <c r="Y57" s="1">
        <f t="shared" si="9"/>
        <v>7.4520000000000003E-3</v>
      </c>
    </row>
    <row r="58" spans="1:25" x14ac:dyDescent="0.2">
      <c r="A58" s="46" t="s">
        <v>388</v>
      </c>
      <c r="B58" s="54" t="s">
        <v>1316</v>
      </c>
      <c r="C58" s="12"/>
      <c r="D58" s="10" t="s">
        <v>1299</v>
      </c>
      <c r="E58" s="63" t="s">
        <v>1300</v>
      </c>
      <c r="F58" s="7">
        <f t="shared" si="5"/>
        <v>15594.207</v>
      </c>
      <c r="G58" s="7">
        <f t="shared" si="6"/>
        <v>133.17000000000002</v>
      </c>
      <c r="H58" s="1">
        <f t="shared" si="7"/>
        <v>71</v>
      </c>
      <c r="I58" s="7">
        <v>67</v>
      </c>
      <c r="J58" s="7">
        <v>117.1</v>
      </c>
      <c r="K58" s="7">
        <v>117.1</v>
      </c>
      <c r="L58" s="7">
        <v>7845.7</v>
      </c>
      <c r="M58" s="1">
        <v>40.200000000000003</v>
      </c>
      <c r="N58" s="7">
        <v>33.200000000000003</v>
      </c>
      <c r="O58" s="7">
        <v>14</v>
      </c>
      <c r="P58" s="7">
        <v>12</v>
      </c>
      <c r="Q58" s="7">
        <v>9.6999999999999993</v>
      </c>
      <c r="R58" s="7">
        <v>23.5</v>
      </c>
      <c r="S58" s="7">
        <v>9.65</v>
      </c>
      <c r="T58" s="1">
        <f t="shared" si="8"/>
        <v>116.39999999999999</v>
      </c>
      <c r="U58" s="34">
        <v>0</v>
      </c>
      <c r="V58" s="34">
        <v>1</v>
      </c>
      <c r="W58" s="64" t="s">
        <v>1339</v>
      </c>
      <c r="X58" s="54" t="s">
        <v>1341</v>
      </c>
      <c r="Y58" s="1">
        <f t="shared" si="9"/>
        <v>5.5776000000000003E-3</v>
      </c>
    </row>
    <row r="59" spans="1:25" x14ac:dyDescent="0.2">
      <c r="A59" s="46" t="s">
        <v>388</v>
      </c>
      <c r="B59" s="54" t="s">
        <v>1317</v>
      </c>
      <c r="C59" s="10"/>
      <c r="D59" s="10" t="s">
        <v>1299</v>
      </c>
      <c r="E59" s="63" t="s">
        <v>1300</v>
      </c>
      <c r="F59" s="7">
        <f t="shared" si="5"/>
        <v>12300.287999999999</v>
      </c>
      <c r="G59" s="7">
        <f t="shared" si="6"/>
        <v>147.83999999999997</v>
      </c>
      <c r="H59" s="1">
        <f t="shared" si="7"/>
        <v>64.400000000000006</v>
      </c>
      <c r="I59" s="7">
        <v>74.3</v>
      </c>
      <c r="J59" s="7">
        <v>83.2</v>
      </c>
      <c r="K59" s="7">
        <v>83</v>
      </c>
      <c r="L59" s="7">
        <v>6181.8</v>
      </c>
      <c r="M59" s="1">
        <v>30.15</v>
      </c>
      <c r="N59" s="7">
        <v>32.1</v>
      </c>
      <c r="O59" s="7">
        <v>16.399999999999999</v>
      </c>
      <c r="P59" s="7">
        <v>9.5</v>
      </c>
      <c r="Q59" s="7">
        <v>9.5</v>
      </c>
      <c r="R59" s="7">
        <v>22.7</v>
      </c>
      <c r="S59" s="7">
        <v>11.2</v>
      </c>
      <c r="T59" s="1">
        <f t="shared" si="8"/>
        <v>90.25</v>
      </c>
      <c r="U59" s="34">
        <v>0</v>
      </c>
      <c r="V59" s="34">
        <v>1</v>
      </c>
      <c r="W59" s="64" t="s">
        <v>1339</v>
      </c>
      <c r="X59" s="54" t="s">
        <v>1341</v>
      </c>
      <c r="Y59" s="1">
        <f t="shared" si="9"/>
        <v>5.0011799999999992E-3</v>
      </c>
    </row>
    <row r="60" spans="1:25" x14ac:dyDescent="0.2">
      <c r="A60" s="46" t="s">
        <v>388</v>
      </c>
      <c r="B60" s="54" t="s">
        <v>1318</v>
      </c>
      <c r="C60" s="10"/>
      <c r="D60" s="10" t="s">
        <v>1299</v>
      </c>
      <c r="E60" s="63" t="s">
        <v>1300</v>
      </c>
      <c r="F60" s="7">
        <f t="shared" si="5"/>
        <v>7492.35</v>
      </c>
      <c r="G60" s="7">
        <f t="shared" si="6"/>
        <v>125.5</v>
      </c>
      <c r="H60" s="1">
        <f t="shared" si="7"/>
        <v>53.1</v>
      </c>
      <c r="I60" s="7">
        <v>65.599999999999994</v>
      </c>
      <c r="J60" s="7">
        <v>59.7</v>
      </c>
      <c r="K60" s="7">
        <v>48.68</v>
      </c>
      <c r="L60" s="7">
        <v>3916.32</v>
      </c>
      <c r="M60" s="1">
        <v>21.6</v>
      </c>
      <c r="N60" s="7">
        <v>30</v>
      </c>
      <c r="O60" s="7">
        <v>15</v>
      </c>
      <c r="P60" s="7">
        <v>7.05</v>
      </c>
      <c r="Q60" s="7">
        <v>6.95</v>
      </c>
      <c r="R60" s="7">
        <v>19.5</v>
      </c>
      <c r="S60" s="7">
        <v>10</v>
      </c>
      <c r="T60" s="1">
        <f t="shared" si="8"/>
        <v>48.997500000000002</v>
      </c>
      <c r="U60" s="34">
        <v>0</v>
      </c>
      <c r="V60" s="34">
        <v>1</v>
      </c>
      <c r="W60" s="64" t="s">
        <v>1339</v>
      </c>
      <c r="X60" s="54" t="s">
        <v>1341</v>
      </c>
      <c r="Y60" s="1">
        <f t="shared" si="9"/>
        <v>3.1725E-3</v>
      </c>
    </row>
    <row r="61" spans="1:25" x14ac:dyDescent="0.2">
      <c r="A61" s="46" t="s">
        <v>388</v>
      </c>
      <c r="B61" s="54" t="s">
        <v>1319</v>
      </c>
      <c r="C61" s="12"/>
      <c r="D61" s="10" t="s">
        <v>1299</v>
      </c>
      <c r="E61" s="63" t="s">
        <v>1300</v>
      </c>
      <c r="F61" s="7">
        <f t="shared" si="5"/>
        <v>9833.4719999999998</v>
      </c>
      <c r="G61" s="7">
        <f t="shared" si="6"/>
        <v>124.16</v>
      </c>
      <c r="H61" s="1">
        <f t="shared" si="7"/>
        <v>60</v>
      </c>
      <c r="I61" s="7">
        <v>64.599999999999994</v>
      </c>
      <c r="J61" s="7">
        <v>79.2</v>
      </c>
      <c r="K61" s="7">
        <v>72</v>
      </c>
      <c r="L61" s="7">
        <v>5116.32</v>
      </c>
      <c r="M61" s="1">
        <v>26.5</v>
      </c>
      <c r="N61" s="7">
        <v>28.4</v>
      </c>
      <c r="O61" s="7">
        <v>14.2</v>
      </c>
      <c r="P61" s="7">
        <v>10</v>
      </c>
      <c r="Q61" s="7">
        <v>7.2</v>
      </c>
      <c r="R61" s="7">
        <v>20</v>
      </c>
      <c r="S61" s="7">
        <v>9.6999999999999993</v>
      </c>
      <c r="T61" s="1">
        <f t="shared" si="8"/>
        <v>72</v>
      </c>
      <c r="U61" s="34">
        <v>0</v>
      </c>
      <c r="V61" s="34">
        <v>1</v>
      </c>
      <c r="W61" s="64" t="s">
        <v>1339</v>
      </c>
      <c r="X61" s="54" t="s">
        <v>1341</v>
      </c>
      <c r="Y61" s="1">
        <f t="shared" si="9"/>
        <v>4.0327999999999996E-3</v>
      </c>
    </row>
    <row r="62" spans="1:25" x14ac:dyDescent="0.2">
      <c r="A62" s="46" t="s">
        <v>388</v>
      </c>
      <c r="B62" s="54" t="s">
        <v>1320</v>
      </c>
      <c r="C62" s="12"/>
      <c r="D62" s="10" t="s">
        <v>1299</v>
      </c>
      <c r="E62" s="63" t="s">
        <v>1300</v>
      </c>
      <c r="F62" s="7">
        <f t="shared" si="5"/>
        <v>5512.2600000000011</v>
      </c>
      <c r="G62" s="7">
        <f t="shared" si="6"/>
        <v>72.150000000000006</v>
      </c>
      <c r="H62" s="1">
        <f t="shared" si="7"/>
        <v>59.2</v>
      </c>
      <c r="I62" s="7">
        <v>48.9</v>
      </c>
      <c r="J62" s="7">
        <v>76.400000000000006</v>
      </c>
      <c r="K62" s="7">
        <v>73.5</v>
      </c>
      <c r="L62" s="7">
        <v>3736</v>
      </c>
      <c r="M62" s="1">
        <v>19.100000000000001</v>
      </c>
      <c r="N62" s="7">
        <v>26.1</v>
      </c>
      <c r="O62" s="7">
        <v>10</v>
      </c>
      <c r="P62" s="7">
        <v>11</v>
      </c>
      <c r="Q62" s="7">
        <v>7.5</v>
      </c>
      <c r="R62" s="7">
        <v>18.600000000000001</v>
      </c>
      <c r="S62" s="7">
        <v>6.5</v>
      </c>
      <c r="T62" s="1">
        <f t="shared" si="8"/>
        <v>82.5</v>
      </c>
      <c r="U62" s="34">
        <v>0</v>
      </c>
      <c r="V62" s="34">
        <v>1</v>
      </c>
      <c r="W62" s="64" t="s">
        <v>1339</v>
      </c>
      <c r="X62" s="54" t="s">
        <v>1341</v>
      </c>
      <c r="Y62" s="1">
        <f t="shared" si="9"/>
        <v>2.8709999999999999E-3</v>
      </c>
    </row>
    <row r="63" spans="1:25" x14ac:dyDescent="0.2">
      <c r="A63" s="46" t="s">
        <v>388</v>
      </c>
      <c r="B63" s="54" t="s">
        <v>1321</v>
      </c>
      <c r="C63" s="10"/>
      <c r="D63" s="10" t="s">
        <v>1299</v>
      </c>
      <c r="E63" s="63" t="s">
        <v>1300</v>
      </c>
      <c r="F63" s="7">
        <f t="shared" si="5"/>
        <v>4748.5060000000003</v>
      </c>
      <c r="G63" s="7">
        <f t="shared" si="6"/>
        <v>91.670000000000016</v>
      </c>
      <c r="H63" s="1">
        <f t="shared" si="7"/>
        <v>49.4</v>
      </c>
      <c r="I63" s="7">
        <v>57.7</v>
      </c>
      <c r="J63" s="7">
        <v>51.8</v>
      </c>
      <c r="K63" s="7">
        <v>51.34</v>
      </c>
      <c r="L63" s="7">
        <v>2988.86</v>
      </c>
      <c r="M63" s="1">
        <v>15.1</v>
      </c>
      <c r="N63" s="7">
        <v>25</v>
      </c>
      <c r="O63" s="7">
        <v>12.55</v>
      </c>
      <c r="P63" s="7">
        <v>7.2</v>
      </c>
      <c r="Q63" s="7">
        <v>7.2</v>
      </c>
      <c r="R63" s="7">
        <v>17.5</v>
      </c>
      <c r="S63" s="7">
        <v>8.9</v>
      </c>
      <c r="T63" s="1">
        <f t="shared" si="8"/>
        <v>51.84</v>
      </c>
      <c r="U63" s="34">
        <v>0</v>
      </c>
      <c r="V63" s="34">
        <v>1</v>
      </c>
      <c r="W63" s="64" t="s">
        <v>1339</v>
      </c>
      <c r="X63" s="54" t="s">
        <v>1341</v>
      </c>
      <c r="Y63" s="1">
        <f t="shared" si="9"/>
        <v>2.2590000000000002E-3</v>
      </c>
    </row>
    <row r="64" spans="1:25" x14ac:dyDescent="0.2">
      <c r="A64" s="46" t="s">
        <v>388</v>
      </c>
      <c r="B64" s="54" t="s">
        <v>1322</v>
      </c>
      <c r="C64" s="12"/>
      <c r="D64" s="10" t="s">
        <v>1299</v>
      </c>
      <c r="E64" s="63" t="s">
        <v>1300</v>
      </c>
      <c r="F64" s="7">
        <f t="shared" si="5"/>
        <v>2083.2000000000003</v>
      </c>
      <c r="G64" s="7">
        <f t="shared" si="6"/>
        <v>56</v>
      </c>
      <c r="H64" s="1">
        <f t="shared" si="7"/>
        <v>44</v>
      </c>
      <c r="I64" s="7">
        <v>42.9</v>
      </c>
      <c r="J64" s="7">
        <v>37.200000000000003</v>
      </c>
      <c r="K64" s="7">
        <v>32.840000000000003</v>
      </c>
      <c r="L64" s="7">
        <v>1595.88</v>
      </c>
      <c r="M64" s="1">
        <v>8.6999999999999993</v>
      </c>
      <c r="N64" s="7">
        <v>22</v>
      </c>
      <c r="O64" s="7">
        <v>9.6999999999999993</v>
      </c>
      <c r="P64" s="7">
        <v>6</v>
      </c>
      <c r="Q64" s="7">
        <v>6</v>
      </c>
      <c r="R64" s="7">
        <v>16</v>
      </c>
      <c r="S64" s="7">
        <v>5.6</v>
      </c>
      <c r="T64" s="1">
        <f t="shared" si="8"/>
        <v>36</v>
      </c>
      <c r="U64" s="34">
        <v>0</v>
      </c>
      <c r="V64" s="34">
        <v>1</v>
      </c>
      <c r="W64" s="64" t="s">
        <v>1339</v>
      </c>
      <c r="X64" s="54" t="s">
        <v>1341</v>
      </c>
      <c r="Y64" s="1">
        <f t="shared" si="9"/>
        <v>1.2803999999999999E-3</v>
      </c>
    </row>
    <row r="65" spans="1:25" x14ac:dyDescent="0.2">
      <c r="A65" s="46" t="s">
        <v>388</v>
      </c>
      <c r="B65" s="54" t="s">
        <v>1323</v>
      </c>
      <c r="C65" s="10"/>
      <c r="D65" s="10" t="s">
        <v>1299</v>
      </c>
      <c r="E65" s="63" t="s">
        <v>1300</v>
      </c>
      <c r="F65" s="7">
        <f t="shared" si="5"/>
        <v>1553.2560000000001</v>
      </c>
      <c r="G65" s="7">
        <f t="shared" si="6"/>
        <v>38.070000000000007</v>
      </c>
      <c r="H65" s="1">
        <f t="shared" si="7"/>
        <v>37.1</v>
      </c>
      <c r="I65" s="7">
        <v>39.799999999999997</v>
      </c>
      <c r="J65" s="7">
        <v>40.799999999999997</v>
      </c>
      <c r="K65" s="7">
        <v>33.06</v>
      </c>
      <c r="L65" s="7">
        <v>1623.84</v>
      </c>
      <c r="M65" s="1">
        <v>9.1999999999999993</v>
      </c>
      <c r="N65" s="7">
        <v>22</v>
      </c>
      <c r="O65" s="7">
        <v>9.4</v>
      </c>
      <c r="P65" s="7">
        <v>5.75</v>
      </c>
      <c r="Q65" s="7">
        <v>5.75</v>
      </c>
      <c r="R65" s="7">
        <v>12.8</v>
      </c>
      <c r="S65" s="7">
        <v>5.4</v>
      </c>
      <c r="T65" s="1">
        <f t="shared" si="8"/>
        <v>33.0625</v>
      </c>
      <c r="U65" s="34">
        <v>0</v>
      </c>
      <c r="V65" s="34">
        <v>1</v>
      </c>
      <c r="W65" s="64" t="s">
        <v>1339</v>
      </c>
      <c r="X65" s="54" t="s">
        <v>1341</v>
      </c>
      <c r="Y65" s="1">
        <f t="shared" si="9"/>
        <v>1.1891000000000002E-3</v>
      </c>
    </row>
    <row r="66" spans="1:25" x14ac:dyDescent="0.2">
      <c r="A66" s="46" t="s">
        <v>388</v>
      </c>
      <c r="B66" s="54" t="s">
        <v>1324</v>
      </c>
      <c r="C66" s="10"/>
      <c r="D66" s="10" t="s">
        <v>1299</v>
      </c>
      <c r="E66" s="63" t="s">
        <v>1300</v>
      </c>
      <c r="F66" s="7">
        <f t="shared" si="5"/>
        <v>1935.3599999999997</v>
      </c>
      <c r="G66" s="7">
        <f t="shared" si="6"/>
        <v>60.47999999999999</v>
      </c>
      <c r="H66" s="1">
        <f t="shared" si="7"/>
        <v>39.6</v>
      </c>
      <c r="I66" s="7">
        <v>46</v>
      </c>
      <c r="J66" s="7">
        <v>32</v>
      </c>
      <c r="K66" s="7">
        <v>31.04</v>
      </c>
      <c r="L66" s="7">
        <v>1472</v>
      </c>
      <c r="M66" s="1">
        <v>7.2</v>
      </c>
      <c r="N66" s="7">
        <v>20</v>
      </c>
      <c r="O66" s="7">
        <v>10</v>
      </c>
      <c r="P66" s="7">
        <v>5.7</v>
      </c>
      <c r="Q66" s="7">
        <v>5.7</v>
      </c>
      <c r="R66" s="7">
        <v>14.1</v>
      </c>
      <c r="S66" s="7">
        <v>7.2</v>
      </c>
      <c r="T66" s="1">
        <f t="shared" si="8"/>
        <v>32.49</v>
      </c>
      <c r="U66" s="34">
        <v>0</v>
      </c>
      <c r="V66" s="34">
        <v>1</v>
      </c>
      <c r="W66" s="64" t="s">
        <v>1339</v>
      </c>
      <c r="X66" s="54" t="s">
        <v>1341</v>
      </c>
      <c r="Y66" s="1">
        <f t="shared" si="9"/>
        <v>1.14E-3</v>
      </c>
    </row>
    <row r="67" spans="1:25" x14ac:dyDescent="0.2">
      <c r="A67" s="46" t="s">
        <v>388</v>
      </c>
      <c r="B67" s="54" t="s">
        <v>1325</v>
      </c>
      <c r="C67" s="10"/>
      <c r="D67" s="10" t="s">
        <v>1299</v>
      </c>
      <c r="E67" s="63" t="s">
        <v>1300</v>
      </c>
      <c r="F67" s="7">
        <f t="shared" si="5"/>
        <v>1243.3460000000002</v>
      </c>
      <c r="G67" s="7">
        <f t="shared" si="6"/>
        <v>56.260000000000005</v>
      </c>
      <c r="H67" s="1">
        <f t="shared" si="7"/>
        <v>38.200000000000003</v>
      </c>
      <c r="I67" s="7">
        <v>40.6</v>
      </c>
      <c r="J67" s="7">
        <v>22.1</v>
      </c>
      <c r="K67" s="7">
        <v>22.1</v>
      </c>
      <c r="L67" s="7">
        <v>897.26</v>
      </c>
      <c r="M67" s="1">
        <v>4.5999999999999996</v>
      </c>
      <c r="N67" s="7">
        <v>19</v>
      </c>
      <c r="O67" s="7">
        <v>8.3000000000000007</v>
      </c>
      <c r="P67" s="7">
        <v>4.8</v>
      </c>
      <c r="Q67" s="7">
        <v>4.5999999999999996</v>
      </c>
      <c r="R67" s="7">
        <v>14.3</v>
      </c>
      <c r="S67" s="7">
        <v>5.8</v>
      </c>
      <c r="T67" s="1">
        <f t="shared" si="8"/>
        <v>22.08</v>
      </c>
      <c r="U67" s="34">
        <v>0</v>
      </c>
      <c r="V67" s="34">
        <v>1</v>
      </c>
      <c r="W67" s="64" t="s">
        <v>1339</v>
      </c>
      <c r="X67" s="54" t="s">
        <v>1341</v>
      </c>
      <c r="Y67" s="1">
        <f t="shared" si="9"/>
        <v>7.5695999999999999E-4</v>
      </c>
    </row>
    <row r="68" spans="1:25" x14ac:dyDescent="0.2">
      <c r="A68" s="46" t="s">
        <v>388</v>
      </c>
      <c r="B68" s="54" t="s">
        <v>1326</v>
      </c>
      <c r="C68" s="10"/>
      <c r="D68" s="10" t="s">
        <v>1299</v>
      </c>
      <c r="E68" s="63" t="s">
        <v>1300</v>
      </c>
      <c r="F68" s="7">
        <f t="shared" si="5"/>
        <v>1184.6595000000002</v>
      </c>
      <c r="G68" s="7">
        <f t="shared" si="6"/>
        <v>56.145000000000003</v>
      </c>
      <c r="H68" s="1">
        <f t="shared" si="7"/>
        <v>38.54</v>
      </c>
      <c r="I68" s="7">
        <v>39.9</v>
      </c>
      <c r="J68" s="7">
        <v>21.1</v>
      </c>
      <c r="K68" s="7">
        <v>21.1</v>
      </c>
      <c r="L68" s="7">
        <v>840.9</v>
      </c>
      <c r="M68" s="1">
        <v>4.5</v>
      </c>
      <c r="N68" s="7">
        <v>19.149999999999999</v>
      </c>
      <c r="O68" s="7">
        <v>7.9</v>
      </c>
      <c r="P68" s="7">
        <v>4.7699999999999996</v>
      </c>
      <c r="Q68" s="7">
        <v>4.6500000000000004</v>
      </c>
      <c r="R68" s="7">
        <v>14.5</v>
      </c>
      <c r="S68" s="7">
        <v>5.7</v>
      </c>
      <c r="T68" s="1">
        <f t="shared" si="8"/>
        <v>22.180499999999999</v>
      </c>
      <c r="U68" s="34">
        <v>0</v>
      </c>
      <c r="V68" s="34">
        <v>1</v>
      </c>
      <c r="W68" s="64" t="s">
        <v>1339</v>
      </c>
      <c r="X68" s="54" t="s">
        <v>1341</v>
      </c>
      <c r="Y68" s="1">
        <f t="shared" si="9"/>
        <v>7.2162944999999994E-4</v>
      </c>
    </row>
    <row r="69" spans="1:25" x14ac:dyDescent="0.2">
      <c r="A69" s="46" t="s">
        <v>388</v>
      </c>
      <c r="B69" s="54" t="s">
        <v>1327</v>
      </c>
      <c r="C69" s="10"/>
      <c r="D69" s="10" t="s">
        <v>1299</v>
      </c>
      <c r="E69" s="63" t="s">
        <v>1300</v>
      </c>
      <c r="F69" s="7">
        <f t="shared" si="5"/>
        <v>2462.2290000000003</v>
      </c>
      <c r="G69" s="7">
        <f t="shared" si="6"/>
        <v>106.59</v>
      </c>
      <c r="H69" s="1">
        <f t="shared" si="7"/>
        <v>38.099999999999994</v>
      </c>
      <c r="I69" s="7">
        <v>62.4</v>
      </c>
      <c r="J69" s="7">
        <v>23.1</v>
      </c>
      <c r="K69" s="7">
        <v>23.1</v>
      </c>
      <c r="L69" s="7">
        <v>1441.44</v>
      </c>
      <c r="M69" s="1">
        <v>7</v>
      </c>
      <c r="N69" s="7">
        <v>19.399999999999999</v>
      </c>
      <c r="O69" s="7">
        <v>13.6</v>
      </c>
      <c r="P69" s="7">
        <v>4.8499999999999996</v>
      </c>
      <c r="Q69" s="7">
        <v>4.8499999999999996</v>
      </c>
      <c r="R69" s="7">
        <v>14.2</v>
      </c>
      <c r="S69" s="7">
        <v>11.4</v>
      </c>
      <c r="T69" s="1">
        <f t="shared" si="8"/>
        <v>23.522499999999997</v>
      </c>
      <c r="U69" s="34">
        <v>0</v>
      </c>
      <c r="V69" s="34">
        <v>1</v>
      </c>
      <c r="W69" s="64" t="s">
        <v>1339</v>
      </c>
      <c r="X69" s="54" t="s">
        <v>1341</v>
      </c>
      <c r="Y69" s="1">
        <f t="shared" si="9"/>
        <v>1.2796239999999998E-3</v>
      </c>
    </row>
    <row r="70" spans="1:25" x14ac:dyDescent="0.2">
      <c r="A70" s="46" t="s">
        <v>388</v>
      </c>
      <c r="B70" s="54" t="s">
        <v>1328</v>
      </c>
      <c r="C70" s="10"/>
      <c r="D70" s="10" t="s">
        <v>1299</v>
      </c>
      <c r="E70" s="63" t="s">
        <v>1300</v>
      </c>
      <c r="F70" s="7">
        <f t="shared" si="5"/>
        <v>1165.175</v>
      </c>
      <c r="G70" s="7">
        <f t="shared" si="6"/>
        <v>52.25</v>
      </c>
      <c r="H70" s="1">
        <f t="shared" si="7"/>
        <v>38.6</v>
      </c>
      <c r="I70" s="7">
        <v>40.200000000000003</v>
      </c>
      <c r="J70" s="7">
        <v>22.3</v>
      </c>
      <c r="K70" s="7">
        <v>20.100000000000001</v>
      </c>
      <c r="L70" s="7">
        <v>896.46</v>
      </c>
      <c r="M70" s="1">
        <v>4.5999999999999996</v>
      </c>
      <c r="N70" s="7">
        <v>19</v>
      </c>
      <c r="O70" s="7">
        <v>8.1999999999999993</v>
      </c>
      <c r="P70" s="7">
        <v>5</v>
      </c>
      <c r="Q70" s="7">
        <v>4.8</v>
      </c>
      <c r="R70" s="7">
        <v>14.3</v>
      </c>
      <c r="S70" s="7">
        <v>5.5</v>
      </c>
      <c r="T70" s="1">
        <f t="shared" si="8"/>
        <v>24</v>
      </c>
      <c r="U70" s="34">
        <v>0</v>
      </c>
      <c r="V70" s="34">
        <v>1</v>
      </c>
      <c r="W70" s="64" t="s">
        <v>1339</v>
      </c>
      <c r="X70" s="54" t="s">
        <v>1341</v>
      </c>
      <c r="Y70" s="1">
        <f t="shared" si="9"/>
        <v>7.7899999999999985E-4</v>
      </c>
    </row>
    <row r="71" spans="1:25" x14ac:dyDescent="0.2">
      <c r="A71" s="46" t="s">
        <v>388</v>
      </c>
      <c r="B71" s="54" t="s">
        <v>1329</v>
      </c>
      <c r="C71" s="10"/>
      <c r="D71" s="10" t="s">
        <v>1299</v>
      </c>
      <c r="E71" s="63" t="s">
        <v>1300</v>
      </c>
      <c r="F71" s="7">
        <f t="shared" si="5"/>
        <v>800</v>
      </c>
      <c r="G71" s="7">
        <f t="shared" si="6"/>
        <v>20</v>
      </c>
      <c r="H71" s="1">
        <f t="shared" si="7"/>
        <v>48</v>
      </c>
      <c r="I71" s="7">
        <v>24.3</v>
      </c>
      <c r="J71" s="7">
        <v>40</v>
      </c>
      <c r="K71" s="7">
        <v>39.299999999999997</v>
      </c>
      <c r="L71" s="7">
        <v>972</v>
      </c>
      <c r="M71" s="1">
        <v>5</v>
      </c>
      <c r="N71" s="7">
        <v>18</v>
      </c>
      <c r="O71" s="7">
        <v>4</v>
      </c>
      <c r="P71" s="7">
        <v>10</v>
      </c>
      <c r="Q71" s="7">
        <v>4</v>
      </c>
      <c r="R71" s="7">
        <v>14</v>
      </c>
      <c r="S71" s="7">
        <v>2</v>
      </c>
      <c r="T71" s="1">
        <f t="shared" si="8"/>
        <v>40</v>
      </c>
      <c r="U71" s="34">
        <v>0</v>
      </c>
      <c r="V71" s="34">
        <v>1</v>
      </c>
      <c r="W71" s="64" t="s">
        <v>1339</v>
      </c>
      <c r="X71" s="54" t="s">
        <v>1341</v>
      </c>
      <c r="Y71" s="1">
        <f t="shared" si="9"/>
        <v>7.2000000000000005E-4</v>
      </c>
    </row>
    <row r="72" spans="1:25" x14ac:dyDescent="0.2">
      <c r="A72" s="46" t="s">
        <v>388</v>
      </c>
      <c r="B72" s="54" t="s">
        <v>1330</v>
      </c>
      <c r="C72" s="10"/>
      <c r="D72" s="10" t="s">
        <v>1299</v>
      </c>
      <c r="E72" s="63" t="s">
        <v>1300</v>
      </c>
      <c r="F72" s="7">
        <f t="shared" si="5"/>
        <v>800.4825000000003</v>
      </c>
      <c r="G72" s="7">
        <f t="shared" si="6"/>
        <v>39.82500000000001</v>
      </c>
      <c r="H72" s="1">
        <f t="shared" si="7"/>
        <v>31.6</v>
      </c>
      <c r="I72" s="7">
        <v>37.6</v>
      </c>
      <c r="J72" s="7">
        <v>20.100000000000001</v>
      </c>
      <c r="K72" s="7">
        <v>19.920000000000002</v>
      </c>
      <c r="L72" s="7">
        <v>755.76</v>
      </c>
      <c r="M72" s="1">
        <v>3.9</v>
      </c>
      <c r="N72" s="7">
        <v>16.100000000000001</v>
      </c>
      <c r="O72" s="7">
        <v>8.1</v>
      </c>
      <c r="P72" s="7">
        <v>4.5</v>
      </c>
      <c r="Q72" s="7">
        <v>4.55</v>
      </c>
      <c r="R72" s="7">
        <v>11.3</v>
      </c>
      <c r="S72" s="7">
        <v>5.9</v>
      </c>
      <c r="T72" s="1">
        <f t="shared" si="8"/>
        <v>20.474999999999998</v>
      </c>
      <c r="U72" s="34">
        <v>0</v>
      </c>
      <c r="V72" s="34">
        <v>1</v>
      </c>
      <c r="W72" s="64" t="s">
        <v>1339</v>
      </c>
      <c r="X72" s="54" t="s">
        <v>1341</v>
      </c>
      <c r="Y72" s="1">
        <f t="shared" si="9"/>
        <v>5.8684500000000001E-4</v>
      </c>
    </row>
    <row r="73" spans="1:25" x14ac:dyDescent="0.2">
      <c r="A73" s="46"/>
      <c r="B73" s="54" t="s">
        <v>1332</v>
      </c>
      <c r="C73" s="10"/>
      <c r="D73" s="10" t="s">
        <v>1299</v>
      </c>
      <c r="E73" s="63" t="s">
        <v>1300</v>
      </c>
      <c r="F73" s="7">
        <f t="shared" si="5"/>
        <v>0</v>
      </c>
      <c r="G73" s="7">
        <f t="shared" si="6"/>
        <v>0</v>
      </c>
      <c r="H73" s="1">
        <f t="shared" si="7"/>
        <v>0</v>
      </c>
      <c r="I73" s="7"/>
      <c r="J73" s="7"/>
      <c r="K73" s="7"/>
      <c r="L73" s="7"/>
      <c r="N73" s="7"/>
      <c r="O73" s="7"/>
      <c r="P73" s="7"/>
      <c r="Q73" s="7"/>
      <c r="R73" s="7"/>
      <c r="S73" s="7"/>
      <c r="T73" s="1">
        <f t="shared" si="8"/>
        <v>0</v>
      </c>
      <c r="U73" s="34">
        <v>0</v>
      </c>
      <c r="V73" s="34">
        <v>1</v>
      </c>
      <c r="W73" s="64" t="s">
        <v>1339</v>
      </c>
      <c r="X73" s="54" t="s">
        <v>1341</v>
      </c>
      <c r="Y73" s="1">
        <f t="shared" si="9"/>
        <v>0</v>
      </c>
    </row>
    <row r="74" spans="1:25" x14ac:dyDescent="0.2">
      <c r="A74" s="46" t="s">
        <v>388</v>
      </c>
      <c r="B74" s="54" t="s">
        <v>1331</v>
      </c>
      <c r="C74" s="10"/>
      <c r="D74" s="10" t="s">
        <v>1299</v>
      </c>
      <c r="E74" s="63" t="s">
        <v>1300</v>
      </c>
      <c r="F74" s="7">
        <f t="shared" si="5"/>
        <v>755.81999999999994</v>
      </c>
      <c r="G74" s="7">
        <f t="shared" si="6"/>
        <v>38.76</v>
      </c>
      <c r="H74" s="1">
        <f t="shared" si="7"/>
        <v>33.6</v>
      </c>
      <c r="I74" s="7">
        <v>35.700000000000003</v>
      </c>
      <c r="J74" s="7">
        <v>19.5</v>
      </c>
      <c r="K74" s="7">
        <v>19.2</v>
      </c>
      <c r="L74" s="7">
        <v>696.2</v>
      </c>
      <c r="M74" s="1">
        <v>3.5</v>
      </c>
      <c r="N74" s="7">
        <v>16.100000000000001</v>
      </c>
      <c r="O74" s="7">
        <v>7.4</v>
      </c>
      <c r="P74" s="7">
        <v>5</v>
      </c>
      <c r="Q74" s="7">
        <v>4.2</v>
      </c>
      <c r="R74" s="7">
        <v>11.8</v>
      </c>
      <c r="S74" s="7">
        <v>5.0999999999999996</v>
      </c>
      <c r="T74" s="1">
        <f t="shared" si="8"/>
        <v>21</v>
      </c>
      <c r="U74" s="34">
        <v>0</v>
      </c>
      <c r="V74" s="34">
        <v>1</v>
      </c>
      <c r="W74" s="64" t="s">
        <v>1339</v>
      </c>
      <c r="X74" s="54" t="s">
        <v>1341</v>
      </c>
      <c r="Y74" s="1">
        <f t="shared" si="9"/>
        <v>5.9570000000000001E-4</v>
      </c>
    </row>
    <row r="75" spans="1:25" x14ac:dyDescent="0.2">
      <c r="A75" s="46" t="s">
        <v>388</v>
      </c>
      <c r="B75" s="54" t="s">
        <v>1333</v>
      </c>
      <c r="C75" s="10"/>
      <c r="D75" s="10" t="s">
        <v>1299</v>
      </c>
      <c r="E75" s="63" t="s">
        <v>1300</v>
      </c>
      <c r="F75" s="7">
        <f t="shared" si="5"/>
        <v>582.08399999999995</v>
      </c>
      <c r="G75" s="7">
        <f t="shared" si="6"/>
        <v>34.039999999999992</v>
      </c>
      <c r="H75" s="1">
        <f t="shared" si="7"/>
        <v>33</v>
      </c>
      <c r="I75" s="7">
        <v>30.2</v>
      </c>
      <c r="J75" s="7">
        <v>17.100000000000001</v>
      </c>
      <c r="K75" s="7">
        <v>16.91</v>
      </c>
      <c r="L75" s="7">
        <v>516.41999999999996</v>
      </c>
      <c r="M75" s="1">
        <v>2.8</v>
      </c>
      <c r="N75" s="7">
        <v>13</v>
      </c>
      <c r="O75" s="7">
        <v>6</v>
      </c>
      <c r="P75" s="7">
        <v>6.3</v>
      </c>
      <c r="Q75" s="7">
        <v>2.8</v>
      </c>
      <c r="R75" s="7">
        <v>10.199999999999999</v>
      </c>
      <c r="S75" s="7">
        <v>4.5999999999999996</v>
      </c>
      <c r="T75" s="1">
        <f t="shared" si="8"/>
        <v>17.639999999999997</v>
      </c>
      <c r="U75" s="34">
        <v>0</v>
      </c>
      <c r="V75" s="34">
        <v>1</v>
      </c>
      <c r="W75" s="64" t="s">
        <v>1339</v>
      </c>
      <c r="X75" s="54" t="s">
        <v>1341</v>
      </c>
      <c r="Y75" s="1">
        <f t="shared" si="9"/>
        <v>4.9140000000000002E-4</v>
      </c>
    </row>
    <row r="76" spans="1:25" x14ac:dyDescent="0.2">
      <c r="A76" s="46" t="s">
        <v>388</v>
      </c>
      <c r="B76" s="54" t="s">
        <v>1334</v>
      </c>
      <c r="C76" s="10"/>
      <c r="D76" s="10" t="s">
        <v>1299</v>
      </c>
      <c r="E76" s="63" t="s">
        <v>1300</v>
      </c>
      <c r="F76" s="7">
        <f t="shared" si="5"/>
        <v>307.97000000000003</v>
      </c>
      <c r="G76" s="7">
        <f t="shared" si="6"/>
        <v>23.69</v>
      </c>
      <c r="H76" s="1">
        <f t="shared" si="7"/>
        <v>24.8</v>
      </c>
      <c r="I76" s="7">
        <v>29.5</v>
      </c>
      <c r="J76" s="7">
        <v>13</v>
      </c>
      <c r="K76" s="7">
        <v>13</v>
      </c>
      <c r="L76" s="7">
        <v>383.5</v>
      </c>
      <c r="M76" s="1">
        <v>2</v>
      </c>
      <c r="N76" s="7">
        <v>12.7</v>
      </c>
      <c r="O76" s="7">
        <v>6.4</v>
      </c>
      <c r="P76" s="7">
        <v>3.6</v>
      </c>
      <c r="Q76" s="7">
        <v>3.65</v>
      </c>
      <c r="R76" s="7">
        <v>8.8000000000000007</v>
      </c>
      <c r="S76" s="7">
        <v>4.5999999999999996</v>
      </c>
      <c r="T76" s="1">
        <f t="shared" si="8"/>
        <v>13.14</v>
      </c>
      <c r="U76" s="34">
        <v>0</v>
      </c>
      <c r="V76" s="34">
        <v>1</v>
      </c>
      <c r="W76" s="64" t="s">
        <v>1339</v>
      </c>
      <c r="X76" s="54" t="s">
        <v>1341</v>
      </c>
      <c r="Y76" s="1">
        <f t="shared" si="9"/>
        <v>2.9260800000000003E-4</v>
      </c>
    </row>
    <row r="77" spans="1:25" x14ac:dyDescent="0.2">
      <c r="A77" s="46" t="s">
        <v>388</v>
      </c>
      <c r="B77" s="54" t="s">
        <v>1335</v>
      </c>
      <c r="C77" s="10"/>
      <c r="D77" s="10" t="s">
        <v>1299</v>
      </c>
      <c r="E77" s="63" t="s">
        <v>1300</v>
      </c>
      <c r="F77" s="7">
        <f t="shared" si="5"/>
        <v>266.77750000000003</v>
      </c>
      <c r="G77" s="7">
        <f t="shared" si="6"/>
        <v>24.252500000000001</v>
      </c>
      <c r="H77" s="1">
        <f t="shared" si="7"/>
        <v>25.1</v>
      </c>
      <c r="I77" s="7">
        <v>27.3</v>
      </c>
      <c r="J77" s="7">
        <v>11</v>
      </c>
      <c r="K77" s="7">
        <v>10.46</v>
      </c>
      <c r="L77" s="7">
        <v>300.3</v>
      </c>
      <c r="M77" s="1">
        <v>1.5</v>
      </c>
      <c r="N77" s="7">
        <v>10.3</v>
      </c>
      <c r="O77" s="7">
        <v>5.7</v>
      </c>
      <c r="P77" s="7">
        <v>4.6500000000000004</v>
      </c>
      <c r="Q77" s="7">
        <v>2.4500000000000002</v>
      </c>
      <c r="R77" s="7">
        <v>7.9</v>
      </c>
      <c r="S77" s="7">
        <v>4.45</v>
      </c>
      <c r="T77" s="1">
        <f t="shared" si="8"/>
        <v>11.392500000000002</v>
      </c>
      <c r="U77" s="34">
        <v>0</v>
      </c>
      <c r="V77" s="34">
        <v>1</v>
      </c>
      <c r="W77" s="64" t="s">
        <v>1339</v>
      </c>
      <c r="X77" s="54" t="s">
        <v>1341</v>
      </c>
      <c r="Y77" s="1">
        <f t="shared" si="9"/>
        <v>2.730015000000001E-4</v>
      </c>
    </row>
    <row r="78" spans="1:25" x14ac:dyDescent="0.2">
      <c r="A78" s="46" t="s">
        <v>388</v>
      </c>
      <c r="B78" s="54" t="s">
        <v>1336</v>
      </c>
      <c r="C78" s="10"/>
      <c r="D78" s="10" t="s">
        <v>1299</v>
      </c>
      <c r="E78" s="63" t="s">
        <v>1300</v>
      </c>
      <c r="F78" s="7">
        <f t="shared" si="5"/>
        <v>87.15</v>
      </c>
      <c r="G78" s="7">
        <f t="shared" si="6"/>
        <v>12.450000000000001</v>
      </c>
      <c r="H78" s="1">
        <f t="shared" si="7"/>
        <v>19.2</v>
      </c>
      <c r="I78" s="7">
        <v>19.2</v>
      </c>
      <c r="J78" s="7">
        <v>7</v>
      </c>
      <c r="K78" s="7">
        <v>6.66</v>
      </c>
      <c r="L78" s="7">
        <v>134.4</v>
      </c>
      <c r="M78" s="1">
        <v>1</v>
      </c>
      <c r="N78" s="7">
        <v>8.3000000000000007</v>
      </c>
      <c r="O78" s="7">
        <v>4.0999999999999996</v>
      </c>
      <c r="P78" s="7">
        <v>3.6</v>
      </c>
      <c r="Q78" s="7">
        <v>1.85</v>
      </c>
      <c r="R78" s="7">
        <v>6</v>
      </c>
      <c r="S78" s="7">
        <v>3</v>
      </c>
      <c r="T78" s="1">
        <f t="shared" si="8"/>
        <v>6.66</v>
      </c>
      <c r="U78" s="34">
        <v>0</v>
      </c>
      <c r="V78" s="34">
        <v>1</v>
      </c>
      <c r="W78" s="64" t="s">
        <v>1339</v>
      </c>
      <c r="X78" s="54" t="s">
        <v>1341</v>
      </c>
      <c r="Y78" s="1">
        <f t="shared" si="9"/>
        <v>1.2250800000000001E-4</v>
      </c>
    </row>
    <row r="79" spans="1:25" x14ac:dyDescent="0.2">
      <c r="A79" s="46" t="s">
        <v>388</v>
      </c>
      <c r="B79" s="54" t="s">
        <v>1337</v>
      </c>
      <c r="C79" s="10"/>
      <c r="D79" s="10" t="s">
        <v>1299</v>
      </c>
      <c r="E79" s="63" t="s">
        <v>1300</v>
      </c>
      <c r="F79" s="7">
        <f t="shared" si="5"/>
        <v>14.967149999999998</v>
      </c>
      <c r="G79" s="7">
        <f t="shared" si="6"/>
        <v>4.5354999999999999</v>
      </c>
      <c r="H79" s="1">
        <f t="shared" si="7"/>
        <v>11.32</v>
      </c>
      <c r="I79" s="7">
        <v>12.2</v>
      </c>
      <c r="J79" s="7">
        <v>3.3</v>
      </c>
      <c r="K79" s="7">
        <v>2.6</v>
      </c>
      <c r="L79" s="7">
        <v>40.26</v>
      </c>
      <c r="M79" s="1">
        <v>0.25</v>
      </c>
      <c r="N79" s="7">
        <v>6.17</v>
      </c>
      <c r="O79" s="7">
        <v>2.85</v>
      </c>
      <c r="P79" s="7">
        <v>1.96</v>
      </c>
      <c r="Q79" s="7">
        <v>1.35</v>
      </c>
      <c r="R79" s="7">
        <v>3.7</v>
      </c>
      <c r="S79" s="7">
        <v>1.93</v>
      </c>
      <c r="T79" s="1">
        <f t="shared" si="8"/>
        <v>2.6459999999999999</v>
      </c>
      <c r="U79" s="34">
        <v>0</v>
      </c>
      <c r="V79" s="34">
        <v>1</v>
      </c>
      <c r="W79" s="64" t="s">
        <v>1339</v>
      </c>
      <c r="X79" s="54" t="s">
        <v>1341</v>
      </c>
      <c r="Y79" s="1">
        <f t="shared" si="9"/>
        <v>3.4465619999999999E-5</v>
      </c>
    </row>
    <row r="80" spans="1:25" x14ac:dyDescent="0.2">
      <c r="A80" s="46" t="s">
        <v>388</v>
      </c>
      <c r="B80" s="54" t="s">
        <v>1338</v>
      </c>
      <c r="C80" s="11"/>
      <c r="D80" s="10" t="s">
        <v>1299</v>
      </c>
      <c r="E80" s="63" t="s">
        <v>1300</v>
      </c>
      <c r="F80" s="7">
        <f t="shared" si="5"/>
        <v>13.033999999999999</v>
      </c>
      <c r="G80" s="7">
        <f t="shared" si="6"/>
        <v>4.8999999999999995</v>
      </c>
      <c r="H80" s="1">
        <f t="shared" si="7"/>
        <v>11.5</v>
      </c>
      <c r="I80" s="7">
        <v>12.7</v>
      </c>
      <c r="J80" s="7">
        <v>2.66</v>
      </c>
      <c r="K80" s="1">
        <v>2.63</v>
      </c>
      <c r="L80" s="7">
        <v>33.78</v>
      </c>
      <c r="M80" s="1">
        <v>0.17</v>
      </c>
      <c r="N80" s="1">
        <v>5.25</v>
      </c>
      <c r="O80" s="1">
        <v>2.65</v>
      </c>
      <c r="P80" s="1">
        <v>1.95</v>
      </c>
      <c r="Q80" s="1">
        <v>1.35</v>
      </c>
      <c r="R80" s="1">
        <v>3.8</v>
      </c>
      <c r="S80" s="1">
        <v>2</v>
      </c>
      <c r="T80" s="1">
        <f t="shared" si="8"/>
        <v>2.6325000000000003</v>
      </c>
      <c r="U80" s="34">
        <v>0</v>
      </c>
      <c r="V80" s="34">
        <v>1</v>
      </c>
      <c r="W80" s="64" t="s">
        <v>1339</v>
      </c>
      <c r="X80" s="54" t="s">
        <v>1341</v>
      </c>
      <c r="Y80" s="1">
        <f t="shared" si="9"/>
        <v>2.7129375E-5</v>
      </c>
    </row>
  </sheetData>
  <autoFilter ref="A1:Y80"/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workbookViewId="0">
      <selection activeCell="P58" sqref="A1:P58"/>
    </sheetView>
  </sheetViews>
  <sheetFormatPr defaultRowHeight="14.25" x14ac:dyDescent="0.2"/>
  <cols>
    <col min="1" max="1" width="6.625" bestFit="1" customWidth="1"/>
    <col min="2" max="2" width="21.5" bestFit="1" customWidth="1"/>
    <col min="3" max="3" width="9.25" bestFit="1" customWidth="1"/>
    <col min="4" max="4" width="6.5" bestFit="1" customWidth="1"/>
    <col min="5" max="5" width="7.375" customWidth="1"/>
    <col min="6" max="6" width="21.375" bestFit="1" customWidth="1"/>
    <col min="7" max="7" width="17.125" bestFit="1" customWidth="1"/>
    <col min="8" max="8" width="11.125" bestFit="1" customWidth="1"/>
  </cols>
  <sheetData>
    <row r="1" spans="1:16" x14ac:dyDescent="0.2">
      <c r="A1" s="43" t="s">
        <v>302</v>
      </c>
      <c r="B1" s="49" t="s">
        <v>23</v>
      </c>
      <c r="C1" s="49" t="s">
        <v>1036</v>
      </c>
      <c r="D1" s="49" t="s">
        <v>24</v>
      </c>
      <c r="E1" s="49" t="s">
        <v>25</v>
      </c>
      <c r="F1" s="49" t="s">
        <v>385</v>
      </c>
      <c r="G1" s="49" t="s">
        <v>27</v>
      </c>
      <c r="H1" s="43" t="s">
        <v>153</v>
      </c>
      <c r="I1" s="43" t="s">
        <v>145</v>
      </c>
      <c r="J1" s="43" t="s">
        <v>146</v>
      </c>
      <c r="K1" s="43" t="s">
        <v>983</v>
      </c>
      <c r="L1" s="43" t="s">
        <v>974</v>
      </c>
      <c r="M1" s="43" t="s">
        <v>975</v>
      </c>
      <c r="N1" s="43" t="s">
        <v>976</v>
      </c>
      <c r="O1" s="49" t="s">
        <v>987</v>
      </c>
      <c r="P1" s="49" t="s">
        <v>1343</v>
      </c>
    </row>
    <row r="2" spans="1:16" x14ac:dyDescent="0.2">
      <c r="A2" s="46" t="s">
        <v>386</v>
      </c>
      <c r="B2" s="7" t="s">
        <v>373</v>
      </c>
      <c r="C2" s="52" t="s">
        <v>1136</v>
      </c>
      <c r="D2" s="7">
        <v>900</v>
      </c>
      <c r="E2" s="7">
        <v>55</v>
      </c>
      <c r="F2" s="7">
        <v>22</v>
      </c>
      <c r="G2" s="7">
        <v>3</v>
      </c>
      <c r="H2" s="1">
        <v>50</v>
      </c>
      <c r="I2" s="1">
        <v>1</v>
      </c>
      <c r="J2" s="46" t="s">
        <v>375</v>
      </c>
      <c r="K2" s="46">
        <f>L2*M2*N2/1000000</f>
        <v>0.13685</v>
      </c>
      <c r="L2" s="46">
        <v>57.5</v>
      </c>
      <c r="M2" s="46">
        <v>42.5</v>
      </c>
      <c r="N2" s="46">
        <v>56</v>
      </c>
      <c r="O2" s="1"/>
    </row>
    <row r="3" spans="1:16" x14ac:dyDescent="0.2">
      <c r="A3" s="46" t="s">
        <v>386</v>
      </c>
      <c r="B3" s="7" t="s">
        <v>382</v>
      </c>
      <c r="C3" s="52" t="s">
        <v>1136</v>
      </c>
      <c r="D3" s="7">
        <v>700</v>
      </c>
      <c r="E3" s="7">
        <v>35</v>
      </c>
      <c r="F3" s="7">
        <v>16</v>
      </c>
      <c r="G3" s="7">
        <v>3.6</v>
      </c>
      <c r="H3" s="1">
        <v>32</v>
      </c>
      <c r="I3" s="1">
        <v>1</v>
      </c>
      <c r="J3" s="46" t="s">
        <v>375</v>
      </c>
      <c r="K3" s="46">
        <f t="shared" ref="K3:K15" si="0">L3*M3*N3/1000000</f>
        <v>6.3112500000000002E-2</v>
      </c>
      <c r="L3" s="46">
        <v>42.5</v>
      </c>
      <c r="M3" s="46">
        <v>33</v>
      </c>
      <c r="N3" s="46">
        <v>45</v>
      </c>
      <c r="O3" s="1"/>
    </row>
    <row r="4" spans="1:16" x14ac:dyDescent="0.2">
      <c r="A4" s="46" t="s">
        <v>386</v>
      </c>
      <c r="B4" s="51" t="s">
        <v>1006</v>
      </c>
      <c r="C4" s="52" t="s">
        <v>1136</v>
      </c>
      <c r="D4" s="7">
        <v>800</v>
      </c>
      <c r="E4" s="7">
        <v>75</v>
      </c>
      <c r="F4" s="7">
        <v>21</v>
      </c>
      <c r="G4" s="7">
        <v>3.8</v>
      </c>
      <c r="H4" s="1">
        <v>52</v>
      </c>
      <c r="I4" s="1">
        <v>1</v>
      </c>
      <c r="J4" s="46" t="s">
        <v>375</v>
      </c>
      <c r="K4" s="46">
        <f t="shared" si="0"/>
        <v>0.10062500000000001</v>
      </c>
      <c r="L4" s="46">
        <v>57.5</v>
      </c>
      <c r="M4" s="46">
        <v>35</v>
      </c>
      <c r="N4" s="46">
        <v>50</v>
      </c>
      <c r="O4" s="1"/>
    </row>
    <row r="5" spans="1:16" x14ac:dyDescent="0.2">
      <c r="A5" s="46" t="s">
        <v>386</v>
      </c>
      <c r="B5" s="7" t="s">
        <v>381</v>
      </c>
      <c r="C5" s="52" t="s">
        <v>1136</v>
      </c>
      <c r="D5" s="7">
        <v>700</v>
      </c>
      <c r="E5" s="7">
        <v>30</v>
      </c>
      <c r="F5" s="7">
        <v>14</v>
      </c>
      <c r="G5" s="7">
        <v>4</v>
      </c>
      <c r="H5" s="1">
        <v>29</v>
      </c>
      <c r="I5" s="1">
        <v>1</v>
      </c>
      <c r="J5" s="46" t="s">
        <v>375</v>
      </c>
      <c r="K5" s="46">
        <f t="shared" si="0"/>
        <v>5.7375000000000002E-2</v>
      </c>
      <c r="L5" s="46">
        <v>42.5</v>
      </c>
      <c r="M5" s="46">
        <v>30</v>
      </c>
      <c r="N5" s="46">
        <v>45</v>
      </c>
      <c r="O5" s="1"/>
    </row>
    <row r="6" spans="1:16" x14ac:dyDescent="0.2">
      <c r="A6" s="46" t="s">
        <v>386</v>
      </c>
      <c r="B6" s="7" t="s">
        <v>383</v>
      </c>
      <c r="C6" s="52" t="s">
        <v>1136</v>
      </c>
      <c r="D6" s="7">
        <v>900</v>
      </c>
      <c r="E6" s="7">
        <v>22</v>
      </c>
      <c r="F6" s="7">
        <v>14</v>
      </c>
      <c r="G6" s="7">
        <v>4.0999999999999996</v>
      </c>
      <c r="H6" s="1">
        <v>28</v>
      </c>
      <c r="I6" s="1">
        <v>1</v>
      </c>
      <c r="J6" s="46" t="s">
        <v>375</v>
      </c>
      <c r="K6" s="46">
        <f t="shared" si="0"/>
        <v>6.3112500000000002E-2</v>
      </c>
      <c r="L6" s="46">
        <v>42.5</v>
      </c>
      <c r="M6" s="46">
        <v>33</v>
      </c>
      <c r="N6" s="46">
        <v>45</v>
      </c>
      <c r="O6" s="1"/>
    </row>
    <row r="7" spans="1:16" x14ac:dyDescent="0.2">
      <c r="A7" s="46" t="s">
        <v>386</v>
      </c>
      <c r="B7" s="51" t="s">
        <v>376</v>
      </c>
      <c r="C7" s="52" t="s">
        <v>1136</v>
      </c>
      <c r="D7" s="7">
        <v>900</v>
      </c>
      <c r="E7" s="7">
        <v>20</v>
      </c>
      <c r="F7" s="7">
        <v>13</v>
      </c>
      <c r="G7" s="7">
        <v>4.5</v>
      </c>
      <c r="H7" s="20">
        <v>25</v>
      </c>
      <c r="I7" s="1">
        <v>1</v>
      </c>
      <c r="J7" s="46" t="s">
        <v>375</v>
      </c>
      <c r="K7" s="46">
        <f t="shared" si="0"/>
        <v>5.7375000000000002E-2</v>
      </c>
      <c r="L7" s="46">
        <v>42.5</v>
      </c>
      <c r="M7" s="46">
        <v>30</v>
      </c>
      <c r="N7" s="46">
        <v>45</v>
      </c>
      <c r="O7" s="1"/>
    </row>
    <row r="8" spans="1:16" x14ac:dyDescent="0.2">
      <c r="A8" s="46" t="s">
        <v>386</v>
      </c>
      <c r="B8" s="51" t="s">
        <v>374</v>
      </c>
      <c r="C8" s="52" t="s">
        <v>1136</v>
      </c>
      <c r="D8" s="7">
        <v>900</v>
      </c>
      <c r="E8" s="7">
        <v>20</v>
      </c>
      <c r="F8" s="7">
        <v>12</v>
      </c>
      <c r="G8" s="7">
        <v>5</v>
      </c>
      <c r="H8" s="1">
        <v>24</v>
      </c>
      <c r="I8" s="1">
        <v>1</v>
      </c>
      <c r="J8" s="46" t="s">
        <v>375</v>
      </c>
      <c r="K8" s="46">
        <f t="shared" si="0"/>
        <v>5.7375000000000002E-2</v>
      </c>
      <c r="L8" s="46">
        <v>42.5</v>
      </c>
      <c r="M8" s="46">
        <v>30</v>
      </c>
      <c r="N8" s="46">
        <v>45</v>
      </c>
      <c r="O8" s="1"/>
    </row>
    <row r="9" spans="1:16" x14ac:dyDescent="0.2">
      <c r="A9" s="46" t="s">
        <v>386</v>
      </c>
      <c r="B9" s="7" t="s">
        <v>384</v>
      </c>
      <c r="C9" s="52" t="s">
        <v>1136</v>
      </c>
      <c r="D9" s="7">
        <v>700</v>
      </c>
      <c r="E9" s="7">
        <v>22</v>
      </c>
      <c r="F9" s="7">
        <v>11</v>
      </c>
      <c r="G9" s="7">
        <v>5.4</v>
      </c>
      <c r="H9" s="1">
        <v>23</v>
      </c>
      <c r="I9" s="1">
        <v>1</v>
      </c>
      <c r="J9" s="46" t="s">
        <v>375</v>
      </c>
      <c r="K9" s="46">
        <f t="shared" si="0"/>
        <v>2.8049999999999999E-2</v>
      </c>
      <c r="L9" s="46">
        <v>42.5</v>
      </c>
      <c r="M9" s="46">
        <v>22</v>
      </c>
      <c r="N9" s="46">
        <v>30</v>
      </c>
      <c r="O9" s="1"/>
    </row>
    <row r="10" spans="1:16" x14ac:dyDescent="0.2">
      <c r="A10" s="46" t="s">
        <v>386</v>
      </c>
      <c r="B10" s="7" t="s">
        <v>378</v>
      </c>
      <c r="C10" s="52" t="s">
        <v>1136</v>
      </c>
      <c r="D10" s="7">
        <v>700</v>
      </c>
      <c r="E10" s="7">
        <v>45</v>
      </c>
      <c r="F10" s="7">
        <v>12</v>
      </c>
      <c r="G10" s="7">
        <v>5.4</v>
      </c>
      <c r="H10" s="1">
        <v>38</v>
      </c>
      <c r="I10" s="1">
        <v>1</v>
      </c>
      <c r="J10" s="46" t="s">
        <v>375</v>
      </c>
      <c r="K10" s="46">
        <f t="shared" si="0"/>
        <v>7.7625E-2</v>
      </c>
      <c r="L10" s="46">
        <v>57.5</v>
      </c>
      <c r="M10" s="46">
        <v>30</v>
      </c>
      <c r="N10" s="46">
        <v>45</v>
      </c>
      <c r="O10" s="1"/>
    </row>
    <row r="11" spans="1:16" x14ac:dyDescent="0.2">
      <c r="A11" s="46" t="s">
        <v>386</v>
      </c>
      <c r="B11" s="7" t="s">
        <v>379</v>
      </c>
      <c r="C11" s="52" t="s">
        <v>1136</v>
      </c>
      <c r="D11" s="7">
        <v>700</v>
      </c>
      <c r="E11" s="7">
        <v>22</v>
      </c>
      <c r="F11" s="7">
        <v>11</v>
      </c>
      <c r="G11" s="7">
        <v>5.6</v>
      </c>
      <c r="H11" s="1">
        <v>23</v>
      </c>
      <c r="I11" s="1">
        <v>1</v>
      </c>
      <c r="J11" s="46" t="s">
        <v>375</v>
      </c>
      <c r="K11" s="46">
        <f t="shared" si="0"/>
        <v>4.403E-2</v>
      </c>
      <c r="L11" s="46">
        <v>42.5</v>
      </c>
      <c r="M11" s="46">
        <v>28</v>
      </c>
      <c r="N11" s="46">
        <v>37</v>
      </c>
      <c r="O11" s="1"/>
    </row>
    <row r="12" spans="1:16" x14ac:dyDescent="0.2">
      <c r="A12" s="46" t="s">
        <v>386</v>
      </c>
      <c r="B12" s="7" t="s">
        <v>380</v>
      </c>
      <c r="C12" s="52" t="s">
        <v>1136</v>
      </c>
      <c r="D12" s="7">
        <v>900</v>
      </c>
      <c r="E12" s="7">
        <v>15</v>
      </c>
      <c r="F12" s="7">
        <v>11</v>
      </c>
      <c r="G12" s="7">
        <v>6</v>
      </c>
      <c r="H12" s="1">
        <v>23</v>
      </c>
      <c r="I12" s="1">
        <v>1</v>
      </c>
      <c r="J12" s="46" t="s">
        <v>375</v>
      </c>
      <c r="K12" s="46">
        <f t="shared" si="0"/>
        <v>4.403E-2</v>
      </c>
      <c r="L12" s="46">
        <v>42.5</v>
      </c>
      <c r="M12" s="46">
        <v>28</v>
      </c>
      <c r="N12" s="46">
        <v>37</v>
      </c>
      <c r="O12" s="1"/>
    </row>
    <row r="13" spans="1:16" x14ac:dyDescent="0.2">
      <c r="A13" s="46" t="s">
        <v>386</v>
      </c>
      <c r="B13" s="51" t="s">
        <v>1005</v>
      </c>
      <c r="C13" s="52" t="s">
        <v>1136</v>
      </c>
      <c r="D13" s="7">
        <v>700</v>
      </c>
      <c r="E13" s="7">
        <v>15</v>
      </c>
      <c r="F13" s="7">
        <v>9</v>
      </c>
      <c r="G13" s="7">
        <v>8</v>
      </c>
      <c r="H13" s="1">
        <v>17</v>
      </c>
      <c r="I13" s="1">
        <v>1</v>
      </c>
      <c r="J13" s="46" t="s">
        <v>375</v>
      </c>
      <c r="K13" s="46">
        <f t="shared" si="0"/>
        <v>2.8049999999999999E-2</v>
      </c>
      <c r="L13" s="46">
        <v>42.5</v>
      </c>
      <c r="M13" s="46">
        <v>22</v>
      </c>
      <c r="N13" s="46">
        <v>30</v>
      </c>
      <c r="O13" s="1"/>
    </row>
    <row r="14" spans="1:16" x14ac:dyDescent="0.2">
      <c r="A14" s="46" t="s">
        <v>386</v>
      </c>
      <c r="B14" s="51" t="s">
        <v>377</v>
      </c>
      <c r="C14" s="52" t="s">
        <v>1136</v>
      </c>
      <c r="D14" s="7">
        <v>1100</v>
      </c>
      <c r="E14" s="7">
        <v>10</v>
      </c>
      <c r="F14" s="7">
        <v>10</v>
      </c>
      <c r="G14" s="7">
        <v>8</v>
      </c>
      <c r="H14" s="1">
        <v>17</v>
      </c>
      <c r="I14" s="1">
        <v>1</v>
      </c>
      <c r="J14" s="46" t="s">
        <v>375</v>
      </c>
      <c r="K14" s="46">
        <f t="shared" si="0"/>
        <v>4.403E-2</v>
      </c>
      <c r="L14" s="46">
        <v>42.5</v>
      </c>
      <c r="M14" s="46">
        <v>28</v>
      </c>
      <c r="N14" s="46">
        <v>37</v>
      </c>
      <c r="O14" s="1"/>
    </row>
    <row r="15" spans="1:16" x14ac:dyDescent="0.2">
      <c r="A15" s="1"/>
      <c r="B15" s="51" t="s">
        <v>387</v>
      </c>
      <c r="C15" s="52" t="s">
        <v>1136</v>
      </c>
      <c r="D15" s="7">
        <v>800</v>
      </c>
      <c r="E15" s="7">
        <v>30</v>
      </c>
      <c r="F15" s="1"/>
      <c r="G15" s="7"/>
      <c r="H15" s="1">
        <v>27</v>
      </c>
      <c r="I15" s="1">
        <v>1</v>
      </c>
      <c r="J15" s="46" t="s">
        <v>375</v>
      </c>
      <c r="K15" s="46">
        <f t="shared" si="0"/>
        <v>0</v>
      </c>
      <c r="L15" s="1"/>
      <c r="M15" s="1"/>
      <c r="N15" s="1"/>
      <c r="O15" s="1"/>
    </row>
    <row r="16" spans="1:16" x14ac:dyDescent="0.2">
      <c r="A16" s="46" t="s">
        <v>386</v>
      </c>
      <c r="B16" s="27" t="s">
        <v>990</v>
      </c>
      <c r="C16" s="52" t="s">
        <v>1137</v>
      </c>
      <c r="D16" s="7">
        <v>2000</v>
      </c>
      <c r="E16" s="1">
        <v>2.1999999999999999E-2</v>
      </c>
      <c r="F16" s="1">
        <v>2.5</v>
      </c>
      <c r="G16" s="1">
        <v>68.7</v>
      </c>
      <c r="H16" s="1">
        <v>5.6</v>
      </c>
      <c r="I16" s="1">
        <v>1</v>
      </c>
      <c r="J16" s="46" t="s">
        <v>375</v>
      </c>
      <c r="K16" s="1">
        <f>L16*PI()*POWER(M16/2,2)/1000000</f>
        <v>3.4994828886867426E-3</v>
      </c>
      <c r="L16" s="1">
        <v>32</v>
      </c>
      <c r="M16" s="1">
        <v>11.8</v>
      </c>
      <c r="N16" s="1"/>
      <c r="O16" s="1">
        <v>39</v>
      </c>
      <c r="P16" s="1">
        <v>630</v>
      </c>
    </row>
    <row r="17" spans="1:16" x14ac:dyDescent="0.2">
      <c r="A17" s="46" t="s">
        <v>386</v>
      </c>
      <c r="B17" s="65" t="s">
        <v>991</v>
      </c>
      <c r="C17" s="52" t="s">
        <v>1137</v>
      </c>
      <c r="D17" s="7">
        <v>2000</v>
      </c>
      <c r="E17" s="1">
        <v>3.3000000000000002E-2</v>
      </c>
      <c r="F17" s="1">
        <v>3.5</v>
      </c>
      <c r="G17" s="1">
        <v>52.7</v>
      </c>
      <c r="H17" s="1">
        <v>5.8</v>
      </c>
      <c r="I17" s="1">
        <v>1</v>
      </c>
      <c r="J17" s="46" t="s">
        <v>375</v>
      </c>
      <c r="K17" s="1">
        <f>L17*PI()*POWER(M17/2,2)/1000000</f>
        <v>4.5128350150286664E-3</v>
      </c>
      <c r="L17" s="1">
        <v>32</v>
      </c>
      <c r="M17" s="1">
        <v>13.4</v>
      </c>
      <c r="N17" s="1"/>
      <c r="O17" s="1">
        <v>58</v>
      </c>
      <c r="P17" s="1">
        <v>630</v>
      </c>
    </row>
    <row r="18" spans="1:16" x14ac:dyDescent="0.2">
      <c r="A18" s="54" t="s">
        <v>1344</v>
      </c>
      <c r="B18" s="50" t="s">
        <v>992</v>
      </c>
      <c r="C18" s="52" t="s">
        <v>1137</v>
      </c>
      <c r="D18" s="7">
        <v>2000</v>
      </c>
      <c r="E18" s="7">
        <v>4.7E-2</v>
      </c>
      <c r="F18" s="7">
        <v>4.5</v>
      </c>
      <c r="G18" s="7">
        <v>34.799999999999997</v>
      </c>
      <c r="H18" s="1">
        <v>6</v>
      </c>
      <c r="I18" s="1">
        <v>1</v>
      </c>
      <c r="J18" s="46" t="s">
        <v>375</v>
      </c>
      <c r="K18" s="1">
        <f>L18*PI()*POWER(M18/2,2)/1000000</f>
        <v>6.5146578538960833E-3</v>
      </c>
      <c r="L18" s="1">
        <v>32</v>
      </c>
      <c r="M18" s="1">
        <v>16.100000000000001</v>
      </c>
      <c r="N18" s="1"/>
      <c r="O18" s="1">
        <v>82</v>
      </c>
      <c r="P18" s="1">
        <v>630</v>
      </c>
    </row>
    <row r="19" spans="1:16" x14ac:dyDescent="0.2">
      <c r="A19" s="54" t="s">
        <v>1345</v>
      </c>
      <c r="B19" s="50" t="s">
        <v>993</v>
      </c>
      <c r="C19" s="52" t="s">
        <v>1137</v>
      </c>
      <c r="D19" s="7">
        <v>2000</v>
      </c>
      <c r="E19" s="7">
        <v>4.7E-2</v>
      </c>
      <c r="F19" s="7">
        <v>4</v>
      </c>
      <c r="G19" s="7">
        <v>45.8</v>
      </c>
      <c r="H19" s="1">
        <v>6</v>
      </c>
      <c r="I19" s="1">
        <v>1</v>
      </c>
      <c r="J19" s="46" t="s">
        <v>375</v>
      </c>
      <c r="K19" s="1">
        <f>L19*PI()*POWER(M19/2,2)/1000000</f>
        <v>3.7377412755349925E-3</v>
      </c>
      <c r="L19" s="1">
        <v>44</v>
      </c>
      <c r="M19" s="1">
        <v>10.4</v>
      </c>
      <c r="N19" s="1"/>
      <c r="O19" s="1">
        <v>47</v>
      </c>
      <c r="P19" s="1">
        <v>630</v>
      </c>
    </row>
    <row r="20" spans="1:16" x14ac:dyDescent="0.2">
      <c r="A20" s="46" t="s">
        <v>386</v>
      </c>
      <c r="B20" s="55" t="s">
        <v>988</v>
      </c>
      <c r="C20" s="52" t="s">
        <v>1137</v>
      </c>
      <c r="D20" s="7">
        <v>2000</v>
      </c>
      <c r="E20" s="1">
        <v>6.8000000000000005E-2</v>
      </c>
      <c r="F20" s="7">
        <v>5.5</v>
      </c>
      <c r="G20" s="1">
        <v>23.5</v>
      </c>
      <c r="H20" s="1">
        <v>6</v>
      </c>
      <c r="I20" s="1">
        <v>1</v>
      </c>
      <c r="J20" s="46" t="s">
        <v>375</v>
      </c>
      <c r="K20" s="1">
        <f>L20*PI()*POWER(M20/2,2)/1000000</f>
        <v>5.6548667764616273E-3</v>
      </c>
      <c r="L20" s="1">
        <v>32</v>
      </c>
      <c r="M20" s="1">
        <v>15</v>
      </c>
      <c r="N20" s="1"/>
      <c r="O20" s="1">
        <v>119</v>
      </c>
      <c r="P20" s="1">
        <v>630</v>
      </c>
    </row>
    <row r="21" spans="1:16" x14ac:dyDescent="0.2">
      <c r="A21" s="1"/>
      <c r="B21" s="50" t="s">
        <v>994</v>
      </c>
      <c r="C21" s="52" t="s">
        <v>1137</v>
      </c>
      <c r="D21" s="7">
        <v>2000</v>
      </c>
      <c r="E21" s="7">
        <v>6.8000000000000005E-2</v>
      </c>
      <c r="F21" s="7">
        <v>5.5</v>
      </c>
      <c r="G21" s="7">
        <v>16.3</v>
      </c>
      <c r="H21" s="1"/>
      <c r="I21" s="1">
        <v>1</v>
      </c>
      <c r="J21" s="46" t="s">
        <v>375</v>
      </c>
      <c r="K21" s="1">
        <f t="shared" ref="K21:K33" si="1">L21*PI()*POWER(M21/2,2)/1000000</f>
        <v>5.0595663845328974E-3</v>
      </c>
      <c r="L21" s="1">
        <v>44</v>
      </c>
      <c r="M21" s="1">
        <v>12.1</v>
      </c>
      <c r="N21" s="1"/>
      <c r="O21" s="1">
        <v>68</v>
      </c>
      <c r="P21" s="1">
        <v>630</v>
      </c>
    </row>
    <row r="22" spans="1:16" x14ac:dyDescent="0.2">
      <c r="A22" s="46" t="s">
        <v>386</v>
      </c>
      <c r="B22" s="50" t="s">
        <v>989</v>
      </c>
      <c r="C22" s="52" t="s">
        <v>1137</v>
      </c>
      <c r="D22" s="7">
        <v>2000</v>
      </c>
      <c r="E22" s="7">
        <v>0.1</v>
      </c>
      <c r="F22" s="7">
        <v>7.5</v>
      </c>
      <c r="G22" s="7">
        <v>13.8</v>
      </c>
      <c r="H22" s="1">
        <v>6.2</v>
      </c>
      <c r="I22" s="1">
        <v>1</v>
      </c>
      <c r="J22" s="46" t="s">
        <v>375</v>
      </c>
      <c r="K22" s="1">
        <f t="shared" si="1"/>
        <v>7.9630577309071221E-3</v>
      </c>
      <c r="L22" s="1">
        <v>32</v>
      </c>
      <c r="M22" s="1">
        <v>17.8</v>
      </c>
      <c r="N22" s="1"/>
      <c r="O22" s="1">
        <v>175</v>
      </c>
      <c r="P22" s="1">
        <v>630</v>
      </c>
    </row>
    <row r="23" spans="1:16" x14ac:dyDescent="0.2">
      <c r="A23" s="1"/>
      <c r="B23" s="50" t="s">
        <v>995</v>
      </c>
      <c r="C23" s="52" t="s">
        <v>1137</v>
      </c>
      <c r="D23" s="7">
        <v>2000</v>
      </c>
      <c r="E23" s="7">
        <v>0.1</v>
      </c>
      <c r="F23" s="7">
        <v>7</v>
      </c>
      <c r="G23" s="7">
        <v>12.4</v>
      </c>
      <c r="H23" s="1"/>
      <c r="I23" s="1">
        <v>1</v>
      </c>
      <c r="J23" s="46" t="s">
        <v>375</v>
      </c>
      <c r="K23" s="1">
        <f t="shared" si="1"/>
        <v>6.9681781693683035E-3</v>
      </c>
      <c r="L23" s="1">
        <v>44</v>
      </c>
      <c r="M23" s="1">
        <v>14.2</v>
      </c>
      <c r="N23" s="1"/>
      <c r="O23" s="1">
        <v>100</v>
      </c>
      <c r="P23" s="1">
        <v>630</v>
      </c>
    </row>
    <row r="24" spans="1:16" x14ac:dyDescent="0.2">
      <c r="A24" s="46" t="s">
        <v>386</v>
      </c>
      <c r="B24" s="50" t="s">
        <v>996</v>
      </c>
      <c r="C24" s="52" t="s">
        <v>1137</v>
      </c>
      <c r="D24" s="7">
        <v>2000</v>
      </c>
      <c r="E24" s="7">
        <v>0.15</v>
      </c>
      <c r="F24" s="7">
        <v>9</v>
      </c>
      <c r="G24" s="7">
        <v>8.6</v>
      </c>
      <c r="H24" s="1">
        <v>7.2</v>
      </c>
      <c r="I24" s="1">
        <v>1</v>
      </c>
      <c r="J24" s="46" t="s">
        <v>375</v>
      </c>
      <c r="K24" s="1">
        <f t="shared" si="1"/>
        <v>1.0104964186198105E-2</v>
      </c>
      <c r="L24" s="1">
        <v>44</v>
      </c>
      <c r="M24" s="1">
        <v>17.100000000000001</v>
      </c>
      <c r="N24" s="1"/>
      <c r="O24" s="1">
        <v>150</v>
      </c>
      <c r="P24" s="1">
        <v>630</v>
      </c>
    </row>
    <row r="25" spans="1:16" x14ac:dyDescent="0.2">
      <c r="A25" s="46" t="s">
        <v>386</v>
      </c>
      <c r="B25" s="50" t="s">
        <v>997</v>
      </c>
      <c r="C25" s="52" t="s">
        <v>1137</v>
      </c>
      <c r="D25" s="7">
        <v>2000</v>
      </c>
      <c r="E25" s="7">
        <v>0.22</v>
      </c>
      <c r="F25" s="7">
        <v>9</v>
      </c>
      <c r="G25" s="7">
        <v>8.5</v>
      </c>
      <c r="H25" s="1">
        <v>10.5</v>
      </c>
      <c r="I25" s="1">
        <v>1</v>
      </c>
      <c r="J25" s="46" t="s">
        <v>375</v>
      </c>
      <c r="K25" s="1">
        <f t="shared" si="1"/>
        <v>1.4381457185897209E-2</v>
      </c>
      <c r="L25" s="1">
        <v>44</v>
      </c>
      <c r="M25" s="1">
        <v>20.399999999999999</v>
      </c>
      <c r="N25" s="1"/>
      <c r="O25" s="1">
        <v>220</v>
      </c>
      <c r="P25" s="1">
        <v>630</v>
      </c>
    </row>
    <row r="26" spans="1:16" x14ac:dyDescent="0.2">
      <c r="A26" s="46" t="s">
        <v>386</v>
      </c>
      <c r="B26" s="55" t="s">
        <v>1007</v>
      </c>
      <c r="C26" s="52" t="s">
        <v>1137</v>
      </c>
      <c r="D26" s="7">
        <v>2000</v>
      </c>
      <c r="E26" s="7">
        <v>0.33</v>
      </c>
      <c r="F26" s="7">
        <v>12</v>
      </c>
      <c r="G26" s="7">
        <v>5.2</v>
      </c>
      <c r="H26" s="1">
        <v>12</v>
      </c>
      <c r="I26" s="1">
        <v>1</v>
      </c>
      <c r="J26" s="46" t="s">
        <v>375</v>
      </c>
      <c r="K26" s="1">
        <f t="shared" si="1"/>
        <v>2.108319688231456E-2</v>
      </c>
      <c r="L26" s="1">
        <v>44</v>
      </c>
      <c r="M26" s="1">
        <v>24.7</v>
      </c>
      <c r="N26" s="1"/>
      <c r="O26" s="1">
        <v>330</v>
      </c>
      <c r="P26" s="1">
        <v>630</v>
      </c>
    </row>
    <row r="27" spans="1:16" x14ac:dyDescent="0.2">
      <c r="A27" s="46" t="s">
        <v>386</v>
      </c>
      <c r="B27" s="50" t="s">
        <v>998</v>
      </c>
      <c r="C27" s="52" t="s">
        <v>1137</v>
      </c>
      <c r="D27" s="7">
        <v>2000</v>
      </c>
      <c r="E27" s="7">
        <v>0.47</v>
      </c>
      <c r="F27" s="7">
        <v>12</v>
      </c>
      <c r="G27" s="7">
        <v>5</v>
      </c>
      <c r="H27" s="1">
        <v>14.5</v>
      </c>
      <c r="I27" s="1">
        <v>1</v>
      </c>
      <c r="J27" s="46" t="s">
        <v>375</v>
      </c>
      <c r="K27" s="1">
        <f t="shared" si="1"/>
        <v>3.0894767730593915E-2</v>
      </c>
      <c r="L27" s="1">
        <v>44</v>
      </c>
      <c r="M27" s="1">
        <v>29.9</v>
      </c>
      <c r="N27" s="1"/>
      <c r="O27" s="1">
        <v>470</v>
      </c>
      <c r="P27" s="1">
        <v>630</v>
      </c>
    </row>
    <row r="28" spans="1:16" x14ac:dyDescent="0.2">
      <c r="A28" s="46" t="s">
        <v>386</v>
      </c>
      <c r="B28" s="50" t="s">
        <v>999</v>
      </c>
      <c r="C28" s="52" t="s">
        <v>1137</v>
      </c>
      <c r="D28" s="7">
        <v>2000</v>
      </c>
      <c r="E28" s="7">
        <v>0.56000000000000005</v>
      </c>
      <c r="F28" s="7">
        <v>12</v>
      </c>
      <c r="G28" s="7">
        <v>4.9000000000000004</v>
      </c>
      <c r="H28" s="1">
        <v>16</v>
      </c>
      <c r="I28" s="1">
        <v>1</v>
      </c>
      <c r="J28" s="46" t="s">
        <v>375</v>
      </c>
      <c r="K28" s="1">
        <f t="shared" si="1"/>
        <v>3.6277101344356626E-2</v>
      </c>
      <c r="L28" s="1">
        <v>44</v>
      </c>
      <c r="M28" s="1">
        <v>32.4</v>
      </c>
      <c r="N28" s="1"/>
      <c r="O28" s="1">
        <v>560</v>
      </c>
      <c r="P28" s="1">
        <v>630</v>
      </c>
    </row>
    <row r="29" spans="1:16" x14ac:dyDescent="0.2">
      <c r="A29" s="1"/>
      <c r="B29" s="50" t="s">
        <v>1000</v>
      </c>
      <c r="C29" s="52" t="s">
        <v>1137</v>
      </c>
      <c r="D29" s="7">
        <v>2000</v>
      </c>
      <c r="E29" s="7">
        <v>0.56000000000000005</v>
      </c>
      <c r="F29" s="7">
        <v>12</v>
      </c>
      <c r="G29" s="7">
        <v>5.5</v>
      </c>
      <c r="H29" s="1"/>
      <c r="I29" s="1">
        <v>1</v>
      </c>
      <c r="J29" s="46" t="s">
        <v>375</v>
      </c>
      <c r="K29" s="1">
        <f t="shared" si="1"/>
        <v>3.1438114034013906E-2</v>
      </c>
      <c r="L29" s="1">
        <v>57</v>
      </c>
      <c r="M29" s="1">
        <v>26.5</v>
      </c>
      <c r="N29" s="1"/>
      <c r="O29" s="1">
        <v>358</v>
      </c>
      <c r="P29" s="1">
        <v>630</v>
      </c>
    </row>
    <row r="30" spans="1:16" x14ac:dyDescent="0.2">
      <c r="A30" s="46" t="s">
        <v>386</v>
      </c>
      <c r="B30" s="50" t="s">
        <v>1001</v>
      </c>
      <c r="C30" s="52" t="s">
        <v>1137</v>
      </c>
      <c r="D30" s="7">
        <v>2000</v>
      </c>
      <c r="E30" s="7">
        <v>0.68</v>
      </c>
      <c r="F30" s="7">
        <v>12</v>
      </c>
      <c r="G30" s="7">
        <v>5.0999999999999996</v>
      </c>
      <c r="H30" s="1">
        <v>17.600000000000001</v>
      </c>
      <c r="I30" s="1">
        <v>1</v>
      </c>
      <c r="J30" s="46" t="s">
        <v>375</v>
      </c>
      <c r="K30" s="1">
        <f t="shared" si="1"/>
        <v>3.7909732068555808E-2</v>
      </c>
      <c r="L30" s="1">
        <v>57</v>
      </c>
      <c r="M30" s="1">
        <v>29.1</v>
      </c>
      <c r="N30" s="1"/>
      <c r="O30" s="1">
        <v>435</v>
      </c>
      <c r="P30" s="1">
        <v>630</v>
      </c>
    </row>
    <row r="31" spans="1:16" x14ac:dyDescent="0.2">
      <c r="A31" s="46" t="s">
        <v>386</v>
      </c>
      <c r="B31" s="50" t="s">
        <v>1002</v>
      </c>
      <c r="C31" s="52" t="s">
        <v>1137</v>
      </c>
      <c r="D31" s="7">
        <v>2000</v>
      </c>
      <c r="E31" s="7">
        <v>1</v>
      </c>
      <c r="F31" s="7">
        <v>12</v>
      </c>
      <c r="G31" s="7">
        <v>4.8</v>
      </c>
      <c r="H31" s="1">
        <v>23.5</v>
      </c>
      <c r="I31" s="1">
        <v>1</v>
      </c>
      <c r="J31" s="46" t="s">
        <v>375</v>
      </c>
      <c r="K31" s="1">
        <f t="shared" si="1"/>
        <v>5.5154248303375543E-2</v>
      </c>
      <c r="L31" s="1">
        <v>57</v>
      </c>
      <c r="M31" s="1">
        <v>35.1</v>
      </c>
      <c r="N31" s="1"/>
      <c r="O31" s="1">
        <v>640</v>
      </c>
      <c r="P31" s="1">
        <v>630</v>
      </c>
    </row>
    <row r="32" spans="1:16" x14ac:dyDescent="0.2">
      <c r="A32" s="46" t="s">
        <v>386</v>
      </c>
      <c r="B32" s="50" t="s">
        <v>1003</v>
      </c>
      <c r="C32" s="52" t="s">
        <v>1137</v>
      </c>
      <c r="D32" s="7">
        <v>2000</v>
      </c>
      <c r="E32" s="7">
        <v>1.2</v>
      </c>
      <c r="F32" s="7">
        <v>12</v>
      </c>
      <c r="G32" s="7">
        <v>4.8</v>
      </c>
      <c r="H32" s="1">
        <v>27</v>
      </c>
      <c r="I32" s="1">
        <v>1</v>
      </c>
      <c r="J32" s="46" t="s">
        <v>375</v>
      </c>
      <c r="K32" s="1">
        <f t="shared" si="1"/>
        <v>6.5669284578646722E-2</v>
      </c>
      <c r="L32" s="1">
        <v>57</v>
      </c>
      <c r="M32" s="1">
        <v>38.299999999999997</v>
      </c>
      <c r="N32" s="1"/>
      <c r="O32" s="1">
        <v>768</v>
      </c>
      <c r="P32" s="1">
        <v>630</v>
      </c>
    </row>
    <row r="33" spans="1:16" x14ac:dyDescent="0.2">
      <c r="A33" s="46" t="s">
        <v>386</v>
      </c>
      <c r="B33" s="50" t="s">
        <v>1004</v>
      </c>
      <c r="C33" s="52" t="s">
        <v>1137</v>
      </c>
      <c r="D33" s="7">
        <v>2000</v>
      </c>
      <c r="E33" s="7">
        <v>1.5</v>
      </c>
      <c r="F33" s="7">
        <v>12</v>
      </c>
      <c r="G33" s="7">
        <v>4.5999999999999996</v>
      </c>
      <c r="H33" s="1">
        <v>31</v>
      </c>
      <c r="I33" s="1">
        <v>1</v>
      </c>
      <c r="J33" s="46" t="s">
        <v>375</v>
      </c>
      <c r="K33" s="1">
        <f t="shared" si="1"/>
        <v>8.2007254983364933E-2</v>
      </c>
      <c r="L33" s="1">
        <v>57</v>
      </c>
      <c r="M33" s="1">
        <v>42.8</v>
      </c>
      <c r="N33" s="1"/>
      <c r="O33" s="1">
        <v>960</v>
      </c>
      <c r="P33" s="1">
        <v>630</v>
      </c>
    </row>
    <row r="34" spans="1:16" x14ac:dyDescent="0.2">
      <c r="A34" s="54" t="s">
        <v>1344</v>
      </c>
      <c r="B34" s="66" t="s">
        <v>1346</v>
      </c>
      <c r="C34" s="52" t="s">
        <v>1137</v>
      </c>
      <c r="D34" s="7">
        <v>3000</v>
      </c>
      <c r="E34" s="1">
        <v>6.7999999999999996E-3</v>
      </c>
      <c r="F34" s="1">
        <v>1.5</v>
      </c>
      <c r="G34" s="1">
        <v>104</v>
      </c>
      <c r="H34" s="1">
        <v>4.3</v>
      </c>
      <c r="I34" s="1">
        <v>1</v>
      </c>
      <c r="J34" s="46" t="s">
        <v>375</v>
      </c>
      <c r="K34" s="1">
        <f t="shared" ref="K34:K36" si="2">L34*PI()*POWER(M34/2,2)/1000000</f>
        <v>2.4632599678266853E-3</v>
      </c>
      <c r="L34" s="1">
        <v>32</v>
      </c>
      <c r="M34" s="1">
        <v>9.9</v>
      </c>
      <c r="N34" s="1"/>
      <c r="O34" s="1">
        <v>19</v>
      </c>
      <c r="P34" s="1">
        <v>750</v>
      </c>
    </row>
    <row r="35" spans="1:16" x14ac:dyDescent="0.2">
      <c r="A35" s="54" t="s">
        <v>1344</v>
      </c>
      <c r="B35" s="66" t="s">
        <v>1347</v>
      </c>
      <c r="C35" s="52" t="s">
        <v>1137</v>
      </c>
      <c r="D35" s="7">
        <v>3000</v>
      </c>
      <c r="E35" s="1">
        <v>0.01</v>
      </c>
      <c r="F35" s="1">
        <v>2</v>
      </c>
      <c r="G35" s="1">
        <v>79.400000000000006</v>
      </c>
      <c r="H35" s="1">
        <v>5</v>
      </c>
      <c r="I35" s="1">
        <v>1</v>
      </c>
      <c r="J35" s="46" t="s">
        <v>375</v>
      </c>
      <c r="K35" s="1">
        <f t="shared" si="2"/>
        <v>3.8023324204927988E-3</v>
      </c>
      <c r="L35" s="1">
        <v>32</v>
      </c>
      <c r="M35" s="1">
        <v>12.3</v>
      </c>
      <c r="N35" s="1"/>
      <c r="O35" s="1">
        <v>28</v>
      </c>
      <c r="P35" s="1">
        <v>750</v>
      </c>
    </row>
    <row r="36" spans="1:16" x14ac:dyDescent="0.2">
      <c r="A36" s="54" t="s">
        <v>1344</v>
      </c>
      <c r="B36" s="66" t="s">
        <v>1348</v>
      </c>
      <c r="C36" s="52" t="s">
        <v>1137</v>
      </c>
      <c r="D36" s="7">
        <v>3000</v>
      </c>
      <c r="E36" s="1">
        <v>1.4999999999999999E-2</v>
      </c>
      <c r="F36" s="1">
        <v>3</v>
      </c>
      <c r="G36" s="1">
        <v>75.5</v>
      </c>
      <c r="H36" s="1">
        <v>5.6</v>
      </c>
      <c r="I36" s="1">
        <v>1</v>
      </c>
      <c r="J36" s="46" t="s">
        <v>375</v>
      </c>
      <c r="K36" s="1">
        <f t="shared" si="2"/>
        <v>4.5804420889339181E-3</v>
      </c>
      <c r="L36" s="1">
        <v>32</v>
      </c>
      <c r="M36" s="1">
        <v>13.5</v>
      </c>
      <c r="N36" s="1"/>
      <c r="O36" s="1">
        <v>41</v>
      </c>
      <c r="P36" s="1">
        <v>750</v>
      </c>
    </row>
    <row r="37" spans="1:16" x14ac:dyDescent="0.2">
      <c r="A37" s="54" t="s">
        <v>1344</v>
      </c>
      <c r="B37" s="66" t="s">
        <v>1350</v>
      </c>
      <c r="C37" s="52" t="s">
        <v>1137</v>
      </c>
      <c r="D37" s="7">
        <v>3000</v>
      </c>
      <c r="E37" s="1">
        <v>2.1999999999999999E-2</v>
      </c>
      <c r="F37" s="1">
        <v>4</v>
      </c>
      <c r="G37" s="1">
        <v>63.9</v>
      </c>
      <c r="H37" s="1">
        <v>5.8</v>
      </c>
      <c r="I37" s="1">
        <v>1</v>
      </c>
      <c r="J37" s="46" t="s">
        <v>375</v>
      </c>
      <c r="K37" s="1">
        <f>L37*PI()*POWER(M37/2,2)/1000000</f>
        <v>4.3130297222603552E-3</v>
      </c>
      <c r="L37" s="1">
        <v>32</v>
      </c>
      <c r="M37" s="1">
        <v>13.1</v>
      </c>
      <c r="N37" s="1"/>
      <c r="O37" s="1">
        <v>61</v>
      </c>
      <c r="P37" s="1">
        <v>750</v>
      </c>
    </row>
    <row r="38" spans="1:16" x14ac:dyDescent="0.2">
      <c r="A38" s="54" t="s">
        <v>1344</v>
      </c>
      <c r="B38" s="66" t="s">
        <v>1351</v>
      </c>
      <c r="C38" s="52" t="s">
        <v>1137</v>
      </c>
      <c r="D38" s="7">
        <v>3000</v>
      </c>
      <c r="E38" s="1">
        <v>3.3000000000000002E-2</v>
      </c>
      <c r="F38" s="1">
        <v>5</v>
      </c>
      <c r="G38" s="1">
        <v>33.9</v>
      </c>
      <c r="H38" s="1">
        <v>6.2</v>
      </c>
      <c r="I38" s="1">
        <v>1</v>
      </c>
      <c r="J38" s="46" t="s">
        <v>375</v>
      </c>
      <c r="K38" s="1">
        <f>L38*PI()*POWER(M38/2,2)/1000000</f>
        <v>6.1949693854667842E-3</v>
      </c>
      <c r="L38" s="1">
        <v>32</v>
      </c>
      <c r="M38" s="1">
        <v>15.7</v>
      </c>
      <c r="N38" s="1"/>
      <c r="O38" s="1">
        <v>91</v>
      </c>
      <c r="P38" s="1">
        <v>750</v>
      </c>
    </row>
    <row r="39" spans="1:16" x14ac:dyDescent="0.2">
      <c r="A39" s="54" t="s">
        <v>1344</v>
      </c>
      <c r="B39" s="67" t="s">
        <v>1352</v>
      </c>
      <c r="C39" s="52" t="s">
        <v>1137</v>
      </c>
      <c r="D39" s="7">
        <v>3000</v>
      </c>
      <c r="E39" s="7">
        <v>4.7E-2</v>
      </c>
      <c r="F39" s="7">
        <v>6.5</v>
      </c>
      <c r="G39" s="7">
        <v>25.7</v>
      </c>
      <c r="H39" s="1">
        <v>8</v>
      </c>
      <c r="I39" s="1">
        <v>1</v>
      </c>
      <c r="J39" s="46" t="s">
        <v>375</v>
      </c>
      <c r="K39" s="1">
        <f>L39*PI()*POWER(M39/2,2)/1000000</f>
        <v>8.5089408703948807E-3</v>
      </c>
      <c r="L39" s="1">
        <v>32</v>
      </c>
      <c r="M39" s="1">
        <v>18.399999999999999</v>
      </c>
      <c r="N39" s="1"/>
      <c r="O39" s="1">
        <v>129</v>
      </c>
      <c r="P39" s="1">
        <v>750</v>
      </c>
    </row>
    <row r="40" spans="1:16" x14ac:dyDescent="0.2">
      <c r="A40" s="54"/>
      <c r="B40" s="67" t="s">
        <v>1364</v>
      </c>
      <c r="C40" s="52" t="s">
        <v>1137</v>
      </c>
      <c r="D40" s="7">
        <v>3000</v>
      </c>
      <c r="E40" s="7">
        <v>4.7E-2</v>
      </c>
      <c r="F40" s="7">
        <v>6</v>
      </c>
      <c r="G40" s="7">
        <v>37.4</v>
      </c>
      <c r="H40" s="1"/>
      <c r="I40" s="1">
        <v>1</v>
      </c>
      <c r="J40" s="46" t="s">
        <v>375</v>
      </c>
      <c r="K40" s="1">
        <f>L40*PI()*POWER(M40/2,2)/1000000</f>
        <v>7.4675343216564008E-3</v>
      </c>
      <c r="L40" s="1">
        <v>44</v>
      </c>
      <c r="M40" s="1">
        <v>14.7</v>
      </c>
      <c r="N40" s="1"/>
      <c r="O40" s="1">
        <v>75</v>
      </c>
      <c r="P40" s="1">
        <v>750</v>
      </c>
    </row>
    <row r="41" spans="1:16" x14ac:dyDescent="0.2">
      <c r="A41" s="54" t="s">
        <v>1344</v>
      </c>
      <c r="B41" s="67" t="s">
        <v>1353</v>
      </c>
      <c r="C41" s="52" t="s">
        <v>1137</v>
      </c>
      <c r="D41" s="7">
        <v>3000</v>
      </c>
      <c r="E41" s="7">
        <v>6.8000000000000005E-2</v>
      </c>
      <c r="F41" s="7">
        <v>8</v>
      </c>
      <c r="G41" s="7">
        <v>25.1</v>
      </c>
      <c r="H41" s="1">
        <v>8.5</v>
      </c>
      <c r="I41" s="1">
        <v>1</v>
      </c>
      <c r="J41" s="46" t="s">
        <v>375</v>
      </c>
      <c r="K41" s="1">
        <f t="shared" ref="K41:K49" si="3">L41*PI()*POWER(M41/2,2)/1000000</f>
        <v>1.0342719918221782E-2</v>
      </c>
      <c r="L41" s="1">
        <v>44</v>
      </c>
      <c r="M41" s="1">
        <v>17.3</v>
      </c>
      <c r="N41" s="1"/>
      <c r="O41" s="1">
        <v>109</v>
      </c>
      <c r="P41" s="1">
        <v>750</v>
      </c>
    </row>
    <row r="42" spans="1:16" x14ac:dyDescent="0.2">
      <c r="A42" s="54" t="s">
        <v>1344</v>
      </c>
      <c r="B42" s="67" t="s">
        <v>1354</v>
      </c>
      <c r="C42" s="52" t="s">
        <v>1137</v>
      </c>
      <c r="D42" s="7">
        <v>3000</v>
      </c>
      <c r="E42" s="7">
        <v>0.1</v>
      </c>
      <c r="F42" s="7">
        <v>11</v>
      </c>
      <c r="G42" s="7">
        <v>17.399999999999999</v>
      </c>
      <c r="H42" s="1">
        <v>11.5</v>
      </c>
      <c r="I42" s="1">
        <v>1</v>
      </c>
      <c r="J42" s="46" t="s">
        <v>375</v>
      </c>
      <c r="K42" s="1">
        <f t="shared" si="3"/>
        <v>1.4807551397503591E-2</v>
      </c>
      <c r="L42" s="1">
        <v>44</v>
      </c>
      <c r="M42" s="1">
        <v>20.7</v>
      </c>
      <c r="N42" s="1"/>
      <c r="O42" s="1">
        <v>160</v>
      </c>
      <c r="P42" s="1">
        <v>750</v>
      </c>
    </row>
    <row r="43" spans="1:16" x14ac:dyDescent="0.2">
      <c r="A43" s="54" t="s">
        <v>1344</v>
      </c>
      <c r="B43" s="67" t="s">
        <v>1355</v>
      </c>
      <c r="C43" s="52" t="s">
        <v>1137</v>
      </c>
      <c r="D43" s="7">
        <v>3000</v>
      </c>
      <c r="E43" s="7">
        <v>0.15</v>
      </c>
      <c r="F43" s="7">
        <v>12</v>
      </c>
      <c r="G43" s="7">
        <v>16.8</v>
      </c>
      <c r="H43" s="1">
        <v>13</v>
      </c>
      <c r="I43" s="1">
        <v>1</v>
      </c>
      <c r="J43" s="46" t="s">
        <v>375</v>
      </c>
      <c r="K43" s="1">
        <f t="shared" si="3"/>
        <v>2.1771582664569165E-2</v>
      </c>
      <c r="L43" s="1">
        <v>44</v>
      </c>
      <c r="M43" s="1">
        <v>25.1</v>
      </c>
      <c r="N43" s="1"/>
      <c r="O43" s="1">
        <v>240</v>
      </c>
      <c r="P43" s="1">
        <v>750</v>
      </c>
    </row>
    <row r="44" spans="1:16" x14ac:dyDescent="0.2">
      <c r="A44" s="54" t="s">
        <v>1362</v>
      </c>
      <c r="B44" s="67" t="s">
        <v>1356</v>
      </c>
      <c r="C44" s="52" t="s">
        <v>1137</v>
      </c>
      <c r="D44" s="7">
        <v>3000</v>
      </c>
      <c r="E44" s="7">
        <v>0.22</v>
      </c>
      <c r="F44" s="7">
        <v>12</v>
      </c>
      <c r="G44" s="7">
        <v>17.399999999999999</v>
      </c>
      <c r="H44" s="1">
        <v>15</v>
      </c>
      <c r="I44" s="1">
        <v>1</v>
      </c>
      <c r="J44" s="46" t="s">
        <v>375</v>
      </c>
      <c r="K44" s="1">
        <f t="shared" si="3"/>
        <v>3.1517839801580377E-2</v>
      </c>
      <c r="L44" s="1">
        <v>44</v>
      </c>
      <c r="M44" s="1">
        <v>30.2</v>
      </c>
      <c r="N44" s="1"/>
      <c r="O44" s="1">
        <v>352</v>
      </c>
      <c r="P44" s="1">
        <v>750</v>
      </c>
    </row>
    <row r="45" spans="1:16" x14ac:dyDescent="0.2">
      <c r="A45" s="54" t="s">
        <v>1349</v>
      </c>
      <c r="B45" s="67" t="s">
        <v>1357</v>
      </c>
      <c r="C45" s="52" t="s">
        <v>1137</v>
      </c>
      <c r="D45" s="7">
        <v>3000</v>
      </c>
      <c r="E45" s="7">
        <v>0.22</v>
      </c>
      <c r="F45" s="7">
        <v>12</v>
      </c>
      <c r="G45" s="7">
        <v>12.6</v>
      </c>
      <c r="H45" s="1">
        <v>15</v>
      </c>
      <c r="I45" s="1">
        <v>1</v>
      </c>
      <c r="J45" s="46" t="s">
        <v>375</v>
      </c>
      <c r="K45" s="1">
        <f t="shared" ref="K45" si="4">L45*PI()*POWER(M45/2,2)/1000000</f>
        <v>2.8204095724555508E-2</v>
      </c>
      <c r="L45" s="1">
        <v>57</v>
      </c>
      <c r="M45" s="1">
        <v>25.1</v>
      </c>
      <c r="N45" s="1"/>
      <c r="O45" s="1">
        <v>218</v>
      </c>
      <c r="P45" s="1">
        <v>750</v>
      </c>
    </row>
    <row r="46" spans="1:16" x14ac:dyDescent="0.2">
      <c r="A46" s="54" t="s">
        <v>1344</v>
      </c>
      <c r="B46" s="67" t="s">
        <v>1358</v>
      </c>
      <c r="C46" s="52" t="s">
        <v>1137</v>
      </c>
      <c r="D46" s="7">
        <v>3000</v>
      </c>
      <c r="E46" s="7">
        <v>0.33</v>
      </c>
      <c r="F46" s="7">
        <v>12</v>
      </c>
      <c r="G46" s="7">
        <v>8</v>
      </c>
      <c r="H46" s="1">
        <v>19</v>
      </c>
      <c r="I46" s="1">
        <v>1</v>
      </c>
      <c r="J46" s="46" t="s">
        <v>375</v>
      </c>
      <c r="K46" s="1">
        <f t="shared" si="3"/>
        <v>4.1645148565527146E-2</v>
      </c>
      <c r="L46" s="1">
        <v>57</v>
      </c>
      <c r="M46" s="1">
        <v>30.5</v>
      </c>
      <c r="N46" s="1"/>
      <c r="O46" s="1">
        <v>327</v>
      </c>
      <c r="P46" s="1">
        <v>750</v>
      </c>
    </row>
    <row r="47" spans="1:16" x14ac:dyDescent="0.2">
      <c r="A47" s="54" t="s">
        <v>1363</v>
      </c>
      <c r="B47" s="67" t="s">
        <v>1359</v>
      </c>
      <c r="C47" s="52" t="s">
        <v>1137</v>
      </c>
      <c r="D47" s="7">
        <v>3000</v>
      </c>
      <c r="E47" s="7">
        <v>0.39</v>
      </c>
      <c r="F47" s="7">
        <v>12</v>
      </c>
      <c r="G47" s="7">
        <v>7.4</v>
      </c>
      <c r="H47" s="1">
        <v>21.5</v>
      </c>
      <c r="I47" s="1">
        <v>1</v>
      </c>
      <c r="J47" s="46" t="s">
        <v>375</v>
      </c>
      <c r="K47" s="1">
        <f t="shared" ref="K47" si="5">L47*PI()*POWER(M47/2,2)/1000000</f>
        <v>4.9047934662593065E-2</v>
      </c>
      <c r="L47" s="1">
        <v>57</v>
      </c>
      <c r="M47" s="1">
        <v>33.1</v>
      </c>
      <c r="N47" s="1"/>
      <c r="O47" s="1">
        <v>386</v>
      </c>
      <c r="P47" s="1">
        <v>750</v>
      </c>
    </row>
    <row r="48" spans="1:16" x14ac:dyDescent="0.2">
      <c r="A48" s="54" t="s">
        <v>1344</v>
      </c>
      <c r="B48" s="67" t="s">
        <v>1360</v>
      </c>
      <c r="C48" s="52" t="s">
        <v>1137</v>
      </c>
      <c r="D48" s="7">
        <v>3000</v>
      </c>
      <c r="E48" s="7">
        <v>0.47</v>
      </c>
      <c r="F48" s="7">
        <v>12</v>
      </c>
      <c r="G48" s="7">
        <v>5.7</v>
      </c>
      <c r="H48" s="1">
        <v>27</v>
      </c>
      <c r="I48" s="1">
        <v>1</v>
      </c>
      <c r="J48" s="46" t="s">
        <v>375</v>
      </c>
      <c r="K48" s="1">
        <f t="shared" si="3"/>
        <v>5.8989944437849454E-2</v>
      </c>
      <c r="L48" s="1">
        <v>57</v>
      </c>
      <c r="M48" s="1">
        <v>36.299999999999997</v>
      </c>
      <c r="N48" s="1"/>
      <c r="O48" s="1">
        <v>465</v>
      </c>
      <c r="P48" s="1">
        <v>750</v>
      </c>
    </row>
    <row r="49" spans="1:16" x14ac:dyDescent="0.2">
      <c r="A49" s="54" t="s">
        <v>1344</v>
      </c>
      <c r="B49" s="67" t="s">
        <v>1361</v>
      </c>
      <c r="C49" s="52" t="s">
        <v>1137</v>
      </c>
      <c r="D49" s="7">
        <v>3000</v>
      </c>
      <c r="E49" s="7">
        <v>0.68</v>
      </c>
      <c r="F49" s="7">
        <v>12</v>
      </c>
      <c r="G49" s="7">
        <v>5.5</v>
      </c>
      <c r="H49" s="1">
        <v>30</v>
      </c>
      <c r="I49" s="1">
        <v>1</v>
      </c>
      <c r="J49" s="46" t="s">
        <v>375</v>
      </c>
      <c r="K49" s="1">
        <f t="shared" si="3"/>
        <v>8.4322640184987155E-2</v>
      </c>
      <c r="L49" s="1">
        <v>57</v>
      </c>
      <c r="M49" s="1">
        <v>43.4</v>
      </c>
      <c r="N49" s="1"/>
      <c r="O49" s="1">
        <v>673</v>
      </c>
      <c r="P49" s="1">
        <v>750</v>
      </c>
    </row>
    <row r="50" spans="1:16" x14ac:dyDescent="0.2">
      <c r="A50" s="46" t="s">
        <v>386</v>
      </c>
      <c r="B50" s="51" t="s">
        <v>1008</v>
      </c>
      <c r="C50" s="52" t="s">
        <v>1138</v>
      </c>
      <c r="D50" s="7">
        <v>2000</v>
      </c>
      <c r="E50" s="7">
        <v>1</v>
      </c>
      <c r="F50" s="7">
        <v>70</v>
      </c>
      <c r="G50" s="7">
        <v>4.8</v>
      </c>
      <c r="H50" s="1">
        <v>175</v>
      </c>
      <c r="I50" s="1">
        <v>1</v>
      </c>
      <c r="J50" s="46" t="s">
        <v>375</v>
      </c>
      <c r="K50" s="46">
        <f>L50*M50*N50/1000000</f>
        <v>0.45500000000000002</v>
      </c>
      <c r="L50" s="1">
        <v>130</v>
      </c>
      <c r="M50" s="1">
        <v>50</v>
      </c>
      <c r="N50" s="1">
        <v>70</v>
      </c>
      <c r="O50" s="1">
        <v>590</v>
      </c>
    </row>
    <row r="51" spans="1:16" x14ac:dyDescent="0.2">
      <c r="A51" s="46" t="s">
        <v>386</v>
      </c>
      <c r="B51" s="51" t="s">
        <v>1011</v>
      </c>
      <c r="C51" s="52" t="s">
        <v>1138</v>
      </c>
      <c r="D51" s="7">
        <v>2000</v>
      </c>
      <c r="E51" s="7">
        <v>0.68</v>
      </c>
      <c r="F51" s="7">
        <v>70</v>
      </c>
      <c r="G51" s="7">
        <v>5.2</v>
      </c>
      <c r="H51" s="1">
        <v>170</v>
      </c>
      <c r="I51" s="1">
        <v>1</v>
      </c>
      <c r="J51" s="46" t="s">
        <v>375</v>
      </c>
      <c r="K51" s="46">
        <f>L51*M51*N51/1000000</f>
        <v>0.45500000000000002</v>
      </c>
      <c r="L51" s="1">
        <v>130</v>
      </c>
      <c r="M51" s="1">
        <v>50</v>
      </c>
      <c r="N51" s="1">
        <v>70</v>
      </c>
      <c r="O51" s="1">
        <v>449</v>
      </c>
    </row>
    <row r="52" spans="1:16" x14ac:dyDescent="0.2">
      <c r="A52" s="46" t="s">
        <v>386</v>
      </c>
      <c r="B52" s="51" t="s">
        <v>1010</v>
      </c>
      <c r="C52" s="52" t="s">
        <v>1138</v>
      </c>
      <c r="D52" s="7">
        <v>2000</v>
      </c>
      <c r="E52" s="7">
        <v>0.47</v>
      </c>
      <c r="F52" s="7">
        <v>60</v>
      </c>
      <c r="G52" s="7">
        <v>5.5</v>
      </c>
      <c r="H52" s="1">
        <v>170</v>
      </c>
      <c r="I52" s="1">
        <v>1</v>
      </c>
      <c r="J52" s="46" t="s">
        <v>375</v>
      </c>
      <c r="K52" s="46">
        <f>L52*M52*N52/1000000</f>
        <v>0.45500000000000002</v>
      </c>
      <c r="L52" s="1">
        <v>130</v>
      </c>
      <c r="M52" s="1">
        <v>50</v>
      </c>
      <c r="N52" s="1">
        <v>70</v>
      </c>
      <c r="O52" s="1">
        <v>578</v>
      </c>
    </row>
    <row r="53" spans="1:16" x14ac:dyDescent="0.2">
      <c r="A53" s="46" t="s">
        <v>386</v>
      </c>
      <c r="B53" s="51" t="s">
        <v>1009</v>
      </c>
      <c r="C53" s="52" t="s">
        <v>1138</v>
      </c>
      <c r="D53" s="7">
        <v>2000</v>
      </c>
      <c r="E53" s="7">
        <v>0.33</v>
      </c>
      <c r="F53" s="7">
        <v>60</v>
      </c>
      <c r="G53" s="7">
        <v>5.8</v>
      </c>
      <c r="H53" s="1">
        <v>170</v>
      </c>
      <c r="I53" s="1">
        <v>1</v>
      </c>
      <c r="J53" s="46" t="s">
        <v>375</v>
      </c>
      <c r="K53" s="46">
        <f>L53*M53*N53/1000000</f>
        <v>0.45500000000000002</v>
      </c>
      <c r="L53" s="1">
        <v>130</v>
      </c>
      <c r="M53" s="1">
        <v>50</v>
      </c>
      <c r="N53" s="1">
        <v>70</v>
      </c>
      <c r="O53" s="1">
        <v>446</v>
      </c>
    </row>
    <row r="54" spans="1:16" x14ac:dyDescent="0.2">
      <c r="A54" s="46" t="s">
        <v>386</v>
      </c>
      <c r="B54" s="7" t="s">
        <v>35</v>
      </c>
      <c r="C54" s="52" t="s">
        <v>1139</v>
      </c>
      <c r="D54" s="7">
        <v>1500</v>
      </c>
      <c r="E54" s="7">
        <v>18</v>
      </c>
      <c r="F54" s="7">
        <v>55</v>
      </c>
      <c r="G54" s="7">
        <v>1.4</v>
      </c>
      <c r="H54" s="1">
        <v>145</v>
      </c>
      <c r="I54" s="1">
        <v>1</v>
      </c>
      <c r="J54" s="46" t="s">
        <v>375</v>
      </c>
      <c r="K54" s="1">
        <f>N54*PI()*POWER(M54/2,2)/1000000</f>
        <v>0.2437318266489667</v>
      </c>
      <c r="L54" s="1"/>
      <c r="M54" s="1">
        <v>87</v>
      </c>
      <c r="N54" s="1">
        <v>41</v>
      </c>
      <c r="O54" s="1"/>
    </row>
    <row r="55" spans="1:16" x14ac:dyDescent="0.2">
      <c r="A55" s="46" t="s">
        <v>386</v>
      </c>
      <c r="B55" s="7" t="s">
        <v>57</v>
      </c>
      <c r="C55" s="52" t="s">
        <v>1139</v>
      </c>
      <c r="D55" s="7">
        <v>1500</v>
      </c>
      <c r="E55" s="7">
        <v>25</v>
      </c>
      <c r="F55" s="7">
        <v>55</v>
      </c>
      <c r="G55" s="7">
        <v>1.8</v>
      </c>
      <c r="H55" s="1">
        <v>180</v>
      </c>
      <c r="I55" s="1">
        <v>1</v>
      </c>
      <c r="J55" s="46" t="s">
        <v>375</v>
      </c>
      <c r="K55" s="1">
        <f>N55*PI()*POWER(M55/2,2)/1000000</f>
        <v>0.3031786136365196</v>
      </c>
      <c r="L55" s="1"/>
      <c r="M55" s="1">
        <v>87</v>
      </c>
      <c r="N55" s="1">
        <v>51</v>
      </c>
      <c r="O55" s="1"/>
    </row>
    <row r="56" spans="1:16" x14ac:dyDescent="0.2">
      <c r="A56" s="46" t="s">
        <v>386</v>
      </c>
      <c r="B56" s="7" t="s">
        <v>63</v>
      </c>
      <c r="C56" s="52" t="s">
        <v>1139</v>
      </c>
      <c r="D56" s="7">
        <v>1500</v>
      </c>
      <c r="E56" s="7">
        <v>35</v>
      </c>
      <c r="F56" s="7">
        <v>50</v>
      </c>
      <c r="G56" s="7">
        <v>2.1</v>
      </c>
      <c r="H56" s="1">
        <v>210</v>
      </c>
      <c r="I56" s="1">
        <v>1</v>
      </c>
      <c r="J56" s="46" t="s">
        <v>375</v>
      </c>
      <c r="K56" s="1">
        <f>N56*PI()*POWER(M56/2,2)/1000000</f>
        <v>0.38640411541909359</v>
      </c>
      <c r="L56" s="1"/>
      <c r="M56" s="1">
        <v>87</v>
      </c>
      <c r="N56" s="1">
        <v>65</v>
      </c>
      <c r="O56" s="1"/>
    </row>
    <row r="57" spans="1:16" x14ac:dyDescent="0.2">
      <c r="A57" s="46" t="s">
        <v>386</v>
      </c>
      <c r="B57" s="1" t="s">
        <v>42</v>
      </c>
      <c r="C57" s="52" t="s">
        <v>1139</v>
      </c>
      <c r="D57" s="1">
        <v>1500</v>
      </c>
      <c r="E57" s="1">
        <v>47</v>
      </c>
      <c r="F57" s="1">
        <v>100</v>
      </c>
      <c r="G57" s="1">
        <v>1.5</v>
      </c>
      <c r="H57" s="1">
        <v>280</v>
      </c>
      <c r="I57" s="1">
        <v>1</v>
      </c>
      <c r="J57" s="46" t="s">
        <v>375</v>
      </c>
      <c r="K57" s="1">
        <f>N57*PI()*POWER(M57/2,2)/1000000</f>
        <v>0.52973142625749392</v>
      </c>
      <c r="L57" s="1"/>
      <c r="M57" s="1">
        <v>115</v>
      </c>
      <c r="N57" s="1">
        <v>51</v>
      </c>
      <c r="O57" s="1"/>
    </row>
    <row r="58" spans="1:16" x14ac:dyDescent="0.2">
      <c r="A58" s="46" t="s">
        <v>386</v>
      </c>
      <c r="B58" s="1" t="s">
        <v>51</v>
      </c>
      <c r="C58" s="52" t="s">
        <v>1139</v>
      </c>
      <c r="D58" s="1">
        <v>1500</v>
      </c>
      <c r="E58" s="1">
        <v>68</v>
      </c>
      <c r="F58" s="1">
        <v>105</v>
      </c>
      <c r="G58" s="1">
        <v>1.6</v>
      </c>
      <c r="H58" s="1">
        <v>310</v>
      </c>
      <c r="I58" s="1">
        <v>1</v>
      </c>
      <c r="J58" s="46" t="s">
        <v>375</v>
      </c>
      <c r="K58" s="1">
        <f>N58*PI()*POWER(M58/2,2)/1000000</f>
        <v>0.67514789621053151</v>
      </c>
      <c r="L58" s="1"/>
      <c r="M58" s="1">
        <v>115</v>
      </c>
      <c r="N58" s="1">
        <v>65</v>
      </c>
      <c r="O58" s="1"/>
    </row>
  </sheetData>
  <autoFilter ref="A1:O58"/>
  <phoneticPr fontId="19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A41" sqref="A2:Y41"/>
    </sheetView>
  </sheetViews>
  <sheetFormatPr defaultColWidth="8.875" defaultRowHeight="14.25" x14ac:dyDescent="0.2"/>
  <cols>
    <col min="1" max="1" width="9" style="1" customWidth="1"/>
    <col min="2" max="2" width="17.625" style="1" bestFit="1" customWidth="1"/>
    <col min="3" max="3" width="11.125" style="1" bestFit="1" customWidth="1"/>
    <col min="4" max="4" width="13.625" style="1" bestFit="1" customWidth="1"/>
    <col min="5" max="5" width="9" style="1" customWidth="1"/>
    <col min="6" max="7" width="12.75" style="1" bestFit="1" customWidth="1"/>
    <col min="8" max="8" width="9.625" style="1" bestFit="1" customWidth="1"/>
    <col min="9" max="9" width="12.75" style="1" bestFit="1" customWidth="1"/>
    <col min="10" max="10" width="10.5" style="1" bestFit="1" customWidth="1"/>
    <col min="11" max="11" width="13" style="1" bestFit="1" customWidth="1"/>
    <col min="12" max="12" width="11.875" style="1" bestFit="1" customWidth="1"/>
    <col min="13" max="13" width="13.5" style="1" bestFit="1" customWidth="1"/>
    <col min="14" max="14" width="7.25" style="1" bestFit="1" customWidth="1"/>
    <col min="15" max="16" width="7.125" style="1" bestFit="1" customWidth="1"/>
    <col min="17" max="17" width="7.375" style="1" bestFit="1" customWidth="1"/>
    <col min="18" max="18" width="9.5" style="1" bestFit="1" customWidth="1"/>
    <col min="19" max="19" width="7" style="1" bestFit="1" customWidth="1"/>
    <col min="20" max="20" width="10.375" style="1" bestFit="1" customWidth="1"/>
    <col min="21" max="21" width="11.125" style="1" bestFit="1" customWidth="1"/>
    <col min="22" max="22" width="6" style="1" bestFit="1" customWidth="1"/>
    <col min="23" max="23" width="10.875" style="1" bestFit="1" customWidth="1"/>
    <col min="24" max="24" width="8.875" style="1"/>
    <col min="25" max="25" width="8.375" style="1" customWidth="1"/>
    <col min="26" max="16384" width="8.875" style="1"/>
  </cols>
  <sheetData>
    <row r="1" spans="1:25" x14ac:dyDescent="0.2">
      <c r="A1" s="43" t="s">
        <v>302</v>
      </c>
      <c r="B1" s="43" t="s">
        <v>397</v>
      </c>
      <c r="C1" s="38" t="s">
        <v>103</v>
      </c>
      <c r="D1" s="38" t="s">
        <v>104</v>
      </c>
      <c r="E1" s="38" t="s">
        <v>102</v>
      </c>
      <c r="F1" s="9" t="s">
        <v>130</v>
      </c>
      <c r="G1" s="9" t="s">
        <v>111</v>
      </c>
      <c r="H1" s="9" t="s">
        <v>129</v>
      </c>
      <c r="I1" s="8" t="s">
        <v>113</v>
      </c>
      <c r="J1" s="8" t="s">
        <v>114</v>
      </c>
      <c r="K1" s="8" t="s">
        <v>115</v>
      </c>
      <c r="L1" s="8" t="s">
        <v>112</v>
      </c>
      <c r="M1" s="8" t="s">
        <v>117</v>
      </c>
      <c r="N1" s="8" t="s">
        <v>105</v>
      </c>
      <c r="O1" s="8" t="s">
        <v>106</v>
      </c>
      <c r="P1" s="8" t="s">
        <v>107</v>
      </c>
      <c r="Q1" s="8" t="s">
        <v>108</v>
      </c>
      <c r="R1" s="8" t="s">
        <v>109</v>
      </c>
      <c r="S1" s="8" t="s">
        <v>110</v>
      </c>
      <c r="T1" s="9" t="s">
        <v>128</v>
      </c>
      <c r="U1" s="43" t="s">
        <v>153</v>
      </c>
      <c r="V1" s="43" t="s">
        <v>145</v>
      </c>
      <c r="W1" s="43" t="s">
        <v>146</v>
      </c>
      <c r="X1" s="43" t="s">
        <v>312</v>
      </c>
      <c r="Y1" s="43" t="s">
        <v>983</v>
      </c>
    </row>
    <row r="2" spans="1:25" x14ac:dyDescent="0.2">
      <c r="A2" s="44" t="s">
        <v>388</v>
      </c>
      <c r="B2" s="44" t="s">
        <v>429</v>
      </c>
      <c r="C2" s="10" t="s">
        <v>75</v>
      </c>
      <c r="D2" s="10" t="s">
        <v>73</v>
      </c>
      <c r="E2" s="10" t="s">
        <v>74</v>
      </c>
      <c r="F2" s="7">
        <f t="shared" ref="F2:F41" si="0">G2*J2</f>
        <v>12.795899999999998</v>
      </c>
      <c r="G2" s="7">
        <f>(R2-Q2)*S2</f>
        <v>4.9214999999999991</v>
      </c>
      <c r="H2" s="1">
        <f t="shared" ref="H2:H39" si="1">(R2+P2)*2</f>
        <v>11.8</v>
      </c>
      <c r="I2" s="7">
        <v>12.6</v>
      </c>
      <c r="J2" s="7">
        <v>2.6</v>
      </c>
      <c r="K2" s="7">
        <v>2.5</v>
      </c>
      <c r="L2" s="7">
        <v>33</v>
      </c>
      <c r="M2" s="7">
        <v>0.16</v>
      </c>
      <c r="N2" s="7">
        <v>5.25</v>
      </c>
      <c r="O2" s="7">
        <v>2.65</v>
      </c>
      <c r="P2" s="7">
        <v>2</v>
      </c>
      <c r="Q2" s="7">
        <v>1.35</v>
      </c>
      <c r="R2" s="7">
        <v>3.9</v>
      </c>
      <c r="S2" s="7">
        <v>1.93</v>
      </c>
      <c r="T2" s="1">
        <f t="shared" ref="T2:T40" si="2">Q2*P2</f>
        <v>2.7</v>
      </c>
      <c r="U2" s="1">
        <v>2.27</v>
      </c>
      <c r="V2" s="1">
        <v>100</v>
      </c>
      <c r="W2" s="44" t="s">
        <v>147</v>
      </c>
      <c r="X2" s="44" t="s">
        <v>313</v>
      </c>
      <c r="Y2" s="1">
        <f>N2*O2*P2/1000000</f>
        <v>2.7824999999999999E-5</v>
      </c>
    </row>
    <row r="3" spans="1:25" x14ac:dyDescent="0.2">
      <c r="A3" s="44" t="s">
        <v>388</v>
      </c>
      <c r="B3" s="44" t="s">
        <v>428</v>
      </c>
      <c r="C3" s="10" t="s">
        <v>76</v>
      </c>
      <c r="D3" s="10" t="s">
        <v>73</v>
      </c>
      <c r="E3" s="10" t="s">
        <v>74</v>
      </c>
      <c r="F3" s="7">
        <f t="shared" si="0"/>
        <v>13.431000000000001</v>
      </c>
      <c r="G3" s="7">
        <f t="shared" ref="G3:G39" si="3">(R3-Q3)*S3</f>
        <v>4.07</v>
      </c>
      <c r="H3" s="1">
        <f t="shared" si="1"/>
        <v>11.2</v>
      </c>
      <c r="I3" s="7">
        <v>12.2</v>
      </c>
      <c r="J3" s="7">
        <v>3.3</v>
      </c>
      <c r="K3" s="7">
        <v>2.6</v>
      </c>
      <c r="L3" s="7">
        <v>40.299999999999997</v>
      </c>
      <c r="M3" s="7">
        <v>0.24</v>
      </c>
      <c r="N3" s="7">
        <v>6.3</v>
      </c>
      <c r="O3" s="7">
        <v>2.9</v>
      </c>
      <c r="P3" s="7">
        <v>2</v>
      </c>
      <c r="Q3" s="7">
        <v>1.4</v>
      </c>
      <c r="R3" s="7">
        <v>3.6</v>
      </c>
      <c r="S3" s="7">
        <v>1.85</v>
      </c>
      <c r="T3" s="1">
        <f t="shared" si="2"/>
        <v>2.8</v>
      </c>
      <c r="U3" s="1">
        <v>1.89</v>
      </c>
      <c r="V3" s="1">
        <v>100</v>
      </c>
      <c r="W3" s="44" t="s">
        <v>147</v>
      </c>
      <c r="X3" s="44" t="s">
        <v>313</v>
      </c>
      <c r="Y3" s="1">
        <f t="shared" ref="Y3:Y41" si="4">N3*O3*P3/1000000</f>
        <v>3.6539999999999999E-5</v>
      </c>
    </row>
    <row r="4" spans="1:25" x14ac:dyDescent="0.2">
      <c r="A4" s="44" t="s">
        <v>388</v>
      </c>
      <c r="B4" s="44" t="s">
        <v>427</v>
      </c>
      <c r="C4" s="10" t="s">
        <v>77</v>
      </c>
      <c r="D4" s="10" t="s">
        <v>73</v>
      </c>
      <c r="E4" s="10" t="s">
        <v>74</v>
      </c>
      <c r="F4" s="7">
        <f t="shared" si="0"/>
        <v>33.494999999999997</v>
      </c>
      <c r="G4" s="7">
        <f t="shared" si="3"/>
        <v>6.6989999999999998</v>
      </c>
      <c r="H4" s="1">
        <f t="shared" si="1"/>
        <v>14.4</v>
      </c>
      <c r="I4" s="7">
        <v>15.5</v>
      </c>
      <c r="J4" s="7">
        <v>5</v>
      </c>
      <c r="K4" s="7">
        <v>3.6</v>
      </c>
      <c r="L4" s="7">
        <v>78</v>
      </c>
      <c r="M4" s="7">
        <v>0.5</v>
      </c>
      <c r="N4" s="7">
        <v>9</v>
      </c>
      <c r="O4" s="7">
        <v>4.0999999999999996</v>
      </c>
      <c r="P4" s="7">
        <v>2</v>
      </c>
      <c r="Q4" s="7">
        <v>1.9</v>
      </c>
      <c r="R4" s="7">
        <v>5.2</v>
      </c>
      <c r="S4" s="7">
        <v>2.0299999999999998</v>
      </c>
      <c r="T4" s="1">
        <f t="shared" si="2"/>
        <v>3.8</v>
      </c>
      <c r="U4" s="1">
        <v>2.83</v>
      </c>
      <c r="V4" s="1">
        <v>100</v>
      </c>
      <c r="W4" s="44" t="s">
        <v>147</v>
      </c>
      <c r="X4" s="44" t="s">
        <v>313</v>
      </c>
      <c r="Y4" s="1">
        <f t="shared" si="4"/>
        <v>7.3799999999999991E-5</v>
      </c>
    </row>
    <row r="5" spans="1:25" x14ac:dyDescent="0.2">
      <c r="A5" s="44" t="s">
        <v>388</v>
      </c>
      <c r="B5" s="44" t="s">
        <v>426</v>
      </c>
      <c r="C5" s="11" t="s">
        <v>116</v>
      </c>
      <c r="D5" s="10" t="s">
        <v>73</v>
      </c>
      <c r="E5" s="10" t="s">
        <v>74</v>
      </c>
      <c r="F5" s="7">
        <f t="shared" si="0"/>
        <v>259.41999999999996</v>
      </c>
      <c r="G5" s="7">
        <f t="shared" si="3"/>
        <v>23.799999999999997</v>
      </c>
      <c r="H5" s="1">
        <f t="shared" si="1"/>
        <v>25.5</v>
      </c>
      <c r="I5" s="7">
        <v>26.3</v>
      </c>
      <c r="J5" s="7">
        <v>10.9</v>
      </c>
      <c r="K5" s="7">
        <v>10.4</v>
      </c>
      <c r="L5" s="7">
        <v>287</v>
      </c>
      <c r="M5" s="1">
        <v>1.4</v>
      </c>
      <c r="N5" s="7">
        <v>10.199999999999999</v>
      </c>
      <c r="O5" s="7">
        <v>5.5</v>
      </c>
      <c r="P5" s="7">
        <v>4.8</v>
      </c>
      <c r="Q5" s="7">
        <v>2.35</v>
      </c>
      <c r="R5" s="7">
        <v>7.95</v>
      </c>
      <c r="S5" s="7">
        <v>4.25</v>
      </c>
      <c r="T5" s="1">
        <f t="shared" si="2"/>
        <v>11.28</v>
      </c>
      <c r="U5" s="1">
        <v>2.58</v>
      </c>
      <c r="V5" s="1">
        <v>100</v>
      </c>
      <c r="W5" s="44" t="s">
        <v>147</v>
      </c>
      <c r="X5" s="44" t="s">
        <v>313</v>
      </c>
      <c r="Y5" s="1">
        <f t="shared" si="4"/>
        <v>2.6928E-4</v>
      </c>
    </row>
    <row r="6" spans="1:25" x14ac:dyDescent="0.2">
      <c r="A6" s="44" t="s">
        <v>388</v>
      </c>
      <c r="B6" s="44" t="s">
        <v>424</v>
      </c>
      <c r="C6" s="10" t="s">
        <v>78</v>
      </c>
      <c r="D6" s="10" t="s">
        <v>73</v>
      </c>
      <c r="E6" s="10" t="s">
        <v>74</v>
      </c>
      <c r="F6" s="7">
        <f t="shared" si="0"/>
        <v>290.16000000000003</v>
      </c>
      <c r="G6" s="7">
        <f t="shared" si="3"/>
        <v>23.400000000000002</v>
      </c>
      <c r="H6" s="1">
        <f t="shared" si="1"/>
        <v>25.200000000000003</v>
      </c>
      <c r="I6" s="7">
        <v>29.6</v>
      </c>
      <c r="J6" s="7">
        <v>12.4</v>
      </c>
      <c r="K6" s="7">
        <v>12.2</v>
      </c>
      <c r="L6" s="7">
        <v>367</v>
      </c>
      <c r="M6" s="1">
        <v>2</v>
      </c>
      <c r="N6" s="7">
        <v>12.6</v>
      </c>
      <c r="O6" s="7">
        <v>6.5</v>
      </c>
      <c r="P6" s="7">
        <v>3.7</v>
      </c>
      <c r="Q6" s="7">
        <v>3.7</v>
      </c>
      <c r="R6" s="7">
        <v>8.9</v>
      </c>
      <c r="S6" s="7">
        <v>4.5</v>
      </c>
      <c r="T6" s="1">
        <f t="shared" si="2"/>
        <v>13.690000000000001</v>
      </c>
      <c r="U6" s="1">
        <v>1.76</v>
      </c>
      <c r="V6" s="1">
        <v>100</v>
      </c>
      <c r="W6" s="44" t="s">
        <v>147</v>
      </c>
      <c r="X6" s="44" t="s">
        <v>313</v>
      </c>
      <c r="Y6" s="1">
        <f t="shared" si="4"/>
        <v>3.0302999999999998E-4</v>
      </c>
    </row>
    <row r="7" spans="1:25" x14ac:dyDescent="0.2">
      <c r="A7" s="44"/>
      <c r="B7" s="44"/>
      <c r="C7" s="11" t="s">
        <v>120</v>
      </c>
      <c r="D7" s="10" t="s">
        <v>73</v>
      </c>
      <c r="E7" s="10" t="s">
        <v>74</v>
      </c>
      <c r="F7" s="7">
        <f t="shared" si="0"/>
        <v>307.08600000000001</v>
      </c>
      <c r="G7" s="7">
        <f t="shared" si="3"/>
        <v>24.180000000000003</v>
      </c>
      <c r="H7" s="1">
        <f t="shared" si="1"/>
        <v>25.200000000000003</v>
      </c>
      <c r="I7" s="7">
        <v>30</v>
      </c>
      <c r="J7" s="7">
        <v>12.7</v>
      </c>
      <c r="K7" s="7">
        <v>12.1</v>
      </c>
      <c r="L7" s="7">
        <v>382</v>
      </c>
      <c r="M7" s="1">
        <v>2</v>
      </c>
      <c r="N7" s="7">
        <v>13</v>
      </c>
      <c r="O7" s="7">
        <v>6.5</v>
      </c>
      <c r="P7" s="7">
        <v>3.7</v>
      </c>
      <c r="Q7" s="7">
        <v>3.7</v>
      </c>
      <c r="R7" s="7">
        <v>8.9</v>
      </c>
      <c r="S7" s="7">
        <v>4.6500000000000004</v>
      </c>
      <c r="T7" s="1">
        <f t="shared" si="2"/>
        <v>13.690000000000001</v>
      </c>
      <c r="W7" s="44"/>
      <c r="X7" s="44"/>
      <c r="Y7" s="1">
        <f t="shared" si="4"/>
        <v>3.1265000000000004E-4</v>
      </c>
    </row>
    <row r="8" spans="1:25" x14ac:dyDescent="0.2">
      <c r="A8" s="44" t="s">
        <v>388</v>
      </c>
      <c r="B8" s="44" t="s">
        <v>421</v>
      </c>
      <c r="C8" s="10" t="s">
        <v>80</v>
      </c>
      <c r="D8" s="10" t="s">
        <v>73</v>
      </c>
      <c r="E8" s="10" t="s">
        <v>74</v>
      </c>
      <c r="F8" s="7">
        <f t="shared" si="0"/>
        <v>456.19200000000001</v>
      </c>
      <c r="G8" s="7">
        <f t="shared" si="3"/>
        <v>23.76</v>
      </c>
      <c r="H8" s="1">
        <f t="shared" si="1"/>
        <v>32</v>
      </c>
      <c r="I8" s="7">
        <v>28.6</v>
      </c>
      <c r="J8" s="7">
        <v>19.2</v>
      </c>
      <c r="K8" s="7">
        <v>17.600000000000001</v>
      </c>
      <c r="L8" s="7">
        <v>549</v>
      </c>
      <c r="M8" s="1">
        <v>3</v>
      </c>
      <c r="N8" s="7">
        <v>16</v>
      </c>
      <c r="O8" s="7">
        <v>5.8</v>
      </c>
      <c r="P8" s="7">
        <v>4.7</v>
      </c>
      <c r="Q8" s="7">
        <v>4.7</v>
      </c>
      <c r="R8" s="7">
        <v>11.3</v>
      </c>
      <c r="S8" s="7">
        <v>3.6</v>
      </c>
      <c r="T8" s="1">
        <f t="shared" si="2"/>
        <v>22.090000000000003</v>
      </c>
      <c r="U8" s="1">
        <v>1.57</v>
      </c>
      <c r="V8" s="1">
        <v>6000</v>
      </c>
      <c r="W8" s="44" t="s">
        <v>147</v>
      </c>
      <c r="X8" s="44" t="s">
        <v>313</v>
      </c>
      <c r="Y8" s="1">
        <f t="shared" si="4"/>
        <v>4.3616E-4</v>
      </c>
    </row>
    <row r="9" spans="1:25" x14ac:dyDescent="0.2">
      <c r="A9" s="44" t="s">
        <v>388</v>
      </c>
      <c r="B9" s="44" t="s">
        <v>422</v>
      </c>
      <c r="C9" s="10" t="s">
        <v>79</v>
      </c>
      <c r="D9" s="10" t="s">
        <v>73</v>
      </c>
      <c r="E9" s="10" t="s">
        <v>74</v>
      </c>
      <c r="F9" s="7">
        <f t="shared" si="0"/>
        <v>499.72</v>
      </c>
      <c r="G9" s="7">
        <f t="shared" si="3"/>
        <v>32.24</v>
      </c>
      <c r="H9" s="1">
        <f t="shared" si="1"/>
        <v>29.6</v>
      </c>
      <c r="I9" s="7">
        <v>33.9</v>
      </c>
      <c r="J9" s="7">
        <v>15.5</v>
      </c>
      <c r="K9" s="7">
        <v>13.1</v>
      </c>
      <c r="L9" s="7">
        <v>525</v>
      </c>
      <c r="M9" s="1">
        <v>2.8</v>
      </c>
      <c r="N9" s="7">
        <v>14.3</v>
      </c>
      <c r="O9" s="7">
        <v>7.8</v>
      </c>
      <c r="P9" s="7">
        <v>4.3</v>
      </c>
      <c r="Q9" s="7">
        <v>4.3</v>
      </c>
      <c r="R9" s="7">
        <v>10.5</v>
      </c>
      <c r="S9" s="7">
        <v>5.2</v>
      </c>
      <c r="T9" s="1">
        <f t="shared" si="2"/>
        <v>18.489999999999998</v>
      </c>
      <c r="U9" s="1">
        <v>1.38</v>
      </c>
      <c r="V9" s="1">
        <v>8550</v>
      </c>
      <c r="W9" s="44" t="s">
        <v>147</v>
      </c>
      <c r="X9" s="44" t="s">
        <v>423</v>
      </c>
      <c r="Y9" s="1">
        <f t="shared" si="4"/>
        <v>4.7962200000000002E-4</v>
      </c>
    </row>
    <row r="10" spans="1:25" x14ac:dyDescent="0.2">
      <c r="A10" s="44"/>
      <c r="B10" s="44"/>
      <c r="C10" s="10" t="s">
        <v>119</v>
      </c>
      <c r="D10" s="10" t="s">
        <v>73</v>
      </c>
      <c r="E10" s="10" t="s">
        <v>74</v>
      </c>
      <c r="F10" s="7">
        <f t="shared" si="0"/>
        <v>516.9064800000001</v>
      </c>
      <c r="G10" s="7">
        <f t="shared" si="3"/>
        <v>25.975200000000005</v>
      </c>
      <c r="H10" s="1">
        <f t="shared" si="1"/>
        <v>31.7</v>
      </c>
      <c r="I10" s="7">
        <v>28.3</v>
      </c>
      <c r="J10" s="7">
        <v>19.899999999999999</v>
      </c>
      <c r="K10" s="7">
        <v>19.399999999999999</v>
      </c>
      <c r="L10" s="7">
        <v>564</v>
      </c>
      <c r="M10" s="1">
        <v>2.9</v>
      </c>
      <c r="N10" s="7">
        <v>12.7</v>
      </c>
      <c r="O10" s="7">
        <v>5.7</v>
      </c>
      <c r="P10" s="7">
        <v>6.35</v>
      </c>
      <c r="Q10" s="7">
        <v>3.18</v>
      </c>
      <c r="R10" s="7">
        <v>9.5</v>
      </c>
      <c r="S10" s="7">
        <v>4.1100000000000003</v>
      </c>
      <c r="T10" s="1">
        <f t="shared" si="2"/>
        <v>20.193000000000001</v>
      </c>
      <c r="W10" s="44"/>
      <c r="X10" s="44"/>
      <c r="Y10" s="1">
        <f t="shared" si="4"/>
        <v>4.5967649999999996E-4</v>
      </c>
    </row>
    <row r="11" spans="1:25" x14ac:dyDescent="0.2">
      <c r="A11" s="44" t="s">
        <v>388</v>
      </c>
      <c r="B11" s="44" t="s">
        <v>425</v>
      </c>
      <c r="C11" s="11" t="s">
        <v>121</v>
      </c>
      <c r="D11" s="10" t="s">
        <v>73</v>
      </c>
      <c r="E11" s="10" t="s">
        <v>74</v>
      </c>
      <c r="F11" s="7">
        <f t="shared" si="0"/>
        <v>578.15099999999995</v>
      </c>
      <c r="G11" s="7">
        <f t="shared" si="3"/>
        <v>33.809999999999995</v>
      </c>
      <c r="H11" s="1">
        <f>(R11+P11)*2</f>
        <v>32.5</v>
      </c>
      <c r="I11" s="7">
        <v>30.2</v>
      </c>
      <c r="J11" s="7">
        <v>17.100000000000001</v>
      </c>
      <c r="K11" s="7">
        <v>16.899999999999999</v>
      </c>
      <c r="L11" s="7">
        <v>516</v>
      </c>
      <c r="M11" s="1">
        <v>2.7</v>
      </c>
      <c r="N11" s="7">
        <v>13</v>
      </c>
      <c r="O11" s="7">
        <v>6</v>
      </c>
      <c r="P11" s="7">
        <v>6.15</v>
      </c>
      <c r="Q11" s="7">
        <v>2.75</v>
      </c>
      <c r="R11" s="7">
        <v>10.1</v>
      </c>
      <c r="S11" s="7">
        <v>4.5999999999999996</v>
      </c>
      <c r="T11" s="1">
        <f t="shared" si="2"/>
        <v>16.912500000000001</v>
      </c>
      <c r="U11" s="1">
        <v>1.76</v>
      </c>
      <c r="V11" s="1">
        <v>100</v>
      </c>
      <c r="W11" s="44" t="s">
        <v>147</v>
      </c>
      <c r="X11" s="44" t="s">
        <v>313</v>
      </c>
      <c r="Y11" s="1">
        <f t="shared" si="4"/>
        <v>4.7970000000000006E-4</v>
      </c>
    </row>
    <row r="12" spans="1:25" x14ac:dyDescent="0.2">
      <c r="A12" s="44" t="s">
        <v>388</v>
      </c>
      <c r="B12" s="44" t="s">
        <v>420</v>
      </c>
      <c r="C12" s="10" t="s">
        <v>81</v>
      </c>
      <c r="D12" s="10" t="s">
        <v>73</v>
      </c>
      <c r="E12" s="10" t="s">
        <v>74</v>
      </c>
      <c r="F12" s="7">
        <f t="shared" si="0"/>
        <v>756.16200000000015</v>
      </c>
      <c r="G12" s="7">
        <f t="shared" si="3"/>
        <v>37.620000000000005</v>
      </c>
      <c r="H12" s="1">
        <f t="shared" si="1"/>
        <v>32</v>
      </c>
      <c r="I12" s="7">
        <v>37.6</v>
      </c>
      <c r="J12" s="7">
        <v>20.100000000000001</v>
      </c>
      <c r="K12" s="7">
        <v>19.399999999999999</v>
      </c>
      <c r="L12" s="7">
        <v>756</v>
      </c>
      <c r="M12" s="1">
        <v>3.6</v>
      </c>
      <c r="N12" s="7">
        <v>16</v>
      </c>
      <c r="O12" s="7">
        <v>8.1999999999999993</v>
      </c>
      <c r="P12" s="7">
        <v>4.7</v>
      </c>
      <c r="Q12" s="7">
        <v>4.7</v>
      </c>
      <c r="R12" s="7">
        <v>11.3</v>
      </c>
      <c r="S12" s="7">
        <v>5.7</v>
      </c>
      <c r="T12" s="1">
        <f t="shared" si="2"/>
        <v>22.090000000000003</v>
      </c>
      <c r="U12" s="1">
        <v>2</v>
      </c>
      <c r="V12" s="1">
        <v>100</v>
      </c>
      <c r="W12" s="44" t="s">
        <v>147</v>
      </c>
      <c r="X12" s="44" t="s">
        <v>313</v>
      </c>
      <c r="Y12" s="1">
        <f t="shared" si="4"/>
        <v>6.1664E-4</v>
      </c>
    </row>
    <row r="13" spans="1:25" x14ac:dyDescent="0.2">
      <c r="A13" s="44"/>
      <c r="B13" s="44"/>
      <c r="C13" s="12" t="s">
        <v>122</v>
      </c>
      <c r="D13" s="10" t="s">
        <v>73</v>
      </c>
      <c r="E13" s="10" t="s">
        <v>74</v>
      </c>
      <c r="F13" s="7">
        <f t="shared" si="0"/>
        <v>808.70399999999995</v>
      </c>
      <c r="G13" s="7">
        <f t="shared" si="3"/>
        <v>42.12</v>
      </c>
      <c r="H13" s="1">
        <f t="shared" si="1"/>
        <v>33.799999999999997</v>
      </c>
      <c r="I13" s="7">
        <v>35.1</v>
      </c>
      <c r="J13" s="7">
        <v>19.2</v>
      </c>
      <c r="K13" s="7">
        <v>19.2</v>
      </c>
      <c r="L13" s="7">
        <v>680</v>
      </c>
      <c r="M13" s="1">
        <v>3.4</v>
      </c>
      <c r="N13" s="7">
        <v>16</v>
      </c>
      <c r="O13" s="7">
        <v>7.2</v>
      </c>
      <c r="P13" s="7">
        <v>4.8</v>
      </c>
      <c r="Q13" s="7">
        <v>4</v>
      </c>
      <c r="R13" s="7">
        <v>12.1</v>
      </c>
      <c r="S13" s="7">
        <v>5.2</v>
      </c>
      <c r="T13" s="1">
        <f t="shared" si="2"/>
        <v>19.2</v>
      </c>
      <c r="W13" s="44"/>
      <c r="X13" s="44"/>
      <c r="Y13" s="1">
        <f t="shared" si="4"/>
        <v>5.5296000000000002E-4</v>
      </c>
    </row>
    <row r="14" spans="1:25" x14ac:dyDescent="0.2">
      <c r="A14" s="44" t="s">
        <v>388</v>
      </c>
      <c r="B14" s="44" t="s">
        <v>419</v>
      </c>
      <c r="C14" s="10" t="s">
        <v>82</v>
      </c>
      <c r="D14" s="10" t="s">
        <v>73</v>
      </c>
      <c r="E14" s="10" t="s">
        <v>74</v>
      </c>
      <c r="F14" s="7">
        <f t="shared" si="0"/>
        <v>1218.375</v>
      </c>
      <c r="G14" s="7">
        <f t="shared" si="3"/>
        <v>54.15</v>
      </c>
      <c r="H14" s="1">
        <f t="shared" si="1"/>
        <v>38.200000000000003</v>
      </c>
      <c r="I14" s="7">
        <v>39.6</v>
      </c>
      <c r="J14" s="7">
        <v>22.5</v>
      </c>
      <c r="K14" s="7">
        <v>22.1</v>
      </c>
      <c r="L14" s="7">
        <v>891</v>
      </c>
      <c r="M14" s="1">
        <v>4.4000000000000004</v>
      </c>
      <c r="N14" s="7">
        <v>19</v>
      </c>
      <c r="O14" s="7">
        <v>8</v>
      </c>
      <c r="P14" s="7">
        <v>4.8</v>
      </c>
      <c r="Q14" s="7">
        <v>4.8</v>
      </c>
      <c r="R14" s="7">
        <v>14.3</v>
      </c>
      <c r="S14" s="7">
        <v>5.7</v>
      </c>
      <c r="T14" s="1">
        <f t="shared" si="2"/>
        <v>23.04</v>
      </c>
      <c r="U14" s="1">
        <v>2.25</v>
      </c>
      <c r="V14" s="1">
        <v>100</v>
      </c>
      <c r="W14" s="44" t="s">
        <v>147</v>
      </c>
      <c r="X14" s="44" t="s">
        <v>313</v>
      </c>
      <c r="Y14" s="1">
        <f t="shared" si="4"/>
        <v>7.2960000000000006E-4</v>
      </c>
    </row>
    <row r="15" spans="1:25" x14ac:dyDescent="0.2">
      <c r="A15" s="44"/>
      <c r="B15" s="44"/>
      <c r="C15" s="12" t="s">
        <v>123</v>
      </c>
      <c r="D15" s="10" t="s">
        <v>73</v>
      </c>
      <c r="E15" s="10" t="s">
        <v>74</v>
      </c>
      <c r="F15" s="7">
        <f t="shared" si="0"/>
        <v>1365.606</v>
      </c>
      <c r="G15" s="7">
        <f t="shared" si="3"/>
        <v>37.620000000000005</v>
      </c>
      <c r="H15" s="1">
        <f t="shared" si="1"/>
        <v>39.400000000000006</v>
      </c>
      <c r="I15" s="7">
        <v>37.6</v>
      </c>
      <c r="J15" s="7">
        <v>36.299999999999997</v>
      </c>
      <c r="K15" s="7">
        <v>35</v>
      </c>
      <c r="L15" s="7">
        <v>1370</v>
      </c>
      <c r="M15" s="1">
        <v>6.8</v>
      </c>
      <c r="N15" s="7">
        <v>16</v>
      </c>
      <c r="O15" s="7">
        <v>8.1999999999999993</v>
      </c>
      <c r="P15" s="7">
        <v>8.4</v>
      </c>
      <c r="Q15" s="7">
        <v>4.7</v>
      </c>
      <c r="R15" s="7">
        <v>11.3</v>
      </c>
      <c r="S15" s="7">
        <v>5.7</v>
      </c>
      <c r="T15" s="1">
        <f t="shared" si="2"/>
        <v>39.480000000000004</v>
      </c>
      <c r="W15" s="44"/>
      <c r="X15" s="44"/>
      <c r="Y15" s="1">
        <f t="shared" si="4"/>
        <v>1.1020799999999999E-3</v>
      </c>
    </row>
    <row r="16" spans="1:25" x14ac:dyDescent="0.2">
      <c r="A16" s="44" t="s">
        <v>388</v>
      </c>
      <c r="B16" s="44" t="s">
        <v>414</v>
      </c>
      <c r="C16" s="10" t="s">
        <v>84</v>
      </c>
      <c r="D16" s="10" t="s">
        <v>73</v>
      </c>
      <c r="E16" s="10" t="s">
        <v>74</v>
      </c>
      <c r="F16" s="7">
        <f t="shared" si="0"/>
        <v>1425.6000000000001</v>
      </c>
      <c r="G16" s="7">
        <f t="shared" si="3"/>
        <v>66</v>
      </c>
      <c r="H16" s="1">
        <f t="shared" si="1"/>
        <v>42</v>
      </c>
      <c r="I16" s="7">
        <v>43.4</v>
      </c>
      <c r="J16" s="7">
        <v>21.6</v>
      </c>
      <c r="K16" s="7">
        <v>20.2</v>
      </c>
      <c r="L16" s="7">
        <v>937</v>
      </c>
      <c r="M16" s="1">
        <v>4.8</v>
      </c>
      <c r="N16" s="7">
        <v>21.1</v>
      </c>
      <c r="O16" s="7">
        <v>8.6999999999999993</v>
      </c>
      <c r="P16" s="7">
        <v>5</v>
      </c>
      <c r="Q16" s="7">
        <v>5</v>
      </c>
      <c r="R16" s="7">
        <v>16</v>
      </c>
      <c r="S16" s="7">
        <v>6</v>
      </c>
      <c r="T16" s="1">
        <f t="shared" si="2"/>
        <v>25</v>
      </c>
      <c r="U16" s="1">
        <v>2.23</v>
      </c>
      <c r="V16" s="1">
        <v>100</v>
      </c>
      <c r="W16" s="44" t="s">
        <v>147</v>
      </c>
      <c r="X16" s="44" t="s">
        <v>415</v>
      </c>
      <c r="Y16" s="1">
        <f t="shared" si="4"/>
        <v>9.1784999999999989E-4</v>
      </c>
    </row>
    <row r="17" spans="1:25" x14ac:dyDescent="0.2">
      <c r="A17" s="44"/>
      <c r="B17" s="44"/>
      <c r="C17" s="12" t="s">
        <v>125</v>
      </c>
      <c r="D17" s="10" t="s">
        <v>73</v>
      </c>
      <c r="E17" s="10" t="s">
        <v>74</v>
      </c>
      <c r="F17" s="7">
        <f t="shared" si="0"/>
        <v>1618.8030000000001</v>
      </c>
      <c r="G17" s="7">
        <f t="shared" si="3"/>
        <v>50.43</v>
      </c>
      <c r="H17" s="1">
        <f t="shared" si="1"/>
        <v>40</v>
      </c>
      <c r="I17" s="7">
        <v>42.9</v>
      </c>
      <c r="J17" s="7">
        <v>32.1</v>
      </c>
      <c r="K17" s="7">
        <v>31.9</v>
      </c>
      <c r="L17" s="7">
        <v>1380</v>
      </c>
      <c r="M17" s="1">
        <v>6.8</v>
      </c>
      <c r="N17" s="7">
        <v>20.399999999999999</v>
      </c>
      <c r="O17" s="7">
        <v>9.35</v>
      </c>
      <c r="P17" s="7">
        <v>5.9</v>
      </c>
      <c r="Q17" s="7">
        <v>5.9</v>
      </c>
      <c r="R17" s="7">
        <v>14.1</v>
      </c>
      <c r="S17" s="7">
        <v>6.15</v>
      </c>
      <c r="T17" s="1">
        <f t="shared" si="2"/>
        <v>34.81</v>
      </c>
      <c r="W17" s="44"/>
      <c r="X17" s="44"/>
      <c r="Y17" s="1">
        <f t="shared" si="4"/>
        <v>1.125366E-3</v>
      </c>
    </row>
    <row r="18" spans="1:25" x14ac:dyDescent="0.2">
      <c r="A18" s="44" t="s">
        <v>388</v>
      </c>
      <c r="B18" s="44" t="s">
        <v>418</v>
      </c>
      <c r="C18" s="10" t="s">
        <v>83</v>
      </c>
      <c r="D18" s="10" t="s">
        <v>73</v>
      </c>
      <c r="E18" s="10" t="s">
        <v>74</v>
      </c>
      <c r="F18" s="7">
        <f t="shared" si="0"/>
        <v>1842.5399999999997</v>
      </c>
      <c r="G18" s="7">
        <f t="shared" si="3"/>
        <v>57.399999999999991</v>
      </c>
      <c r="H18" s="1">
        <f t="shared" si="1"/>
        <v>40</v>
      </c>
      <c r="I18" s="7">
        <v>46.3</v>
      </c>
      <c r="J18" s="7">
        <v>32.1</v>
      </c>
      <c r="K18" s="7">
        <v>31.9</v>
      </c>
      <c r="L18" s="7">
        <v>1490</v>
      </c>
      <c r="M18" s="1">
        <v>7.3</v>
      </c>
      <c r="N18" s="7">
        <v>20.399999999999999</v>
      </c>
      <c r="O18" s="7">
        <v>10.1</v>
      </c>
      <c r="P18" s="7">
        <v>5.9</v>
      </c>
      <c r="Q18" s="7">
        <v>5.9</v>
      </c>
      <c r="R18" s="7">
        <v>14.1</v>
      </c>
      <c r="S18" s="7">
        <v>7</v>
      </c>
      <c r="T18" s="1">
        <f t="shared" si="2"/>
        <v>34.81</v>
      </c>
      <c r="U18" s="1">
        <v>2.2599999999999998</v>
      </c>
      <c r="V18" s="1">
        <v>100</v>
      </c>
      <c r="W18" s="44" t="s">
        <v>147</v>
      </c>
      <c r="X18" s="44" t="s">
        <v>313</v>
      </c>
      <c r="Y18" s="1">
        <f t="shared" si="4"/>
        <v>1.215636E-3</v>
      </c>
    </row>
    <row r="19" spans="1:25" x14ac:dyDescent="0.2">
      <c r="A19" s="44" t="s">
        <v>388</v>
      </c>
      <c r="B19" s="44" t="s">
        <v>413</v>
      </c>
      <c r="C19" s="10" t="s">
        <v>86</v>
      </c>
      <c r="D19" s="10" t="s">
        <v>73</v>
      </c>
      <c r="E19" s="10" t="s">
        <v>74</v>
      </c>
      <c r="F19" s="7">
        <f t="shared" si="0"/>
        <v>3092.5152000000003</v>
      </c>
      <c r="G19" s="7">
        <f t="shared" si="3"/>
        <v>79.704000000000008</v>
      </c>
      <c r="H19" s="1">
        <f t="shared" si="1"/>
        <v>50.6</v>
      </c>
      <c r="I19" s="7">
        <v>49.2</v>
      </c>
      <c r="J19" s="7">
        <v>38.799999999999997</v>
      </c>
      <c r="K19" s="7">
        <v>38.4</v>
      </c>
      <c r="L19" s="7">
        <v>1910</v>
      </c>
      <c r="M19" s="1">
        <v>9.6</v>
      </c>
      <c r="N19" s="7">
        <v>25.4</v>
      </c>
      <c r="O19" s="7">
        <v>9.7799999999999994</v>
      </c>
      <c r="P19" s="7">
        <v>6.5</v>
      </c>
      <c r="Q19" s="7">
        <v>6.5</v>
      </c>
      <c r="R19" s="7">
        <v>18.8</v>
      </c>
      <c r="S19" s="7">
        <v>6.48</v>
      </c>
      <c r="T19" s="1">
        <f t="shared" si="2"/>
        <v>42.25</v>
      </c>
      <c r="U19" s="1">
        <v>1.89</v>
      </c>
      <c r="V19" s="1">
        <v>100</v>
      </c>
      <c r="W19" s="44" t="s">
        <v>147</v>
      </c>
      <c r="X19" s="44" t="s">
        <v>313</v>
      </c>
      <c r="Y19" s="1">
        <f t="shared" si="4"/>
        <v>1.6146779999999998E-3</v>
      </c>
    </row>
    <row r="20" spans="1:25" x14ac:dyDescent="0.2">
      <c r="A20" s="44" t="s">
        <v>388</v>
      </c>
      <c r="B20" s="44" t="s">
        <v>416</v>
      </c>
      <c r="C20" s="12" t="s">
        <v>124</v>
      </c>
      <c r="D20" s="10" t="s">
        <v>73</v>
      </c>
      <c r="E20" s="10" t="s">
        <v>74</v>
      </c>
      <c r="F20" s="7">
        <f t="shared" si="0"/>
        <v>3501.3999999999996</v>
      </c>
      <c r="G20" s="7">
        <f t="shared" si="3"/>
        <v>57.399999999999991</v>
      </c>
      <c r="H20" s="1">
        <f t="shared" si="1"/>
        <v>50.2</v>
      </c>
      <c r="I20" s="7">
        <v>46.3</v>
      </c>
      <c r="J20" s="7">
        <v>61</v>
      </c>
      <c r="K20" s="7">
        <v>60.5</v>
      </c>
      <c r="L20" s="7">
        <v>2830</v>
      </c>
      <c r="M20" s="1">
        <v>13.8</v>
      </c>
      <c r="N20" s="7">
        <v>20.399999999999999</v>
      </c>
      <c r="O20" s="7">
        <v>10.1</v>
      </c>
      <c r="P20" s="7">
        <v>11</v>
      </c>
      <c r="Q20" s="7">
        <v>5.9</v>
      </c>
      <c r="R20" s="7">
        <v>14.1</v>
      </c>
      <c r="S20" s="7">
        <v>7</v>
      </c>
      <c r="T20" s="1">
        <f t="shared" si="2"/>
        <v>64.900000000000006</v>
      </c>
      <c r="U20" s="1">
        <v>2.29</v>
      </c>
      <c r="V20" s="1">
        <v>2205</v>
      </c>
      <c r="W20" s="44" t="s">
        <v>147</v>
      </c>
      <c r="X20" s="44" t="s">
        <v>417</v>
      </c>
      <c r="Y20" s="1">
        <f t="shared" si="4"/>
        <v>2.2664400000000002E-3</v>
      </c>
    </row>
    <row r="21" spans="1:25" x14ac:dyDescent="0.2">
      <c r="A21" s="44"/>
      <c r="B21" s="44"/>
      <c r="C21" s="12" t="s">
        <v>126</v>
      </c>
      <c r="D21" s="10" t="s">
        <v>73</v>
      </c>
      <c r="E21" s="10" t="s">
        <v>74</v>
      </c>
      <c r="F21" s="7">
        <f t="shared" si="0"/>
        <v>3950.4399999999991</v>
      </c>
      <c r="G21" s="7">
        <f t="shared" si="3"/>
        <v>111.27999999999997</v>
      </c>
      <c r="H21" s="1">
        <f t="shared" si="1"/>
        <v>43.8</v>
      </c>
      <c r="I21" s="7">
        <v>63.2</v>
      </c>
      <c r="J21" s="7">
        <v>35.5</v>
      </c>
      <c r="K21" s="7">
        <v>33.1</v>
      </c>
      <c r="L21" s="7">
        <v>2250</v>
      </c>
      <c r="M21" s="1">
        <v>11.8</v>
      </c>
      <c r="N21" s="7">
        <v>22</v>
      </c>
      <c r="O21" s="7">
        <v>14.7</v>
      </c>
      <c r="P21" s="7">
        <v>5.75</v>
      </c>
      <c r="Q21" s="7">
        <v>5.75</v>
      </c>
      <c r="R21" s="7">
        <v>16.149999999999999</v>
      </c>
      <c r="S21" s="7">
        <v>10.7</v>
      </c>
      <c r="T21" s="1">
        <f t="shared" si="2"/>
        <v>33.0625</v>
      </c>
      <c r="W21" s="44"/>
      <c r="X21" s="44"/>
      <c r="Y21" s="1">
        <f t="shared" si="4"/>
        <v>1.85955E-3</v>
      </c>
    </row>
    <row r="22" spans="1:25" x14ac:dyDescent="0.2">
      <c r="A22" s="44" t="s">
        <v>388</v>
      </c>
      <c r="B22" s="44" t="s">
        <v>412</v>
      </c>
      <c r="C22" s="10" t="s">
        <v>85</v>
      </c>
      <c r="D22" s="10" t="s">
        <v>73</v>
      </c>
      <c r="E22" s="10" t="s">
        <v>74</v>
      </c>
      <c r="F22" s="7">
        <f t="shared" si="0"/>
        <v>4567.5</v>
      </c>
      <c r="G22" s="7">
        <f t="shared" si="3"/>
        <v>87</v>
      </c>
      <c r="H22" s="1">
        <f t="shared" si="1"/>
        <v>50</v>
      </c>
      <c r="I22" s="7">
        <v>57.5</v>
      </c>
      <c r="J22" s="7">
        <v>52.5</v>
      </c>
      <c r="K22" s="7">
        <v>51.5</v>
      </c>
      <c r="L22" s="7">
        <v>3020</v>
      </c>
      <c r="M22" s="1">
        <v>16</v>
      </c>
      <c r="N22" s="7">
        <v>25</v>
      </c>
      <c r="O22" s="7">
        <v>12.8</v>
      </c>
      <c r="P22" s="7">
        <v>7.5</v>
      </c>
      <c r="Q22" s="7">
        <v>7.5</v>
      </c>
      <c r="R22" s="7">
        <v>17.5</v>
      </c>
      <c r="S22" s="7">
        <v>8.6999999999999993</v>
      </c>
      <c r="T22" s="1">
        <f t="shared" si="2"/>
        <v>56.25</v>
      </c>
      <c r="U22" s="1">
        <v>2.63</v>
      </c>
      <c r="V22" s="1">
        <v>100</v>
      </c>
      <c r="W22" s="44" t="s">
        <v>147</v>
      </c>
      <c r="X22" s="44" t="s">
        <v>313</v>
      </c>
      <c r="Y22" s="1">
        <f t="shared" si="4"/>
        <v>2.3999999999999998E-3</v>
      </c>
    </row>
    <row r="23" spans="1:25" x14ac:dyDescent="0.2">
      <c r="A23" s="44"/>
      <c r="B23" s="44"/>
      <c r="C23" s="12" t="s">
        <v>127</v>
      </c>
      <c r="D23" s="10" t="s">
        <v>73</v>
      </c>
      <c r="E23" s="10" t="s">
        <v>74</v>
      </c>
      <c r="F23" s="7">
        <f t="shared" si="0"/>
        <v>6425.7050000000008</v>
      </c>
      <c r="G23" s="7">
        <f t="shared" si="3"/>
        <v>78.650000000000006</v>
      </c>
      <c r="H23" s="1">
        <f t="shared" si="1"/>
        <v>61.2</v>
      </c>
      <c r="I23" s="7">
        <v>51.6</v>
      </c>
      <c r="J23" s="7">
        <v>81.7</v>
      </c>
      <c r="K23" s="7">
        <v>77</v>
      </c>
      <c r="L23" s="7">
        <v>4220</v>
      </c>
      <c r="M23" s="1">
        <v>21.8</v>
      </c>
      <c r="N23" s="7">
        <v>28</v>
      </c>
      <c r="O23" s="7">
        <v>10.6</v>
      </c>
      <c r="P23" s="7">
        <v>11</v>
      </c>
      <c r="Q23" s="7">
        <v>7.5</v>
      </c>
      <c r="R23" s="7">
        <v>19.600000000000001</v>
      </c>
      <c r="S23" s="7">
        <v>6.5</v>
      </c>
      <c r="T23" s="1">
        <f t="shared" si="2"/>
        <v>82.5</v>
      </c>
      <c r="W23" s="44"/>
      <c r="X23" s="44"/>
      <c r="Y23" s="1">
        <f t="shared" si="4"/>
        <v>3.2648E-3</v>
      </c>
    </row>
    <row r="24" spans="1:25" x14ac:dyDescent="0.2">
      <c r="A24" s="44" t="s">
        <v>388</v>
      </c>
      <c r="B24" s="44" t="s">
        <v>411</v>
      </c>
      <c r="C24" s="10" t="s">
        <v>87</v>
      </c>
      <c r="D24" s="10" t="s">
        <v>73</v>
      </c>
      <c r="E24" s="10" t="s">
        <v>74</v>
      </c>
      <c r="F24" s="7">
        <f t="shared" si="0"/>
        <v>7158.6</v>
      </c>
      <c r="G24" s="7">
        <f t="shared" si="3"/>
        <v>119.31</v>
      </c>
      <c r="H24" s="1">
        <f t="shared" si="1"/>
        <v>53.6</v>
      </c>
      <c r="I24" s="7">
        <v>67</v>
      </c>
      <c r="J24" s="7">
        <v>60</v>
      </c>
      <c r="K24" s="7">
        <v>49</v>
      </c>
      <c r="L24" s="7">
        <v>4000</v>
      </c>
      <c r="M24" s="1">
        <v>22</v>
      </c>
      <c r="N24" s="7">
        <v>30</v>
      </c>
      <c r="O24" s="7">
        <v>15.2</v>
      </c>
      <c r="P24" s="7">
        <v>7.3</v>
      </c>
      <c r="Q24" s="7">
        <v>7.2</v>
      </c>
      <c r="R24" s="7">
        <v>19.5</v>
      </c>
      <c r="S24" s="7">
        <v>9.6999999999999993</v>
      </c>
      <c r="T24" s="1">
        <f t="shared" si="2"/>
        <v>52.56</v>
      </c>
      <c r="U24" s="1">
        <v>3.44</v>
      </c>
      <c r="V24" s="1">
        <v>100</v>
      </c>
      <c r="W24" s="44" t="s">
        <v>147</v>
      </c>
      <c r="X24" s="44" t="s">
        <v>313</v>
      </c>
      <c r="Y24" s="1">
        <f t="shared" si="4"/>
        <v>3.3287999999999998E-3</v>
      </c>
    </row>
    <row r="25" spans="1:25" x14ac:dyDescent="0.2">
      <c r="A25" s="44" t="s">
        <v>388</v>
      </c>
      <c r="B25" s="44" t="s">
        <v>410</v>
      </c>
      <c r="C25" s="10" t="s">
        <v>88</v>
      </c>
      <c r="D25" s="10" t="s">
        <v>73</v>
      </c>
      <c r="E25" s="10" t="s">
        <v>74</v>
      </c>
      <c r="F25" s="7">
        <f t="shared" si="0"/>
        <v>12270.719999999998</v>
      </c>
      <c r="G25" s="7">
        <f t="shared" si="3"/>
        <v>147.83999999999997</v>
      </c>
      <c r="H25" s="1">
        <f t="shared" si="1"/>
        <v>64.400000000000006</v>
      </c>
      <c r="I25" s="7">
        <v>74</v>
      </c>
      <c r="J25" s="7">
        <v>83</v>
      </c>
      <c r="K25" s="7">
        <v>81.400000000000006</v>
      </c>
      <c r="L25" s="7">
        <v>6140</v>
      </c>
      <c r="M25" s="1">
        <v>30</v>
      </c>
      <c r="N25" s="7">
        <v>32</v>
      </c>
      <c r="O25" s="7">
        <v>16.399999999999999</v>
      </c>
      <c r="P25" s="7">
        <v>9.5</v>
      </c>
      <c r="Q25" s="7">
        <v>9.5</v>
      </c>
      <c r="R25" s="7">
        <v>22.7</v>
      </c>
      <c r="S25" s="7">
        <v>11.2</v>
      </c>
      <c r="T25" s="1">
        <f t="shared" si="2"/>
        <v>90.25</v>
      </c>
      <c r="U25" s="1">
        <v>4.9800000000000004</v>
      </c>
      <c r="V25" s="1">
        <v>100</v>
      </c>
      <c r="W25" s="44" t="s">
        <v>147</v>
      </c>
      <c r="X25" s="44" t="s">
        <v>313</v>
      </c>
      <c r="Y25" s="1">
        <f t="shared" si="4"/>
        <v>4.9855999999999998E-3</v>
      </c>
    </row>
    <row r="26" spans="1:25" x14ac:dyDescent="0.2">
      <c r="A26" s="44" t="s">
        <v>388</v>
      </c>
      <c r="B26" s="44" t="s">
        <v>408</v>
      </c>
      <c r="C26" s="10" t="s">
        <v>90</v>
      </c>
      <c r="D26" s="10" t="s">
        <v>73</v>
      </c>
      <c r="E26" s="10" t="s">
        <v>74</v>
      </c>
      <c r="F26" s="7">
        <f t="shared" si="0"/>
        <v>12446.52</v>
      </c>
      <c r="G26" s="7">
        <f t="shared" si="3"/>
        <v>146.77500000000001</v>
      </c>
      <c r="H26" s="1">
        <f t="shared" si="1"/>
        <v>69.599999999999994</v>
      </c>
      <c r="I26" s="7">
        <v>69.599999999999994</v>
      </c>
      <c r="J26" s="7">
        <v>84.8</v>
      </c>
      <c r="K26" s="7">
        <v>83.2</v>
      </c>
      <c r="L26" s="7">
        <v>5900</v>
      </c>
      <c r="M26" s="1">
        <v>30</v>
      </c>
      <c r="N26" s="7">
        <v>34.6</v>
      </c>
      <c r="O26" s="7">
        <v>14.65</v>
      </c>
      <c r="P26" s="7">
        <v>9.6999999999999993</v>
      </c>
      <c r="Q26" s="7">
        <v>9.65</v>
      </c>
      <c r="R26" s="7">
        <v>25.1</v>
      </c>
      <c r="S26" s="7">
        <v>9.5</v>
      </c>
      <c r="T26" s="1">
        <f t="shared" si="2"/>
        <v>93.60499999999999</v>
      </c>
      <c r="U26" s="1">
        <v>4.72</v>
      </c>
      <c r="V26" s="1">
        <v>100</v>
      </c>
      <c r="W26" s="44" t="s">
        <v>147</v>
      </c>
      <c r="X26" s="44" t="s">
        <v>313</v>
      </c>
      <c r="Y26" s="1">
        <f t="shared" si="4"/>
        <v>4.9168329999999998E-3</v>
      </c>
    </row>
    <row r="27" spans="1:25" x14ac:dyDescent="0.2">
      <c r="A27" s="44" t="s">
        <v>388</v>
      </c>
      <c r="B27" s="44" t="s">
        <v>409</v>
      </c>
      <c r="C27" s="10" t="s">
        <v>89</v>
      </c>
      <c r="D27" s="10" t="s">
        <v>73</v>
      </c>
      <c r="E27" s="10" t="s">
        <v>74</v>
      </c>
      <c r="F27" s="7">
        <f t="shared" si="0"/>
        <v>14340.479999999998</v>
      </c>
      <c r="G27" s="7">
        <f t="shared" si="3"/>
        <v>147.83999999999997</v>
      </c>
      <c r="H27" s="1">
        <f t="shared" si="1"/>
        <v>67.400000000000006</v>
      </c>
      <c r="I27" s="7">
        <v>74</v>
      </c>
      <c r="J27" s="7">
        <v>97</v>
      </c>
      <c r="K27" s="7">
        <v>95</v>
      </c>
      <c r="L27" s="7">
        <v>7187</v>
      </c>
      <c r="M27" s="1">
        <v>37</v>
      </c>
      <c r="N27" s="7">
        <v>32</v>
      </c>
      <c r="O27" s="7">
        <v>16.399999999999999</v>
      </c>
      <c r="P27" s="7">
        <v>11</v>
      </c>
      <c r="Q27" s="7">
        <v>9.5</v>
      </c>
      <c r="R27" s="7">
        <v>22.7</v>
      </c>
      <c r="S27" s="7">
        <v>11.2</v>
      </c>
      <c r="T27" s="1">
        <f t="shared" si="2"/>
        <v>104.5</v>
      </c>
      <c r="U27" s="1">
        <v>4.72</v>
      </c>
      <c r="V27" s="1">
        <v>1440</v>
      </c>
      <c r="W27" s="44" t="s">
        <v>147</v>
      </c>
      <c r="X27" s="44" t="s">
        <v>313</v>
      </c>
      <c r="Y27" s="1">
        <f t="shared" si="4"/>
        <v>5.7727999999999989E-3</v>
      </c>
    </row>
    <row r="28" spans="1:25" x14ac:dyDescent="0.2">
      <c r="A28" s="44" t="s">
        <v>388</v>
      </c>
      <c r="B28" s="44" t="s">
        <v>407</v>
      </c>
      <c r="C28" s="10" t="s">
        <v>91</v>
      </c>
      <c r="D28" s="10" t="s">
        <v>73</v>
      </c>
      <c r="E28" s="10" t="s">
        <v>74</v>
      </c>
      <c r="F28" s="7">
        <f t="shared" si="0"/>
        <v>20592.000000000004</v>
      </c>
      <c r="G28" s="7">
        <f t="shared" si="3"/>
        <v>171.60000000000002</v>
      </c>
      <c r="H28" s="1">
        <f t="shared" si="1"/>
        <v>72</v>
      </c>
      <c r="I28" s="7">
        <v>81</v>
      </c>
      <c r="J28" s="7">
        <v>120</v>
      </c>
      <c r="K28" s="7">
        <v>112</v>
      </c>
      <c r="L28" s="7">
        <v>9720</v>
      </c>
      <c r="M28" s="1">
        <v>50</v>
      </c>
      <c r="N28" s="7">
        <v>36</v>
      </c>
      <c r="O28" s="7">
        <v>18</v>
      </c>
      <c r="P28" s="7">
        <v>11.5</v>
      </c>
      <c r="Q28" s="7">
        <v>10.199999999999999</v>
      </c>
      <c r="R28" s="7">
        <v>24.5</v>
      </c>
      <c r="S28" s="7">
        <v>12</v>
      </c>
      <c r="T28" s="1">
        <f t="shared" si="2"/>
        <v>117.3</v>
      </c>
      <c r="U28" s="1">
        <v>6.84</v>
      </c>
      <c r="V28" s="1">
        <v>100</v>
      </c>
      <c r="W28" s="44" t="s">
        <v>147</v>
      </c>
      <c r="X28" s="44" t="s">
        <v>313</v>
      </c>
      <c r="Y28" s="1">
        <f t="shared" si="4"/>
        <v>7.4520000000000003E-3</v>
      </c>
    </row>
    <row r="29" spans="1:25" x14ac:dyDescent="0.2">
      <c r="A29" s="44" t="s">
        <v>388</v>
      </c>
      <c r="B29" s="44" t="s">
        <v>406</v>
      </c>
      <c r="C29" s="10" t="s">
        <v>92</v>
      </c>
      <c r="D29" s="10" t="s">
        <v>73</v>
      </c>
      <c r="E29" s="10" t="s">
        <v>74</v>
      </c>
      <c r="F29" s="7">
        <f t="shared" si="0"/>
        <v>25188.45</v>
      </c>
      <c r="G29" s="7">
        <f t="shared" si="3"/>
        <v>169.05</v>
      </c>
      <c r="H29" s="1">
        <f t="shared" si="1"/>
        <v>82.2</v>
      </c>
      <c r="I29" s="7">
        <v>77</v>
      </c>
      <c r="J29" s="7">
        <v>149</v>
      </c>
      <c r="K29" s="7">
        <v>143</v>
      </c>
      <c r="L29" s="7">
        <v>11500</v>
      </c>
      <c r="M29" s="1">
        <v>58</v>
      </c>
      <c r="N29" s="7">
        <v>40.6</v>
      </c>
      <c r="O29" s="7">
        <v>16.5</v>
      </c>
      <c r="P29" s="7">
        <v>12.5</v>
      </c>
      <c r="Q29" s="7">
        <v>12.5</v>
      </c>
      <c r="R29" s="7">
        <v>28.6</v>
      </c>
      <c r="S29" s="7">
        <v>10.5</v>
      </c>
      <c r="T29" s="1">
        <f t="shared" si="2"/>
        <v>156.25</v>
      </c>
      <c r="U29" s="1">
        <v>7.68</v>
      </c>
      <c r="V29" s="1">
        <v>100</v>
      </c>
      <c r="W29" s="44" t="s">
        <v>147</v>
      </c>
      <c r="X29" s="44" t="s">
        <v>313</v>
      </c>
      <c r="Y29" s="1">
        <f t="shared" si="4"/>
        <v>8.3737499999999992E-3</v>
      </c>
    </row>
    <row r="30" spans="1:25" x14ac:dyDescent="0.2">
      <c r="A30" s="44" t="s">
        <v>388</v>
      </c>
      <c r="B30" s="44" t="s">
        <v>405</v>
      </c>
      <c r="C30" s="10" t="s">
        <v>93</v>
      </c>
      <c r="D30" s="10" t="s">
        <v>73</v>
      </c>
      <c r="E30" s="10" t="s">
        <v>74</v>
      </c>
      <c r="F30" s="7">
        <f t="shared" si="0"/>
        <v>45575.12</v>
      </c>
      <c r="G30" s="7">
        <f t="shared" si="3"/>
        <v>256.04000000000002</v>
      </c>
      <c r="H30" s="1">
        <f t="shared" si="1"/>
        <v>89.4</v>
      </c>
      <c r="I30" s="7">
        <v>97</v>
      </c>
      <c r="J30" s="7">
        <v>178</v>
      </c>
      <c r="K30" s="7">
        <v>175</v>
      </c>
      <c r="L30" s="7">
        <v>17300</v>
      </c>
      <c r="M30" s="1">
        <v>88</v>
      </c>
      <c r="N30" s="7">
        <v>42</v>
      </c>
      <c r="O30" s="7">
        <v>21.2</v>
      </c>
      <c r="P30" s="7">
        <v>15.2</v>
      </c>
      <c r="Q30" s="7">
        <v>12.2</v>
      </c>
      <c r="R30" s="7">
        <v>29.5</v>
      </c>
      <c r="S30" s="7">
        <v>14.8</v>
      </c>
      <c r="T30" s="1">
        <f t="shared" si="2"/>
        <v>185.43999999999997</v>
      </c>
      <c r="U30" s="1">
        <v>8.68</v>
      </c>
      <c r="V30" s="1">
        <v>100</v>
      </c>
      <c r="W30" s="44" t="s">
        <v>147</v>
      </c>
      <c r="X30" s="44" t="s">
        <v>313</v>
      </c>
      <c r="Y30" s="1">
        <f t="shared" si="4"/>
        <v>1.353408E-2</v>
      </c>
    </row>
    <row r="31" spans="1:25" x14ac:dyDescent="0.2">
      <c r="A31" s="44" t="s">
        <v>388</v>
      </c>
      <c r="B31" s="44" t="s">
        <v>403</v>
      </c>
      <c r="C31" s="10" t="s">
        <v>95</v>
      </c>
      <c r="D31" s="10" t="s">
        <v>73</v>
      </c>
      <c r="E31" s="10" t="s">
        <v>74</v>
      </c>
      <c r="F31" s="7">
        <f t="shared" si="0"/>
        <v>46050.12</v>
      </c>
      <c r="G31" s="7">
        <f t="shared" si="3"/>
        <v>197.64000000000001</v>
      </c>
      <c r="H31" s="1">
        <f t="shared" si="1"/>
        <v>94.8</v>
      </c>
      <c r="I31" s="7">
        <v>89</v>
      </c>
      <c r="J31" s="7">
        <v>233</v>
      </c>
      <c r="K31" s="7">
        <v>226</v>
      </c>
      <c r="L31" s="7">
        <v>20700</v>
      </c>
      <c r="M31" s="1">
        <v>106</v>
      </c>
      <c r="N31" s="7">
        <v>46.9</v>
      </c>
      <c r="O31" s="7">
        <v>19.600000000000001</v>
      </c>
      <c r="P31" s="7">
        <v>15.6</v>
      </c>
      <c r="Q31" s="7">
        <v>15.6</v>
      </c>
      <c r="R31" s="7">
        <v>31.8</v>
      </c>
      <c r="S31" s="7">
        <v>12.2</v>
      </c>
      <c r="T31" s="1">
        <f t="shared" si="2"/>
        <v>243.35999999999999</v>
      </c>
      <c r="U31" s="1">
        <v>15.53</v>
      </c>
      <c r="V31" s="1">
        <v>100</v>
      </c>
      <c r="W31" s="44" t="s">
        <v>147</v>
      </c>
      <c r="X31" s="44" t="s">
        <v>313</v>
      </c>
      <c r="Y31" s="1">
        <f t="shared" si="4"/>
        <v>1.4340144000000001E-2</v>
      </c>
    </row>
    <row r="32" spans="1:25" x14ac:dyDescent="0.2">
      <c r="A32" s="44" t="s">
        <v>388</v>
      </c>
      <c r="B32" s="44" t="s">
        <v>404</v>
      </c>
      <c r="C32" s="10" t="s">
        <v>94</v>
      </c>
      <c r="D32" s="10" t="s">
        <v>73</v>
      </c>
      <c r="E32" s="10" t="s">
        <v>74</v>
      </c>
      <c r="F32" s="7">
        <f t="shared" si="0"/>
        <v>59913.360000000008</v>
      </c>
      <c r="G32" s="7">
        <f t="shared" si="3"/>
        <v>256.04000000000002</v>
      </c>
      <c r="H32" s="1">
        <f t="shared" si="1"/>
        <v>99</v>
      </c>
      <c r="I32" s="7">
        <v>97</v>
      </c>
      <c r="J32" s="7">
        <v>234</v>
      </c>
      <c r="K32" s="7">
        <v>229</v>
      </c>
      <c r="L32" s="7">
        <v>22700</v>
      </c>
      <c r="M32" s="1">
        <v>116</v>
      </c>
      <c r="N32" s="7">
        <v>42</v>
      </c>
      <c r="O32" s="7">
        <v>21.2</v>
      </c>
      <c r="P32" s="7">
        <v>20</v>
      </c>
      <c r="Q32" s="7">
        <v>12.2</v>
      </c>
      <c r="R32" s="7">
        <v>29.5</v>
      </c>
      <c r="S32" s="7">
        <v>14.8</v>
      </c>
      <c r="T32" s="1">
        <f t="shared" si="2"/>
        <v>244</v>
      </c>
      <c r="U32" s="1">
        <v>11.14</v>
      </c>
      <c r="V32" s="1">
        <v>100</v>
      </c>
      <c r="W32" s="44" t="s">
        <v>147</v>
      </c>
      <c r="X32" s="44" t="s">
        <v>313</v>
      </c>
      <c r="Y32" s="1">
        <f t="shared" si="4"/>
        <v>1.7808000000000001E-2</v>
      </c>
    </row>
    <row r="33" spans="1:25" x14ac:dyDescent="0.2">
      <c r="A33" s="44" t="s">
        <v>388</v>
      </c>
      <c r="B33" s="44" t="s">
        <v>400</v>
      </c>
      <c r="C33" s="10" t="s">
        <v>98</v>
      </c>
      <c r="D33" s="10" t="s">
        <v>73</v>
      </c>
      <c r="E33" s="10" t="s">
        <v>74</v>
      </c>
      <c r="F33" s="7">
        <f t="shared" si="0"/>
        <v>95805.200000000012</v>
      </c>
      <c r="G33" s="7">
        <f t="shared" si="3"/>
        <v>281.78000000000003</v>
      </c>
      <c r="H33" s="1">
        <f t="shared" si="1"/>
        <v>113.80000000000001</v>
      </c>
      <c r="I33" s="7">
        <v>107</v>
      </c>
      <c r="J33" s="7">
        <v>340</v>
      </c>
      <c r="K33" s="7">
        <v>327</v>
      </c>
      <c r="L33" s="7">
        <v>36400</v>
      </c>
      <c r="M33" s="1">
        <v>184</v>
      </c>
      <c r="N33" s="7">
        <v>56.1</v>
      </c>
      <c r="O33" s="7">
        <v>23.6</v>
      </c>
      <c r="P33" s="7">
        <v>18.8</v>
      </c>
      <c r="Q33" s="7">
        <v>18.8</v>
      </c>
      <c r="R33" s="7">
        <v>38.1</v>
      </c>
      <c r="S33" s="7">
        <v>14.6</v>
      </c>
      <c r="T33" s="1">
        <f t="shared" si="2"/>
        <v>353.44000000000005</v>
      </c>
      <c r="U33" s="1">
        <v>23.74</v>
      </c>
      <c r="V33" s="1">
        <v>100</v>
      </c>
      <c r="W33" s="44" t="s">
        <v>147</v>
      </c>
      <c r="X33" s="44" t="s">
        <v>313</v>
      </c>
      <c r="Y33" s="1">
        <f t="shared" si="4"/>
        <v>2.4890447999999999E-2</v>
      </c>
    </row>
    <row r="34" spans="1:25" x14ac:dyDescent="0.2">
      <c r="A34" s="44" t="s">
        <v>388</v>
      </c>
      <c r="B34" s="44" t="s">
        <v>402</v>
      </c>
      <c r="C34" s="10" t="s">
        <v>96</v>
      </c>
      <c r="D34" s="10" t="s">
        <v>73</v>
      </c>
      <c r="E34" s="10" t="s">
        <v>74</v>
      </c>
      <c r="F34" s="7">
        <f t="shared" si="0"/>
        <v>132944.70000000001</v>
      </c>
      <c r="G34" s="7">
        <f t="shared" si="3"/>
        <v>375.55</v>
      </c>
      <c r="H34" s="1">
        <f t="shared" si="1"/>
        <v>117</v>
      </c>
      <c r="I34" s="7">
        <v>124</v>
      </c>
      <c r="J34" s="7">
        <v>354</v>
      </c>
      <c r="K34" s="7">
        <v>351</v>
      </c>
      <c r="L34" s="7">
        <v>43900</v>
      </c>
      <c r="M34" s="1">
        <v>215</v>
      </c>
      <c r="N34" s="7">
        <v>55</v>
      </c>
      <c r="O34" s="7">
        <v>27.8</v>
      </c>
      <c r="P34" s="7">
        <v>21</v>
      </c>
      <c r="Q34" s="7">
        <v>17.2</v>
      </c>
      <c r="R34" s="7">
        <v>37.5</v>
      </c>
      <c r="S34" s="7">
        <v>18.5</v>
      </c>
      <c r="T34" s="1">
        <f t="shared" si="2"/>
        <v>361.2</v>
      </c>
      <c r="U34" s="1">
        <v>20.28</v>
      </c>
      <c r="V34" s="1">
        <v>100</v>
      </c>
      <c r="W34" s="44" t="s">
        <v>147</v>
      </c>
      <c r="X34" s="44" t="s">
        <v>313</v>
      </c>
      <c r="Y34" s="1">
        <f t="shared" si="4"/>
        <v>3.2108999999999999E-2</v>
      </c>
    </row>
    <row r="35" spans="1:25" x14ac:dyDescent="0.2">
      <c r="A35" s="44" t="s">
        <v>388</v>
      </c>
      <c r="B35" s="44" t="s">
        <v>401</v>
      </c>
      <c r="C35" s="10" t="s">
        <v>97</v>
      </c>
      <c r="D35" s="10" t="s">
        <v>73</v>
      </c>
      <c r="E35" s="10" t="s">
        <v>74</v>
      </c>
      <c r="F35" s="7">
        <f t="shared" si="0"/>
        <v>157731</v>
      </c>
      <c r="G35" s="7">
        <f t="shared" si="3"/>
        <v>375.55</v>
      </c>
      <c r="H35" s="1">
        <f t="shared" si="1"/>
        <v>125</v>
      </c>
      <c r="I35" s="7">
        <v>124</v>
      </c>
      <c r="J35" s="7">
        <v>420</v>
      </c>
      <c r="K35" s="7">
        <v>420</v>
      </c>
      <c r="L35" s="7">
        <v>52100</v>
      </c>
      <c r="M35" s="1">
        <v>256</v>
      </c>
      <c r="N35" s="7">
        <v>55</v>
      </c>
      <c r="O35" s="7">
        <v>27.8</v>
      </c>
      <c r="P35" s="7">
        <v>25</v>
      </c>
      <c r="Q35" s="7">
        <v>17.2</v>
      </c>
      <c r="R35" s="7">
        <v>37.5</v>
      </c>
      <c r="S35" s="7">
        <v>18.5</v>
      </c>
      <c r="T35" s="1">
        <f t="shared" si="2"/>
        <v>430</v>
      </c>
      <c r="U35" s="1">
        <v>22.67</v>
      </c>
      <c r="V35" s="1">
        <v>100</v>
      </c>
      <c r="W35" s="44" t="s">
        <v>147</v>
      </c>
      <c r="X35" s="44" t="s">
        <v>313</v>
      </c>
      <c r="Y35" s="1">
        <f t="shared" si="4"/>
        <v>3.8225000000000002E-2</v>
      </c>
    </row>
    <row r="36" spans="1:25" x14ac:dyDescent="0.2">
      <c r="A36" s="44" t="s">
        <v>388</v>
      </c>
      <c r="B36" s="44" t="s">
        <v>1204</v>
      </c>
      <c r="C36" s="10" t="s">
        <v>99</v>
      </c>
      <c r="D36" s="10" t="s">
        <v>73</v>
      </c>
      <c r="E36" s="10" t="s">
        <v>74</v>
      </c>
      <c r="F36" s="7">
        <f t="shared" si="0"/>
        <v>287423.40000000002</v>
      </c>
      <c r="G36" s="7">
        <f t="shared" si="3"/>
        <v>537.24</v>
      </c>
      <c r="H36" s="1">
        <f t="shared" si="1"/>
        <v>143.19999999999999</v>
      </c>
      <c r="I36" s="7">
        <v>147</v>
      </c>
      <c r="J36" s="7">
        <v>535</v>
      </c>
      <c r="K36" s="7">
        <v>529</v>
      </c>
      <c r="L36" s="7">
        <v>78650</v>
      </c>
      <c r="M36" s="1">
        <v>394</v>
      </c>
      <c r="N36" s="7">
        <v>65</v>
      </c>
      <c r="O36" s="7">
        <v>32.799999999999997</v>
      </c>
      <c r="P36" s="7">
        <v>27.4</v>
      </c>
      <c r="Q36" s="7">
        <v>20</v>
      </c>
      <c r="R36" s="7">
        <v>44.2</v>
      </c>
      <c r="S36" s="7">
        <v>22.2</v>
      </c>
      <c r="T36" s="1">
        <f t="shared" si="2"/>
        <v>548</v>
      </c>
      <c r="U36" s="1">
        <v>28.43</v>
      </c>
      <c r="V36" s="1">
        <v>100</v>
      </c>
      <c r="W36" s="44" t="s">
        <v>147</v>
      </c>
      <c r="X36" s="44" t="s">
        <v>313</v>
      </c>
      <c r="Y36" s="1">
        <f t="shared" si="4"/>
        <v>5.8416799999999998E-2</v>
      </c>
    </row>
    <row r="37" spans="1:25" x14ac:dyDescent="0.2">
      <c r="A37" s="44" t="s">
        <v>388</v>
      </c>
      <c r="B37" s="44" t="s">
        <v>399</v>
      </c>
      <c r="C37" s="10" t="s">
        <v>100</v>
      </c>
      <c r="D37" s="10" t="s">
        <v>73</v>
      </c>
      <c r="E37" s="10" t="s">
        <v>74</v>
      </c>
      <c r="F37" s="7">
        <f t="shared" si="0"/>
        <v>388900.2</v>
      </c>
      <c r="G37" s="7">
        <f t="shared" si="3"/>
        <v>569.4</v>
      </c>
      <c r="H37" s="1">
        <f t="shared" si="1"/>
        <v>160</v>
      </c>
      <c r="I37" s="7">
        <v>149</v>
      </c>
      <c r="J37" s="7">
        <v>683</v>
      </c>
      <c r="K37" s="7">
        <v>676</v>
      </c>
      <c r="L37" s="7">
        <v>102000</v>
      </c>
      <c r="M37" s="1">
        <v>514</v>
      </c>
      <c r="N37" s="7">
        <v>70.5</v>
      </c>
      <c r="O37" s="7">
        <v>33.200000000000003</v>
      </c>
      <c r="P37" s="7">
        <v>32</v>
      </c>
      <c r="Q37" s="7">
        <v>22</v>
      </c>
      <c r="R37" s="7">
        <v>48</v>
      </c>
      <c r="S37" s="7">
        <v>21.9</v>
      </c>
      <c r="T37" s="1">
        <f t="shared" si="2"/>
        <v>704</v>
      </c>
      <c r="U37" s="1">
        <v>47.1</v>
      </c>
      <c r="V37" s="1">
        <v>100</v>
      </c>
      <c r="W37" s="44" t="s">
        <v>147</v>
      </c>
      <c r="X37" s="44" t="s">
        <v>313</v>
      </c>
      <c r="Y37" s="1">
        <f t="shared" si="4"/>
        <v>7.4899200000000013E-2</v>
      </c>
    </row>
    <row r="38" spans="1:25" x14ac:dyDescent="0.2">
      <c r="A38" s="44" t="s">
        <v>388</v>
      </c>
      <c r="B38" s="44" t="s">
        <v>398</v>
      </c>
      <c r="C38" s="10" t="s">
        <v>101</v>
      </c>
      <c r="D38" s="10" t="s">
        <v>73</v>
      </c>
      <c r="E38" s="10" t="s">
        <v>74</v>
      </c>
      <c r="F38" s="7">
        <f>G38*J38</f>
        <v>421094.7</v>
      </c>
      <c r="G38" s="7">
        <f t="shared" si="3"/>
        <v>1079.73</v>
      </c>
      <c r="H38" s="1">
        <f t="shared" si="1"/>
        <v>158.19999999999999</v>
      </c>
      <c r="I38" s="7">
        <v>184</v>
      </c>
      <c r="J38" s="7">
        <v>390</v>
      </c>
      <c r="K38" s="7">
        <v>388</v>
      </c>
      <c r="L38" s="7">
        <v>71800</v>
      </c>
      <c r="M38" s="1">
        <v>358</v>
      </c>
      <c r="N38" s="7">
        <v>80</v>
      </c>
      <c r="O38" s="7">
        <v>38.5</v>
      </c>
      <c r="P38" s="7">
        <v>20.2</v>
      </c>
      <c r="Q38" s="7">
        <v>20.2</v>
      </c>
      <c r="R38" s="7">
        <v>58.9</v>
      </c>
      <c r="S38" s="7">
        <v>27.9</v>
      </c>
      <c r="T38" s="1">
        <f t="shared" si="2"/>
        <v>408.03999999999996</v>
      </c>
      <c r="U38" s="1">
        <v>36.880000000000003</v>
      </c>
      <c r="V38" s="1">
        <v>100</v>
      </c>
      <c r="W38" s="44" t="s">
        <v>147</v>
      </c>
      <c r="X38" s="44" t="s">
        <v>313</v>
      </c>
      <c r="Y38" s="1">
        <f t="shared" si="4"/>
        <v>6.2216E-2</v>
      </c>
    </row>
    <row r="39" spans="1:25" x14ac:dyDescent="0.2">
      <c r="A39" s="44" t="s">
        <v>388</v>
      </c>
      <c r="B39" s="44" t="s">
        <v>396</v>
      </c>
      <c r="C39" s="11" t="s">
        <v>118</v>
      </c>
      <c r="D39" s="10" t="s">
        <v>73</v>
      </c>
      <c r="E39" s="10" t="s">
        <v>74</v>
      </c>
      <c r="F39" s="7">
        <f t="shared" si="0"/>
        <v>1571946.3375000001</v>
      </c>
      <c r="G39" s="7">
        <f t="shared" si="3"/>
        <v>2138.7025000000003</v>
      </c>
      <c r="H39" s="1">
        <f t="shared" si="1"/>
        <v>201.3</v>
      </c>
      <c r="I39" s="7">
        <v>274</v>
      </c>
      <c r="J39" s="7">
        <v>735</v>
      </c>
      <c r="K39" s="1">
        <v>690</v>
      </c>
      <c r="L39" s="7">
        <v>201390</v>
      </c>
      <c r="M39" s="1">
        <v>987</v>
      </c>
      <c r="N39" s="1">
        <v>100.3</v>
      </c>
      <c r="O39" s="1">
        <v>59.4</v>
      </c>
      <c r="P39" s="1">
        <v>27.5</v>
      </c>
      <c r="Q39" s="1">
        <v>27.5</v>
      </c>
      <c r="R39" s="1">
        <v>73.150000000000006</v>
      </c>
      <c r="S39" s="1">
        <v>46.85</v>
      </c>
      <c r="T39" s="1">
        <f t="shared" si="2"/>
        <v>756.25</v>
      </c>
      <c r="U39" s="1">
        <v>129.4</v>
      </c>
      <c r="V39" s="1">
        <v>100</v>
      </c>
      <c r="W39" s="44" t="s">
        <v>147</v>
      </c>
      <c r="X39" s="44" t="s">
        <v>313</v>
      </c>
      <c r="Y39" s="1">
        <f t="shared" si="4"/>
        <v>0.16384004999999999</v>
      </c>
    </row>
    <row r="40" spans="1:25" x14ac:dyDescent="0.2">
      <c r="A40" s="45" t="s">
        <v>388</v>
      </c>
      <c r="B40" s="45" t="s">
        <v>1298</v>
      </c>
      <c r="C40" s="45" t="s">
        <v>1044</v>
      </c>
      <c r="D40" s="10" t="s">
        <v>73</v>
      </c>
      <c r="E40" s="45" t="s">
        <v>1041</v>
      </c>
      <c r="F40" s="7">
        <f t="shared" si="0"/>
        <v>3548160</v>
      </c>
      <c r="G40" s="7">
        <f>Q40*R40*2</f>
        <v>4224</v>
      </c>
      <c r="H40" s="1">
        <f>(N40+Q40)+P40*2</f>
        <v>205</v>
      </c>
      <c r="I40" s="1">
        <v>368</v>
      </c>
      <c r="J40" s="1">
        <v>840</v>
      </c>
      <c r="K40" s="1">
        <v>840</v>
      </c>
      <c r="L40" s="1">
        <v>310800</v>
      </c>
      <c r="M40" s="1">
        <v>1600</v>
      </c>
      <c r="N40" s="1">
        <v>101</v>
      </c>
      <c r="O40" s="1">
        <v>76</v>
      </c>
      <c r="P40" s="1">
        <v>30</v>
      </c>
      <c r="Q40" s="1">
        <v>44</v>
      </c>
      <c r="R40" s="1">
        <v>48</v>
      </c>
      <c r="T40" s="1">
        <f t="shared" si="2"/>
        <v>1320</v>
      </c>
      <c r="U40" s="1">
        <v>296.625</v>
      </c>
      <c r="V40" s="1">
        <v>100</v>
      </c>
      <c r="W40" s="44" t="s">
        <v>147</v>
      </c>
      <c r="X40" s="45" t="s">
        <v>1039</v>
      </c>
      <c r="Y40" s="1">
        <f t="shared" si="4"/>
        <v>0.23028000000000001</v>
      </c>
    </row>
    <row r="41" spans="1:25" x14ac:dyDescent="0.2">
      <c r="A41" s="45" t="s">
        <v>388</v>
      </c>
      <c r="B41" s="45" t="s">
        <v>1040</v>
      </c>
      <c r="C41" s="45" t="s">
        <v>1043</v>
      </c>
      <c r="D41" s="10" t="s">
        <v>73</v>
      </c>
      <c r="E41" s="45" t="s">
        <v>1042</v>
      </c>
      <c r="F41" s="7">
        <f t="shared" si="0"/>
        <v>4522500</v>
      </c>
      <c r="G41" s="7">
        <f>Q41*R41*2</f>
        <v>3350</v>
      </c>
      <c r="H41" s="1">
        <f>(N41+Q41)+P41*2</f>
        <v>251</v>
      </c>
      <c r="I41" s="1">
        <v>377</v>
      </c>
      <c r="J41" s="1">
        <v>1350</v>
      </c>
      <c r="K41" s="1">
        <v>1350</v>
      </c>
      <c r="L41" s="1">
        <v>508950</v>
      </c>
      <c r="M41" s="1">
        <v>2500</v>
      </c>
      <c r="N41" s="1">
        <v>141</v>
      </c>
      <c r="O41" s="1">
        <v>78.5</v>
      </c>
      <c r="P41" s="1">
        <v>30</v>
      </c>
      <c r="Q41" s="1">
        <v>50</v>
      </c>
      <c r="R41" s="1">
        <v>33.5</v>
      </c>
      <c r="T41" s="1">
        <f>(N41-Q41)/2*P41</f>
        <v>1365</v>
      </c>
      <c r="U41" s="1">
        <v>479.41379999999998</v>
      </c>
      <c r="V41" s="1">
        <v>100</v>
      </c>
      <c r="W41" s="44" t="s">
        <v>147</v>
      </c>
      <c r="X41" s="45" t="s">
        <v>1039</v>
      </c>
      <c r="Y41" s="1">
        <f t="shared" si="4"/>
        <v>0.33205499999999999</v>
      </c>
    </row>
  </sheetData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workbookViewId="0">
      <selection activeCell="F36" sqref="F36"/>
    </sheetView>
  </sheetViews>
  <sheetFormatPr defaultRowHeight="14.25" x14ac:dyDescent="0.2"/>
  <cols>
    <col min="1" max="1" width="9" style="1" customWidth="1"/>
    <col min="2" max="2" width="17.5" style="1" bestFit="1" customWidth="1"/>
    <col min="3" max="3" width="17.625" style="1" bestFit="1" customWidth="1"/>
    <col min="4" max="4" width="9.25" style="1" bestFit="1" customWidth="1"/>
    <col min="5" max="5" width="6.75" style="1" bestFit="1" customWidth="1"/>
    <col min="6" max="6" width="11.75" style="1" bestFit="1" customWidth="1"/>
    <col min="7" max="7" width="25.125" style="1" bestFit="1" customWidth="1"/>
    <col min="8" max="8" width="21.875" style="1" bestFit="1" customWidth="1"/>
    <col min="9" max="9" width="21.625" style="1" bestFit="1" customWidth="1"/>
    <col min="10" max="12" width="9" style="1" customWidth="1"/>
    <col min="13" max="13" width="11.125" style="1" bestFit="1" customWidth="1"/>
    <col min="14" max="14" width="9" style="1" customWidth="1"/>
    <col min="15" max="15" width="10.875" style="1" bestFit="1" customWidth="1"/>
  </cols>
  <sheetData>
    <row r="1" spans="1:17" x14ac:dyDescent="0.2">
      <c r="A1" s="21" t="s">
        <v>302</v>
      </c>
      <c r="B1" s="13" t="s">
        <v>141</v>
      </c>
      <c r="C1" s="13" t="s">
        <v>72</v>
      </c>
      <c r="D1" s="13" t="s">
        <v>142</v>
      </c>
      <c r="E1" s="15" t="s">
        <v>156</v>
      </c>
      <c r="F1" s="15" t="s">
        <v>158</v>
      </c>
      <c r="G1" s="17" t="s">
        <v>157</v>
      </c>
      <c r="H1" s="17" t="s">
        <v>159</v>
      </c>
      <c r="I1" s="17" t="s">
        <v>160</v>
      </c>
      <c r="J1" s="17" t="s">
        <v>161</v>
      </c>
      <c r="K1" s="17" t="s">
        <v>162</v>
      </c>
      <c r="L1" s="17" t="s">
        <v>163</v>
      </c>
      <c r="M1" s="13" t="s">
        <v>153</v>
      </c>
      <c r="N1" s="13" t="s">
        <v>145</v>
      </c>
      <c r="O1" s="13" t="s">
        <v>146</v>
      </c>
      <c r="Q1" s="19"/>
    </row>
    <row r="2" spans="1:17" s="16" customFormat="1" x14ac:dyDescent="0.2">
      <c r="A2" s="16" t="s">
        <v>305</v>
      </c>
      <c r="B2" s="1" t="s">
        <v>255</v>
      </c>
      <c r="C2" s="16" t="s">
        <v>201</v>
      </c>
      <c r="D2" s="16" t="s">
        <v>155</v>
      </c>
      <c r="E2" s="7">
        <v>480</v>
      </c>
      <c r="F2" s="1">
        <v>450</v>
      </c>
      <c r="G2" s="1">
        <v>79.5</v>
      </c>
      <c r="H2" s="1">
        <v>0.9</v>
      </c>
      <c r="I2" s="1">
        <v>6</v>
      </c>
      <c r="J2" s="1">
        <v>130</v>
      </c>
      <c r="K2" s="1">
        <v>58</v>
      </c>
      <c r="L2" s="1">
        <v>57.5</v>
      </c>
      <c r="M2" s="1">
        <v>685.8</v>
      </c>
      <c r="N2" s="16">
        <v>100</v>
      </c>
      <c r="O2" s="14" t="s">
        <v>147</v>
      </c>
    </row>
    <row r="3" spans="1:17" x14ac:dyDescent="0.2">
      <c r="A3" s="16" t="s">
        <v>305</v>
      </c>
      <c r="B3" s="1" t="s">
        <v>258</v>
      </c>
      <c r="C3" s="16" t="s">
        <v>201</v>
      </c>
      <c r="D3" s="16" t="s">
        <v>155</v>
      </c>
      <c r="E3" s="7">
        <v>360</v>
      </c>
      <c r="F3" s="1">
        <v>575</v>
      </c>
      <c r="G3" s="1">
        <v>75</v>
      </c>
      <c r="H3" s="1">
        <v>1</v>
      </c>
      <c r="I3" s="1">
        <v>6</v>
      </c>
      <c r="J3" s="1">
        <v>130</v>
      </c>
      <c r="K3" s="1">
        <v>58</v>
      </c>
      <c r="L3" s="1">
        <v>57.5</v>
      </c>
      <c r="M3" s="1">
        <v>738.59</v>
      </c>
      <c r="N3" s="16">
        <v>100</v>
      </c>
      <c r="O3" s="14" t="s">
        <v>147</v>
      </c>
    </row>
    <row r="4" spans="1:17" x14ac:dyDescent="0.2">
      <c r="A4" s="16" t="s">
        <v>305</v>
      </c>
      <c r="B4" s="1" t="s">
        <v>261</v>
      </c>
      <c r="C4" s="16" t="s">
        <v>201</v>
      </c>
      <c r="D4" s="16" t="s">
        <v>155</v>
      </c>
      <c r="E4" s="7">
        <v>270</v>
      </c>
      <c r="F4" s="1">
        <v>800</v>
      </c>
      <c r="G4" s="1">
        <v>70.5</v>
      </c>
      <c r="H4" s="1">
        <v>1.2</v>
      </c>
      <c r="I4" s="1">
        <v>6</v>
      </c>
      <c r="J4" s="1">
        <v>130</v>
      </c>
      <c r="K4" s="1">
        <v>58</v>
      </c>
      <c r="L4" s="1">
        <v>57.5</v>
      </c>
      <c r="M4" s="1">
        <v>773.78</v>
      </c>
      <c r="N4" s="16">
        <v>100</v>
      </c>
      <c r="O4" s="14" t="s">
        <v>147</v>
      </c>
    </row>
    <row r="5" spans="1:17" x14ac:dyDescent="0.2">
      <c r="B5" s="1" t="s">
        <v>280</v>
      </c>
      <c r="C5" s="16" t="s">
        <v>201</v>
      </c>
      <c r="D5" s="16" t="s">
        <v>155</v>
      </c>
      <c r="E5" s="7">
        <v>210</v>
      </c>
      <c r="F5" s="1">
        <v>900</v>
      </c>
      <c r="G5" s="1">
        <v>66</v>
      </c>
      <c r="H5" s="1">
        <v>1.3</v>
      </c>
      <c r="I5" s="1">
        <v>6</v>
      </c>
      <c r="J5" s="1">
        <v>130</v>
      </c>
      <c r="K5" s="1">
        <v>58</v>
      </c>
      <c r="L5" s="1">
        <v>57.5</v>
      </c>
      <c r="N5" s="16"/>
      <c r="O5" s="14"/>
    </row>
    <row r="6" spans="1:17" x14ac:dyDescent="0.2">
      <c r="A6" s="16" t="s">
        <v>305</v>
      </c>
      <c r="B6" s="1" t="s">
        <v>283</v>
      </c>
      <c r="C6" s="16" t="s">
        <v>201</v>
      </c>
      <c r="D6" s="16" t="s">
        <v>155</v>
      </c>
      <c r="E6" s="7">
        <v>200</v>
      </c>
      <c r="F6" s="1">
        <v>1100</v>
      </c>
      <c r="G6" s="1">
        <v>66</v>
      </c>
      <c r="H6" s="1">
        <v>1.4</v>
      </c>
      <c r="I6" s="1">
        <v>6</v>
      </c>
      <c r="J6" s="1">
        <v>130</v>
      </c>
      <c r="K6" s="1">
        <v>58</v>
      </c>
      <c r="L6" s="1">
        <v>57.5</v>
      </c>
      <c r="M6" s="1">
        <v>436.99</v>
      </c>
      <c r="N6" s="16">
        <v>100</v>
      </c>
      <c r="O6" s="14" t="s">
        <v>147</v>
      </c>
    </row>
    <row r="7" spans="1:17" x14ac:dyDescent="0.2">
      <c r="A7" s="16" t="s">
        <v>305</v>
      </c>
      <c r="B7" s="16" t="s">
        <v>300</v>
      </c>
      <c r="C7" s="16" t="s">
        <v>201</v>
      </c>
      <c r="D7" s="16" t="s">
        <v>155</v>
      </c>
      <c r="E7" s="7">
        <v>120</v>
      </c>
      <c r="F7" s="1">
        <v>1300</v>
      </c>
      <c r="G7" s="1">
        <v>58.5</v>
      </c>
      <c r="H7" s="1">
        <v>1.7</v>
      </c>
      <c r="I7" s="1">
        <v>6</v>
      </c>
      <c r="J7" s="1">
        <v>130</v>
      </c>
      <c r="K7" s="1">
        <v>58</v>
      </c>
      <c r="L7" s="1">
        <v>57.5</v>
      </c>
      <c r="M7" s="1">
        <v>509.61</v>
      </c>
      <c r="N7" s="16">
        <v>100</v>
      </c>
      <c r="O7" s="14" t="s">
        <v>147</v>
      </c>
    </row>
    <row r="8" spans="1:17" x14ac:dyDescent="0.2">
      <c r="B8" s="1" t="s">
        <v>273</v>
      </c>
      <c r="C8" s="16" t="s">
        <v>201</v>
      </c>
      <c r="D8" s="16" t="s">
        <v>155</v>
      </c>
      <c r="E8" s="7">
        <v>180</v>
      </c>
      <c r="F8" s="1">
        <v>450</v>
      </c>
      <c r="G8" s="1">
        <v>39</v>
      </c>
      <c r="H8" s="1">
        <v>2.5</v>
      </c>
      <c r="I8" s="1">
        <v>19</v>
      </c>
      <c r="J8" s="1">
        <v>60</v>
      </c>
      <c r="K8" s="1">
        <v>45</v>
      </c>
      <c r="L8" s="1">
        <v>57.5</v>
      </c>
      <c r="N8" s="16"/>
      <c r="O8" s="14"/>
    </row>
    <row r="9" spans="1:17" x14ac:dyDescent="0.2">
      <c r="B9" s="1" t="s">
        <v>272</v>
      </c>
      <c r="C9" s="16" t="s">
        <v>201</v>
      </c>
      <c r="D9" s="16" t="s">
        <v>155</v>
      </c>
      <c r="E9" s="7">
        <v>170</v>
      </c>
      <c r="F9" s="1">
        <v>450</v>
      </c>
      <c r="G9" s="1">
        <v>36.5</v>
      </c>
      <c r="H9" s="1">
        <v>2.6</v>
      </c>
      <c r="I9" s="1">
        <v>17</v>
      </c>
      <c r="J9" s="1">
        <v>45</v>
      </c>
      <c r="K9" s="1">
        <v>57</v>
      </c>
      <c r="L9" s="1">
        <v>57.5</v>
      </c>
      <c r="N9" s="16"/>
      <c r="O9" s="14"/>
    </row>
    <row r="10" spans="1:17" x14ac:dyDescent="0.2">
      <c r="B10" s="1" t="s">
        <v>254</v>
      </c>
      <c r="C10" s="16" t="s">
        <v>201</v>
      </c>
      <c r="D10" s="16" t="s">
        <v>155</v>
      </c>
      <c r="E10" s="7">
        <v>150</v>
      </c>
      <c r="F10" s="1">
        <v>450</v>
      </c>
      <c r="G10" s="1">
        <v>43.5</v>
      </c>
      <c r="H10" s="1">
        <v>2.7</v>
      </c>
      <c r="I10" s="1">
        <v>4</v>
      </c>
      <c r="J10" s="1">
        <v>130</v>
      </c>
      <c r="K10" s="1">
        <v>24</v>
      </c>
      <c r="L10" s="1">
        <v>57.5</v>
      </c>
      <c r="N10" s="16"/>
      <c r="O10" s="14"/>
    </row>
    <row r="11" spans="1:17" x14ac:dyDescent="0.2">
      <c r="B11" s="1" t="s">
        <v>269</v>
      </c>
      <c r="C11" s="16" t="s">
        <v>201</v>
      </c>
      <c r="D11" s="16" t="s">
        <v>155</v>
      </c>
      <c r="E11" s="7">
        <v>130</v>
      </c>
      <c r="F11" s="1">
        <v>575</v>
      </c>
      <c r="G11" s="1">
        <v>36.5</v>
      </c>
      <c r="H11" s="1">
        <v>2.8</v>
      </c>
      <c r="I11" s="1">
        <v>19</v>
      </c>
      <c r="J11" s="1">
        <v>60</v>
      </c>
      <c r="K11" s="1">
        <v>45</v>
      </c>
      <c r="L11" s="1">
        <v>57.5</v>
      </c>
      <c r="N11" s="16"/>
      <c r="O11" s="14"/>
    </row>
    <row r="12" spans="1:17" x14ac:dyDescent="0.2">
      <c r="B12" s="1" t="s">
        <v>257</v>
      </c>
      <c r="C12" s="16" t="s">
        <v>201</v>
      </c>
      <c r="D12" s="16" t="s">
        <v>155</v>
      </c>
      <c r="E12" s="7">
        <v>110</v>
      </c>
      <c r="F12" s="1">
        <v>575</v>
      </c>
      <c r="G12" s="1">
        <v>40.5</v>
      </c>
      <c r="H12" s="1">
        <v>3</v>
      </c>
      <c r="I12" s="1">
        <v>5</v>
      </c>
      <c r="J12" s="1">
        <v>130</v>
      </c>
      <c r="K12" s="1">
        <v>24</v>
      </c>
      <c r="L12" s="1">
        <v>57.5</v>
      </c>
      <c r="N12" s="16"/>
      <c r="O12" s="14"/>
    </row>
    <row r="13" spans="1:17" x14ac:dyDescent="0.2">
      <c r="B13" s="1" t="s">
        <v>268</v>
      </c>
      <c r="C13" s="16" t="s">
        <v>201</v>
      </c>
      <c r="D13" s="16" t="s">
        <v>155</v>
      </c>
      <c r="E13" s="7">
        <v>120</v>
      </c>
      <c r="F13" s="1">
        <v>575</v>
      </c>
      <c r="G13" s="1">
        <v>34.5</v>
      </c>
      <c r="H13" s="1">
        <v>3.1</v>
      </c>
      <c r="I13" s="1">
        <v>17</v>
      </c>
      <c r="J13" s="1">
        <v>45</v>
      </c>
      <c r="K13" s="1">
        <v>57</v>
      </c>
      <c r="L13" s="1">
        <v>57.5</v>
      </c>
      <c r="N13" s="16"/>
      <c r="O13" s="14"/>
    </row>
    <row r="14" spans="1:17" x14ac:dyDescent="0.2">
      <c r="B14" s="1" t="s">
        <v>263</v>
      </c>
      <c r="C14" s="16" t="s">
        <v>201</v>
      </c>
      <c r="D14" s="16" t="s">
        <v>155</v>
      </c>
      <c r="E14" s="7">
        <v>100</v>
      </c>
      <c r="F14" s="1">
        <v>800</v>
      </c>
      <c r="G14" s="1">
        <v>34.5</v>
      </c>
      <c r="H14" s="1">
        <v>3.2</v>
      </c>
      <c r="I14" s="1">
        <v>19</v>
      </c>
      <c r="J14" s="1">
        <v>60</v>
      </c>
      <c r="K14" s="1">
        <v>45</v>
      </c>
      <c r="L14" s="1">
        <v>57.5</v>
      </c>
      <c r="N14" s="16"/>
      <c r="O14" s="14"/>
    </row>
    <row r="15" spans="1:17" x14ac:dyDescent="0.2">
      <c r="A15" s="16"/>
      <c r="B15" s="18" t="s">
        <v>197</v>
      </c>
      <c r="C15" s="16" t="s">
        <v>154</v>
      </c>
      <c r="D15" s="16" t="s">
        <v>155</v>
      </c>
      <c r="E15" s="7">
        <v>65</v>
      </c>
      <c r="F15" s="7">
        <v>450</v>
      </c>
      <c r="G15" s="1">
        <v>25.5</v>
      </c>
      <c r="H15" s="1">
        <v>3.3</v>
      </c>
      <c r="I15" s="1">
        <v>14</v>
      </c>
      <c r="J15" s="1">
        <v>33</v>
      </c>
      <c r="K15" s="1">
        <v>48</v>
      </c>
      <c r="L15" s="1">
        <v>42</v>
      </c>
      <c r="N15" s="16"/>
      <c r="O15" s="14"/>
    </row>
    <row r="16" spans="1:17" x14ac:dyDescent="0.2">
      <c r="B16" s="7" t="s">
        <v>185</v>
      </c>
      <c r="C16" s="16" t="s">
        <v>201</v>
      </c>
      <c r="D16" s="16" t="s">
        <v>155</v>
      </c>
      <c r="E16" s="7">
        <v>50</v>
      </c>
      <c r="F16" s="7">
        <v>575</v>
      </c>
      <c r="G16" s="1">
        <v>25</v>
      </c>
      <c r="H16" s="1">
        <v>3.5</v>
      </c>
      <c r="I16" s="1">
        <v>14</v>
      </c>
      <c r="J16" s="1">
        <v>33</v>
      </c>
      <c r="K16" s="1">
        <v>48</v>
      </c>
      <c r="L16" s="1">
        <v>42</v>
      </c>
      <c r="N16" s="16"/>
      <c r="O16" s="14"/>
    </row>
    <row r="17" spans="1:15" x14ac:dyDescent="0.2">
      <c r="B17" s="1" t="s">
        <v>262</v>
      </c>
      <c r="C17" s="16" t="s">
        <v>201</v>
      </c>
      <c r="D17" s="16" t="s">
        <v>155</v>
      </c>
      <c r="E17" s="7">
        <v>90</v>
      </c>
      <c r="F17" s="1">
        <v>800</v>
      </c>
      <c r="G17" s="1">
        <v>32.5</v>
      </c>
      <c r="H17" s="1">
        <v>3.5</v>
      </c>
      <c r="I17" s="1">
        <v>17</v>
      </c>
      <c r="J17" s="1">
        <v>45</v>
      </c>
      <c r="K17" s="1">
        <v>57</v>
      </c>
      <c r="L17" s="1">
        <v>57.5</v>
      </c>
      <c r="N17" s="16"/>
      <c r="O17" s="14"/>
    </row>
    <row r="18" spans="1:15" x14ac:dyDescent="0.2">
      <c r="A18" s="16"/>
      <c r="B18" s="18" t="s">
        <v>195</v>
      </c>
      <c r="C18" s="16" t="s">
        <v>154</v>
      </c>
      <c r="D18" s="16" t="s">
        <v>155</v>
      </c>
      <c r="E18" s="7">
        <v>60</v>
      </c>
      <c r="F18" s="7">
        <v>450</v>
      </c>
      <c r="G18" s="1">
        <v>23.5</v>
      </c>
      <c r="H18" s="1">
        <v>3.6</v>
      </c>
      <c r="I18" s="1">
        <v>14</v>
      </c>
      <c r="J18" s="1">
        <v>30</v>
      </c>
      <c r="K18" s="1">
        <v>45</v>
      </c>
      <c r="L18" s="1">
        <v>42</v>
      </c>
      <c r="N18" s="16"/>
      <c r="O18" s="14"/>
    </row>
    <row r="19" spans="1:15" x14ac:dyDescent="0.2">
      <c r="B19" s="1" t="s">
        <v>260</v>
      </c>
      <c r="C19" s="16" t="s">
        <v>201</v>
      </c>
      <c r="D19" s="16" t="s">
        <v>155</v>
      </c>
      <c r="E19" s="7">
        <v>80</v>
      </c>
      <c r="F19" s="1">
        <v>800</v>
      </c>
      <c r="G19" s="1">
        <v>37.5</v>
      </c>
      <c r="H19" s="1">
        <v>3.6</v>
      </c>
      <c r="I19" s="1">
        <v>4</v>
      </c>
      <c r="J19" s="1">
        <v>130</v>
      </c>
      <c r="K19" s="1">
        <v>24</v>
      </c>
      <c r="L19" s="1">
        <v>57.5</v>
      </c>
      <c r="N19" s="16"/>
      <c r="O19" s="14"/>
    </row>
    <row r="20" spans="1:15" x14ac:dyDescent="0.2">
      <c r="B20" s="1" t="s">
        <v>295</v>
      </c>
      <c r="C20" s="16" t="s">
        <v>201</v>
      </c>
      <c r="D20" s="16" t="s">
        <v>155</v>
      </c>
      <c r="E20" s="7">
        <v>75</v>
      </c>
      <c r="F20" s="1">
        <v>900</v>
      </c>
      <c r="G20" s="1">
        <v>32.5</v>
      </c>
      <c r="H20" s="1">
        <v>3.6</v>
      </c>
      <c r="I20" s="1">
        <v>20</v>
      </c>
      <c r="J20" s="1">
        <v>60</v>
      </c>
      <c r="K20" s="1">
        <v>45</v>
      </c>
      <c r="L20" s="1">
        <v>57.5</v>
      </c>
      <c r="N20" s="16"/>
      <c r="O20" s="14"/>
    </row>
    <row r="21" spans="1:15" x14ac:dyDescent="0.2">
      <c r="B21" s="16" t="s">
        <v>296</v>
      </c>
      <c r="C21" s="16" t="s">
        <v>201</v>
      </c>
      <c r="D21" s="16" t="s">
        <v>155</v>
      </c>
      <c r="E21" s="7">
        <v>70</v>
      </c>
      <c r="F21" s="1">
        <v>900</v>
      </c>
      <c r="G21" s="1">
        <v>31</v>
      </c>
      <c r="H21" s="1">
        <v>3.8</v>
      </c>
      <c r="I21" s="1">
        <v>18</v>
      </c>
      <c r="J21" s="1">
        <v>45</v>
      </c>
      <c r="K21" s="1">
        <v>57</v>
      </c>
      <c r="L21" s="1">
        <v>57.5</v>
      </c>
      <c r="N21" s="16"/>
      <c r="O21" s="14"/>
    </row>
    <row r="22" spans="1:15" x14ac:dyDescent="0.2">
      <c r="B22" s="16" t="s">
        <v>279</v>
      </c>
      <c r="C22" s="16" t="s">
        <v>201</v>
      </c>
      <c r="D22" s="16" t="s">
        <v>155</v>
      </c>
      <c r="E22" s="7">
        <v>70</v>
      </c>
      <c r="F22" s="1">
        <v>900</v>
      </c>
      <c r="G22" s="1">
        <v>36</v>
      </c>
      <c r="H22" s="1">
        <v>3.8</v>
      </c>
      <c r="I22" s="1">
        <v>4</v>
      </c>
      <c r="J22" s="1">
        <v>130</v>
      </c>
      <c r="K22" s="1">
        <v>24</v>
      </c>
      <c r="L22" s="1">
        <v>57.5</v>
      </c>
      <c r="N22" s="16"/>
      <c r="O22" s="14"/>
    </row>
    <row r="23" spans="1:15" x14ac:dyDescent="0.2">
      <c r="A23" s="16" t="s">
        <v>305</v>
      </c>
      <c r="B23" s="1" t="s">
        <v>253</v>
      </c>
      <c r="C23" s="16" t="s">
        <v>201</v>
      </c>
      <c r="D23" s="16" t="s">
        <v>155</v>
      </c>
      <c r="E23" s="7">
        <v>110</v>
      </c>
      <c r="F23" s="1">
        <v>450</v>
      </c>
      <c r="G23" s="1">
        <v>27</v>
      </c>
      <c r="H23" s="1">
        <v>3.9</v>
      </c>
      <c r="I23" s="1">
        <v>15</v>
      </c>
      <c r="J23" s="1">
        <v>35</v>
      </c>
      <c r="K23" s="1">
        <v>50</v>
      </c>
      <c r="L23" s="1">
        <v>57.5</v>
      </c>
      <c r="M23" s="1">
        <v>221.46</v>
      </c>
      <c r="N23" s="16">
        <v>100</v>
      </c>
      <c r="O23" s="14" t="s">
        <v>147</v>
      </c>
    </row>
    <row r="24" spans="1:15" x14ac:dyDescent="0.2">
      <c r="A24" s="16" t="s">
        <v>303</v>
      </c>
      <c r="B24" s="18" t="s">
        <v>196</v>
      </c>
      <c r="C24" s="16" t="s">
        <v>154</v>
      </c>
      <c r="D24" s="16" t="s">
        <v>155</v>
      </c>
      <c r="E24" s="7">
        <v>60</v>
      </c>
      <c r="F24" s="7">
        <v>450</v>
      </c>
      <c r="G24" s="1">
        <v>22</v>
      </c>
      <c r="H24" s="1">
        <v>4</v>
      </c>
      <c r="I24" s="1">
        <v>32</v>
      </c>
      <c r="J24" s="1">
        <v>30</v>
      </c>
      <c r="K24" s="1">
        <v>45</v>
      </c>
      <c r="L24" s="1">
        <v>42</v>
      </c>
      <c r="M24" s="1">
        <v>125.17</v>
      </c>
      <c r="N24" s="16">
        <v>100</v>
      </c>
      <c r="O24" s="14" t="s">
        <v>147</v>
      </c>
    </row>
    <row r="25" spans="1:15" x14ac:dyDescent="0.2">
      <c r="B25" s="7" t="s">
        <v>183</v>
      </c>
      <c r="C25" s="16" t="s">
        <v>154</v>
      </c>
      <c r="D25" s="16" t="s">
        <v>155</v>
      </c>
      <c r="E25" s="7">
        <v>45</v>
      </c>
      <c r="F25" s="7">
        <v>575</v>
      </c>
      <c r="G25" s="1">
        <v>22</v>
      </c>
      <c r="H25" s="1">
        <v>4</v>
      </c>
      <c r="I25" s="1">
        <v>13</v>
      </c>
      <c r="J25" s="1">
        <v>30</v>
      </c>
      <c r="K25" s="1">
        <v>45</v>
      </c>
      <c r="L25" s="1">
        <v>42</v>
      </c>
      <c r="N25" s="16"/>
      <c r="O25" s="14"/>
    </row>
    <row r="26" spans="1:15" x14ac:dyDescent="0.2">
      <c r="B26" s="1" t="s">
        <v>294</v>
      </c>
      <c r="C26" s="16" t="s">
        <v>201</v>
      </c>
      <c r="D26" s="16" t="s">
        <v>155</v>
      </c>
      <c r="E26" s="7">
        <v>60</v>
      </c>
      <c r="F26" s="1">
        <v>1100</v>
      </c>
      <c r="G26" s="1">
        <v>30.5</v>
      </c>
      <c r="H26" s="1">
        <v>4</v>
      </c>
      <c r="I26" s="1">
        <v>19</v>
      </c>
      <c r="J26" s="1">
        <v>60</v>
      </c>
      <c r="K26" s="1">
        <v>45</v>
      </c>
      <c r="L26" s="1">
        <v>57.5</v>
      </c>
      <c r="N26" s="16"/>
      <c r="O26" s="14"/>
    </row>
    <row r="27" spans="1:15" x14ac:dyDescent="0.2">
      <c r="B27" s="1" t="s">
        <v>282</v>
      </c>
      <c r="C27" s="16" t="s">
        <v>201</v>
      </c>
      <c r="D27" s="16" t="s">
        <v>155</v>
      </c>
      <c r="E27" s="7">
        <v>60</v>
      </c>
      <c r="F27" s="1">
        <v>1100</v>
      </c>
      <c r="G27" s="1">
        <v>34.5</v>
      </c>
      <c r="H27" s="1">
        <v>4.0999999999999996</v>
      </c>
      <c r="I27" s="1">
        <v>4</v>
      </c>
      <c r="J27" s="1">
        <v>130</v>
      </c>
      <c r="K27" s="1">
        <v>24</v>
      </c>
      <c r="L27" s="1">
        <v>57.5</v>
      </c>
      <c r="N27" s="16"/>
      <c r="O27" s="14"/>
    </row>
    <row r="28" spans="1:15" x14ac:dyDescent="0.2">
      <c r="A28" s="16" t="s">
        <v>303</v>
      </c>
      <c r="B28" s="18" t="s">
        <v>193</v>
      </c>
      <c r="C28" s="16" t="s">
        <v>154</v>
      </c>
      <c r="D28" s="16" t="s">
        <v>155</v>
      </c>
      <c r="E28" s="7">
        <v>50</v>
      </c>
      <c r="F28" s="7">
        <v>450</v>
      </c>
      <c r="G28" s="1">
        <v>20</v>
      </c>
      <c r="H28" s="1">
        <v>4.3</v>
      </c>
      <c r="I28" s="1">
        <v>12</v>
      </c>
      <c r="J28" s="1">
        <v>28</v>
      </c>
      <c r="K28" s="1">
        <v>42.5</v>
      </c>
      <c r="L28" s="1">
        <v>41.5</v>
      </c>
      <c r="M28" s="1">
        <v>114.41</v>
      </c>
      <c r="N28" s="16">
        <v>100</v>
      </c>
      <c r="O28" s="14" t="s">
        <v>147</v>
      </c>
    </row>
    <row r="29" spans="1:15" x14ac:dyDescent="0.2">
      <c r="B29" s="16" t="s">
        <v>224</v>
      </c>
      <c r="C29" s="16" t="s">
        <v>201</v>
      </c>
      <c r="D29" s="16" t="s">
        <v>155</v>
      </c>
      <c r="E29" s="7">
        <v>35</v>
      </c>
      <c r="F29" s="7">
        <v>800</v>
      </c>
      <c r="G29" s="1">
        <v>22</v>
      </c>
      <c r="H29" s="1">
        <v>4.3</v>
      </c>
      <c r="I29" s="1">
        <v>14</v>
      </c>
      <c r="J29" s="1">
        <v>33</v>
      </c>
      <c r="K29" s="1">
        <v>48</v>
      </c>
      <c r="L29" s="1">
        <v>42</v>
      </c>
      <c r="N29" s="16"/>
      <c r="O29" s="14"/>
    </row>
    <row r="30" spans="1:15" x14ac:dyDescent="0.2">
      <c r="A30" s="16" t="s">
        <v>305</v>
      </c>
      <c r="B30" s="1" t="s">
        <v>276</v>
      </c>
      <c r="C30" s="16" t="s">
        <v>201</v>
      </c>
      <c r="D30" s="16" t="s">
        <v>155</v>
      </c>
      <c r="E30" s="7">
        <v>100</v>
      </c>
      <c r="F30" s="1">
        <v>450</v>
      </c>
      <c r="G30" s="1">
        <v>26</v>
      </c>
      <c r="H30" s="1">
        <v>4.3</v>
      </c>
      <c r="I30" s="1">
        <v>14</v>
      </c>
      <c r="J30" s="1">
        <v>35</v>
      </c>
      <c r="K30" s="1">
        <v>50</v>
      </c>
      <c r="L30" s="1">
        <v>57.5</v>
      </c>
      <c r="M30" s="1">
        <v>208.62</v>
      </c>
      <c r="N30" s="16">
        <v>100</v>
      </c>
      <c r="O30" s="14" t="s">
        <v>147</v>
      </c>
    </row>
    <row r="31" spans="1:15" x14ac:dyDescent="0.2">
      <c r="B31" s="1" t="s">
        <v>293</v>
      </c>
      <c r="C31" s="16" t="s">
        <v>201</v>
      </c>
      <c r="D31" s="16" t="s">
        <v>155</v>
      </c>
      <c r="E31" s="7">
        <v>58</v>
      </c>
      <c r="F31" s="1">
        <v>1100</v>
      </c>
      <c r="G31" s="1">
        <v>29</v>
      </c>
      <c r="H31" s="1">
        <v>4.3</v>
      </c>
      <c r="I31" s="1">
        <v>17</v>
      </c>
      <c r="J31" s="1">
        <v>45</v>
      </c>
      <c r="K31" s="1">
        <v>57</v>
      </c>
      <c r="L31" s="1">
        <v>57.5</v>
      </c>
      <c r="N31" s="16"/>
      <c r="O31" s="14"/>
    </row>
    <row r="32" spans="1:15" x14ac:dyDescent="0.2">
      <c r="B32" s="7" t="s">
        <v>184</v>
      </c>
      <c r="C32" s="16" t="s">
        <v>154</v>
      </c>
      <c r="D32" s="16" t="s">
        <v>155</v>
      </c>
      <c r="E32" s="7">
        <v>45</v>
      </c>
      <c r="F32" s="7">
        <v>575</v>
      </c>
      <c r="G32" s="1">
        <v>21</v>
      </c>
      <c r="H32" s="1">
        <v>4.4000000000000004</v>
      </c>
      <c r="I32" s="1">
        <v>32</v>
      </c>
      <c r="J32" s="1">
        <v>30</v>
      </c>
      <c r="K32" s="1">
        <v>45</v>
      </c>
      <c r="L32" s="1">
        <v>42</v>
      </c>
      <c r="N32" s="16"/>
      <c r="O32" s="14"/>
    </row>
    <row r="33" spans="1:15" x14ac:dyDescent="0.2">
      <c r="B33" s="1" t="s">
        <v>271</v>
      </c>
      <c r="C33" s="16" t="s">
        <v>201</v>
      </c>
      <c r="D33" s="16" t="s">
        <v>155</v>
      </c>
      <c r="E33" s="7">
        <v>80</v>
      </c>
      <c r="F33" s="1">
        <v>575</v>
      </c>
      <c r="G33" s="1">
        <v>25.5</v>
      </c>
      <c r="H33" s="1">
        <v>4.4000000000000004</v>
      </c>
      <c r="I33" s="1">
        <v>15</v>
      </c>
      <c r="J33" s="1">
        <v>35</v>
      </c>
      <c r="K33" s="1">
        <v>50</v>
      </c>
      <c r="L33" s="1">
        <v>57.5</v>
      </c>
      <c r="N33" s="16"/>
      <c r="O33" s="14"/>
    </row>
    <row r="34" spans="1:15" x14ac:dyDescent="0.2">
      <c r="A34" s="16" t="s">
        <v>303</v>
      </c>
      <c r="B34" s="18" t="s">
        <v>194</v>
      </c>
      <c r="C34" s="16" t="s">
        <v>154</v>
      </c>
      <c r="D34" s="16" t="s">
        <v>155</v>
      </c>
      <c r="E34" s="7">
        <v>50</v>
      </c>
      <c r="F34" s="7">
        <v>450</v>
      </c>
      <c r="G34" s="1">
        <v>19</v>
      </c>
      <c r="H34" s="1">
        <v>4.7</v>
      </c>
      <c r="I34" s="1">
        <v>30</v>
      </c>
      <c r="J34" s="1">
        <v>28</v>
      </c>
      <c r="K34" s="1">
        <v>42.5</v>
      </c>
      <c r="L34" s="1">
        <v>41.5</v>
      </c>
      <c r="M34" s="1">
        <v>102.97</v>
      </c>
      <c r="N34" s="16">
        <v>100</v>
      </c>
      <c r="O34" s="14" t="s">
        <v>147</v>
      </c>
    </row>
    <row r="35" spans="1:15" x14ac:dyDescent="0.2">
      <c r="B35" s="1" t="s">
        <v>228</v>
      </c>
      <c r="C35" s="16" t="s">
        <v>201</v>
      </c>
      <c r="D35" s="16" t="s">
        <v>155</v>
      </c>
      <c r="E35" s="7">
        <v>30</v>
      </c>
      <c r="F35" s="1">
        <v>900</v>
      </c>
      <c r="G35" s="1">
        <v>21.5</v>
      </c>
      <c r="H35" s="1">
        <v>4.7</v>
      </c>
      <c r="I35" s="1">
        <v>14</v>
      </c>
      <c r="J35" s="1">
        <v>33</v>
      </c>
      <c r="K35" s="1">
        <v>48</v>
      </c>
      <c r="L35" s="1">
        <v>42</v>
      </c>
      <c r="N35" s="16"/>
      <c r="O35" s="14"/>
    </row>
    <row r="36" spans="1:15" x14ac:dyDescent="0.2">
      <c r="B36" s="1" t="s">
        <v>287</v>
      </c>
      <c r="C36" s="16" t="s">
        <v>201</v>
      </c>
      <c r="D36" s="16" t="s">
        <v>155</v>
      </c>
      <c r="E36" s="7">
        <v>42</v>
      </c>
      <c r="F36" s="1">
        <v>1300</v>
      </c>
      <c r="G36" s="1">
        <v>28</v>
      </c>
      <c r="H36" s="1">
        <v>4.7</v>
      </c>
      <c r="I36" s="1">
        <v>19</v>
      </c>
      <c r="J36" s="1">
        <v>60</v>
      </c>
      <c r="K36" s="1">
        <v>45</v>
      </c>
      <c r="L36" s="1">
        <v>57.5</v>
      </c>
      <c r="N36" s="16"/>
      <c r="O36" s="14"/>
    </row>
    <row r="37" spans="1:15" x14ac:dyDescent="0.2">
      <c r="A37" s="16"/>
      <c r="B37" s="1" t="s">
        <v>240</v>
      </c>
      <c r="C37" s="16" t="s">
        <v>201</v>
      </c>
      <c r="D37" s="16" t="s">
        <v>155</v>
      </c>
      <c r="E37" s="7">
        <v>22</v>
      </c>
      <c r="F37" s="1">
        <v>1100</v>
      </c>
      <c r="G37" s="1">
        <v>21</v>
      </c>
      <c r="H37" s="1">
        <v>4.9000000000000004</v>
      </c>
      <c r="I37" s="1">
        <v>15</v>
      </c>
      <c r="J37" s="1">
        <v>33</v>
      </c>
      <c r="K37" s="1">
        <v>48</v>
      </c>
      <c r="L37" s="1">
        <v>42</v>
      </c>
      <c r="N37" s="16"/>
      <c r="O37" s="14"/>
    </row>
    <row r="38" spans="1:15" x14ac:dyDescent="0.2">
      <c r="B38" s="18" t="s">
        <v>199</v>
      </c>
      <c r="C38" s="16" t="s">
        <v>154</v>
      </c>
      <c r="D38" s="16" t="s">
        <v>155</v>
      </c>
      <c r="E38" s="7">
        <v>35</v>
      </c>
      <c r="F38" s="7">
        <v>575</v>
      </c>
      <c r="G38" s="1">
        <v>19</v>
      </c>
      <c r="H38" s="1">
        <v>5</v>
      </c>
      <c r="I38" s="1">
        <v>12</v>
      </c>
      <c r="J38" s="1">
        <v>28</v>
      </c>
      <c r="K38" s="1">
        <v>42.5</v>
      </c>
      <c r="L38" s="1">
        <v>41.5</v>
      </c>
      <c r="N38" s="16"/>
      <c r="O38" s="14"/>
    </row>
    <row r="39" spans="1:15" x14ac:dyDescent="0.2">
      <c r="A39" s="16" t="s">
        <v>305</v>
      </c>
      <c r="B39" s="1" t="s">
        <v>286</v>
      </c>
      <c r="C39" s="16" t="s">
        <v>201</v>
      </c>
      <c r="D39" s="16" t="s">
        <v>155</v>
      </c>
      <c r="E39" s="7">
        <v>40</v>
      </c>
      <c r="F39" s="1">
        <v>1300</v>
      </c>
      <c r="G39" s="1">
        <v>26.5</v>
      </c>
      <c r="H39" s="1">
        <v>5</v>
      </c>
      <c r="I39" s="1">
        <v>17</v>
      </c>
      <c r="J39" s="1">
        <v>45</v>
      </c>
      <c r="K39" s="1">
        <v>57</v>
      </c>
      <c r="L39" s="1">
        <v>57.5</v>
      </c>
      <c r="M39" s="1">
        <v>122.48</v>
      </c>
      <c r="N39" s="16">
        <v>100</v>
      </c>
      <c r="O39" s="14" t="s">
        <v>147</v>
      </c>
    </row>
    <row r="40" spans="1:15" x14ac:dyDescent="0.2">
      <c r="A40" s="16" t="s">
        <v>305</v>
      </c>
      <c r="B40" s="1" t="s">
        <v>222</v>
      </c>
      <c r="C40" s="16" t="s">
        <v>201</v>
      </c>
      <c r="D40" s="16" t="s">
        <v>155</v>
      </c>
      <c r="E40" s="7">
        <v>30</v>
      </c>
      <c r="F40" s="7">
        <v>800</v>
      </c>
      <c r="G40" s="1">
        <v>19.5</v>
      </c>
      <c r="H40" s="1">
        <v>5.0999999999999996</v>
      </c>
      <c r="I40" s="1">
        <v>12</v>
      </c>
      <c r="J40" s="1">
        <v>30</v>
      </c>
      <c r="K40" s="1">
        <v>45</v>
      </c>
      <c r="L40" s="1">
        <v>42</v>
      </c>
      <c r="M40" s="1">
        <v>89.68</v>
      </c>
      <c r="N40" s="16">
        <v>100</v>
      </c>
      <c r="O40" s="14" t="s">
        <v>147</v>
      </c>
    </row>
    <row r="41" spans="1:15" x14ac:dyDescent="0.2">
      <c r="A41" s="16" t="s">
        <v>311</v>
      </c>
      <c r="B41" s="1" t="s">
        <v>267</v>
      </c>
      <c r="C41" s="16" t="s">
        <v>201</v>
      </c>
      <c r="D41" s="16" t="s">
        <v>155</v>
      </c>
      <c r="E41" s="7">
        <v>60</v>
      </c>
      <c r="F41" s="1">
        <v>800</v>
      </c>
      <c r="G41" s="1">
        <v>23.5</v>
      </c>
      <c r="H41" s="1">
        <v>5.0999999999999996</v>
      </c>
      <c r="I41" s="1">
        <v>15</v>
      </c>
      <c r="J41" s="1">
        <v>35</v>
      </c>
      <c r="K41" s="1">
        <v>50</v>
      </c>
      <c r="L41" s="1">
        <v>57.5</v>
      </c>
      <c r="M41" s="1">
        <v>131.62</v>
      </c>
      <c r="N41" s="16">
        <v>100</v>
      </c>
      <c r="O41" s="14" t="s">
        <v>147</v>
      </c>
    </row>
    <row r="42" spans="1:15" x14ac:dyDescent="0.2">
      <c r="B42" s="1" t="s">
        <v>285</v>
      </c>
      <c r="C42" s="16" t="s">
        <v>201</v>
      </c>
      <c r="D42" s="16" t="s">
        <v>155</v>
      </c>
      <c r="E42" s="7">
        <v>38</v>
      </c>
      <c r="F42" s="1">
        <v>1300</v>
      </c>
      <c r="G42" s="1">
        <v>31.5</v>
      </c>
      <c r="H42" s="1">
        <v>5.0999999999999996</v>
      </c>
      <c r="I42" s="1">
        <v>4</v>
      </c>
      <c r="J42" s="1">
        <v>130</v>
      </c>
      <c r="K42" s="1">
        <v>24</v>
      </c>
      <c r="L42" s="1">
        <v>57.5</v>
      </c>
      <c r="N42" s="16"/>
      <c r="O42" s="14"/>
    </row>
    <row r="43" spans="1:15" x14ac:dyDescent="0.2">
      <c r="A43" s="16"/>
      <c r="B43" s="7" t="s">
        <v>176</v>
      </c>
      <c r="C43" s="16" t="s">
        <v>154</v>
      </c>
      <c r="D43" s="16" t="s">
        <v>155</v>
      </c>
      <c r="E43" s="7">
        <v>40</v>
      </c>
      <c r="F43" s="7">
        <v>450</v>
      </c>
      <c r="G43" s="1">
        <v>17</v>
      </c>
      <c r="H43" s="1">
        <v>5.2</v>
      </c>
      <c r="I43" s="1">
        <v>13</v>
      </c>
      <c r="J43" s="1">
        <v>43</v>
      </c>
      <c r="K43" s="1">
        <v>22</v>
      </c>
      <c r="L43" s="1">
        <v>41.5</v>
      </c>
      <c r="N43" s="16"/>
      <c r="O43" s="14"/>
    </row>
    <row r="44" spans="1:15" x14ac:dyDescent="0.2">
      <c r="A44" s="16" t="s">
        <v>303</v>
      </c>
      <c r="B44" s="18" t="s">
        <v>192</v>
      </c>
      <c r="C44" s="16" t="s">
        <v>154</v>
      </c>
      <c r="D44" s="16" t="s">
        <v>155</v>
      </c>
      <c r="E44" s="7">
        <v>40</v>
      </c>
      <c r="F44" s="7">
        <v>450</v>
      </c>
      <c r="G44" s="1">
        <v>17.5</v>
      </c>
      <c r="H44" s="1">
        <v>5.3</v>
      </c>
      <c r="I44" s="1">
        <v>11</v>
      </c>
      <c r="J44" s="1">
        <v>28</v>
      </c>
      <c r="K44" s="1">
        <v>37</v>
      </c>
      <c r="L44" s="1">
        <v>42</v>
      </c>
      <c r="M44" s="1">
        <v>86.37</v>
      </c>
      <c r="N44" s="16">
        <v>100</v>
      </c>
      <c r="O44" s="14" t="s">
        <v>147</v>
      </c>
    </row>
    <row r="45" spans="1:15" x14ac:dyDescent="0.2">
      <c r="B45" s="18" t="s">
        <v>200</v>
      </c>
      <c r="C45" s="16" t="s">
        <v>154</v>
      </c>
      <c r="D45" s="16" t="s">
        <v>155</v>
      </c>
      <c r="E45" s="7">
        <v>35</v>
      </c>
      <c r="F45" s="7">
        <v>575</v>
      </c>
      <c r="G45" s="1">
        <v>18</v>
      </c>
      <c r="H45" s="1">
        <v>5.3</v>
      </c>
      <c r="I45" s="1">
        <v>29</v>
      </c>
      <c r="J45" s="1">
        <v>28</v>
      </c>
      <c r="K45" s="1">
        <v>42.5</v>
      </c>
      <c r="L45" s="1">
        <v>41.5</v>
      </c>
      <c r="N45" s="16"/>
      <c r="O45" s="14"/>
    </row>
    <row r="46" spans="1:15" x14ac:dyDescent="0.2">
      <c r="B46" s="16" t="s">
        <v>275</v>
      </c>
      <c r="C46" s="16" t="s">
        <v>201</v>
      </c>
      <c r="D46" s="16" t="s">
        <v>155</v>
      </c>
      <c r="E46" s="7">
        <v>80</v>
      </c>
      <c r="F46" s="1">
        <v>450</v>
      </c>
      <c r="G46" s="1">
        <v>21.5</v>
      </c>
      <c r="H46" s="1">
        <v>5.3</v>
      </c>
      <c r="I46" s="1">
        <v>13</v>
      </c>
      <c r="J46" s="1">
        <v>30</v>
      </c>
      <c r="K46" s="1">
        <v>45</v>
      </c>
      <c r="L46" s="1">
        <v>57.5</v>
      </c>
      <c r="N46" s="16"/>
      <c r="O46" s="14"/>
    </row>
    <row r="47" spans="1:15" x14ac:dyDescent="0.2">
      <c r="A47" s="16" t="s">
        <v>303</v>
      </c>
      <c r="B47" s="18" t="s">
        <v>165</v>
      </c>
      <c r="C47" s="16" t="s">
        <v>154</v>
      </c>
      <c r="D47" s="16" t="s">
        <v>155</v>
      </c>
      <c r="E47" s="7">
        <v>22</v>
      </c>
      <c r="F47" s="16">
        <v>450</v>
      </c>
      <c r="G47" s="1">
        <v>14.5</v>
      </c>
      <c r="H47" s="1">
        <v>5.4</v>
      </c>
      <c r="I47" s="1">
        <v>30</v>
      </c>
      <c r="J47" s="1">
        <v>22</v>
      </c>
      <c r="K47" s="1">
        <v>36.5</v>
      </c>
      <c r="L47" s="16">
        <v>31.5</v>
      </c>
      <c r="M47" s="1">
        <v>49.64</v>
      </c>
      <c r="N47" s="16">
        <v>100</v>
      </c>
      <c r="O47" s="14" t="s">
        <v>147</v>
      </c>
    </row>
    <row r="48" spans="1:15" x14ac:dyDescent="0.2">
      <c r="A48" s="16" t="s">
        <v>305</v>
      </c>
      <c r="B48" s="1" t="s">
        <v>223</v>
      </c>
      <c r="C48" s="16" t="s">
        <v>201</v>
      </c>
      <c r="D48" s="16" t="s">
        <v>155</v>
      </c>
      <c r="E48" s="7">
        <v>30</v>
      </c>
      <c r="F48" s="7">
        <v>800</v>
      </c>
      <c r="G48" s="1">
        <v>19</v>
      </c>
      <c r="H48" s="1">
        <v>5.5</v>
      </c>
      <c r="I48" s="1">
        <v>30</v>
      </c>
      <c r="J48" s="1">
        <v>30</v>
      </c>
      <c r="K48" s="1">
        <v>45</v>
      </c>
      <c r="L48" s="1">
        <v>42</v>
      </c>
      <c r="M48" s="1">
        <v>68.08</v>
      </c>
      <c r="N48" s="16">
        <v>100</v>
      </c>
      <c r="O48" s="14" t="s">
        <v>147</v>
      </c>
    </row>
    <row r="49" spans="1:15" x14ac:dyDescent="0.2">
      <c r="B49" s="16" t="s">
        <v>226</v>
      </c>
      <c r="C49" s="16" t="s">
        <v>201</v>
      </c>
      <c r="D49" s="16" t="s">
        <v>155</v>
      </c>
      <c r="E49" s="7">
        <v>25</v>
      </c>
      <c r="F49" s="1">
        <v>900</v>
      </c>
      <c r="G49" s="1">
        <v>19</v>
      </c>
      <c r="H49" s="1">
        <v>5.5</v>
      </c>
      <c r="I49" s="1">
        <v>13</v>
      </c>
      <c r="J49" s="1">
        <v>30</v>
      </c>
      <c r="K49" s="1">
        <v>45</v>
      </c>
      <c r="L49" s="1">
        <v>42</v>
      </c>
      <c r="N49" s="16"/>
      <c r="O49" s="14"/>
    </row>
    <row r="50" spans="1:15" x14ac:dyDescent="0.2">
      <c r="A50" s="16" t="s">
        <v>303</v>
      </c>
      <c r="B50" s="18" t="s">
        <v>191</v>
      </c>
      <c r="C50" s="16" t="s">
        <v>154</v>
      </c>
      <c r="D50" s="16" t="s">
        <v>155</v>
      </c>
      <c r="E50" s="7">
        <v>40</v>
      </c>
      <c r="F50" s="7">
        <v>450</v>
      </c>
      <c r="G50" s="1">
        <v>17</v>
      </c>
      <c r="H50" s="1">
        <v>5.6</v>
      </c>
      <c r="I50" s="1">
        <v>26</v>
      </c>
      <c r="J50" s="1">
        <v>28</v>
      </c>
      <c r="K50" s="1">
        <v>37</v>
      </c>
      <c r="L50" s="1">
        <v>42</v>
      </c>
      <c r="M50" s="1">
        <v>76.38</v>
      </c>
      <c r="N50" s="16">
        <v>100</v>
      </c>
      <c r="O50" s="14" t="s">
        <v>147</v>
      </c>
    </row>
    <row r="51" spans="1:15" x14ac:dyDescent="0.2">
      <c r="A51" s="16" t="s">
        <v>304</v>
      </c>
      <c r="B51" s="1" t="s">
        <v>274</v>
      </c>
      <c r="C51" s="16" t="s">
        <v>201</v>
      </c>
      <c r="D51" s="16" t="s">
        <v>155</v>
      </c>
      <c r="E51" s="7">
        <v>75</v>
      </c>
      <c r="F51" s="1">
        <v>450</v>
      </c>
      <c r="G51" s="1">
        <v>21</v>
      </c>
      <c r="H51" s="1">
        <v>5.6</v>
      </c>
      <c r="I51" s="1">
        <v>12</v>
      </c>
      <c r="J51" s="1">
        <v>30</v>
      </c>
      <c r="K51" s="1">
        <v>45</v>
      </c>
      <c r="L51" s="1">
        <v>57.5</v>
      </c>
      <c r="M51" s="1">
        <v>217.76</v>
      </c>
      <c r="N51" s="16">
        <v>100</v>
      </c>
      <c r="O51" s="14" t="s">
        <v>147</v>
      </c>
    </row>
    <row r="52" spans="1:15" x14ac:dyDescent="0.2">
      <c r="A52" s="16" t="s">
        <v>305</v>
      </c>
      <c r="B52" s="16" t="s">
        <v>266</v>
      </c>
      <c r="C52" s="16" t="s">
        <v>201</v>
      </c>
      <c r="D52" s="16" t="s">
        <v>155</v>
      </c>
      <c r="E52" s="7">
        <v>55</v>
      </c>
      <c r="F52" s="1">
        <v>800</v>
      </c>
      <c r="G52" s="1">
        <v>23</v>
      </c>
      <c r="H52" s="1">
        <v>5.6</v>
      </c>
      <c r="I52" s="1">
        <v>14</v>
      </c>
      <c r="J52" s="1">
        <v>35</v>
      </c>
      <c r="K52" s="1">
        <v>50</v>
      </c>
      <c r="L52" s="1">
        <v>57.5</v>
      </c>
      <c r="M52" s="1">
        <v>121.95</v>
      </c>
      <c r="N52" s="16">
        <v>100</v>
      </c>
      <c r="O52" s="14" t="s">
        <v>147</v>
      </c>
    </row>
    <row r="53" spans="1:15" x14ac:dyDescent="0.2">
      <c r="A53" s="16" t="s">
        <v>305</v>
      </c>
      <c r="B53" s="1" t="s">
        <v>278</v>
      </c>
      <c r="C53" s="16" t="s">
        <v>201</v>
      </c>
      <c r="D53" s="16" t="s">
        <v>155</v>
      </c>
      <c r="E53" s="7">
        <v>50</v>
      </c>
      <c r="F53" s="1">
        <v>900</v>
      </c>
      <c r="G53" s="1">
        <v>22.5</v>
      </c>
      <c r="H53" s="1">
        <v>5.6</v>
      </c>
      <c r="I53" s="1">
        <v>15</v>
      </c>
      <c r="J53" s="1">
        <v>35</v>
      </c>
      <c r="K53" s="1">
        <v>50</v>
      </c>
      <c r="L53" s="1">
        <v>57.5</v>
      </c>
      <c r="M53" s="1">
        <v>98.2</v>
      </c>
      <c r="N53" s="16">
        <v>100</v>
      </c>
      <c r="O53" s="14" t="s">
        <v>147</v>
      </c>
    </row>
    <row r="54" spans="1:15" x14ac:dyDescent="0.2">
      <c r="B54" s="7" t="s">
        <v>181</v>
      </c>
      <c r="C54" s="16" t="s">
        <v>154</v>
      </c>
      <c r="D54" s="16" t="s">
        <v>155</v>
      </c>
      <c r="E54" s="7">
        <v>30</v>
      </c>
      <c r="F54" s="7">
        <v>575</v>
      </c>
      <c r="G54" s="1">
        <v>16.5</v>
      </c>
      <c r="H54" s="1">
        <v>5.8</v>
      </c>
      <c r="I54" s="1">
        <v>11</v>
      </c>
      <c r="J54" s="1">
        <v>28</v>
      </c>
      <c r="K54" s="1">
        <v>37</v>
      </c>
      <c r="L54" s="1">
        <v>42</v>
      </c>
      <c r="N54" s="16"/>
      <c r="O54" s="14"/>
    </row>
    <row r="55" spans="1:15" x14ac:dyDescent="0.2">
      <c r="B55" s="16" t="s">
        <v>270</v>
      </c>
      <c r="C55" s="16" t="s">
        <v>201</v>
      </c>
      <c r="D55" s="16" t="s">
        <v>155</v>
      </c>
      <c r="E55" s="7">
        <v>60</v>
      </c>
      <c r="F55" s="1">
        <v>575</v>
      </c>
      <c r="G55" s="1">
        <v>20.5</v>
      </c>
      <c r="H55" s="1">
        <v>5.8</v>
      </c>
      <c r="I55" s="1">
        <v>13</v>
      </c>
      <c r="J55" s="1">
        <v>30</v>
      </c>
      <c r="K55" s="1">
        <v>45</v>
      </c>
      <c r="L55" s="1">
        <v>57.5</v>
      </c>
      <c r="N55" s="16"/>
      <c r="O55" s="14"/>
    </row>
    <row r="56" spans="1:15" x14ac:dyDescent="0.2">
      <c r="B56" s="1" t="s">
        <v>227</v>
      </c>
      <c r="C56" s="16" t="s">
        <v>201</v>
      </c>
      <c r="D56" s="16" t="s">
        <v>155</v>
      </c>
      <c r="E56" s="7">
        <v>25</v>
      </c>
      <c r="F56" s="1">
        <v>900</v>
      </c>
      <c r="G56" s="1">
        <v>18.5</v>
      </c>
      <c r="H56" s="1">
        <v>5.9</v>
      </c>
      <c r="I56" s="1">
        <v>32</v>
      </c>
      <c r="J56" s="1">
        <v>30</v>
      </c>
      <c r="K56" s="1">
        <v>45</v>
      </c>
      <c r="L56" s="1">
        <v>42</v>
      </c>
      <c r="N56" s="16"/>
      <c r="O56" s="14"/>
    </row>
    <row r="57" spans="1:15" x14ac:dyDescent="0.2">
      <c r="A57" s="16" t="s">
        <v>303</v>
      </c>
      <c r="B57" s="18" t="s">
        <v>190</v>
      </c>
      <c r="C57" s="16" t="s">
        <v>154</v>
      </c>
      <c r="D57" s="16" t="s">
        <v>155</v>
      </c>
      <c r="E57" s="7">
        <v>35</v>
      </c>
      <c r="F57" s="7">
        <v>450</v>
      </c>
      <c r="G57" s="1">
        <v>16.5</v>
      </c>
      <c r="H57" s="1">
        <v>6</v>
      </c>
      <c r="I57" s="1">
        <v>10</v>
      </c>
      <c r="J57" s="1">
        <v>28</v>
      </c>
      <c r="K57" s="1">
        <v>37</v>
      </c>
      <c r="L57" s="1">
        <v>42</v>
      </c>
      <c r="M57" s="1">
        <v>77.069999999999993</v>
      </c>
      <c r="N57" s="16">
        <v>440</v>
      </c>
      <c r="O57" s="14" t="s">
        <v>147</v>
      </c>
    </row>
    <row r="58" spans="1:15" x14ac:dyDescent="0.2">
      <c r="A58" s="16" t="s">
        <v>305</v>
      </c>
      <c r="B58" s="16" t="s">
        <v>301</v>
      </c>
      <c r="C58" s="16" t="s">
        <v>201</v>
      </c>
      <c r="D58" s="16" t="s">
        <v>155</v>
      </c>
      <c r="E58" s="7">
        <v>20</v>
      </c>
      <c r="F58" s="1">
        <v>1100</v>
      </c>
      <c r="G58" s="1">
        <v>18</v>
      </c>
      <c r="H58" s="1">
        <v>6</v>
      </c>
      <c r="I58" s="1">
        <v>14</v>
      </c>
      <c r="J58" s="1">
        <v>30</v>
      </c>
      <c r="K58" s="1">
        <v>45</v>
      </c>
      <c r="L58" s="1">
        <v>42</v>
      </c>
      <c r="M58" s="1">
        <v>62.62</v>
      </c>
      <c r="N58" s="16">
        <v>100</v>
      </c>
      <c r="O58" s="14" t="s">
        <v>147</v>
      </c>
    </row>
    <row r="59" spans="1:15" x14ac:dyDescent="0.2">
      <c r="B59" s="1" t="s">
        <v>251</v>
      </c>
      <c r="C59" s="16" t="s">
        <v>201</v>
      </c>
      <c r="D59" s="16" t="s">
        <v>155</v>
      </c>
      <c r="E59" s="7">
        <v>16</v>
      </c>
      <c r="F59" s="1">
        <v>1300</v>
      </c>
      <c r="G59" s="1">
        <v>19</v>
      </c>
      <c r="H59" s="1">
        <v>6</v>
      </c>
      <c r="I59" s="1">
        <v>15</v>
      </c>
      <c r="J59" s="1">
        <v>33</v>
      </c>
      <c r="K59" s="1">
        <v>48</v>
      </c>
      <c r="L59" s="1">
        <v>42</v>
      </c>
      <c r="N59" s="16"/>
      <c r="O59" s="14"/>
    </row>
    <row r="60" spans="1:15" x14ac:dyDescent="0.2">
      <c r="B60" s="7" t="s">
        <v>182</v>
      </c>
      <c r="C60" s="16" t="s">
        <v>154</v>
      </c>
      <c r="D60" s="16" t="s">
        <v>155</v>
      </c>
      <c r="E60" s="1">
        <v>30</v>
      </c>
      <c r="F60" s="7">
        <v>575</v>
      </c>
      <c r="G60" s="1">
        <v>16.5</v>
      </c>
      <c r="H60" s="1">
        <v>6.1</v>
      </c>
      <c r="I60" s="1">
        <v>26</v>
      </c>
      <c r="J60" s="1">
        <v>28</v>
      </c>
      <c r="K60" s="1">
        <v>37</v>
      </c>
      <c r="L60" s="1">
        <v>42</v>
      </c>
      <c r="N60" s="16"/>
      <c r="O60" s="14"/>
    </row>
    <row r="61" spans="1:15" x14ac:dyDescent="0.2">
      <c r="B61" s="16" t="s">
        <v>220</v>
      </c>
      <c r="C61" s="16" t="s">
        <v>201</v>
      </c>
      <c r="D61" s="16" t="s">
        <v>155</v>
      </c>
      <c r="E61" s="7">
        <v>25</v>
      </c>
      <c r="F61" s="7">
        <v>800</v>
      </c>
      <c r="G61" s="1">
        <v>17</v>
      </c>
      <c r="H61" s="1">
        <v>6.1</v>
      </c>
      <c r="I61" s="1">
        <v>11</v>
      </c>
      <c r="J61" s="1">
        <v>28</v>
      </c>
      <c r="K61" s="1">
        <v>42.5</v>
      </c>
      <c r="L61" s="1">
        <v>41.5</v>
      </c>
      <c r="N61" s="16"/>
      <c r="O61" s="14"/>
    </row>
    <row r="62" spans="1:15" x14ac:dyDescent="0.2">
      <c r="A62" s="16" t="s">
        <v>305</v>
      </c>
      <c r="B62" s="1" t="s">
        <v>292</v>
      </c>
      <c r="C62" s="16" t="s">
        <v>201</v>
      </c>
      <c r="D62" s="16" t="s">
        <v>155</v>
      </c>
      <c r="E62" s="7">
        <v>40</v>
      </c>
      <c r="F62" s="1">
        <v>1100</v>
      </c>
      <c r="G62" s="1">
        <v>21.5</v>
      </c>
      <c r="H62" s="1">
        <v>6.2</v>
      </c>
      <c r="I62" s="1">
        <v>15</v>
      </c>
      <c r="J62" s="1">
        <v>35</v>
      </c>
      <c r="K62" s="1">
        <v>50</v>
      </c>
      <c r="L62" s="1">
        <v>57.5</v>
      </c>
      <c r="M62" s="1">
        <v>131.62</v>
      </c>
      <c r="N62" s="16">
        <v>100</v>
      </c>
      <c r="O62" s="14" t="s">
        <v>147</v>
      </c>
    </row>
    <row r="63" spans="1:15" x14ac:dyDescent="0.2">
      <c r="B63" s="1" t="s">
        <v>209</v>
      </c>
      <c r="C63" s="16" t="s">
        <v>201</v>
      </c>
      <c r="D63" s="16" t="s">
        <v>155</v>
      </c>
      <c r="E63" s="7">
        <v>22</v>
      </c>
      <c r="F63" s="1">
        <v>900</v>
      </c>
      <c r="G63" s="1">
        <v>17</v>
      </c>
      <c r="H63" s="1">
        <v>6.3</v>
      </c>
      <c r="I63" s="1">
        <v>12</v>
      </c>
      <c r="J63" s="1">
        <v>28</v>
      </c>
      <c r="K63" s="1">
        <v>42.5</v>
      </c>
      <c r="L63" s="1">
        <v>41.5</v>
      </c>
      <c r="N63" s="16"/>
      <c r="O63" s="14"/>
    </row>
    <row r="64" spans="1:15" x14ac:dyDescent="0.2">
      <c r="A64" s="16" t="s">
        <v>305</v>
      </c>
      <c r="B64" s="1" t="s">
        <v>265</v>
      </c>
      <c r="C64" s="16" t="s">
        <v>201</v>
      </c>
      <c r="D64" s="16" t="s">
        <v>155</v>
      </c>
      <c r="E64" s="7">
        <v>50</v>
      </c>
      <c r="F64" s="1">
        <v>800</v>
      </c>
      <c r="G64" s="1">
        <v>20</v>
      </c>
      <c r="H64" s="1">
        <v>6.3</v>
      </c>
      <c r="I64" s="1">
        <v>13</v>
      </c>
      <c r="J64" s="1">
        <v>30</v>
      </c>
      <c r="K64" s="1">
        <v>45</v>
      </c>
      <c r="L64" s="1">
        <v>57.5</v>
      </c>
      <c r="M64" s="1">
        <v>154.53</v>
      </c>
      <c r="N64" s="16">
        <v>100</v>
      </c>
      <c r="O64" s="14" t="s">
        <v>147</v>
      </c>
    </row>
    <row r="65" spans="1:15" x14ac:dyDescent="0.2">
      <c r="A65" s="16" t="s">
        <v>303</v>
      </c>
      <c r="B65" s="18" t="s">
        <v>189</v>
      </c>
      <c r="C65" s="16" t="s">
        <v>154</v>
      </c>
      <c r="D65" s="16" t="s">
        <v>155</v>
      </c>
      <c r="E65" s="7">
        <v>35</v>
      </c>
      <c r="F65" s="7">
        <v>450</v>
      </c>
      <c r="G65" s="1">
        <v>16</v>
      </c>
      <c r="H65" s="1">
        <v>6.4</v>
      </c>
      <c r="I65" s="1">
        <v>24</v>
      </c>
      <c r="J65" s="1">
        <v>28</v>
      </c>
      <c r="K65" s="1">
        <v>37</v>
      </c>
      <c r="L65" s="1">
        <v>42</v>
      </c>
      <c r="M65" s="1">
        <v>69.77</v>
      </c>
      <c r="N65" s="16">
        <v>100</v>
      </c>
      <c r="O65" s="14" t="s">
        <v>147</v>
      </c>
    </row>
    <row r="66" spans="1:15" x14ac:dyDescent="0.2">
      <c r="B66" s="7" t="s">
        <v>180</v>
      </c>
      <c r="C66" s="16" t="s">
        <v>154</v>
      </c>
      <c r="D66" s="16" t="s">
        <v>155</v>
      </c>
      <c r="E66" s="7">
        <v>27</v>
      </c>
      <c r="F66" s="7">
        <v>575</v>
      </c>
      <c r="G66" s="1">
        <v>15.5</v>
      </c>
      <c r="H66" s="1">
        <v>6.4</v>
      </c>
      <c r="I66" s="1">
        <v>14</v>
      </c>
      <c r="J66" s="1">
        <v>43</v>
      </c>
      <c r="K66" s="1">
        <v>22</v>
      </c>
      <c r="L66" s="1">
        <v>41.5</v>
      </c>
      <c r="N66" s="16"/>
      <c r="O66" s="14"/>
    </row>
    <row r="67" spans="1:15" x14ac:dyDescent="0.2">
      <c r="A67" s="16" t="s">
        <v>306</v>
      </c>
      <c r="B67" s="1" t="s">
        <v>221</v>
      </c>
      <c r="C67" s="16" t="s">
        <v>201</v>
      </c>
      <c r="D67" s="16" t="s">
        <v>155</v>
      </c>
      <c r="E67" s="7">
        <v>25</v>
      </c>
      <c r="F67" s="7">
        <v>800</v>
      </c>
      <c r="G67" s="1">
        <v>16.5</v>
      </c>
      <c r="H67" s="1">
        <v>6.4</v>
      </c>
      <c r="I67" s="1">
        <v>28</v>
      </c>
      <c r="J67" s="1">
        <v>28</v>
      </c>
      <c r="K67" s="1">
        <v>42.5</v>
      </c>
      <c r="L67" s="1">
        <v>41.5</v>
      </c>
      <c r="M67" s="1">
        <v>61.47</v>
      </c>
      <c r="N67" s="16">
        <v>100</v>
      </c>
      <c r="O67" s="14" t="s">
        <v>147</v>
      </c>
    </row>
    <row r="68" spans="1:15" x14ac:dyDescent="0.2">
      <c r="A68" s="16" t="s">
        <v>305</v>
      </c>
      <c r="B68" s="1" t="s">
        <v>239</v>
      </c>
      <c r="C68" s="16" t="s">
        <v>201</v>
      </c>
      <c r="D68" s="16" t="s">
        <v>155</v>
      </c>
      <c r="E68" s="7">
        <v>20</v>
      </c>
      <c r="F68" s="1">
        <v>1100</v>
      </c>
      <c r="G68" s="1">
        <v>17.5</v>
      </c>
      <c r="H68" s="16">
        <v>6.5</v>
      </c>
      <c r="I68" s="1">
        <v>32</v>
      </c>
      <c r="J68" s="1">
        <v>30</v>
      </c>
      <c r="K68" s="1">
        <v>45</v>
      </c>
      <c r="L68" s="1">
        <v>42</v>
      </c>
      <c r="M68" s="1">
        <v>74.760000000000005</v>
      </c>
      <c r="N68" s="16">
        <v>100</v>
      </c>
      <c r="O68" s="14" t="s">
        <v>147</v>
      </c>
    </row>
    <row r="69" spans="1:15" x14ac:dyDescent="0.2">
      <c r="B69" s="1" t="s">
        <v>210</v>
      </c>
      <c r="C69" s="16" t="s">
        <v>201</v>
      </c>
      <c r="D69" s="16" t="s">
        <v>155</v>
      </c>
      <c r="E69" s="1">
        <v>22</v>
      </c>
      <c r="F69" s="1">
        <v>900</v>
      </c>
      <c r="G69" s="1">
        <v>16.5</v>
      </c>
      <c r="H69" s="1">
        <v>6.6</v>
      </c>
      <c r="I69" s="1">
        <v>29</v>
      </c>
      <c r="J69" s="1">
        <v>28</v>
      </c>
      <c r="K69" s="1">
        <v>42.5</v>
      </c>
      <c r="L69" s="1">
        <v>41.5</v>
      </c>
      <c r="N69" s="16"/>
      <c r="O69" s="14"/>
    </row>
    <row r="70" spans="1:15" x14ac:dyDescent="0.2">
      <c r="B70" s="1" t="s">
        <v>264</v>
      </c>
      <c r="C70" s="16" t="s">
        <v>201</v>
      </c>
      <c r="D70" s="16" t="s">
        <v>155</v>
      </c>
      <c r="E70" s="7">
        <v>45</v>
      </c>
      <c r="F70" s="1">
        <v>800</v>
      </c>
      <c r="G70" s="1">
        <v>19.5</v>
      </c>
      <c r="H70" s="1">
        <v>6.6</v>
      </c>
      <c r="I70" s="1">
        <v>14</v>
      </c>
      <c r="J70" s="1">
        <v>30</v>
      </c>
      <c r="K70" s="1">
        <v>45</v>
      </c>
      <c r="L70" s="1">
        <v>57.5</v>
      </c>
      <c r="N70" s="16"/>
      <c r="O70" s="14"/>
    </row>
    <row r="71" spans="1:15" x14ac:dyDescent="0.2">
      <c r="A71" s="16" t="s">
        <v>303</v>
      </c>
      <c r="B71" s="18" t="s">
        <v>168</v>
      </c>
      <c r="C71" s="16" t="s">
        <v>154</v>
      </c>
      <c r="D71" s="16" t="s">
        <v>155</v>
      </c>
      <c r="E71" s="7">
        <v>12</v>
      </c>
      <c r="F71" s="7">
        <v>800</v>
      </c>
      <c r="G71" s="1">
        <v>13</v>
      </c>
      <c r="H71" s="1">
        <v>6.8</v>
      </c>
      <c r="I71" s="1">
        <v>34</v>
      </c>
      <c r="J71" s="1">
        <v>22</v>
      </c>
      <c r="K71" s="1">
        <v>36.5</v>
      </c>
      <c r="L71" s="16">
        <v>31.5</v>
      </c>
      <c r="M71" s="1">
        <v>33.65</v>
      </c>
      <c r="N71" s="16">
        <v>100</v>
      </c>
      <c r="O71" s="14" t="s">
        <v>147</v>
      </c>
    </row>
    <row r="72" spans="1:15" x14ac:dyDescent="0.2">
      <c r="A72" s="16" t="s">
        <v>305</v>
      </c>
      <c r="B72" s="16" t="s">
        <v>218</v>
      </c>
      <c r="C72" s="16" t="s">
        <v>201</v>
      </c>
      <c r="D72" s="16" t="s">
        <v>155</v>
      </c>
      <c r="E72" s="7">
        <v>22</v>
      </c>
      <c r="F72" s="7">
        <v>800</v>
      </c>
      <c r="G72" s="1">
        <v>15.5</v>
      </c>
      <c r="H72" s="1">
        <v>6.8</v>
      </c>
      <c r="I72" s="1">
        <v>11</v>
      </c>
      <c r="J72" s="1">
        <v>28</v>
      </c>
      <c r="K72" s="1">
        <v>37</v>
      </c>
      <c r="L72" s="1">
        <v>42</v>
      </c>
      <c r="M72" s="1">
        <v>66.47</v>
      </c>
      <c r="N72" s="16">
        <v>100</v>
      </c>
      <c r="O72" s="14" t="s">
        <v>147</v>
      </c>
    </row>
    <row r="73" spans="1:15" x14ac:dyDescent="0.2">
      <c r="B73" s="1" t="s">
        <v>249</v>
      </c>
      <c r="C73" s="16" t="s">
        <v>201</v>
      </c>
      <c r="D73" s="16" t="s">
        <v>155</v>
      </c>
      <c r="E73" s="7">
        <v>14</v>
      </c>
      <c r="F73" s="1">
        <v>1300</v>
      </c>
      <c r="G73" s="1">
        <v>17</v>
      </c>
      <c r="H73" s="1">
        <v>6.8</v>
      </c>
      <c r="I73" s="1">
        <v>14</v>
      </c>
      <c r="J73" s="1">
        <v>30</v>
      </c>
      <c r="K73" s="1">
        <v>45</v>
      </c>
      <c r="L73" s="1">
        <v>42</v>
      </c>
      <c r="N73" s="16"/>
      <c r="O73" s="14"/>
    </row>
    <row r="74" spans="1:15" x14ac:dyDescent="0.2">
      <c r="A74" s="16" t="s">
        <v>303</v>
      </c>
      <c r="B74" s="18" t="s">
        <v>187</v>
      </c>
      <c r="C74" s="16" t="s">
        <v>154</v>
      </c>
      <c r="D74" s="16" t="s">
        <v>155</v>
      </c>
      <c r="E74" s="7">
        <v>30</v>
      </c>
      <c r="F74" s="7">
        <v>450</v>
      </c>
      <c r="G74" s="1">
        <v>14</v>
      </c>
      <c r="H74" s="1">
        <v>7</v>
      </c>
      <c r="I74" s="1">
        <v>11</v>
      </c>
      <c r="J74" s="1">
        <v>20</v>
      </c>
      <c r="K74" s="1">
        <v>39.5</v>
      </c>
      <c r="L74" s="1">
        <v>41.5</v>
      </c>
      <c r="M74" s="1">
        <v>73.08</v>
      </c>
      <c r="N74" s="16">
        <v>100</v>
      </c>
      <c r="O74" s="14" t="s">
        <v>147</v>
      </c>
    </row>
    <row r="75" spans="1:15" x14ac:dyDescent="0.2">
      <c r="B75" s="7" t="s">
        <v>178</v>
      </c>
      <c r="C75" s="16" t="s">
        <v>154</v>
      </c>
      <c r="D75" s="16" t="s">
        <v>155</v>
      </c>
      <c r="E75" s="7">
        <v>25</v>
      </c>
      <c r="F75" s="7">
        <v>575</v>
      </c>
      <c r="G75" s="1">
        <v>14</v>
      </c>
      <c r="H75" s="1">
        <v>7</v>
      </c>
      <c r="I75" s="1">
        <v>12</v>
      </c>
      <c r="J75" s="1">
        <v>20</v>
      </c>
      <c r="K75" s="1">
        <v>39.5</v>
      </c>
      <c r="L75" s="1">
        <v>41.5</v>
      </c>
      <c r="N75" s="16"/>
      <c r="O75" s="14"/>
    </row>
    <row r="76" spans="1:15" x14ac:dyDescent="0.2">
      <c r="B76" s="16" t="s">
        <v>207</v>
      </c>
      <c r="C76" s="16" t="s">
        <v>201</v>
      </c>
      <c r="D76" s="16" t="s">
        <v>155</v>
      </c>
      <c r="E76" s="7">
        <v>20</v>
      </c>
      <c r="F76" s="1">
        <v>900</v>
      </c>
      <c r="G76" s="1">
        <v>15</v>
      </c>
      <c r="H76" s="1">
        <v>7</v>
      </c>
      <c r="I76" s="1">
        <v>11</v>
      </c>
      <c r="J76" s="1">
        <v>28</v>
      </c>
      <c r="K76" s="1">
        <v>37</v>
      </c>
      <c r="L76" s="1">
        <v>42</v>
      </c>
      <c r="N76" s="16"/>
      <c r="O76" s="14"/>
    </row>
    <row r="77" spans="1:15" x14ac:dyDescent="0.2">
      <c r="B77" s="16" t="s">
        <v>219</v>
      </c>
      <c r="C77" s="16" t="s">
        <v>201</v>
      </c>
      <c r="D77" s="16" t="s">
        <v>155</v>
      </c>
      <c r="E77" s="7">
        <v>22</v>
      </c>
      <c r="F77" s="7">
        <v>800</v>
      </c>
      <c r="G77" s="1">
        <v>15</v>
      </c>
      <c r="H77" s="1">
        <v>7.1</v>
      </c>
      <c r="I77" s="1">
        <v>25</v>
      </c>
      <c r="J77" s="1">
        <v>28</v>
      </c>
      <c r="K77" s="1">
        <v>37</v>
      </c>
      <c r="L77" s="1">
        <v>42</v>
      </c>
      <c r="N77" s="16"/>
      <c r="O77" s="14"/>
    </row>
    <row r="78" spans="1:15" x14ac:dyDescent="0.2">
      <c r="B78" s="1" t="s">
        <v>202</v>
      </c>
      <c r="C78" s="16" t="s">
        <v>201</v>
      </c>
      <c r="D78" s="16" t="s">
        <v>155</v>
      </c>
      <c r="E78" s="7">
        <v>20</v>
      </c>
      <c r="F78" s="7">
        <v>800</v>
      </c>
      <c r="G78" s="1">
        <v>14.5</v>
      </c>
      <c r="H78" s="1">
        <v>7.2</v>
      </c>
      <c r="I78" s="1">
        <v>14</v>
      </c>
      <c r="J78" s="1">
        <v>43</v>
      </c>
      <c r="K78" s="1">
        <v>22</v>
      </c>
      <c r="L78" s="1">
        <v>41.5</v>
      </c>
      <c r="N78" s="16"/>
      <c r="O78" s="14"/>
    </row>
    <row r="79" spans="1:15" x14ac:dyDescent="0.2">
      <c r="B79" s="1" t="s">
        <v>252</v>
      </c>
      <c r="C79" s="16" t="s">
        <v>201</v>
      </c>
      <c r="D79" s="16" t="s">
        <v>155</v>
      </c>
      <c r="E79" s="7">
        <v>55</v>
      </c>
      <c r="F79" s="1">
        <v>450</v>
      </c>
      <c r="G79" s="1">
        <v>16.5</v>
      </c>
      <c r="H79" s="1">
        <v>7.2</v>
      </c>
      <c r="I79" s="1">
        <v>13</v>
      </c>
      <c r="J79" s="1">
        <v>43</v>
      </c>
      <c r="K79" s="1">
        <v>24</v>
      </c>
      <c r="L79" s="1">
        <v>57.5</v>
      </c>
      <c r="N79" s="16"/>
      <c r="O79" s="14"/>
    </row>
    <row r="80" spans="1:15" x14ac:dyDescent="0.2">
      <c r="A80" s="16" t="s">
        <v>303</v>
      </c>
      <c r="B80" s="18" t="s">
        <v>188</v>
      </c>
      <c r="C80" s="16" t="s">
        <v>154</v>
      </c>
      <c r="D80" s="16" t="s">
        <v>155</v>
      </c>
      <c r="E80" s="7">
        <v>30</v>
      </c>
      <c r="F80" s="7">
        <v>450</v>
      </c>
      <c r="G80" s="1">
        <v>14</v>
      </c>
      <c r="H80" s="1">
        <v>7.3</v>
      </c>
      <c r="I80" s="1">
        <v>28</v>
      </c>
      <c r="J80" s="1">
        <v>20</v>
      </c>
      <c r="K80" s="1">
        <v>39.5</v>
      </c>
      <c r="L80" s="1">
        <v>41.5</v>
      </c>
      <c r="M80" s="1">
        <v>63.09</v>
      </c>
      <c r="N80" s="16">
        <v>100</v>
      </c>
      <c r="O80" s="14" t="s">
        <v>147</v>
      </c>
    </row>
    <row r="81" spans="1:15" x14ac:dyDescent="0.2">
      <c r="B81" s="1" t="s">
        <v>208</v>
      </c>
      <c r="C81" s="16" t="s">
        <v>201</v>
      </c>
      <c r="D81" s="16" t="s">
        <v>155</v>
      </c>
      <c r="E81" s="7">
        <v>20</v>
      </c>
      <c r="F81" s="1">
        <v>900</v>
      </c>
      <c r="G81" s="1">
        <v>15</v>
      </c>
      <c r="H81" s="1">
        <v>7.3</v>
      </c>
      <c r="I81" s="1">
        <v>26</v>
      </c>
      <c r="J81" s="1">
        <v>28</v>
      </c>
      <c r="K81" s="1">
        <v>37</v>
      </c>
      <c r="L81" s="1">
        <v>42</v>
      </c>
      <c r="N81" s="16"/>
      <c r="O81" s="14"/>
    </row>
    <row r="82" spans="1:15" x14ac:dyDescent="0.2">
      <c r="A82" s="16" t="s">
        <v>310</v>
      </c>
      <c r="B82" s="1" t="s">
        <v>250</v>
      </c>
      <c r="C82" s="16" t="s">
        <v>201</v>
      </c>
      <c r="D82" s="16" t="s">
        <v>155</v>
      </c>
      <c r="E82" s="7">
        <v>14</v>
      </c>
      <c r="F82" s="1">
        <v>1300</v>
      </c>
      <c r="G82" s="1">
        <v>16.5</v>
      </c>
      <c r="H82" s="1">
        <v>7.3</v>
      </c>
      <c r="I82" s="1">
        <v>32</v>
      </c>
      <c r="J82" s="1">
        <v>30</v>
      </c>
      <c r="K82" s="1">
        <v>45</v>
      </c>
      <c r="L82" s="1">
        <v>42</v>
      </c>
      <c r="M82" s="1">
        <v>66.47</v>
      </c>
      <c r="N82" s="16">
        <v>100</v>
      </c>
      <c r="O82" s="14" t="s">
        <v>147</v>
      </c>
    </row>
    <row r="83" spans="1:15" x14ac:dyDescent="0.2">
      <c r="A83" s="16" t="s">
        <v>305</v>
      </c>
      <c r="B83" s="16" t="s">
        <v>290</v>
      </c>
      <c r="C83" s="16" t="s">
        <v>201</v>
      </c>
      <c r="D83" s="16" t="s">
        <v>155</v>
      </c>
      <c r="E83" s="7">
        <v>27</v>
      </c>
      <c r="F83" s="1">
        <v>1300</v>
      </c>
      <c r="G83" s="1">
        <v>19.5</v>
      </c>
      <c r="H83" s="1">
        <v>7.3</v>
      </c>
      <c r="I83" s="1">
        <v>15</v>
      </c>
      <c r="J83" s="1">
        <v>35</v>
      </c>
      <c r="K83" s="1">
        <v>50</v>
      </c>
      <c r="L83" s="1">
        <v>57.5</v>
      </c>
      <c r="M83" s="1">
        <v>112.95</v>
      </c>
      <c r="N83" s="16">
        <v>100</v>
      </c>
      <c r="O83" s="14" t="s">
        <v>147</v>
      </c>
    </row>
    <row r="84" spans="1:15" x14ac:dyDescent="0.2">
      <c r="B84" s="7" t="s">
        <v>179</v>
      </c>
      <c r="C84" s="16" t="s">
        <v>154</v>
      </c>
      <c r="D84" s="16" t="s">
        <v>155</v>
      </c>
      <c r="E84" s="7">
        <v>25</v>
      </c>
      <c r="F84" s="7">
        <v>575</v>
      </c>
      <c r="G84" s="1">
        <v>13.5</v>
      </c>
      <c r="H84" s="1">
        <v>7.4</v>
      </c>
      <c r="I84" s="1">
        <v>28</v>
      </c>
      <c r="J84" s="1">
        <v>20</v>
      </c>
      <c r="K84" s="1">
        <v>39.5</v>
      </c>
      <c r="L84" s="1">
        <v>41.5</v>
      </c>
      <c r="N84" s="16"/>
      <c r="O84" s="14"/>
    </row>
    <row r="85" spans="1:15" x14ac:dyDescent="0.2">
      <c r="A85" s="16" t="s">
        <v>309</v>
      </c>
      <c r="B85" s="1" t="s">
        <v>237</v>
      </c>
      <c r="C85" s="16" t="s">
        <v>201</v>
      </c>
      <c r="D85" s="16" t="s">
        <v>155</v>
      </c>
      <c r="E85" s="7">
        <v>16</v>
      </c>
      <c r="F85" s="1">
        <v>1100</v>
      </c>
      <c r="G85" s="1">
        <v>15.5</v>
      </c>
      <c r="H85" s="1">
        <v>7.4</v>
      </c>
      <c r="I85" s="1">
        <v>12</v>
      </c>
      <c r="J85" s="1">
        <v>28</v>
      </c>
      <c r="K85" s="1">
        <v>42.5</v>
      </c>
      <c r="L85" s="1">
        <v>41.5</v>
      </c>
      <c r="M85" s="1">
        <v>66.47</v>
      </c>
      <c r="N85" s="16">
        <v>100</v>
      </c>
      <c r="O85" s="14" t="s">
        <v>147</v>
      </c>
    </row>
    <row r="86" spans="1:15" x14ac:dyDescent="0.2">
      <c r="A86" s="16" t="s">
        <v>305</v>
      </c>
      <c r="B86" s="1" t="s">
        <v>216</v>
      </c>
      <c r="C86" s="16" t="s">
        <v>201</v>
      </c>
      <c r="D86" s="16" t="s">
        <v>155</v>
      </c>
      <c r="E86" s="7">
        <v>20</v>
      </c>
      <c r="F86" s="7">
        <v>800</v>
      </c>
      <c r="G86" s="1">
        <v>14.5</v>
      </c>
      <c r="H86" s="1">
        <v>7.5</v>
      </c>
      <c r="I86" s="1">
        <v>10</v>
      </c>
      <c r="J86" s="1">
        <v>28</v>
      </c>
      <c r="K86" s="1">
        <v>37</v>
      </c>
      <c r="L86" s="1">
        <v>42</v>
      </c>
      <c r="M86" s="1">
        <v>61.47</v>
      </c>
      <c r="N86" s="16">
        <v>100</v>
      </c>
      <c r="O86" s="14" t="s">
        <v>147</v>
      </c>
    </row>
    <row r="87" spans="1:15" x14ac:dyDescent="0.2">
      <c r="B87" s="1" t="s">
        <v>297</v>
      </c>
      <c r="C87" s="16" t="s">
        <v>201</v>
      </c>
      <c r="D87" s="16" t="s">
        <v>155</v>
      </c>
      <c r="E87" s="7">
        <v>35</v>
      </c>
      <c r="F87" s="1">
        <v>900</v>
      </c>
      <c r="G87" s="1">
        <v>18</v>
      </c>
      <c r="H87" s="1">
        <v>7.7</v>
      </c>
      <c r="I87" s="1">
        <v>13</v>
      </c>
      <c r="J87" s="1">
        <v>30</v>
      </c>
      <c r="K87" s="1">
        <v>45</v>
      </c>
      <c r="L87" s="1">
        <v>57.5</v>
      </c>
      <c r="N87" s="16"/>
      <c r="O87" s="14"/>
    </row>
    <row r="88" spans="1:15" x14ac:dyDescent="0.2">
      <c r="A88" s="16" t="s">
        <v>305</v>
      </c>
      <c r="B88" s="1" t="s">
        <v>217</v>
      </c>
      <c r="C88" s="16" t="s">
        <v>201</v>
      </c>
      <c r="D88" s="16" t="s">
        <v>155</v>
      </c>
      <c r="E88" s="7">
        <v>20</v>
      </c>
      <c r="F88" s="7">
        <v>800</v>
      </c>
      <c r="G88" s="1">
        <v>14.5</v>
      </c>
      <c r="H88" s="1">
        <v>7.8</v>
      </c>
      <c r="I88" s="1">
        <v>24</v>
      </c>
      <c r="J88" s="1">
        <v>28</v>
      </c>
      <c r="K88" s="1">
        <v>37</v>
      </c>
      <c r="L88" s="1">
        <v>42</v>
      </c>
      <c r="M88" s="1">
        <v>54.94</v>
      </c>
      <c r="N88" s="16">
        <v>100</v>
      </c>
      <c r="O88" s="14" t="s">
        <v>147</v>
      </c>
    </row>
    <row r="89" spans="1:15" x14ac:dyDescent="0.2">
      <c r="A89" s="16" t="s">
        <v>305</v>
      </c>
      <c r="B89" s="16" t="s">
        <v>238</v>
      </c>
      <c r="C89" s="16" t="s">
        <v>201</v>
      </c>
      <c r="D89" s="16" t="s">
        <v>155</v>
      </c>
      <c r="E89" s="7">
        <v>16</v>
      </c>
      <c r="F89" s="1">
        <v>1100</v>
      </c>
      <c r="G89" s="1">
        <v>15</v>
      </c>
      <c r="H89" s="1">
        <v>7.8</v>
      </c>
      <c r="I89" s="1">
        <v>30</v>
      </c>
      <c r="J89" s="1">
        <v>28</v>
      </c>
      <c r="K89" s="1">
        <v>42.5</v>
      </c>
      <c r="L89" s="1">
        <v>41.5</v>
      </c>
      <c r="M89" s="1">
        <v>60.24</v>
      </c>
      <c r="N89" s="16">
        <v>100</v>
      </c>
      <c r="O89" s="14" t="s">
        <v>147</v>
      </c>
    </row>
    <row r="90" spans="1:15" x14ac:dyDescent="0.2">
      <c r="A90" s="16" t="s">
        <v>305</v>
      </c>
      <c r="B90" s="1" t="s">
        <v>289</v>
      </c>
      <c r="C90" s="16" t="s">
        <v>201</v>
      </c>
      <c r="D90" s="16" t="s">
        <v>155</v>
      </c>
      <c r="E90" s="7">
        <v>25</v>
      </c>
      <c r="F90" s="1">
        <v>1300</v>
      </c>
      <c r="G90" s="1">
        <v>19</v>
      </c>
      <c r="H90" s="1">
        <v>7.8</v>
      </c>
      <c r="I90" s="1">
        <v>15</v>
      </c>
      <c r="J90" s="1">
        <v>35</v>
      </c>
      <c r="K90" s="1">
        <v>50</v>
      </c>
      <c r="L90" s="1">
        <v>57.5</v>
      </c>
      <c r="M90" s="1">
        <v>109.66</v>
      </c>
      <c r="N90" s="16">
        <v>100</v>
      </c>
      <c r="O90" s="14" t="s">
        <v>147</v>
      </c>
    </row>
    <row r="91" spans="1:15" x14ac:dyDescent="0.2">
      <c r="A91" s="16" t="s">
        <v>303</v>
      </c>
      <c r="B91" s="18" t="s">
        <v>172</v>
      </c>
      <c r="C91" s="16" t="s">
        <v>154</v>
      </c>
      <c r="D91" s="16" t="s">
        <v>155</v>
      </c>
      <c r="E91" s="7">
        <v>7</v>
      </c>
      <c r="F91" s="7">
        <v>1100</v>
      </c>
      <c r="G91" s="1">
        <v>12</v>
      </c>
      <c r="H91" s="1">
        <v>8.1</v>
      </c>
      <c r="I91" s="1">
        <v>30</v>
      </c>
      <c r="J91" s="1">
        <v>22</v>
      </c>
      <c r="K91" s="1">
        <v>36.5</v>
      </c>
      <c r="L91" s="16">
        <v>31.5</v>
      </c>
      <c r="M91" s="1">
        <v>30.13</v>
      </c>
      <c r="N91" s="16">
        <v>100</v>
      </c>
      <c r="O91" s="14" t="s">
        <v>147</v>
      </c>
    </row>
    <row r="92" spans="1:15" x14ac:dyDescent="0.2">
      <c r="B92" s="16" t="s">
        <v>206</v>
      </c>
      <c r="C92" s="16" t="s">
        <v>201</v>
      </c>
      <c r="D92" s="16" t="s">
        <v>155</v>
      </c>
      <c r="E92" s="7">
        <v>16</v>
      </c>
      <c r="F92" s="1">
        <v>900</v>
      </c>
      <c r="G92" s="1">
        <v>14</v>
      </c>
      <c r="H92" s="1">
        <v>8.1</v>
      </c>
      <c r="I92" s="1">
        <v>14</v>
      </c>
      <c r="J92" s="1">
        <v>43</v>
      </c>
      <c r="K92" s="1">
        <v>22</v>
      </c>
      <c r="L92" s="1">
        <v>41.5</v>
      </c>
      <c r="N92" s="16"/>
      <c r="O92" s="14"/>
    </row>
    <row r="93" spans="1:15" x14ac:dyDescent="0.2">
      <c r="A93" s="16" t="s">
        <v>305</v>
      </c>
      <c r="B93" s="1" t="s">
        <v>247</v>
      </c>
      <c r="C93" s="16" t="s">
        <v>201</v>
      </c>
      <c r="D93" s="16" t="s">
        <v>155</v>
      </c>
      <c r="E93" s="7">
        <v>12</v>
      </c>
      <c r="F93" s="1">
        <v>1300</v>
      </c>
      <c r="G93" s="1">
        <v>14.5</v>
      </c>
      <c r="H93" s="1">
        <v>8.1</v>
      </c>
      <c r="I93" s="1">
        <v>12</v>
      </c>
      <c r="J93" s="1">
        <v>28</v>
      </c>
      <c r="K93" s="1">
        <v>42.5</v>
      </c>
      <c r="L93" s="1">
        <v>41.5</v>
      </c>
      <c r="M93" s="1">
        <v>63.09</v>
      </c>
      <c r="N93" s="16">
        <v>100</v>
      </c>
      <c r="O93" s="14" t="s">
        <v>147</v>
      </c>
    </row>
    <row r="94" spans="1:15" x14ac:dyDescent="0.2">
      <c r="A94" s="16" t="s">
        <v>305</v>
      </c>
      <c r="B94" s="1" t="s">
        <v>291</v>
      </c>
      <c r="C94" s="16" t="s">
        <v>201</v>
      </c>
      <c r="D94" s="16" t="s">
        <v>155</v>
      </c>
      <c r="E94" s="7">
        <v>30</v>
      </c>
      <c r="F94" s="1">
        <v>1100</v>
      </c>
      <c r="G94" s="1">
        <v>17.5</v>
      </c>
      <c r="H94" s="1">
        <v>8.1999999999999993</v>
      </c>
      <c r="I94" s="1">
        <v>13</v>
      </c>
      <c r="J94" s="1">
        <v>30</v>
      </c>
      <c r="K94" s="1">
        <v>45</v>
      </c>
      <c r="L94" s="1">
        <v>57.5</v>
      </c>
      <c r="M94" s="1">
        <v>111.26</v>
      </c>
      <c r="N94" s="16">
        <v>100</v>
      </c>
      <c r="O94" s="14" t="s">
        <v>147</v>
      </c>
    </row>
    <row r="95" spans="1:15" x14ac:dyDescent="0.2">
      <c r="B95" s="1" t="s">
        <v>248</v>
      </c>
      <c r="C95" s="16" t="s">
        <v>201</v>
      </c>
      <c r="D95" s="16" t="s">
        <v>155</v>
      </c>
      <c r="E95" s="7">
        <v>12</v>
      </c>
      <c r="F95" s="1">
        <v>1300</v>
      </c>
      <c r="G95" s="1">
        <v>14</v>
      </c>
      <c r="H95" s="1">
        <v>8.5</v>
      </c>
      <c r="I95" s="1">
        <v>28</v>
      </c>
      <c r="J95" s="1">
        <v>28</v>
      </c>
      <c r="K95" s="1">
        <v>42.5</v>
      </c>
      <c r="L95" s="1">
        <v>41.5</v>
      </c>
      <c r="N95" s="16"/>
      <c r="O95" s="14"/>
    </row>
    <row r="96" spans="1:15" x14ac:dyDescent="0.2">
      <c r="B96" s="1" t="s">
        <v>256</v>
      </c>
      <c r="C96" s="16" t="s">
        <v>201</v>
      </c>
      <c r="D96" s="16" t="s">
        <v>155</v>
      </c>
      <c r="E96" s="7">
        <v>40</v>
      </c>
      <c r="F96" s="1">
        <v>575</v>
      </c>
      <c r="G96" s="1">
        <v>15.5</v>
      </c>
      <c r="H96" s="1">
        <v>8.5</v>
      </c>
      <c r="I96" s="1">
        <v>13</v>
      </c>
      <c r="J96" s="1">
        <v>43</v>
      </c>
      <c r="K96" s="1">
        <v>24</v>
      </c>
      <c r="L96" s="1">
        <v>57.5</v>
      </c>
      <c r="N96" s="16"/>
      <c r="O96" s="14"/>
    </row>
    <row r="97" spans="1:15" x14ac:dyDescent="0.2">
      <c r="A97" s="16" t="s">
        <v>308</v>
      </c>
      <c r="B97" s="1" t="s">
        <v>235</v>
      </c>
      <c r="C97" s="16" t="s">
        <v>201</v>
      </c>
      <c r="D97" s="16" t="s">
        <v>155</v>
      </c>
      <c r="E97" s="7">
        <v>14</v>
      </c>
      <c r="F97" s="1">
        <v>1100</v>
      </c>
      <c r="G97" s="1">
        <v>13.5</v>
      </c>
      <c r="H97" s="1">
        <v>8.6999999999999993</v>
      </c>
      <c r="I97" s="1">
        <v>21</v>
      </c>
      <c r="J97" s="1">
        <v>28</v>
      </c>
      <c r="K97" s="1">
        <v>37</v>
      </c>
      <c r="L97" s="1">
        <v>42</v>
      </c>
      <c r="M97" s="1">
        <v>61.47</v>
      </c>
      <c r="N97" s="16">
        <v>100</v>
      </c>
      <c r="O97" s="14" t="s">
        <v>147</v>
      </c>
    </row>
    <row r="98" spans="1:15" x14ac:dyDescent="0.2">
      <c r="A98" s="16"/>
      <c r="B98" s="1" t="s">
        <v>229</v>
      </c>
      <c r="C98" s="16" t="s">
        <v>201</v>
      </c>
      <c r="D98" s="16" t="s">
        <v>155</v>
      </c>
      <c r="E98" s="7">
        <v>13</v>
      </c>
      <c r="F98" s="1">
        <v>1100</v>
      </c>
      <c r="G98" s="1">
        <v>13</v>
      </c>
      <c r="H98" s="1">
        <v>8.9</v>
      </c>
      <c r="I98" s="1">
        <v>14</v>
      </c>
      <c r="J98" s="1">
        <v>43</v>
      </c>
      <c r="K98" s="1">
        <v>22</v>
      </c>
      <c r="L98" s="1">
        <v>41.5</v>
      </c>
      <c r="N98" s="16"/>
      <c r="O98" s="14"/>
    </row>
    <row r="99" spans="1:15" x14ac:dyDescent="0.2">
      <c r="A99" s="16" t="s">
        <v>305</v>
      </c>
      <c r="B99" s="1" t="s">
        <v>236</v>
      </c>
      <c r="C99" s="16" t="s">
        <v>201</v>
      </c>
      <c r="D99" s="16" t="s">
        <v>155</v>
      </c>
      <c r="E99" s="7">
        <v>14</v>
      </c>
      <c r="F99" s="1">
        <v>1100</v>
      </c>
      <c r="G99" s="1">
        <v>13.5</v>
      </c>
      <c r="H99" s="1">
        <v>9</v>
      </c>
      <c r="I99" s="1">
        <v>25</v>
      </c>
      <c r="J99" s="1">
        <v>28</v>
      </c>
      <c r="K99" s="1">
        <v>37</v>
      </c>
      <c r="L99" s="1">
        <v>42</v>
      </c>
      <c r="M99" s="1">
        <v>54.94</v>
      </c>
      <c r="N99" s="16">
        <v>100</v>
      </c>
      <c r="O99" s="14" t="s">
        <v>147</v>
      </c>
    </row>
    <row r="100" spans="1:15" x14ac:dyDescent="0.2">
      <c r="B100" s="1" t="s">
        <v>204</v>
      </c>
      <c r="C100" s="16" t="s">
        <v>201</v>
      </c>
      <c r="D100" s="16" t="s">
        <v>155</v>
      </c>
      <c r="E100" s="7">
        <v>15</v>
      </c>
      <c r="F100" s="1">
        <v>900</v>
      </c>
      <c r="G100" s="1">
        <v>12.5</v>
      </c>
      <c r="H100" s="1">
        <v>9.1</v>
      </c>
      <c r="I100" s="1">
        <v>12</v>
      </c>
      <c r="J100" s="1">
        <v>20</v>
      </c>
      <c r="K100" s="1">
        <v>39.5</v>
      </c>
      <c r="L100" s="1">
        <v>41.5</v>
      </c>
      <c r="N100" s="16"/>
      <c r="O100" s="14"/>
    </row>
    <row r="101" spans="1:15" x14ac:dyDescent="0.2">
      <c r="B101" s="1" t="s">
        <v>205</v>
      </c>
      <c r="C101" s="16" t="s">
        <v>201</v>
      </c>
      <c r="D101" s="16" t="s">
        <v>155</v>
      </c>
      <c r="E101" s="7">
        <v>15</v>
      </c>
      <c r="F101" s="1">
        <v>900</v>
      </c>
      <c r="G101" s="1">
        <v>12</v>
      </c>
      <c r="H101" s="1">
        <v>9.4</v>
      </c>
      <c r="I101" s="1">
        <v>28</v>
      </c>
      <c r="J101" s="1">
        <v>20</v>
      </c>
      <c r="K101" s="1">
        <v>39.5</v>
      </c>
      <c r="L101" s="1">
        <v>41.5</v>
      </c>
      <c r="N101" s="16"/>
      <c r="O101" s="14"/>
    </row>
    <row r="102" spans="1:15" x14ac:dyDescent="0.2">
      <c r="A102" s="16" t="s">
        <v>305</v>
      </c>
      <c r="B102" s="1" t="s">
        <v>214</v>
      </c>
      <c r="C102" s="16" t="s">
        <v>201</v>
      </c>
      <c r="D102" s="16" t="s">
        <v>155</v>
      </c>
      <c r="E102" s="7">
        <v>15</v>
      </c>
      <c r="F102" s="7">
        <v>800</v>
      </c>
      <c r="G102" s="1">
        <v>12</v>
      </c>
      <c r="H102" s="1">
        <v>9.6</v>
      </c>
      <c r="I102" s="1">
        <v>10</v>
      </c>
      <c r="J102" s="1">
        <v>20</v>
      </c>
      <c r="K102" s="1">
        <v>39.5</v>
      </c>
      <c r="L102" s="1">
        <v>41.5</v>
      </c>
      <c r="M102" s="1">
        <v>51.4</v>
      </c>
      <c r="N102" s="16">
        <v>100</v>
      </c>
      <c r="O102" s="14" t="s">
        <v>147</v>
      </c>
    </row>
    <row r="103" spans="1:15" x14ac:dyDescent="0.2">
      <c r="A103" s="16" t="s">
        <v>305</v>
      </c>
      <c r="B103" s="1" t="s">
        <v>245</v>
      </c>
      <c r="C103" s="16" t="s">
        <v>201</v>
      </c>
      <c r="D103" s="16" t="s">
        <v>155</v>
      </c>
      <c r="E103" s="7">
        <v>10</v>
      </c>
      <c r="F103" s="1">
        <v>1300</v>
      </c>
      <c r="G103" s="1">
        <v>13</v>
      </c>
      <c r="H103" s="1">
        <v>9.6</v>
      </c>
      <c r="I103" s="1">
        <v>11</v>
      </c>
      <c r="J103" s="1">
        <v>28</v>
      </c>
      <c r="K103" s="1">
        <v>37</v>
      </c>
      <c r="L103" s="1">
        <v>42</v>
      </c>
      <c r="M103" s="1">
        <v>60.24</v>
      </c>
      <c r="N103" s="16">
        <v>100</v>
      </c>
      <c r="O103" s="14" t="s">
        <v>147</v>
      </c>
    </row>
    <row r="104" spans="1:15" x14ac:dyDescent="0.2">
      <c r="A104" s="16" t="s">
        <v>305</v>
      </c>
      <c r="B104" s="1" t="s">
        <v>288</v>
      </c>
      <c r="C104" s="16" t="s">
        <v>201</v>
      </c>
      <c r="D104" s="16" t="s">
        <v>155</v>
      </c>
      <c r="E104" s="7">
        <v>20</v>
      </c>
      <c r="F104" s="1">
        <v>1300</v>
      </c>
      <c r="G104" s="1">
        <v>16</v>
      </c>
      <c r="H104" s="1">
        <v>9.6999999999999993</v>
      </c>
      <c r="I104" s="1">
        <v>13</v>
      </c>
      <c r="J104" s="1">
        <v>30</v>
      </c>
      <c r="K104" s="1">
        <v>45</v>
      </c>
      <c r="L104" s="1">
        <v>57.5</v>
      </c>
      <c r="M104" s="1">
        <v>102.97</v>
      </c>
      <c r="N104" s="16">
        <v>100</v>
      </c>
      <c r="O104" s="14" t="s">
        <v>147</v>
      </c>
    </row>
    <row r="105" spans="1:15" x14ac:dyDescent="0.2">
      <c r="A105" s="16" t="s">
        <v>303</v>
      </c>
      <c r="B105" s="7" t="s">
        <v>171</v>
      </c>
      <c r="C105" s="16" t="s">
        <v>154</v>
      </c>
      <c r="D105" s="16" t="s">
        <v>155</v>
      </c>
      <c r="E105" s="7">
        <v>5</v>
      </c>
      <c r="F105" s="7">
        <v>1300</v>
      </c>
      <c r="G105" s="1">
        <v>10.5</v>
      </c>
      <c r="H105" s="1">
        <v>9.8000000000000007</v>
      </c>
      <c r="I105" s="1">
        <v>33</v>
      </c>
      <c r="J105" s="1">
        <v>22</v>
      </c>
      <c r="K105" s="1">
        <v>36.5</v>
      </c>
      <c r="L105" s="16">
        <v>31.5</v>
      </c>
      <c r="M105" s="1">
        <v>32.049999999999997</v>
      </c>
      <c r="N105" s="16">
        <v>100</v>
      </c>
      <c r="O105" s="14" t="s">
        <v>147</v>
      </c>
    </row>
    <row r="106" spans="1:15" x14ac:dyDescent="0.2">
      <c r="B106" s="1" t="s">
        <v>259</v>
      </c>
      <c r="C106" s="16" t="s">
        <v>201</v>
      </c>
      <c r="D106" s="16" t="s">
        <v>155</v>
      </c>
      <c r="E106" s="7">
        <v>30</v>
      </c>
      <c r="F106" s="1">
        <v>800</v>
      </c>
      <c r="G106" s="1">
        <v>14.5</v>
      </c>
      <c r="H106" s="1">
        <v>9.8000000000000007</v>
      </c>
      <c r="I106" s="1">
        <v>14</v>
      </c>
      <c r="J106" s="1">
        <v>43</v>
      </c>
      <c r="K106" s="1">
        <v>24</v>
      </c>
      <c r="L106" s="1">
        <v>57.5</v>
      </c>
      <c r="N106" s="16"/>
      <c r="O106" s="14"/>
    </row>
    <row r="107" spans="1:15" x14ac:dyDescent="0.2">
      <c r="A107" s="16" t="s">
        <v>305</v>
      </c>
      <c r="B107" s="1" t="s">
        <v>246</v>
      </c>
      <c r="C107" s="16" t="s">
        <v>201</v>
      </c>
      <c r="D107" s="16" t="s">
        <v>155</v>
      </c>
      <c r="E107" s="7">
        <v>10</v>
      </c>
      <c r="F107" s="1">
        <v>1300</v>
      </c>
      <c r="G107" s="1">
        <v>12.5</v>
      </c>
      <c r="H107" s="1">
        <v>9.9</v>
      </c>
      <c r="I107" s="1">
        <v>26</v>
      </c>
      <c r="J107" s="1">
        <v>28</v>
      </c>
      <c r="K107" s="1">
        <v>37</v>
      </c>
      <c r="L107" s="1">
        <v>42</v>
      </c>
      <c r="M107" s="1">
        <v>49.64</v>
      </c>
      <c r="N107" s="16">
        <v>100</v>
      </c>
      <c r="O107" s="14" t="s">
        <v>147</v>
      </c>
    </row>
    <row r="108" spans="1:15" x14ac:dyDescent="0.2">
      <c r="A108" s="16" t="s">
        <v>305</v>
      </c>
      <c r="B108" s="16" t="s">
        <v>233</v>
      </c>
      <c r="C108" s="16" t="s">
        <v>201</v>
      </c>
      <c r="D108" s="16" t="s">
        <v>155</v>
      </c>
      <c r="E108" s="7">
        <v>12</v>
      </c>
      <c r="F108" s="1">
        <v>1100</v>
      </c>
      <c r="G108" s="1">
        <v>12</v>
      </c>
      <c r="H108" s="1">
        <v>10.199999999999999</v>
      </c>
      <c r="I108" s="1">
        <v>12</v>
      </c>
      <c r="J108" s="1">
        <v>20</v>
      </c>
      <c r="K108" s="1">
        <v>39.5</v>
      </c>
      <c r="L108" s="1">
        <v>41.5</v>
      </c>
      <c r="M108" s="1">
        <v>60.24</v>
      </c>
      <c r="N108" s="16">
        <v>100</v>
      </c>
      <c r="O108" s="14" t="s">
        <v>147</v>
      </c>
    </row>
    <row r="109" spans="1:15" x14ac:dyDescent="0.2">
      <c r="B109" s="16" t="s">
        <v>215</v>
      </c>
      <c r="C109" s="16" t="s">
        <v>201</v>
      </c>
      <c r="D109" s="16" t="s">
        <v>155</v>
      </c>
      <c r="E109" s="7">
        <v>15</v>
      </c>
      <c r="F109" s="7">
        <v>800</v>
      </c>
      <c r="G109" s="1">
        <v>11.5</v>
      </c>
      <c r="H109" s="1">
        <v>10.3</v>
      </c>
      <c r="I109" s="1">
        <v>24</v>
      </c>
      <c r="J109" s="1">
        <v>20</v>
      </c>
      <c r="K109" s="1">
        <v>39.5</v>
      </c>
      <c r="L109" s="1">
        <v>41.5</v>
      </c>
      <c r="N109" s="16"/>
      <c r="O109" s="14"/>
    </row>
    <row r="110" spans="1:15" x14ac:dyDescent="0.2">
      <c r="A110" s="16" t="s">
        <v>305</v>
      </c>
      <c r="B110" s="16" t="s">
        <v>234</v>
      </c>
      <c r="C110" s="16" t="s">
        <v>201</v>
      </c>
      <c r="D110" s="16" t="s">
        <v>155</v>
      </c>
      <c r="E110" s="7">
        <v>12</v>
      </c>
      <c r="F110" s="1">
        <v>1100</v>
      </c>
      <c r="G110" s="1">
        <v>11.5</v>
      </c>
      <c r="H110" s="1">
        <v>10.5</v>
      </c>
      <c r="I110" s="1">
        <v>28</v>
      </c>
      <c r="J110" s="1">
        <v>20</v>
      </c>
      <c r="K110" s="1">
        <v>39.5</v>
      </c>
      <c r="L110" s="1">
        <v>41.5</v>
      </c>
      <c r="M110" s="1">
        <v>49.64</v>
      </c>
      <c r="N110" s="16">
        <v>100</v>
      </c>
      <c r="O110" s="14" t="s">
        <v>147</v>
      </c>
    </row>
    <row r="111" spans="1:15" x14ac:dyDescent="0.2">
      <c r="B111" s="1" t="s">
        <v>230</v>
      </c>
      <c r="C111" s="16" t="s">
        <v>201</v>
      </c>
      <c r="D111" s="16" t="s">
        <v>155</v>
      </c>
      <c r="E111" s="7">
        <v>9</v>
      </c>
      <c r="F111" s="1">
        <v>1300</v>
      </c>
      <c r="G111" s="1">
        <v>12</v>
      </c>
      <c r="H111" s="1">
        <v>10.7</v>
      </c>
      <c r="I111" s="1">
        <v>13</v>
      </c>
      <c r="J111" s="1">
        <v>43</v>
      </c>
      <c r="K111" s="1">
        <v>22</v>
      </c>
      <c r="L111" s="1">
        <v>41.5</v>
      </c>
      <c r="N111" s="16"/>
      <c r="O111" s="14"/>
    </row>
    <row r="112" spans="1:15" x14ac:dyDescent="0.2">
      <c r="B112" s="1" t="s">
        <v>277</v>
      </c>
      <c r="C112" s="16" t="s">
        <v>201</v>
      </c>
      <c r="D112" s="16" t="s">
        <v>155</v>
      </c>
      <c r="E112" s="7">
        <v>25</v>
      </c>
      <c r="F112" s="1">
        <v>900</v>
      </c>
      <c r="G112" s="1">
        <v>13.5</v>
      </c>
      <c r="H112" s="1">
        <v>10.7</v>
      </c>
      <c r="I112" s="1">
        <v>13</v>
      </c>
      <c r="J112" s="1">
        <v>43</v>
      </c>
      <c r="K112" s="1">
        <v>24</v>
      </c>
      <c r="L112" s="1">
        <v>57.5</v>
      </c>
      <c r="N112" s="16"/>
      <c r="O112" s="14"/>
    </row>
    <row r="113" spans="1:15" x14ac:dyDescent="0.2">
      <c r="A113" s="16" t="s">
        <v>303</v>
      </c>
      <c r="B113" s="16" t="s">
        <v>164</v>
      </c>
      <c r="C113" s="16" t="s">
        <v>154</v>
      </c>
      <c r="D113" s="16" t="s">
        <v>155</v>
      </c>
      <c r="E113" s="7">
        <v>10</v>
      </c>
      <c r="F113" s="16">
        <v>450</v>
      </c>
      <c r="G113" s="1">
        <v>8</v>
      </c>
      <c r="H113" s="1">
        <v>10.9</v>
      </c>
      <c r="I113" s="1">
        <v>24</v>
      </c>
      <c r="J113" s="1">
        <v>15</v>
      </c>
      <c r="K113" s="1">
        <v>24.5</v>
      </c>
      <c r="L113" s="16">
        <v>31.5</v>
      </c>
      <c r="M113" s="1">
        <v>32.049999999999997</v>
      </c>
      <c r="N113" s="16">
        <v>100</v>
      </c>
      <c r="O113" s="14" t="s">
        <v>147</v>
      </c>
    </row>
    <row r="114" spans="1:15" x14ac:dyDescent="0.2">
      <c r="A114" s="16" t="s">
        <v>303</v>
      </c>
      <c r="B114" s="18" t="s">
        <v>173</v>
      </c>
      <c r="C114" s="16" t="s">
        <v>154</v>
      </c>
      <c r="D114" s="16" t="s">
        <v>155</v>
      </c>
      <c r="E114" s="7">
        <v>5</v>
      </c>
      <c r="F114" s="7">
        <v>1100</v>
      </c>
      <c r="G114" s="1">
        <v>9</v>
      </c>
      <c r="H114" s="1">
        <v>10.9</v>
      </c>
      <c r="I114" s="1">
        <v>27</v>
      </c>
      <c r="J114" s="1">
        <v>19</v>
      </c>
      <c r="K114" s="1">
        <v>30</v>
      </c>
      <c r="L114" s="16">
        <v>31.5</v>
      </c>
      <c r="M114" s="1">
        <v>22.59</v>
      </c>
      <c r="N114" s="16">
        <v>100</v>
      </c>
      <c r="O114" s="14" t="s">
        <v>147</v>
      </c>
    </row>
    <row r="115" spans="1:15" x14ac:dyDescent="0.2">
      <c r="A115" s="16" t="s">
        <v>305</v>
      </c>
      <c r="B115" s="16" t="s">
        <v>213</v>
      </c>
      <c r="C115" s="16" t="s">
        <v>201</v>
      </c>
      <c r="D115" s="16" t="s">
        <v>155</v>
      </c>
      <c r="E115" s="7">
        <v>14</v>
      </c>
      <c r="F115" s="7">
        <v>800</v>
      </c>
      <c r="G115" s="1">
        <v>10</v>
      </c>
      <c r="H115" s="1">
        <v>11.5</v>
      </c>
      <c r="I115" s="1">
        <v>23</v>
      </c>
      <c r="J115" s="1">
        <v>18</v>
      </c>
      <c r="K115" s="1">
        <v>32.5</v>
      </c>
      <c r="L115" s="1">
        <v>41.5</v>
      </c>
      <c r="M115" s="1">
        <v>37.19</v>
      </c>
      <c r="N115" s="16">
        <v>100</v>
      </c>
      <c r="O115" s="14" t="s">
        <v>147</v>
      </c>
    </row>
    <row r="116" spans="1:15" x14ac:dyDescent="0.2">
      <c r="B116" s="1" t="s">
        <v>281</v>
      </c>
      <c r="C116" s="16" t="s">
        <v>201</v>
      </c>
      <c r="D116" s="16" t="s">
        <v>155</v>
      </c>
      <c r="E116" s="7">
        <v>20</v>
      </c>
      <c r="F116" s="1">
        <v>1100</v>
      </c>
      <c r="G116" s="1">
        <v>13</v>
      </c>
      <c r="H116" s="1">
        <v>11.9</v>
      </c>
      <c r="I116" s="1">
        <v>13</v>
      </c>
      <c r="J116" s="1">
        <v>43</v>
      </c>
      <c r="K116" s="1">
        <v>24</v>
      </c>
      <c r="L116" s="1">
        <v>57.5</v>
      </c>
      <c r="N116" s="16"/>
      <c r="O116" s="14"/>
    </row>
    <row r="117" spans="1:15" x14ac:dyDescent="0.2">
      <c r="A117" s="16" t="s">
        <v>305</v>
      </c>
      <c r="B117" s="1" t="s">
        <v>243</v>
      </c>
      <c r="C117" s="16" t="s">
        <v>201</v>
      </c>
      <c r="D117" s="16" t="s">
        <v>155</v>
      </c>
      <c r="E117" s="7">
        <v>8</v>
      </c>
      <c r="F117" s="1">
        <v>1300</v>
      </c>
      <c r="G117" s="1">
        <v>11</v>
      </c>
      <c r="H117" s="1">
        <v>12.1</v>
      </c>
      <c r="I117" s="1">
        <v>12</v>
      </c>
      <c r="J117" s="1">
        <v>20</v>
      </c>
      <c r="K117" s="1">
        <v>39.5</v>
      </c>
      <c r="L117" s="1">
        <v>41.5</v>
      </c>
      <c r="M117" s="1">
        <v>47.87</v>
      </c>
      <c r="N117" s="16">
        <v>100</v>
      </c>
      <c r="O117" s="14" t="s">
        <v>147</v>
      </c>
    </row>
    <row r="118" spans="1:15" x14ac:dyDescent="0.2">
      <c r="B118" s="1" t="s">
        <v>244</v>
      </c>
      <c r="C118" s="16" t="s">
        <v>201</v>
      </c>
      <c r="D118" s="16" t="s">
        <v>155</v>
      </c>
      <c r="E118" s="7">
        <v>8</v>
      </c>
      <c r="F118" s="1">
        <v>1300</v>
      </c>
      <c r="G118" s="1">
        <v>10.5</v>
      </c>
      <c r="H118" s="1">
        <v>12.4</v>
      </c>
      <c r="I118" s="1">
        <v>24</v>
      </c>
      <c r="J118" s="1">
        <v>20</v>
      </c>
      <c r="K118" s="1">
        <v>39.5</v>
      </c>
      <c r="L118" s="1">
        <v>41.5</v>
      </c>
      <c r="N118" s="16"/>
      <c r="O118" s="14"/>
    </row>
    <row r="119" spans="1:15" x14ac:dyDescent="0.2">
      <c r="A119" s="16" t="s">
        <v>303</v>
      </c>
      <c r="B119" s="18" t="s">
        <v>186</v>
      </c>
      <c r="C119" s="16" t="s">
        <v>154</v>
      </c>
      <c r="D119" s="16" t="s">
        <v>155</v>
      </c>
      <c r="E119" s="7">
        <v>16</v>
      </c>
      <c r="F119" s="7">
        <v>450</v>
      </c>
      <c r="G119" s="1">
        <v>8</v>
      </c>
      <c r="H119" s="1">
        <v>13</v>
      </c>
      <c r="I119" s="1">
        <v>18</v>
      </c>
      <c r="J119" s="1">
        <v>24</v>
      </c>
      <c r="K119" s="1">
        <v>19</v>
      </c>
      <c r="L119" s="1">
        <v>41.5</v>
      </c>
      <c r="M119" s="1">
        <v>55.71</v>
      </c>
      <c r="N119" s="16">
        <v>100</v>
      </c>
      <c r="O119" s="14" t="s">
        <v>147</v>
      </c>
    </row>
    <row r="120" spans="1:15" x14ac:dyDescent="0.2">
      <c r="B120" s="1" t="s">
        <v>284</v>
      </c>
      <c r="C120" s="16" t="s">
        <v>201</v>
      </c>
      <c r="D120" s="16" t="s">
        <v>155</v>
      </c>
      <c r="E120" s="7">
        <v>14</v>
      </c>
      <c r="F120" s="1">
        <v>1300</v>
      </c>
      <c r="G120" s="1">
        <v>12</v>
      </c>
      <c r="H120" s="1">
        <v>13.8</v>
      </c>
      <c r="I120" s="1">
        <v>13</v>
      </c>
      <c r="J120" s="1">
        <v>43</v>
      </c>
      <c r="K120" s="1">
        <v>24</v>
      </c>
      <c r="L120" s="1">
        <v>57.5</v>
      </c>
      <c r="N120" s="16"/>
      <c r="O120" s="14"/>
    </row>
    <row r="121" spans="1:15" x14ac:dyDescent="0.2">
      <c r="A121" s="16" t="s">
        <v>303</v>
      </c>
      <c r="B121" s="7" t="s">
        <v>177</v>
      </c>
      <c r="C121" s="16" t="s">
        <v>154</v>
      </c>
      <c r="D121" s="16" t="s">
        <v>155</v>
      </c>
      <c r="E121" s="7">
        <v>12</v>
      </c>
      <c r="F121" s="7">
        <v>575</v>
      </c>
      <c r="G121" s="1">
        <v>8</v>
      </c>
      <c r="H121" s="1">
        <v>14.4</v>
      </c>
      <c r="I121" s="1">
        <v>18</v>
      </c>
      <c r="J121" s="1">
        <v>24</v>
      </c>
      <c r="K121" s="1">
        <v>19</v>
      </c>
      <c r="L121" s="1">
        <v>41.5</v>
      </c>
      <c r="M121" s="1">
        <v>58.86</v>
      </c>
      <c r="N121" s="16">
        <v>100</v>
      </c>
      <c r="O121" s="14" t="s">
        <v>147</v>
      </c>
    </row>
    <row r="122" spans="1:15" x14ac:dyDescent="0.2">
      <c r="A122" s="16" t="s">
        <v>303</v>
      </c>
      <c r="B122" s="18" t="s">
        <v>167</v>
      </c>
      <c r="C122" s="16" t="s">
        <v>154</v>
      </c>
      <c r="D122" s="16" t="s">
        <v>155</v>
      </c>
      <c r="E122" s="7">
        <v>5</v>
      </c>
      <c r="F122" s="7">
        <v>800</v>
      </c>
      <c r="G122" s="1">
        <v>6.5</v>
      </c>
      <c r="H122" s="1">
        <v>15.3</v>
      </c>
      <c r="I122" s="1">
        <v>23</v>
      </c>
      <c r="J122" s="1">
        <v>14</v>
      </c>
      <c r="K122" s="1">
        <v>24.5</v>
      </c>
      <c r="L122" s="16">
        <v>31.5</v>
      </c>
      <c r="M122" s="1">
        <v>19.440000000000001</v>
      </c>
      <c r="N122" s="16">
        <v>100</v>
      </c>
      <c r="O122" s="14" t="s">
        <v>147</v>
      </c>
    </row>
    <row r="123" spans="1:15" x14ac:dyDescent="0.2">
      <c r="A123" s="16" t="s">
        <v>303</v>
      </c>
      <c r="B123" s="7" t="s">
        <v>170</v>
      </c>
      <c r="C123" s="16" t="s">
        <v>154</v>
      </c>
      <c r="D123" s="16" t="s">
        <v>155</v>
      </c>
      <c r="E123" s="7">
        <v>3</v>
      </c>
      <c r="F123" s="7">
        <v>1300</v>
      </c>
      <c r="G123" s="1">
        <v>7</v>
      </c>
      <c r="H123" s="1">
        <v>16</v>
      </c>
      <c r="I123" s="1">
        <v>24</v>
      </c>
      <c r="J123" s="1">
        <v>18</v>
      </c>
      <c r="K123" s="1">
        <v>27.5</v>
      </c>
      <c r="L123" s="16">
        <v>31.5</v>
      </c>
      <c r="M123" s="1">
        <v>22.59</v>
      </c>
      <c r="N123" s="16">
        <v>100</v>
      </c>
      <c r="O123" s="14" t="s">
        <v>147</v>
      </c>
    </row>
    <row r="124" spans="1:15" x14ac:dyDescent="0.2">
      <c r="B124" s="18" t="s">
        <v>174</v>
      </c>
      <c r="C124" s="16" t="s">
        <v>154</v>
      </c>
      <c r="D124" s="16" t="s">
        <v>155</v>
      </c>
      <c r="E124" s="7">
        <v>3.3</v>
      </c>
      <c r="F124" s="7">
        <v>1100</v>
      </c>
      <c r="G124" s="1">
        <v>7</v>
      </c>
      <c r="H124" s="1">
        <v>16.2</v>
      </c>
      <c r="I124" s="1">
        <v>22</v>
      </c>
      <c r="J124" s="1">
        <v>18</v>
      </c>
      <c r="K124" s="1">
        <v>27.5</v>
      </c>
      <c r="L124" s="16">
        <v>31.5</v>
      </c>
      <c r="N124" s="16"/>
      <c r="O124" s="16"/>
    </row>
    <row r="125" spans="1:15" x14ac:dyDescent="0.2">
      <c r="A125" s="16" t="s">
        <v>303</v>
      </c>
      <c r="B125" s="18" t="s">
        <v>299</v>
      </c>
      <c r="C125" s="16" t="s">
        <v>154</v>
      </c>
      <c r="D125" s="16" t="s">
        <v>155</v>
      </c>
      <c r="E125" s="7">
        <v>12</v>
      </c>
      <c r="F125" s="7">
        <v>450</v>
      </c>
      <c r="G125" s="1">
        <v>7</v>
      </c>
      <c r="H125" s="1">
        <v>17.100000000000001</v>
      </c>
      <c r="I125" s="1">
        <v>19</v>
      </c>
      <c r="J125" s="1">
        <v>24</v>
      </c>
      <c r="K125" s="1">
        <v>15</v>
      </c>
      <c r="L125" s="1">
        <v>41.5</v>
      </c>
      <c r="M125" s="1">
        <v>55.87</v>
      </c>
      <c r="N125" s="16">
        <v>100</v>
      </c>
      <c r="O125" s="14" t="s">
        <v>147</v>
      </c>
    </row>
    <row r="126" spans="1:15" x14ac:dyDescent="0.2">
      <c r="A126" s="16" t="s">
        <v>305</v>
      </c>
      <c r="B126" s="1" t="s">
        <v>212</v>
      </c>
      <c r="C126" s="16" t="s">
        <v>201</v>
      </c>
      <c r="D126" s="16" t="s">
        <v>155</v>
      </c>
      <c r="E126" s="7">
        <v>8.5</v>
      </c>
      <c r="F126" s="7">
        <v>800</v>
      </c>
      <c r="G126" s="1">
        <v>7.5</v>
      </c>
      <c r="H126" s="1">
        <v>17.8</v>
      </c>
      <c r="I126" s="1">
        <v>18</v>
      </c>
      <c r="J126" s="1">
        <v>24</v>
      </c>
      <c r="K126" s="1">
        <v>19</v>
      </c>
      <c r="L126" s="1">
        <v>41.5</v>
      </c>
      <c r="M126" s="1">
        <v>38.58</v>
      </c>
      <c r="N126" s="16">
        <v>100</v>
      </c>
      <c r="O126" s="14" t="s">
        <v>147</v>
      </c>
    </row>
    <row r="127" spans="1:15" x14ac:dyDescent="0.2">
      <c r="B127" s="1" t="s">
        <v>203</v>
      </c>
      <c r="C127" s="16" t="s">
        <v>201</v>
      </c>
      <c r="D127" s="16" t="s">
        <v>155</v>
      </c>
      <c r="E127" s="7">
        <v>7.5</v>
      </c>
      <c r="F127" s="1">
        <v>900</v>
      </c>
      <c r="G127" s="1">
        <v>7.5</v>
      </c>
      <c r="H127" s="1">
        <v>17.8</v>
      </c>
      <c r="I127" s="1">
        <v>18</v>
      </c>
      <c r="J127" s="1">
        <v>24</v>
      </c>
      <c r="K127" s="1">
        <v>19</v>
      </c>
      <c r="L127" s="1">
        <v>41.5</v>
      </c>
      <c r="N127" s="16"/>
      <c r="O127" s="14"/>
    </row>
    <row r="128" spans="1:15" x14ac:dyDescent="0.2">
      <c r="A128" s="16" t="s">
        <v>303</v>
      </c>
      <c r="B128" s="18" t="s">
        <v>198</v>
      </c>
      <c r="C128" s="16" t="s">
        <v>154</v>
      </c>
      <c r="D128" s="16" t="s">
        <v>155</v>
      </c>
      <c r="E128" s="7">
        <v>8.5</v>
      </c>
      <c r="F128" s="7">
        <v>575</v>
      </c>
      <c r="G128" s="1">
        <v>6.5</v>
      </c>
      <c r="H128" s="1">
        <v>19.899999999999999</v>
      </c>
      <c r="I128" s="1">
        <v>19</v>
      </c>
      <c r="J128" s="1">
        <v>24</v>
      </c>
      <c r="K128" s="1">
        <v>15</v>
      </c>
      <c r="L128" s="1">
        <v>41.5</v>
      </c>
      <c r="M128" s="1">
        <v>39.799999999999997</v>
      </c>
      <c r="N128" s="16">
        <v>1040</v>
      </c>
      <c r="O128" s="14" t="s">
        <v>147</v>
      </c>
    </row>
    <row r="129" spans="1:15" x14ac:dyDescent="0.2">
      <c r="A129" s="16" t="s">
        <v>303</v>
      </c>
      <c r="B129" s="18" t="s">
        <v>298</v>
      </c>
      <c r="C129" s="16" t="s">
        <v>154</v>
      </c>
      <c r="D129" s="16" t="s">
        <v>155</v>
      </c>
      <c r="E129" s="16">
        <v>5</v>
      </c>
      <c r="F129" s="16">
        <v>450</v>
      </c>
      <c r="G129" s="16">
        <v>5</v>
      </c>
      <c r="H129" s="16">
        <v>21.1</v>
      </c>
      <c r="I129" s="16">
        <v>19</v>
      </c>
      <c r="J129" s="16">
        <v>11</v>
      </c>
      <c r="K129" s="16">
        <v>21</v>
      </c>
      <c r="L129" s="16">
        <v>31.5</v>
      </c>
      <c r="M129" s="16">
        <v>19.440000000000001</v>
      </c>
      <c r="N129" s="16">
        <v>100</v>
      </c>
      <c r="O129" s="16" t="s">
        <v>147</v>
      </c>
    </row>
    <row r="130" spans="1:15" x14ac:dyDescent="0.2">
      <c r="A130" s="16" t="s">
        <v>304</v>
      </c>
      <c r="B130" s="7" t="s">
        <v>211</v>
      </c>
      <c r="C130" s="16" t="s">
        <v>201</v>
      </c>
      <c r="D130" s="16" t="s">
        <v>155</v>
      </c>
      <c r="E130" s="7">
        <v>6.8</v>
      </c>
      <c r="F130" s="7">
        <v>800</v>
      </c>
      <c r="G130" s="1">
        <v>6</v>
      </c>
      <c r="H130" s="1">
        <v>22.1</v>
      </c>
      <c r="I130" s="1">
        <v>18</v>
      </c>
      <c r="J130" s="1">
        <v>24</v>
      </c>
      <c r="K130" s="1">
        <v>15</v>
      </c>
      <c r="L130" s="1">
        <v>41.5</v>
      </c>
      <c r="M130" s="1">
        <v>28.43</v>
      </c>
      <c r="N130" s="16">
        <v>1040</v>
      </c>
      <c r="O130" s="14" t="s">
        <v>147</v>
      </c>
    </row>
    <row r="131" spans="1:15" x14ac:dyDescent="0.2">
      <c r="A131" s="16" t="s">
        <v>307</v>
      </c>
      <c r="B131" s="1" t="s">
        <v>232</v>
      </c>
      <c r="C131" s="16" t="s">
        <v>201</v>
      </c>
      <c r="D131" s="16" t="s">
        <v>155</v>
      </c>
      <c r="E131" s="7">
        <v>5</v>
      </c>
      <c r="F131" s="1">
        <v>1100</v>
      </c>
      <c r="G131" s="1">
        <v>6.5</v>
      </c>
      <c r="H131" s="1">
        <v>23.6</v>
      </c>
      <c r="I131" s="1">
        <v>18</v>
      </c>
      <c r="J131" s="1">
        <v>24</v>
      </c>
      <c r="K131" s="1">
        <v>19</v>
      </c>
      <c r="L131" s="1">
        <v>41.5</v>
      </c>
      <c r="M131" s="1">
        <v>38.11</v>
      </c>
      <c r="N131" s="16">
        <v>100</v>
      </c>
      <c r="O131" s="14" t="s">
        <v>147</v>
      </c>
    </row>
    <row r="132" spans="1:15" x14ac:dyDescent="0.2">
      <c r="A132" s="16" t="s">
        <v>303</v>
      </c>
      <c r="B132" s="18" t="s">
        <v>166</v>
      </c>
      <c r="C132" s="16" t="s">
        <v>154</v>
      </c>
      <c r="D132" s="16" t="s">
        <v>155</v>
      </c>
      <c r="E132" s="7">
        <v>3</v>
      </c>
      <c r="F132" s="7">
        <v>800</v>
      </c>
      <c r="G132" s="1">
        <v>4.5</v>
      </c>
      <c r="H132" s="1">
        <v>24.8</v>
      </c>
      <c r="I132" s="1">
        <v>19</v>
      </c>
      <c r="J132" s="1">
        <v>11</v>
      </c>
      <c r="K132" s="1">
        <v>21</v>
      </c>
      <c r="L132" s="16">
        <v>31.5</v>
      </c>
      <c r="M132" s="1">
        <v>15.14</v>
      </c>
      <c r="N132" s="16">
        <v>100</v>
      </c>
      <c r="O132" s="14" t="s">
        <v>147</v>
      </c>
    </row>
    <row r="133" spans="1:15" x14ac:dyDescent="0.2">
      <c r="B133" s="1" t="s">
        <v>225</v>
      </c>
      <c r="C133" s="16" t="s">
        <v>201</v>
      </c>
      <c r="D133" s="16" t="s">
        <v>155</v>
      </c>
      <c r="E133" s="7">
        <v>5</v>
      </c>
      <c r="F133" s="1">
        <v>900</v>
      </c>
      <c r="G133" s="1">
        <v>5.5</v>
      </c>
      <c r="H133" s="1">
        <v>26.1</v>
      </c>
      <c r="I133" s="1">
        <v>19</v>
      </c>
      <c r="J133" s="1">
        <v>24</v>
      </c>
      <c r="K133" s="1">
        <v>15</v>
      </c>
      <c r="L133" s="1">
        <v>41.5</v>
      </c>
      <c r="N133" s="16"/>
      <c r="O133" s="14"/>
    </row>
    <row r="134" spans="1:15" x14ac:dyDescent="0.2">
      <c r="A134" s="16" t="s">
        <v>303</v>
      </c>
      <c r="B134" s="18" t="s">
        <v>175</v>
      </c>
      <c r="C134" s="16" t="s">
        <v>154</v>
      </c>
      <c r="D134" s="16" t="s">
        <v>155</v>
      </c>
      <c r="E134" s="7">
        <v>2</v>
      </c>
      <c r="F134" s="7">
        <v>1100</v>
      </c>
      <c r="G134" s="1">
        <v>4.5</v>
      </c>
      <c r="H134" s="1">
        <v>26.3</v>
      </c>
      <c r="I134" s="1">
        <v>19</v>
      </c>
      <c r="J134" s="1">
        <v>12.5</v>
      </c>
      <c r="K134" s="1">
        <v>21.5</v>
      </c>
      <c r="L134" s="16">
        <v>31.5</v>
      </c>
      <c r="M134" s="1">
        <v>20.75</v>
      </c>
      <c r="N134" s="16">
        <v>100</v>
      </c>
      <c r="O134" s="14" t="s">
        <v>147</v>
      </c>
    </row>
    <row r="135" spans="1:15" x14ac:dyDescent="0.2">
      <c r="A135" s="16" t="s">
        <v>305</v>
      </c>
      <c r="B135" s="16" t="s">
        <v>242</v>
      </c>
      <c r="C135" s="16" t="s">
        <v>201</v>
      </c>
      <c r="D135" s="16" t="s">
        <v>155</v>
      </c>
      <c r="E135" s="7">
        <v>3.5</v>
      </c>
      <c r="F135" s="1">
        <v>1300</v>
      </c>
      <c r="G135" s="1">
        <v>6</v>
      </c>
      <c r="H135" s="1">
        <v>27.4</v>
      </c>
      <c r="I135" s="1">
        <v>18</v>
      </c>
      <c r="J135" s="1">
        <v>24</v>
      </c>
      <c r="K135" s="1">
        <v>19</v>
      </c>
      <c r="L135" s="1">
        <v>41.5</v>
      </c>
      <c r="M135" s="1">
        <v>34.35</v>
      </c>
      <c r="N135" s="16">
        <v>100</v>
      </c>
      <c r="O135" s="14" t="s">
        <v>147</v>
      </c>
    </row>
    <row r="136" spans="1:15" x14ac:dyDescent="0.2">
      <c r="A136" s="16" t="s">
        <v>304</v>
      </c>
      <c r="B136" s="16" t="s">
        <v>231</v>
      </c>
      <c r="C136" s="16" t="s">
        <v>201</v>
      </c>
      <c r="D136" s="16" t="s">
        <v>155</v>
      </c>
      <c r="E136" s="7">
        <v>3.9</v>
      </c>
      <c r="F136" s="1">
        <v>1100</v>
      </c>
      <c r="G136" s="1">
        <v>5</v>
      </c>
      <c r="H136" s="1">
        <v>30.5</v>
      </c>
      <c r="I136" s="1">
        <v>18</v>
      </c>
      <c r="J136" s="1">
        <v>24</v>
      </c>
      <c r="K136" s="1">
        <v>15</v>
      </c>
      <c r="L136" s="1">
        <v>41.5</v>
      </c>
      <c r="M136" s="1">
        <v>28.74</v>
      </c>
      <c r="N136" s="16">
        <v>1040</v>
      </c>
      <c r="O136" s="14" t="s">
        <v>147</v>
      </c>
    </row>
    <row r="137" spans="1:15" x14ac:dyDescent="0.2">
      <c r="A137" s="16" t="s">
        <v>303</v>
      </c>
      <c r="B137" s="7" t="s">
        <v>169</v>
      </c>
      <c r="C137" s="16" t="s">
        <v>154</v>
      </c>
      <c r="D137" s="16" t="s">
        <v>155</v>
      </c>
      <c r="E137" s="7">
        <v>1.5</v>
      </c>
      <c r="F137" s="7">
        <v>1300</v>
      </c>
      <c r="G137" s="1">
        <v>4.4000000000000004</v>
      </c>
      <c r="H137" s="1">
        <v>31.3</v>
      </c>
      <c r="I137" s="1">
        <v>20</v>
      </c>
      <c r="J137" s="1">
        <v>12.5</v>
      </c>
      <c r="K137" s="1">
        <v>21.5</v>
      </c>
      <c r="L137" s="16">
        <v>31.5</v>
      </c>
      <c r="M137" s="1">
        <v>15.14</v>
      </c>
      <c r="N137" s="16">
        <v>100</v>
      </c>
      <c r="O137" s="14" t="s">
        <v>147</v>
      </c>
    </row>
    <row r="138" spans="1:15" x14ac:dyDescent="0.2">
      <c r="A138" s="16" t="s">
        <v>305</v>
      </c>
      <c r="B138" s="1" t="s">
        <v>241</v>
      </c>
      <c r="C138" s="16" t="s">
        <v>201</v>
      </c>
      <c r="D138" s="16" t="s">
        <v>155</v>
      </c>
      <c r="E138" s="7">
        <v>2.7</v>
      </c>
      <c r="F138" s="1">
        <v>1300</v>
      </c>
      <c r="G138" s="1">
        <v>5</v>
      </c>
      <c r="H138" s="1">
        <v>34.700000000000003</v>
      </c>
      <c r="I138" s="1">
        <v>19</v>
      </c>
      <c r="J138" s="1">
        <v>24</v>
      </c>
      <c r="K138" s="1">
        <v>15</v>
      </c>
      <c r="L138" s="1">
        <v>41.5</v>
      </c>
      <c r="M138" s="1">
        <v>33.43</v>
      </c>
      <c r="N138" s="16">
        <v>100</v>
      </c>
      <c r="O138" s="14" t="s">
        <v>147</v>
      </c>
    </row>
    <row r="139" spans="1:15" x14ac:dyDescent="0.2">
      <c r="C139" s="16"/>
      <c r="D139" s="16"/>
      <c r="E139" s="7"/>
    </row>
    <row r="140" spans="1:15" x14ac:dyDescent="0.2">
      <c r="C140" s="16"/>
      <c r="D140" s="16"/>
      <c r="E140" s="7"/>
    </row>
    <row r="141" spans="1:15" x14ac:dyDescent="0.2">
      <c r="C141" s="16"/>
      <c r="D141" s="16"/>
      <c r="E141" s="7"/>
    </row>
    <row r="142" spans="1:15" x14ac:dyDescent="0.2">
      <c r="C142" s="16"/>
      <c r="D142" s="16"/>
      <c r="E142" s="7"/>
    </row>
    <row r="143" spans="1:15" x14ac:dyDescent="0.2">
      <c r="C143" s="16"/>
      <c r="D143" s="16"/>
      <c r="E143" s="7"/>
    </row>
    <row r="144" spans="1:15" x14ac:dyDescent="0.2">
      <c r="C144" s="16"/>
      <c r="D144" s="16"/>
      <c r="E144" s="7"/>
    </row>
    <row r="145" spans="3:5" x14ac:dyDescent="0.2">
      <c r="C145" s="16"/>
      <c r="D145" s="16"/>
      <c r="E145" s="7"/>
    </row>
  </sheetData>
  <autoFilter ref="A1:O1">
    <sortState ref="A2:O138">
      <sortCondition ref="H1"/>
    </sortState>
  </autoFilter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E6" sqref="E6"/>
    </sheetView>
  </sheetViews>
  <sheetFormatPr defaultRowHeight="14.25" x14ac:dyDescent="0.2"/>
  <cols>
    <col min="1" max="1" width="9" style="1"/>
    <col min="2" max="2" width="21.5" style="1" bestFit="1" customWidth="1"/>
    <col min="3" max="3" width="16.75" style="1" bestFit="1" customWidth="1"/>
    <col min="4" max="4" width="14.75" bestFit="1" customWidth="1"/>
    <col min="5" max="5" width="11.125" style="1" bestFit="1" customWidth="1"/>
    <col min="6" max="16384" width="9" style="1"/>
  </cols>
  <sheetData>
    <row r="1" spans="1:4" s="15" customFormat="1" x14ac:dyDescent="0.2">
      <c r="A1" s="15" t="s">
        <v>68</v>
      </c>
      <c r="B1" s="15" t="s">
        <v>69</v>
      </c>
      <c r="C1" s="15" t="s">
        <v>70</v>
      </c>
      <c r="D1" s="15" t="s">
        <v>314</v>
      </c>
    </row>
    <row r="2" spans="1:4" x14ac:dyDescent="0.2">
      <c r="A2" s="1">
        <v>10</v>
      </c>
      <c r="B2" s="1">
        <v>52.61</v>
      </c>
      <c r="C2" s="1">
        <v>55.9</v>
      </c>
      <c r="D2" s="1">
        <v>0.46800000000000003</v>
      </c>
    </row>
    <row r="3" spans="1:4" x14ac:dyDescent="0.2">
      <c r="A3" s="1">
        <v>11</v>
      </c>
      <c r="B3" s="1">
        <v>41.68</v>
      </c>
      <c r="C3" s="1">
        <v>44.5</v>
      </c>
      <c r="D3" s="1">
        <v>0.375</v>
      </c>
    </row>
    <row r="4" spans="1:4" x14ac:dyDescent="0.2">
      <c r="A4" s="1">
        <v>12</v>
      </c>
      <c r="B4" s="1">
        <v>33.08</v>
      </c>
      <c r="C4" s="1">
        <v>35.64</v>
      </c>
      <c r="D4" s="1">
        <v>0.29770000000000002</v>
      </c>
    </row>
    <row r="5" spans="1:4" x14ac:dyDescent="0.2">
      <c r="A5" s="1">
        <v>13</v>
      </c>
      <c r="B5" s="1">
        <v>26.26</v>
      </c>
      <c r="C5" s="1">
        <v>28.36</v>
      </c>
      <c r="D5" s="1">
        <v>0.23669999999999999</v>
      </c>
    </row>
    <row r="6" spans="1:4" x14ac:dyDescent="0.2">
      <c r="A6" s="1">
        <v>14</v>
      </c>
      <c r="B6" s="1">
        <v>20.82</v>
      </c>
      <c r="C6" s="1">
        <v>22.95</v>
      </c>
      <c r="D6" s="1">
        <v>0.18790000000000001</v>
      </c>
    </row>
    <row r="7" spans="1:4" x14ac:dyDescent="0.2">
      <c r="A7" s="1">
        <v>15</v>
      </c>
      <c r="B7" s="1">
        <v>16.510000000000002</v>
      </c>
      <c r="C7" s="1">
        <v>18.37</v>
      </c>
      <c r="D7" s="1">
        <v>0.1492</v>
      </c>
    </row>
    <row r="8" spans="1:4" x14ac:dyDescent="0.2">
      <c r="A8" s="1">
        <v>16</v>
      </c>
      <c r="B8" s="1">
        <v>13.07</v>
      </c>
      <c r="C8" s="1">
        <v>14.73</v>
      </c>
      <c r="D8" s="1">
        <v>0.11840000000000001</v>
      </c>
    </row>
    <row r="9" spans="1:4" x14ac:dyDescent="0.2">
      <c r="A9" s="1">
        <v>17</v>
      </c>
      <c r="B9" s="1">
        <v>10.39</v>
      </c>
      <c r="C9" s="1">
        <v>11.68</v>
      </c>
      <c r="D9" s="1">
        <v>9.4299999999999995E-2</v>
      </c>
    </row>
    <row r="10" spans="1:4" x14ac:dyDescent="0.2">
      <c r="A10" s="1">
        <v>18</v>
      </c>
      <c r="B10" s="1">
        <v>8.2279999999999998</v>
      </c>
      <c r="C10" s="1">
        <v>9.3260000000000005</v>
      </c>
      <c r="D10" s="1">
        <v>7.4740000000000001E-2</v>
      </c>
    </row>
    <row r="11" spans="1:4" x14ac:dyDescent="0.2">
      <c r="A11" s="1">
        <v>19</v>
      </c>
      <c r="B11" s="1">
        <v>6.5309999999999997</v>
      </c>
      <c r="C11" s="1">
        <v>7.5389999999999997</v>
      </c>
      <c r="D11" s="1">
        <v>5.9400000000000001E-2</v>
      </c>
    </row>
    <row r="12" spans="1:4" x14ac:dyDescent="0.2">
      <c r="A12" s="1">
        <v>20</v>
      </c>
      <c r="B12" s="1">
        <v>5.1879999999999997</v>
      </c>
      <c r="C12" s="1">
        <v>6.0650000000000004</v>
      </c>
      <c r="D12" s="1">
        <v>4.7260000000000003E-2</v>
      </c>
    </row>
    <row r="13" spans="1:4" x14ac:dyDescent="0.2">
      <c r="A13" s="1">
        <v>21</v>
      </c>
      <c r="B13" s="1">
        <v>4.1159999999999997</v>
      </c>
      <c r="C13" s="1">
        <v>4.8369999999999997</v>
      </c>
      <c r="D13" s="1">
        <v>3.7569999999999999E-2</v>
      </c>
    </row>
    <row r="14" spans="1:4" x14ac:dyDescent="0.2">
      <c r="A14" s="1">
        <v>22</v>
      </c>
      <c r="B14" s="1">
        <v>3.2429999999999999</v>
      </c>
      <c r="C14" s="1">
        <v>3.8570000000000002</v>
      </c>
      <c r="D14" s="1">
        <v>2.9649999999999999E-2</v>
      </c>
    </row>
    <row r="15" spans="1:4" x14ac:dyDescent="0.2">
      <c r="A15" s="1">
        <v>23</v>
      </c>
      <c r="B15" s="1">
        <v>2.5880000000000001</v>
      </c>
      <c r="C15" s="1">
        <v>3.1349999999999998</v>
      </c>
      <c r="D15" s="1">
        <v>2.3720000000000001E-2</v>
      </c>
    </row>
    <row r="16" spans="1:4" x14ac:dyDescent="0.2">
      <c r="A16" s="1">
        <v>24</v>
      </c>
      <c r="B16" s="1">
        <v>2.0470000000000002</v>
      </c>
      <c r="C16" s="1">
        <v>2.5139999999999998</v>
      </c>
      <c r="D16" s="1">
        <v>1.8839999999999999E-2</v>
      </c>
    </row>
    <row r="17" spans="1:4" x14ac:dyDescent="0.2">
      <c r="A17" s="1">
        <v>25</v>
      </c>
      <c r="B17" s="1">
        <v>1.623</v>
      </c>
      <c r="C17" s="1">
        <v>2.0019999999999998</v>
      </c>
      <c r="D17" s="1">
        <v>1.498E-2</v>
      </c>
    </row>
    <row r="18" spans="1:4" x14ac:dyDescent="0.2">
      <c r="A18" s="1">
        <v>26</v>
      </c>
      <c r="B18" s="1">
        <v>1.28</v>
      </c>
      <c r="C18" s="1">
        <v>1.603</v>
      </c>
      <c r="D18" s="1">
        <v>1.1849999999999999E-2</v>
      </c>
    </row>
    <row r="19" spans="1:4" x14ac:dyDescent="0.2">
      <c r="A19" s="1">
        <v>27</v>
      </c>
      <c r="B19" s="1">
        <v>1.0209999999999999</v>
      </c>
      <c r="C19" s="1">
        <v>1.3129999999999999</v>
      </c>
      <c r="D19" s="1">
        <v>9.4500000000000001E-3</v>
      </c>
    </row>
    <row r="20" spans="1:4" x14ac:dyDescent="0.2">
      <c r="A20" s="1">
        <v>28</v>
      </c>
      <c r="B20" s="1">
        <v>0.80459999999999998</v>
      </c>
      <c r="C20" s="1">
        <v>1.0515000000000001</v>
      </c>
      <c r="D20" s="1">
        <v>7.4700000000000001E-3</v>
      </c>
    </row>
    <row r="21" spans="1:4" x14ac:dyDescent="0.2">
      <c r="A21" s="1">
        <v>29</v>
      </c>
      <c r="B21" s="1">
        <v>0.64700000000000002</v>
      </c>
      <c r="C21" s="1">
        <v>0.8548</v>
      </c>
      <c r="D21" s="1">
        <v>6.0200000000000002E-3</v>
      </c>
    </row>
    <row r="22" spans="1:4" x14ac:dyDescent="0.2">
      <c r="A22" s="1">
        <v>30</v>
      </c>
      <c r="B22" s="1">
        <v>0.50670000000000004</v>
      </c>
      <c r="C22" s="1">
        <v>0.67849999999999999</v>
      </c>
      <c r="D22" s="1">
        <v>4.7200000000000002E-3</v>
      </c>
    </row>
    <row r="23" spans="1:4" x14ac:dyDescent="0.2">
      <c r="A23" s="1">
        <v>31</v>
      </c>
      <c r="B23" s="1">
        <v>0.40129999999999999</v>
      </c>
      <c r="C23" s="1">
        <v>0.55959999999999999</v>
      </c>
      <c r="D23" s="1">
        <v>3.7200000000000002E-3</v>
      </c>
    </row>
    <row r="24" spans="1:4" x14ac:dyDescent="0.2">
      <c r="A24" s="1">
        <v>32</v>
      </c>
      <c r="B24" s="1">
        <v>0.32419999999999999</v>
      </c>
      <c r="C24" s="1">
        <v>0.45590000000000003</v>
      </c>
      <c r="D24" s="1">
        <v>3.0500000000000002E-3</v>
      </c>
    </row>
    <row r="25" spans="1:4" x14ac:dyDescent="0.2">
      <c r="A25" s="1">
        <v>33</v>
      </c>
      <c r="B25" s="1">
        <v>0.25540000000000002</v>
      </c>
      <c r="C25" s="1">
        <v>0.36620000000000003</v>
      </c>
      <c r="D25" s="1">
        <v>2.4099999999999998E-3</v>
      </c>
    </row>
    <row r="26" spans="1:4" x14ac:dyDescent="0.2">
      <c r="A26" s="1">
        <v>34</v>
      </c>
      <c r="B26" s="1">
        <v>0.2011</v>
      </c>
      <c r="C26" s="1">
        <v>0.2863</v>
      </c>
      <c r="D26" s="1">
        <v>1.89E-3</v>
      </c>
    </row>
    <row r="27" spans="1:4" x14ac:dyDescent="0.2">
      <c r="A27" s="1">
        <v>35</v>
      </c>
      <c r="B27" s="1">
        <v>0.15890000000000001</v>
      </c>
      <c r="C27" s="1">
        <v>0.2268</v>
      </c>
      <c r="D27" s="1">
        <v>1.5E-3</v>
      </c>
    </row>
    <row r="28" spans="1:4" x14ac:dyDescent="0.2">
      <c r="A28" s="1">
        <v>36</v>
      </c>
      <c r="B28" s="1">
        <v>0.12659999999999999</v>
      </c>
      <c r="C28" s="1">
        <v>0.18129999999999999</v>
      </c>
      <c r="D28" s="1">
        <v>1.1900000000000001E-3</v>
      </c>
    </row>
    <row r="29" spans="1:4" x14ac:dyDescent="0.2">
      <c r="A29" s="1">
        <v>37</v>
      </c>
      <c r="B29" s="1">
        <v>0.1026</v>
      </c>
      <c r="C29" s="1">
        <v>0.15379999999999999</v>
      </c>
      <c r="D29" s="1">
        <v>9.7999999999999997E-4</v>
      </c>
    </row>
    <row r="30" spans="1:4" x14ac:dyDescent="0.2">
      <c r="A30" s="1">
        <v>38</v>
      </c>
      <c r="B30" s="1">
        <v>8.1100000000000005E-2</v>
      </c>
      <c r="C30" s="1">
        <v>0.1207</v>
      </c>
      <c r="D30" s="1">
        <v>7.6999999999999996E-4</v>
      </c>
    </row>
    <row r="31" spans="1:4" x14ac:dyDescent="0.2">
      <c r="A31" s="1">
        <v>39</v>
      </c>
      <c r="B31" s="1">
        <v>6.2100000000000002E-2</v>
      </c>
      <c r="C31" s="1">
        <v>9.3200000000000005E-2</v>
      </c>
      <c r="D31" s="1">
        <v>5.9000000000000003E-4</v>
      </c>
    </row>
    <row r="32" spans="1:4" x14ac:dyDescent="0.2">
      <c r="A32" s="1">
        <v>40</v>
      </c>
      <c r="B32" s="1">
        <v>4.87E-2</v>
      </c>
      <c r="C32" s="1">
        <v>7.2300000000000003E-2</v>
      </c>
      <c r="D32" s="1">
        <v>4.6000000000000001E-4</v>
      </c>
    </row>
    <row r="33" spans="1:4" x14ac:dyDescent="0.2">
      <c r="A33" s="1">
        <v>41</v>
      </c>
      <c r="B33" s="1">
        <v>3.9699999999999999E-2</v>
      </c>
      <c r="C33" s="1">
        <v>5.8400000000000001E-2</v>
      </c>
      <c r="D33" s="1">
        <v>3.8000000000000002E-4</v>
      </c>
    </row>
    <row r="34" spans="1:4" x14ac:dyDescent="0.2">
      <c r="A34" s="1">
        <v>42</v>
      </c>
      <c r="B34" s="1">
        <v>3.1699999999999999E-2</v>
      </c>
      <c r="C34" s="1">
        <v>4.5600000000000002E-2</v>
      </c>
      <c r="D34" s="1">
        <v>2.9999999999999997E-4</v>
      </c>
    </row>
    <row r="35" spans="1:4" x14ac:dyDescent="0.2">
      <c r="A35" s="1">
        <v>43</v>
      </c>
      <c r="B35" s="1">
        <v>2.4500000000000001E-2</v>
      </c>
      <c r="C35" s="1">
        <v>3.6799999999999999E-2</v>
      </c>
      <c r="D35" s="1">
        <v>2.3000000000000001E-4</v>
      </c>
    </row>
    <row r="36" spans="1:4" x14ac:dyDescent="0.2">
      <c r="A36" s="1">
        <v>44</v>
      </c>
      <c r="B36" s="1">
        <v>2.0199999999999999E-2</v>
      </c>
      <c r="C36" s="1">
        <v>3.1600000000000003E-2</v>
      </c>
      <c r="D36" s="1">
        <v>2.0000000000000001E-4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G28" sqref="G28"/>
    </sheetView>
  </sheetViews>
  <sheetFormatPr defaultRowHeight="14.25" x14ac:dyDescent="0.2"/>
  <sheetData>
    <row r="1" spans="1:15" x14ac:dyDescent="0.2">
      <c r="A1" s="6" t="s">
        <v>15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</row>
    <row r="2" spans="1:15" x14ac:dyDescent="0.2">
      <c r="A2" s="7">
        <v>1.5</v>
      </c>
      <c r="B2" s="7">
        <v>2.5630000000000002</v>
      </c>
      <c r="C2" s="7">
        <v>0.75</v>
      </c>
      <c r="D2" s="7">
        <v>0.5</v>
      </c>
      <c r="E2" s="7">
        <v>0.5</v>
      </c>
      <c r="F2" s="7">
        <v>1.5629999999999999</v>
      </c>
      <c r="G2" s="7">
        <v>0.22</v>
      </c>
      <c r="H2" s="7">
        <v>0.40899999999999997</v>
      </c>
      <c r="I2">
        <f t="shared" ref="I2:I19" si="0">A2*2.54</f>
        <v>3.81</v>
      </c>
      <c r="J2">
        <f t="shared" ref="J2:J19" si="1">B2*2.54</f>
        <v>6.5100200000000008</v>
      </c>
      <c r="K2">
        <f t="shared" ref="K2:K19" si="2">C2*2.54</f>
        <v>1.905</v>
      </c>
      <c r="L2">
        <f t="shared" ref="L2:L19" si="3">D2*2.54</f>
        <v>1.27</v>
      </c>
      <c r="M2">
        <f t="shared" ref="M2:M19" si="4">E2*2.54</f>
        <v>1.27</v>
      </c>
      <c r="N2">
        <f t="shared" ref="N2:N19" si="5">F2*2.54</f>
        <v>3.9700199999999999</v>
      </c>
      <c r="O2">
        <f t="shared" ref="O2:O19" si="6">G2*2.54^4</f>
        <v>9.1570913631999993</v>
      </c>
    </row>
    <row r="3" spans="1:15" x14ac:dyDescent="0.2">
      <c r="A3" s="7">
        <v>1.5</v>
      </c>
      <c r="B3" s="7">
        <v>2.9380000000000002</v>
      </c>
      <c r="C3" s="7">
        <v>1.125</v>
      </c>
      <c r="D3" s="7">
        <v>0.5</v>
      </c>
      <c r="E3" s="7">
        <v>0.5</v>
      </c>
      <c r="F3" s="7">
        <v>1.9379999999999999</v>
      </c>
      <c r="G3" s="7">
        <v>0.40899999999999997</v>
      </c>
      <c r="H3" s="7">
        <v>0.69599999999999995</v>
      </c>
      <c r="I3">
        <f t="shared" si="0"/>
        <v>3.81</v>
      </c>
      <c r="J3">
        <f t="shared" si="1"/>
        <v>7.4625200000000005</v>
      </c>
      <c r="K3">
        <f t="shared" si="2"/>
        <v>2.8574999999999999</v>
      </c>
      <c r="L3">
        <f t="shared" si="3"/>
        <v>1.27</v>
      </c>
      <c r="M3">
        <f t="shared" si="4"/>
        <v>1.27</v>
      </c>
      <c r="N3">
        <f t="shared" si="5"/>
        <v>4.9225199999999996</v>
      </c>
      <c r="O3">
        <f t="shared" si="6"/>
        <v>17.023865307039998</v>
      </c>
    </row>
    <row r="4" spans="1:15" x14ac:dyDescent="0.2">
      <c r="A4" s="7">
        <v>1.625</v>
      </c>
      <c r="B4" s="7">
        <v>3.1880000000000002</v>
      </c>
      <c r="C4" s="7">
        <v>1</v>
      </c>
      <c r="D4" s="7">
        <v>0.5</v>
      </c>
      <c r="E4" s="7">
        <v>0.625</v>
      </c>
      <c r="F4" s="7">
        <v>2.1880000000000002</v>
      </c>
      <c r="G4" s="7">
        <v>0.51300000000000001</v>
      </c>
      <c r="H4" s="7">
        <v>0.68100000000000005</v>
      </c>
      <c r="I4">
        <f t="shared" si="0"/>
        <v>4.1275000000000004</v>
      </c>
      <c r="J4">
        <f t="shared" si="1"/>
        <v>8.0975200000000012</v>
      </c>
      <c r="K4">
        <f t="shared" si="2"/>
        <v>2.54</v>
      </c>
      <c r="L4">
        <f t="shared" si="3"/>
        <v>1.27</v>
      </c>
      <c r="M4">
        <f t="shared" si="4"/>
        <v>1.5874999999999999</v>
      </c>
      <c r="N4">
        <f t="shared" si="5"/>
        <v>5.5575200000000002</v>
      </c>
      <c r="O4">
        <f t="shared" si="6"/>
        <v>21.352672133279999</v>
      </c>
    </row>
    <row r="5" spans="1:15" x14ac:dyDescent="0.2">
      <c r="A5" s="7">
        <v>1.625</v>
      </c>
      <c r="B5" s="7">
        <v>3.1880000000000002</v>
      </c>
      <c r="C5" s="7">
        <v>1.125</v>
      </c>
      <c r="D5" s="7">
        <v>0.5</v>
      </c>
      <c r="E5" s="7">
        <v>0.625</v>
      </c>
      <c r="F5" s="7">
        <v>2.1880000000000002</v>
      </c>
      <c r="G5" s="7">
        <v>0.57699999999999996</v>
      </c>
      <c r="H5" s="7">
        <v>0.76600000000000001</v>
      </c>
      <c r="I5">
        <f t="shared" si="0"/>
        <v>4.1275000000000004</v>
      </c>
      <c r="J5">
        <f t="shared" si="1"/>
        <v>8.0975200000000012</v>
      </c>
      <c r="K5">
        <f t="shared" si="2"/>
        <v>2.8574999999999999</v>
      </c>
      <c r="L5">
        <f t="shared" si="3"/>
        <v>1.27</v>
      </c>
      <c r="M5">
        <f t="shared" si="4"/>
        <v>1.5874999999999999</v>
      </c>
      <c r="N5">
        <f t="shared" si="5"/>
        <v>5.5575200000000002</v>
      </c>
      <c r="O5">
        <f t="shared" si="6"/>
        <v>24.016553257119998</v>
      </c>
    </row>
    <row r="6" spans="1:15" x14ac:dyDescent="0.2">
      <c r="A6" s="7">
        <v>2</v>
      </c>
      <c r="B6" s="7">
        <v>4.0250000000000004</v>
      </c>
      <c r="C6" s="7">
        <v>1</v>
      </c>
      <c r="D6" s="7">
        <v>0.625</v>
      </c>
      <c r="E6" s="7">
        <v>0.75</v>
      </c>
      <c r="F6" s="7">
        <v>2.7749999999999999</v>
      </c>
      <c r="G6" s="7">
        <v>0.97599999999999998</v>
      </c>
      <c r="H6" s="7">
        <v>1.07</v>
      </c>
      <c r="I6">
        <f t="shared" si="0"/>
        <v>5.08</v>
      </c>
      <c r="J6">
        <f t="shared" si="1"/>
        <v>10.223500000000001</v>
      </c>
      <c r="K6">
        <f t="shared" si="2"/>
        <v>2.54</v>
      </c>
      <c r="L6">
        <f t="shared" si="3"/>
        <v>1.5874999999999999</v>
      </c>
      <c r="M6">
        <f t="shared" si="4"/>
        <v>1.905</v>
      </c>
      <c r="N6">
        <f t="shared" si="5"/>
        <v>7.0484999999999998</v>
      </c>
      <c r="O6">
        <f t="shared" si="6"/>
        <v>40.624187138559996</v>
      </c>
    </row>
    <row r="7" spans="1:15" x14ac:dyDescent="0.2">
      <c r="A7" s="7">
        <v>2</v>
      </c>
      <c r="B7" s="7">
        <v>4.0250000000000004</v>
      </c>
      <c r="C7" s="7">
        <v>1.25</v>
      </c>
      <c r="D7" s="7">
        <v>0.625</v>
      </c>
      <c r="E7" s="7">
        <v>0.75</v>
      </c>
      <c r="F7" s="7">
        <v>2.7749999999999999</v>
      </c>
      <c r="G7" s="7">
        <v>1.22</v>
      </c>
      <c r="H7" s="7">
        <v>1.34</v>
      </c>
      <c r="I7">
        <f t="shared" si="0"/>
        <v>5.08</v>
      </c>
      <c r="J7">
        <f t="shared" si="1"/>
        <v>10.223500000000001</v>
      </c>
      <c r="K7">
        <f t="shared" si="2"/>
        <v>3.1749999999999998</v>
      </c>
      <c r="L7">
        <f t="shared" si="3"/>
        <v>1.5874999999999999</v>
      </c>
      <c r="M7">
        <f t="shared" si="4"/>
        <v>1.905</v>
      </c>
      <c r="N7">
        <f t="shared" si="5"/>
        <v>7.0484999999999998</v>
      </c>
      <c r="O7">
        <f t="shared" si="6"/>
        <v>50.780233923199994</v>
      </c>
    </row>
    <row r="8" spans="1:15" x14ac:dyDescent="0.2">
      <c r="A8" s="7">
        <v>2</v>
      </c>
      <c r="B8" s="7">
        <v>4.0250000000000004</v>
      </c>
      <c r="C8" s="7">
        <v>1.5</v>
      </c>
      <c r="D8" s="7">
        <v>0.625</v>
      </c>
      <c r="E8" s="7">
        <v>0.75</v>
      </c>
      <c r="F8" s="7">
        <v>2.7749999999999999</v>
      </c>
      <c r="G8" s="7">
        <v>1.46</v>
      </c>
      <c r="H8" s="7">
        <v>1.61</v>
      </c>
      <c r="I8">
        <f t="shared" si="0"/>
        <v>5.08</v>
      </c>
      <c r="J8">
        <f t="shared" si="1"/>
        <v>10.223500000000001</v>
      </c>
      <c r="K8">
        <f t="shared" si="2"/>
        <v>3.81</v>
      </c>
      <c r="L8">
        <f t="shared" si="3"/>
        <v>1.5874999999999999</v>
      </c>
      <c r="M8">
        <f t="shared" si="4"/>
        <v>1.905</v>
      </c>
      <c r="N8">
        <f t="shared" si="5"/>
        <v>7.0484999999999998</v>
      </c>
      <c r="O8">
        <f t="shared" si="6"/>
        <v>60.769788137599996</v>
      </c>
    </row>
    <row r="9" spans="1:15" x14ac:dyDescent="0.2">
      <c r="A9" s="7">
        <v>2</v>
      </c>
      <c r="B9" s="7">
        <v>4.0250000000000004</v>
      </c>
      <c r="C9" s="7">
        <v>1.75</v>
      </c>
      <c r="D9" s="7">
        <v>0.625</v>
      </c>
      <c r="E9" s="7">
        <v>0.75</v>
      </c>
      <c r="F9" s="7">
        <v>2.7749999999999999</v>
      </c>
      <c r="G9" s="7">
        <v>1.71</v>
      </c>
      <c r="H9" s="7">
        <v>1.88</v>
      </c>
      <c r="I9">
        <f t="shared" si="0"/>
        <v>5.08</v>
      </c>
      <c r="J9">
        <f t="shared" si="1"/>
        <v>10.223500000000001</v>
      </c>
      <c r="K9">
        <f t="shared" si="2"/>
        <v>4.4450000000000003</v>
      </c>
      <c r="L9">
        <f t="shared" si="3"/>
        <v>1.5874999999999999</v>
      </c>
      <c r="M9">
        <f t="shared" si="4"/>
        <v>1.905</v>
      </c>
      <c r="N9">
        <f t="shared" si="5"/>
        <v>7.0484999999999998</v>
      </c>
      <c r="O9">
        <f t="shared" si="6"/>
        <v>71.175573777599993</v>
      </c>
    </row>
    <row r="10" spans="1:15" x14ac:dyDescent="0.2">
      <c r="A10" s="7">
        <v>2.5</v>
      </c>
      <c r="B10" s="7">
        <v>4.75</v>
      </c>
      <c r="C10" s="7">
        <v>1.375</v>
      </c>
      <c r="D10" s="7">
        <v>0.75</v>
      </c>
      <c r="E10" s="7">
        <v>1</v>
      </c>
      <c r="F10" s="7">
        <v>3.25</v>
      </c>
      <c r="G10" s="7">
        <v>2.5099999999999998</v>
      </c>
      <c r="H10" s="7">
        <v>2.14</v>
      </c>
      <c r="I10">
        <f t="shared" si="0"/>
        <v>6.35</v>
      </c>
      <c r="J10">
        <f t="shared" si="1"/>
        <v>12.065</v>
      </c>
      <c r="K10">
        <f t="shared" si="2"/>
        <v>3.4925000000000002</v>
      </c>
      <c r="L10">
        <f t="shared" si="3"/>
        <v>1.905</v>
      </c>
      <c r="M10">
        <f t="shared" si="4"/>
        <v>2.54</v>
      </c>
      <c r="N10">
        <f t="shared" si="5"/>
        <v>8.2550000000000008</v>
      </c>
      <c r="O10">
        <f t="shared" si="6"/>
        <v>104.47408782559998</v>
      </c>
    </row>
    <row r="11" spans="1:15" x14ac:dyDescent="0.2">
      <c r="A11" s="7">
        <v>2.5</v>
      </c>
      <c r="B11" s="7">
        <v>4.75</v>
      </c>
      <c r="C11" s="7">
        <v>1.75</v>
      </c>
      <c r="D11" s="7">
        <v>0.75</v>
      </c>
      <c r="E11" s="7">
        <v>1</v>
      </c>
      <c r="F11" s="7">
        <v>3.25</v>
      </c>
      <c r="G11" s="7">
        <v>3.2</v>
      </c>
      <c r="H11" s="7">
        <v>2.73</v>
      </c>
      <c r="I11">
        <f t="shared" si="0"/>
        <v>6.35</v>
      </c>
      <c r="J11">
        <f t="shared" si="1"/>
        <v>12.065</v>
      </c>
      <c r="K11">
        <f t="shared" si="2"/>
        <v>4.4450000000000003</v>
      </c>
      <c r="L11">
        <f t="shared" si="3"/>
        <v>1.905</v>
      </c>
      <c r="M11">
        <f t="shared" si="4"/>
        <v>2.54</v>
      </c>
      <c r="N11">
        <f t="shared" si="5"/>
        <v>8.2550000000000008</v>
      </c>
      <c r="O11">
        <f t="shared" si="6"/>
        <v>133.19405619200001</v>
      </c>
    </row>
    <row r="12" spans="1:15" x14ac:dyDescent="0.2">
      <c r="A12" s="7">
        <v>2.5</v>
      </c>
      <c r="B12" s="7">
        <v>4.75</v>
      </c>
      <c r="C12" s="7">
        <v>2</v>
      </c>
      <c r="D12" s="7">
        <v>0.75</v>
      </c>
      <c r="E12" s="7">
        <v>1</v>
      </c>
      <c r="F12" s="7">
        <v>3.25</v>
      </c>
      <c r="G12" s="7">
        <v>3.66</v>
      </c>
      <c r="H12" s="7">
        <v>3.11</v>
      </c>
      <c r="I12">
        <f t="shared" si="0"/>
        <v>6.35</v>
      </c>
      <c r="J12">
        <f t="shared" si="1"/>
        <v>12.065</v>
      </c>
      <c r="K12">
        <f t="shared" si="2"/>
        <v>5.08</v>
      </c>
      <c r="L12">
        <f t="shared" si="3"/>
        <v>1.905</v>
      </c>
      <c r="M12">
        <f t="shared" si="4"/>
        <v>2.54</v>
      </c>
      <c r="N12">
        <f t="shared" si="5"/>
        <v>8.2550000000000008</v>
      </c>
      <c r="O12">
        <f t="shared" si="6"/>
        <v>152.3407017696</v>
      </c>
    </row>
    <row r="13" spans="1:15" x14ac:dyDescent="0.2">
      <c r="A13" s="7">
        <v>2.5</v>
      </c>
      <c r="B13" s="7">
        <v>4.75</v>
      </c>
      <c r="C13" s="7">
        <v>2.5</v>
      </c>
      <c r="D13" s="7">
        <v>0.75</v>
      </c>
      <c r="E13" s="7">
        <v>1</v>
      </c>
      <c r="F13" s="7">
        <v>3.25</v>
      </c>
      <c r="G13" s="7">
        <v>4.57</v>
      </c>
      <c r="H13" s="7">
        <v>3.89</v>
      </c>
      <c r="I13">
        <f t="shared" si="0"/>
        <v>6.35</v>
      </c>
      <c r="J13">
        <f t="shared" si="1"/>
        <v>12.065</v>
      </c>
      <c r="K13">
        <f t="shared" si="2"/>
        <v>6.35</v>
      </c>
      <c r="L13">
        <f t="shared" si="3"/>
        <v>1.905</v>
      </c>
      <c r="M13">
        <f t="shared" si="4"/>
        <v>2.54</v>
      </c>
      <c r="N13">
        <f t="shared" si="5"/>
        <v>8.2550000000000008</v>
      </c>
      <c r="O13">
        <f t="shared" si="6"/>
        <v>190.21776149920001</v>
      </c>
    </row>
    <row r="14" spans="1:15" x14ac:dyDescent="0.2">
      <c r="A14" s="7">
        <v>3.5</v>
      </c>
      <c r="B14" s="7">
        <v>5.375</v>
      </c>
      <c r="C14" s="7">
        <v>1.875</v>
      </c>
      <c r="D14" s="7">
        <v>1</v>
      </c>
      <c r="E14" s="7">
        <v>1.5</v>
      </c>
      <c r="F14" s="7">
        <v>3.375</v>
      </c>
      <c r="G14" s="7">
        <v>7.12</v>
      </c>
      <c r="H14" s="7">
        <v>4.6399999999999997</v>
      </c>
      <c r="I14">
        <f t="shared" si="0"/>
        <v>8.89</v>
      </c>
      <c r="J14">
        <f t="shared" si="1"/>
        <v>13.6525</v>
      </c>
      <c r="K14">
        <f t="shared" si="2"/>
        <v>4.7625000000000002</v>
      </c>
      <c r="L14">
        <f t="shared" si="3"/>
        <v>2.54</v>
      </c>
      <c r="M14">
        <f t="shared" si="4"/>
        <v>3.81</v>
      </c>
      <c r="N14">
        <f t="shared" si="5"/>
        <v>8.5724999999999998</v>
      </c>
      <c r="O14">
        <f t="shared" si="6"/>
        <v>296.3567750272</v>
      </c>
    </row>
    <row r="15" spans="1:15" x14ac:dyDescent="0.2">
      <c r="A15" s="7">
        <v>3.5</v>
      </c>
      <c r="B15" s="7">
        <v>5.375</v>
      </c>
      <c r="C15" s="7">
        <v>2.25</v>
      </c>
      <c r="D15" s="7">
        <v>1</v>
      </c>
      <c r="E15" s="7">
        <v>1.5</v>
      </c>
      <c r="F15" s="7">
        <v>3.375</v>
      </c>
      <c r="G15" s="7">
        <v>8.5399999999999991</v>
      </c>
      <c r="H15" s="7">
        <v>5.56</v>
      </c>
      <c r="I15">
        <f t="shared" si="0"/>
        <v>8.89</v>
      </c>
      <c r="J15">
        <f t="shared" si="1"/>
        <v>13.6525</v>
      </c>
      <c r="K15">
        <f t="shared" si="2"/>
        <v>5.7149999999999999</v>
      </c>
      <c r="L15">
        <f t="shared" si="3"/>
        <v>2.54</v>
      </c>
      <c r="M15">
        <f t="shared" si="4"/>
        <v>3.81</v>
      </c>
      <c r="N15">
        <f t="shared" si="5"/>
        <v>8.5724999999999998</v>
      </c>
      <c r="O15">
        <f t="shared" si="6"/>
        <v>355.46163746239995</v>
      </c>
    </row>
    <row r="16" spans="1:15" x14ac:dyDescent="0.2">
      <c r="A16" s="7">
        <v>3.5</v>
      </c>
      <c r="B16" s="7">
        <v>5.375</v>
      </c>
      <c r="C16" s="7">
        <v>2.75</v>
      </c>
      <c r="D16" s="7">
        <v>1</v>
      </c>
      <c r="E16" s="7">
        <v>1.5</v>
      </c>
      <c r="F16" s="7">
        <v>3.375</v>
      </c>
      <c r="G16" s="7">
        <v>10.4</v>
      </c>
      <c r="H16" s="7">
        <v>6.8</v>
      </c>
      <c r="I16">
        <f t="shared" si="0"/>
        <v>8.89</v>
      </c>
      <c r="J16">
        <f t="shared" si="1"/>
        <v>13.6525</v>
      </c>
      <c r="K16">
        <f t="shared" si="2"/>
        <v>6.9850000000000003</v>
      </c>
      <c r="L16">
        <f t="shared" si="3"/>
        <v>2.54</v>
      </c>
      <c r="M16">
        <f t="shared" si="4"/>
        <v>3.81</v>
      </c>
      <c r="N16">
        <f t="shared" si="5"/>
        <v>8.5724999999999998</v>
      </c>
      <c r="O16">
        <f t="shared" si="6"/>
        <v>432.88068262399997</v>
      </c>
    </row>
    <row r="17" spans="1:15" x14ac:dyDescent="0.2">
      <c r="A17" s="7">
        <v>4.125</v>
      </c>
      <c r="B17" s="7">
        <v>6.125</v>
      </c>
      <c r="C17" s="7">
        <v>2.5</v>
      </c>
      <c r="D17" s="7">
        <v>1.25</v>
      </c>
      <c r="E17" s="7">
        <v>1.625</v>
      </c>
      <c r="F17" s="7">
        <v>3.625</v>
      </c>
      <c r="G17" s="7">
        <v>13.8</v>
      </c>
      <c r="H17" s="7">
        <v>8.67</v>
      </c>
      <c r="I17">
        <f t="shared" si="0"/>
        <v>10.477500000000001</v>
      </c>
      <c r="J17">
        <f t="shared" si="1"/>
        <v>15.557500000000001</v>
      </c>
      <c r="K17">
        <f t="shared" si="2"/>
        <v>6.35</v>
      </c>
      <c r="L17">
        <f t="shared" si="3"/>
        <v>3.1749999999999998</v>
      </c>
      <c r="M17">
        <f t="shared" si="4"/>
        <v>4.1275000000000004</v>
      </c>
      <c r="N17">
        <f t="shared" si="5"/>
        <v>9.2074999999999996</v>
      </c>
      <c r="O17">
        <f t="shared" si="6"/>
        <v>574.39936732800004</v>
      </c>
    </row>
    <row r="18" spans="1:15" x14ac:dyDescent="0.2">
      <c r="A18" s="7">
        <v>4.125</v>
      </c>
      <c r="B18" s="7">
        <v>6.125</v>
      </c>
      <c r="C18" s="7">
        <v>3.25</v>
      </c>
      <c r="D18" s="7">
        <v>1.25</v>
      </c>
      <c r="E18" s="7">
        <v>1.625</v>
      </c>
      <c r="F18" s="7">
        <v>3.625</v>
      </c>
      <c r="G18" s="7">
        <v>17.899999999999999</v>
      </c>
      <c r="H18" s="7">
        <v>11.3</v>
      </c>
      <c r="I18">
        <f t="shared" si="0"/>
        <v>10.477500000000001</v>
      </c>
      <c r="J18">
        <f t="shared" si="1"/>
        <v>15.557500000000001</v>
      </c>
      <c r="K18">
        <f t="shared" si="2"/>
        <v>8.2550000000000008</v>
      </c>
      <c r="L18">
        <f t="shared" si="3"/>
        <v>3.1749999999999998</v>
      </c>
      <c r="M18">
        <f t="shared" si="4"/>
        <v>4.1275000000000004</v>
      </c>
      <c r="N18">
        <f t="shared" si="5"/>
        <v>9.2074999999999996</v>
      </c>
      <c r="O18">
        <f t="shared" si="6"/>
        <v>745.05425182399995</v>
      </c>
    </row>
    <row r="19" spans="1:15" x14ac:dyDescent="0.2">
      <c r="A19" s="7">
        <v>4.625</v>
      </c>
      <c r="B19" s="7">
        <v>6.625</v>
      </c>
      <c r="C19" s="7">
        <v>3.25</v>
      </c>
      <c r="D19" s="7">
        <v>1.5</v>
      </c>
      <c r="E19" s="7">
        <v>1.625</v>
      </c>
      <c r="F19" s="7">
        <v>3.625</v>
      </c>
      <c r="G19" s="7">
        <v>21.5</v>
      </c>
      <c r="H19" s="7">
        <v>14.3</v>
      </c>
      <c r="I19">
        <f t="shared" si="0"/>
        <v>11.7475</v>
      </c>
      <c r="J19">
        <f t="shared" si="1"/>
        <v>16.827500000000001</v>
      </c>
      <c r="K19">
        <f t="shared" si="2"/>
        <v>8.2550000000000008</v>
      </c>
      <c r="L19">
        <f t="shared" si="3"/>
        <v>3.81</v>
      </c>
      <c r="M19">
        <f t="shared" si="4"/>
        <v>4.1275000000000004</v>
      </c>
      <c r="N19">
        <f t="shared" si="5"/>
        <v>9.2074999999999996</v>
      </c>
      <c r="O19">
        <f t="shared" si="6"/>
        <v>894.8975650399999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Switch</vt:lpstr>
      <vt:lpstr>Curve</vt:lpstr>
      <vt:lpstr>Wire</vt:lpstr>
      <vt:lpstr>Core</vt:lpstr>
      <vt:lpstr>Capacitor_EACO</vt:lpstr>
      <vt:lpstr>Core_EPCOS</vt:lpstr>
      <vt:lpstr>Capacitor</vt:lpstr>
      <vt:lpstr>Wire_AWG</vt:lpstr>
      <vt:lpstr>Core_backup</vt:lpstr>
      <vt:lpstr>Capacitor_EACO_SHF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2021-01-28T08:39:55Z</dcterms:modified>
</cp:coreProperties>
</file>