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Games\Diablo II Resurrected\Work\"/>
    </mc:Choice>
  </mc:AlternateContent>
  <xr:revisionPtr revIDLastSave="0" documentId="13_ncr:1_{3892F5C4-8974-445C-A6B5-E9D071224A7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C16" i="2" l="1"/>
  <c r="C22" i="2"/>
  <c r="C7" i="2"/>
  <c r="C8" i="2" s="1"/>
  <c r="C18" i="2"/>
  <c r="C19" i="2" s="1"/>
  <c r="C24" i="2"/>
  <c r="C15" i="2"/>
  <c r="C14" i="2"/>
  <c r="C6" i="2"/>
  <c r="C17" i="2" l="1"/>
  <c r="C9" i="2"/>
  <c r="C10" i="2" l="1"/>
  <c r="C11" i="2" s="1"/>
  <c r="C12" i="2" s="1"/>
  <c r="C23" i="2" s="1"/>
  <c r="C25" i="2" s="1"/>
  <c r="C20" i="2"/>
  <c r="C21" i="2" s="1"/>
  <c r="C26" i="2" l="1"/>
  <c r="C27" i="2" s="1"/>
</calcChain>
</file>

<file path=xl/sharedStrings.xml><?xml version="1.0" encoding="utf-8"?>
<sst xmlns="http://schemas.openxmlformats.org/spreadsheetml/2006/main" count="979" uniqueCount="784">
  <si>
    <t>Treasure Class</t>
  </si>
  <si>
    <t>group</t>
  </si>
  <si>
    <t>level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</si>
  <si>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</si>
  <si>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</si>
  <si>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</si>
  <si>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</si>
  <si>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</si>
  <si>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</si>
  <si>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</si>
  <si>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</si>
  <si>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</si>
  <si>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</si>
  <si>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</si>
  <si>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</si>
  <si>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</si>
  <si>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</si>
  <si>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</si>
  <si>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</si>
  <si>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</si>
  <si>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</si>
  <si>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</si>
  <si>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</si>
  <si>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</si>
  <si>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</si>
  <si>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</si>
  <si>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</si>
  <si>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</si>
  <si>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</si>
  <si>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*ItemProbSum</t>
  </si>
  <si>
    <t>*ItemProbTotal</t>
  </si>
  <si>
    <t>*TreasureClassDropChance</t>
  </si>
  <si>
    <t>*eol</t>
  </si>
  <si>
    <t>Jewelry C</t>
  </si>
  <si>
    <t>Chipped Gem</t>
  </si>
  <si>
    <t>Flawed Gem</t>
  </si>
  <si>
    <t>Normal Gem</t>
  </si>
  <si>
    <t>Flawless Gem</t>
  </si>
  <si>
    <t>Runes 17</t>
  </si>
  <si>
    <t>Act 5 (H) Junk</t>
  </si>
  <si>
    <t>weap75</t>
  </si>
  <si>
    <t>armo75</t>
  </si>
  <si>
    <t>weap78</t>
  </si>
  <si>
    <t>armo78</t>
  </si>
  <si>
    <t>Act 4 (H) Equip B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</si>
  <si>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</si>
  <si>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</si>
  <si>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</si>
  <si>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</si>
  <si>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</si>
  <si>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</si>
  <si>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</si>
  <si>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</si>
  <si>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Good</t>
  </si>
  <si>
    <t>gld,mul=2048</t>
  </si>
  <si>
    <t>Baal (H)</t>
  </si>
  <si>
    <t>fed</t>
  </si>
  <si>
    <t>Function</t>
  </si>
  <si>
    <t>Version</t>
  </si>
  <si>
    <t>Uber</t>
  </si>
  <si>
    <t>Class Specific</t>
  </si>
  <si>
    <t>UniqueDivisor</t>
  </si>
  <si>
    <t>UniqueMin</t>
  </si>
  <si>
    <t>RareDivisor</t>
  </si>
  <si>
    <t>RareMin</t>
  </si>
  <si>
    <t>SetDivisor</t>
  </si>
  <si>
    <t>SetMin</t>
  </si>
  <si>
    <t>MagicDivisor</t>
  </si>
  <si>
    <t>MagicMin</t>
  </si>
  <si>
    <t>HiQuality</t>
  </si>
  <si>
    <t>HiQualityDivisor</t>
  </si>
  <si>
    <t>Normal</t>
  </si>
  <si>
    <t>NormalDivisor</t>
  </si>
  <si>
    <t>Ratio - (Monster Level / Ratio Divisor)</t>
  </si>
  <si>
    <t>Class Specific Uber</t>
  </si>
  <si>
    <t>index</t>
  </si>
  <si>
    <t>*ID</t>
  </si>
  <si>
    <t>version</t>
  </si>
  <si>
    <t>enabled</t>
  </si>
  <si>
    <t>ladder</t>
  </si>
  <si>
    <t>rarity</t>
  </si>
  <si>
    <t>nolimit</t>
  </si>
  <si>
    <t>lvl</t>
  </si>
  <si>
    <t>lvl req</t>
  </si>
  <si>
    <t>code</t>
  </si>
  <si>
    <t>*ItemName</t>
  </si>
  <si>
    <t>carry1</t>
  </si>
  <si>
    <t>cost mult</t>
  </si>
  <si>
    <t>cost add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</si>
  <si>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</si>
  <si>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</si>
  <si>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</si>
  <si>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</si>
  <si>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</si>
  <si>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</si>
  <si>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</si>
  <si>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</si>
  <si>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par1</t>
  </si>
  <si>
    <t>min1</t>
  </si>
  <si>
    <t>max1</t>
  </si>
  <si>
    <t>prop2</t>
  </si>
  <si>
    <t>par2</t>
  </si>
  <si>
    <t>min2</t>
  </si>
  <si>
    <t>max2</t>
  </si>
  <si>
    <t>prop3</t>
  </si>
  <si>
    <t>par3</t>
  </si>
  <si>
    <t>min3</t>
  </si>
  <si>
    <t>max3</t>
  </si>
  <si>
    <t>prop4</t>
  </si>
  <si>
    <t>par4</t>
  </si>
  <si>
    <t>min4</t>
  </si>
  <si>
    <t>max4</t>
  </si>
  <si>
    <t>prop5</t>
  </si>
  <si>
    <t>par5</t>
  </si>
  <si>
    <t>min5</t>
  </si>
  <si>
    <t>max5</t>
  </si>
  <si>
    <t>prop6</t>
  </si>
  <si>
    <t>par6</t>
  </si>
  <si>
    <t>min6</t>
  </si>
  <si>
    <t>max6</t>
  </si>
  <si>
    <t>prop7</t>
  </si>
  <si>
    <t>par7</t>
  </si>
  <si>
    <t>min7</t>
  </si>
  <si>
    <t>max7</t>
  </si>
  <si>
    <t>prop8</t>
  </si>
  <si>
    <t>par8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</si>
  <si>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</si>
  <si>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</si>
  <si>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</si>
  <si>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</si>
  <si>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</si>
  <si>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</si>
  <si>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</si>
  <si>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</si>
  <si>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</si>
  <si>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</si>
  <si>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</si>
  <si>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</si>
  <si>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</si>
  <si>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</si>
  <si>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</si>
  <si>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</si>
  <si>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</si>
  <si>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</si>
  <si>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worldevent</t>
  </si>
  <si>
    <t>Tyrael's Might</t>
  </si>
  <si>
    <t>uar</t>
  </si>
  <si>
    <t>sacred armor</t>
  </si>
  <si>
    <t>dblu</t>
  </si>
  <si>
    <t>invaaru</t>
  </si>
  <si>
    <t>ease</t>
  </si>
  <si>
    <t>indestruct</t>
  </si>
  <si>
    <t>ac%</t>
  </si>
  <si>
    <t>rip</t>
  </si>
  <si>
    <t>dmg-demon</t>
  </si>
  <si>
    <t>nofreeze</t>
  </si>
  <si>
    <t>move2</t>
  </si>
  <si>
    <t>res-all</t>
  </si>
  <si>
    <t>str</t>
  </si>
  <si>
    <t>Templar's Might</t>
  </si>
  <si>
    <t>cgrn</t>
  </si>
  <si>
    <t>balance2</t>
  </si>
  <si>
    <t>ac-miss</t>
  </si>
  <si>
    <t>stam</t>
  </si>
  <si>
    <t>vit</t>
  </si>
  <si>
    <t>skilltab</t>
  </si>
  <si>
    <t>uniqueitems.txt</t>
  </si>
  <si>
    <t>itemratio.txt</t>
  </si>
  <si>
    <t>treasureclassex.txt</t>
  </si>
  <si>
    <t>Variables</t>
  </si>
  <si>
    <t>magicFind</t>
  </si>
  <si>
    <t>Calculation</t>
  </si>
  <si>
    <t>Calculation Name</t>
  </si>
  <si>
    <t>effectiveMagicFind</t>
  </si>
  <si>
    <t>Value</t>
  </si>
  <si>
    <t>if magicFind &gt; 10 { magicFind * itemTypeX / (magicFind + itemTypeX) } else { magicFind }</t>
  </si>
  <si>
    <t>Id</t>
  </si>
  <si>
    <t>*hcIdx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</si>
  <si>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</si>
  <si>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</si>
  <si>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</si>
  <si>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</si>
  <si>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</si>
  <si>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</si>
  <si>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</si>
  <si>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</si>
  <si>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</si>
  <si>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</si>
  <si>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</si>
  <si>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</si>
  <si>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</si>
  <si>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</si>
  <si>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</si>
  <si>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</si>
  <si>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</si>
  <si>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</si>
  <si>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</si>
  <si>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</si>
  <si>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</si>
  <si>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</si>
  <si>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</si>
  <si>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</si>
  <si>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</si>
  <si>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</si>
  <si>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</si>
  <si>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</si>
  <si>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</si>
  <si>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</si>
  <si>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</si>
  <si>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</si>
  <si>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</si>
  <si>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</si>
  <si>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</si>
  <si>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</si>
  <si>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</si>
  <si>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</si>
  <si>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</si>
  <si>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</si>
  <si>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</si>
  <si>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</si>
  <si>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</si>
  <si>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</si>
  <si>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</si>
  <si>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</si>
  <si>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</si>
  <si>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</si>
  <si>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</si>
  <si>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</si>
  <si>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</si>
  <si>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</si>
  <si>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</si>
  <si>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</si>
  <si>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</si>
  <si>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</si>
  <si>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</si>
  <si>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</si>
  <si>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</si>
  <si>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</si>
  <si>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</si>
  <si>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</si>
  <si>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</si>
  <si>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</si>
  <si>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</si>
  <si>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</si>
  <si>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</si>
  <si>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</si>
  <si>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</si>
  <si>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</si>
  <si>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</si>
  <si>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</si>
  <si>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</si>
  <si>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</si>
  <si>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</si>
  <si>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</si>
  <si>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</si>
  <si>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</si>
  <si>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</si>
  <si>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</si>
  <si>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</si>
  <si>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</si>
  <si>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</si>
  <si>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</si>
  <si>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</si>
  <si>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</si>
  <si>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</si>
  <si>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</si>
  <si>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</si>
  <si>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</si>
  <si>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</si>
  <si>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</si>
  <si>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</si>
  <si>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</si>
  <si>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</si>
  <si>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</si>
  <si>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Skill1</t>
  </si>
  <si>
    <t>Sk1mode</t>
  </si>
  <si>
    <t>Sk1lvl</t>
  </si>
  <si>
    <t>Skill2</t>
  </si>
  <si>
    <t>Sk2mode</t>
  </si>
  <si>
    <t>Sk2lvl</t>
  </si>
  <si>
    <t>Skill3</t>
  </si>
  <si>
    <t>Sk3mode</t>
  </si>
  <si>
    <t>Sk3lvl</t>
  </si>
  <si>
    <t>Skill4</t>
  </si>
  <si>
    <t>Sk4mode</t>
  </si>
  <si>
    <t>Sk4lvl</t>
  </si>
  <si>
    <t>Skill5</t>
  </si>
  <si>
    <t>Sk5mode</t>
  </si>
  <si>
    <t>Sk5lvl</t>
  </si>
  <si>
    <t>Skill6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</si>
  <si>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</si>
  <si>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</si>
  <si>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</si>
  <si>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</si>
  <si>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</si>
  <si>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</si>
  <si>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</si>
  <si>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</si>
  <si>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</si>
  <si>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</si>
  <si>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</si>
  <si>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</si>
  <si>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</si>
  <si>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</si>
  <si>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</si>
  <si>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</si>
  <si>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</si>
  <si>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</si>
  <si>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</si>
  <si>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</si>
  <si>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</si>
  <si>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</si>
  <si>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</si>
  <si>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</si>
  <si>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</si>
  <si>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</si>
  <si>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</si>
  <si>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</si>
  <si>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</si>
  <si>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</si>
  <si>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</si>
  <si>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</si>
  <si>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</si>
  <si>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</si>
  <si>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</si>
  <si>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</si>
  <si>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</si>
  <si>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</si>
  <si>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</si>
  <si>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</si>
  <si>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</si>
  <si>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</si>
  <si>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</si>
  <si>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</si>
  <si>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</si>
  <si>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</si>
  <si>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</si>
  <si>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</si>
  <si>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</si>
  <si>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</si>
  <si>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</si>
  <si>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</si>
  <si>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</si>
  <si>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</si>
  <si>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</si>
  <si>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</si>
  <si>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</si>
  <si>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</si>
  <si>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</si>
  <si>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</si>
  <si>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</si>
  <si>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</si>
  <si>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</si>
  <si>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</si>
  <si>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</si>
  <si>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</si>
  <si>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</si>
  <si>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</si>
  <si>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</si>
  <si>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</si>
  <si>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</si>
  <si>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</si>
  <si>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</si>
  <si>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</si>
  <si>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</si>
  <si>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</si>
  <si>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</si>
  <si>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</si>
  <si>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</si>
  <si>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</si>
  <si>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</si>
  <si>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</si>
  <si>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</si>
  <si>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</si>
  <si>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</si>
  <si>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</si>
  <si>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</si>
  <si>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</si>
  <si>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</si>
  <si>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</si>
  <si>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</si>
  <si>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</si>
  <si>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</si>
  <si>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</si>
  <si>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</si>
  <si>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</si>
  <si>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</si>
  <si>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</si>
  <si>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</si>
  <si>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</si>
  <si>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</si>
  <si>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</si>
  <si>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</si>
  <si>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</si>
  <si>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</si>
  <si>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</si>
  <si>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</si>
  <si>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</si>
  <si>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</si>
  <si>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</si>
  <si>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</si>
  <si>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</si>
  <si>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</si>
  <si>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</si>
  <si>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</si>
  <si>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</si>
  <si>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</si>
  <si>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</si>
  <si>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</si>
  <si>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</si>
  <si>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</si>
  <si>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</si>
  <si>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</si>
  <si>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</si>
  <si>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</si>
  <si>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</si>
  <si>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</si>
  <si>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</si>
  <si>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</si>
  <si>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</si>
  <si>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</si>
  <si>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</si>
  <si>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</si>
  <si>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</si>
  <si>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</si>
  <si>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</si>
  <si>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</si>
  <si>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</si>
  <si>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</si>
  <si>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baalcrab</t>
  </si>
  <si>
    <t>Baal Crab</t>
  </si>
  <si>
    <t>BaalCrab</t>
  </si>
  <si>
    <t>Baal Nova</t>
  </si>
  <si>
    <t>S3</t>
  </si>
  <si>
    <t>Baal Inferno</t>
  </si>
  <si>
    <t>seq_baalinferno</t>
  </si>
  <si>
    <t>Baal Tentacle</t>
  </si>
  <si>
    <t>S2</t>
  </si>
  <si>
    <t>Baal Cold Missiles</t>
  </si>
  <si>
    <t>A1</t>
  </si>
  <si>
    <t>Baal Teleport</t>
  </si>
  <si>
    <t>Defense Curse</t>
  </si>
  <si>
    <t>Blood Mana</t>
  </si>
  <si>
    <t>fire</t>
  </si>
  <si>
    <t>A2</t>
  </si>
  <si>
    <t>frze</t>
  </si>
  <si>
    <t>Baal</t>
  </si>
  <si>
    <t>Baalq</t>
  </si>
  <si>
    <t>Baal (N)</t>
  </si>
  <si>
    <t>Baalq (N)</t>
  </si>
  <si>
    <t>Baalq (H)</t>
  </si>
  <si>
    <t>monstats.txt</t>
  </si>
  <si>
    <t>chance</t>
  </si>
  <si>
    <t>chance = chance * 128</t>
  </si>
  <si>
    <t>if chance &lt; itemRatioMin { chance = itemRatioMin }</t>
  </si>
  <si>
    <t>uniqueChance</t>
  </si>
  <si>
    <t>chance = chance * 100 / (100 + effectiveMagicFind)</t>
  </si>
  <si>
    <t>chance = chance - (chance * dropFactor) / 1024</t>
  </si>
  <si>
    <t>Prob8 / Sum(ProbX)</t>
  </si>
  <si>
    <t>6 Picks</t>
  </si>
  <si>
    <t>6 * Chance to drop</t>
  </si>
  <si>
    <t>1 - (1 - p)^n</t>
  </si>
  <si>
    <t>Chance for Baal to drop Equip B</t>
  </si>
  <si>
    <t>Prob2 / (Sum(ProbX) + NoDrop)</t>
  </si>
  <si>
    <t>Chance for Equip B to drop armo87</t>
  </si>
  <si>
    <t>Overall chance for Baal to drop armo87</t>
  </si>
  <si>
    <t>Baal to drop Equip B * Equip B to drop armo87</t>
  </si>
  <si>
    <t>Amount to add from possible 7th pick</t>
  </si>
  <si>
    <t>Chance to Drop * Chance of 7th Pick</t>
  </si>
  <si>
    <t>Chance for armo87 to be Sacred Armour</t>
  </si>
  <si>
    <t>6 Picks + Possible 7th Pick</t>
  </si>
  <si>
    <t>name</t>
  </si>
  <si>
    <t>compactsave</t>
  </si>
  <si>
    <t>spawnable</t>
  </si>
  <si>
    <t>minac</t>
  </si>
  <si>
    <t>maxac</t>
  </si>
  <si>
    <t>speed</t>
  </si>
  <si>
    <t>reqstr</t>
  </si>
  <si>
    <t>reqdex</t>
  </si>
  <si>
    <t>block</t>
  </si>
  <si>
    <t>durability</t>
  </si>
  <si>
    <t>nodurability</t>
  </si>
  <si>
    <t>ShowLevel</t>
  </si>
  <si>
    <t>levelreq</t>
  </si>
  <si>
    <t>cost</t>
  </si>
  <si>
    <t>gamble cost</t>
  </si>
  <si>
    <t>namestr</t>
  </si>
  <si>
    <t>magic lvl</t>
  </si>
  <si>
    <t>auto prefix</t>
  </si>
  <si>
    <t>alternategfx</t>
  </si>
  <si>
    <t>normcode</t>
  </si>
  <si>
    <t>ubercode</t>
  </si>
  <si>
    <t>ultracode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</si>
  <si>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</si>
  <si>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</si>
  <si>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</si>
  <si>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</si>
  <si>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</si>
  <si>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</si>
  <si>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</si>
  <si>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setinvfile</t>
  </si>
  <si>
    <t>rArm</t>
  </si>
  <si>
    <t>lArm</t>
  </si>
  <si>
    <t>Torso</t>
  </si>
  <si>
    <t>Legs</t>
  </si>
  <si>
    <t>rSPad</t>
  </si>
  <si>
    <t>lSPad</t>
  </si>
  <si>
    <t>useable</t>
  </si>
  <si>
    <t>stackable</t>
  </si>
  <si>
    <t>minstack</t>
  </si>
  <si>
    <t>maxstack</t>
  </si>
  <si>
    <t>spawnstack</t>
  </si>
  <si>
    <t>Transmogrify</t>
  </si>
  <si>
    <t>TMogType</t>
  </si>
  <si>
    <t>TMogMin</t>
  </si>
  <si>
    <t>TMogMax</t>
  </si>
  <si>
    <t>type</t>
  </si>
  <si>
    <t>type2</t>
  </si>
  <si>
    <t>unique</t>
  </si>
  <si>
    <t>transparent</t>
  </si>
  <si>
    <t>transtbl</t>
  </si>
  <si>
    <t>*quivered</t>
  </si>
  <si>
    <t>lightradius</t>
  </si>
  <si>
    <t>belt</t>
  </si>
  <si>
    <t>quest</t>
  </si>
  <si>
    <t>questdiffcheck</t>
  </si>
  <si>
    <t>missiletype</t>
  </si>
  <si>
    <t>durwarning</t>
  </si>
  <si>
    <t>qntwarning</t>
  </si>
  <si>
    <t>mindam</t>
  </si>
  <si>
    <t>maxdam</t>
  </si>
  <si>
    <t>StrBonus</t>
  </si>
  <si>
    <t>DexBonus</t>
  </si>
  <si>
    <t>gemoffset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</si>
  <si>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</si>
  <si>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</si>
  <si>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</si>
  <si>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</si>
  <si>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</si>
  <si>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</si>
  <si>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</si>
  <si>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</si>
  <si>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</si>
  <si>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</si>
  <si>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</si>
  <si>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</si>
  <si>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</si>
  <si>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</si>
  <si>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</si>
  <si>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</si>
  <si>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</si>
  <si>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</si>
  <si>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</si>
  <si>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</si>
  <si>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</si>
  <si>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</si>
  <si>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</si>
  <si>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</si>
  <si>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</si>
  <si>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</si>
  <si>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</si>
  <si>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</si>
  <si>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</si>
  <si>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</si>
  <si>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</si>
  <si>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HratliMin</t>
  </si>
  <si>
    <t>HratliMax</t>
  </si>
  <si>
    <t>HratliMagicMin</t>
  </si>
  <si>
    <t>HratliMagicMax</t>
  </si>
  <si>
    <t>HratliMagicLvl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</si>
  <si>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</si>
  <si>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</si>
  <si>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</si>
  <si>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</si>
  <si>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</si>
  <si>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</si>
  <si>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</si>
  <si>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</si>
  <si>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</si>
  <si>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</si>
  <si>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</si>
  <si>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</si>
  <si>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</si>
  <si>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</si>
  <si>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</si>
  <si>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</si>
  <si>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</si>
  <si>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</si>
  <si>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</si>
  <si>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</si>
  <si>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</si>
  <si>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</si>
  <si>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</si>
  <si>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</si>
  <si>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</si>
  <si>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</si>
  <si>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</si>
  <si>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</si>
  <si>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</si>
  <si>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</si>
  <si>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JamellaMin</t>
  </si>
  <si>
    <t>JamellaMax</t>
  </si>
  <si>
    <t>JamellaMagicMin</t>
  </si>
  <si>
    <t>JamellaMagicMax</t>
  </si>
  <si>
    <t>JamellaMagicLvl</t>
  </si>
  <si>
    <t>LarzukMin</t>
  </si>
  <si>
    <t>LarzukMax</t>
  </si>
  <si>
    <t>LarzukMagicMin</t>
  </si>
  <si>
    <t>LarzukMagicMax</t>
  </si>
  <si>
    <t>LarzukMagicLvl</t>
  </si>
  <si>
    <t>MalahMin</t>
  </si>
  <si>
    <t>MalahMax</t>
  </si>
  <si>
    <t>MalahMagicMin</t>
  </si>
  <si>
    <t>MalahMagicMax</t>
  </si>
  <si>
    <t>MalahMagicLvl</t>
  </si>
  <si>
    <t>AnyaMin</t>
  </si>
  <si>
    <t>AnyaMax</t>
  </si>
  <si>
    <t>AnyaMagicMin</t>
  </si>
  <si>
    <t>AnyaMagicMax</t>
  </si>
  <si>
    <t>AnyaMagicLvl</t>
  </si>
  <si>
    <t>Transform</t>
  </si>
  <si>
    <t>InvTrans</t>
  </si>
  <si>
    <t>SkipName</t>
  </si>
  <si>
    <t>NightmareUpgrade</t>
  </si>
  <si>
    <t>HellUpgrade</t>
  </si>
  <si>
    <t>Nameable</t>
  </si>
  <si>
    <t>PermStoreItem</t>
  </si>
  <si>
    <t>Diadem</t>
  </si>
  <si>
    <t>ci3</t>
  </si>
  <si>
    <t>lit</t>
  </si>
  <si>
    <t>ci1</t>
  </si>
  <si>
    <t>ci2</t>
  </si>
  <si>
    <t>flpci2</t>
  </si>
  <si>
    <t>invci3</t>
  </si>
  <si>
    <t>xxx</t>
  </si>
  <si>
    <t>circ</t>
  </si>
  <si>
    <t>item_helm</t>
  </si>
  <si>
    <t>Corona</t>
  </si>
  <si>
    <t>urn</t>
  </si>
  <si>
    <t>crn</t>
  </si>
  <si>
    <t>xrn</t>
  </si>
  <si>
    <t>flpcrn</t>
  </si>
  <si>
    <t>invcrn</t>
  </si>
  <si>
    <t>helm</t>
  </si>
  <si>
    <t>Sacred Armor</t>
  </si>
  <si>
    <t>aar</t>
  </si>
  <si>
    <t>xar</t>
  </si>
  <si>
    <t>flpaar</t>
  </si>
  <si>
    <t>invaar</t>
  </si>
  <si>
    <t>tors</t>
  </si>
  <si>
    <t>item_platearmor</t>
  </si>
  <si>
    <t>Ogre Gauntlets</t>
  </si>
  <si>
    <t>uhg</t>
  </si>
  <si>
    <t>hgl</t>
  </si>
  <si>
    <t>xhg</t>
  </si>
  <si>
    <t>flphgl</t>
  </si>
  <si>
    <t>invhgl</t>
  </si>
  <si>
    <t>glov</t>
  </si>
  <si>
    <t>item_glovesmetal</t>
  </si>
  <si>
    <t>Myrmidon Greaves</t>
  </si>
  <si>
    <t>uhb</t>
  </si>
  <si>
    <t>hbt</t>
  </si>
  <si>
    <t>xhb</t>
  </si>
  <si>
    <t>flphbt</t>
  </si>
  <si>
    <t>invhbt</t>
  </si>
  <si>
    <t>boot</t>
  </si>
  <si>
    <t>item_bootsmetal</t>
  </si>
  <si>
    <t>Colossus Girdle</t>
  </si>
  <si>
    <t>uhc</t>
  </si>
  <si>
    <t>hbl</t>
  </si>
  <si>
    <t>zhb</t>
  </si>
  <si>
    <t>flphbl</t>
  </si>
  <si>
    <t>invhbl</t>
  </si>
  <si>
    <t>item_belt</t>
  </si>
  <si>
    <t>Dream Spirit</t>
  </si>
  <si>
    <t>drf</t>
  </si>
  <si>
    <t>dr1</t>
  </si>
  <si>
    <t>dr5</t>
  </si>
  <si>
    <t>dra</t>
  </si>
  <si>
    <t>flpdr1</t>
  </si>
  <si>
    <t>invdr5</t>
  </si>
  <si>
    <t>pelt</t>
  </si>
  <si>
    <t>Guardian Crown</t>
  </si>
  <si>
    <t>baf</t>
  </si>
  <si>
    <t>ba5</t>
  </si>
  <si>
    <t>baa</t>
  </si>
  <si>
    <t>flpba5</t>
  </si>
  <si>
    <t>invba5</t>
  </si>
  <si>
    <t>phlm</t>
  </si>
  <si>
    <t>Vortex Shield</t>
  </si>
  <si>
    <t>paf</t>
  </si>
  <si>
    <t>pa5</t>
  </si>
  <si>
    <t>paa</t>
  </si>
  <si>
    <t>flppa5</t>
  </si>
  <si>
    <t>invpa5</t>
  </si>
  <si>
    <t>ashd</t>
  </si>
  <si>
    <t>item_metalshield</t>
  </si>
  <si>
    <t>Bloodlord Skull</t>
  </si>
  <si>
    <t>nef</t>
  </si>
  <si>
    <t>ne2</t>
  </si>
  <si>
    <t>ne5</t>
  </si>
  <si>
    <t>nea</t>
  </si>
  <si>
    <t>flpne2</t>
  </si>
  <si>
    <t>invne5</t>
  </si>
  <si>
    <t>head</t>
  </si>
  <si>
    <t>item_head</t>
  </si>
  <si>
    <t>armor.txt</t>
  </si>
  <si>
    <t>Chance for the Sacred Armor to be Unique</t>
  </si>
  <si>
    <t>Chance of Sacred Armour * Chance of Unique</t>
  </si>
  <si>
    <t>Final Chance of armo87 after all picks</t>
  </si>
  <si>
    <t>Chance of a Sacred Armour being Tyrael's Might</t>
  </si>
  <si>
    <t>Chance of Being Tyrael's Might * Chance of Our Sacred Armour Being Unique</t>
  </si>
  <si>
    <t>Final Chance of Tyrael's Might From Hell Baal</t>
  </si>
  <si>
    <t>Chance of armo87 after all picks * Chance of that being Tyrael's Might</t>
  </si>
  <si>
    <t>Final Chance as a Percentage</t>
  </si>
  <si>
    <t>Probability of a NoDrop</t>
  </si>
  <si>
    <t>itemTypeX (Unique = 250, Set = 500, Rare = 600)</t>
  </si>
  <si>
    <t>chance = itemRatioChance - (monsterLevel - baseItemLevel) / itemRatioDivisor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</si>
  <si>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</si>
  <si>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</si>
  <si>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</si>
  <si>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</si>
  <si>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</si>
  <si>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</si>
  <si>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</si>
  <si>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</si>
  <si>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</si>
  <si>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</si>
  <si>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</si>
  <si>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</si>
  <si>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</si>
  <si>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Beltable</t>
  </si>
  <si>
    <t>MaxSockets1</t>
  </si>
  <si>
    <t>MaxSocketsLevelThreshold1</t>
  </si>
  <si>
    <t>MaxSockets2</t>
  </si>
  <si>
    <t>MaxSocketsLevelThreshold2</t>
  </si>
  <si>
    <t>MaxSockets3</t>
  </si>
  <si>
    <t>TreasureClass</t>
  </si>
  <si>
    <t>StaffMods</t>
  </si>
  <si>
    <t>Class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</si>
  <si>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</si>
  <si>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</si>
  <si>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</si>
  <si>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</si>
  <si>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</si>
  <si>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</si>
  <si>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</si>
  <si>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</si>
  <si>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Shield</t>
  </si>
  <si>
    <t>shie</t>
  </si>
  <si>
    <t>shld</t>
  </si>
  <si>
    <t>rarm</t>
  </si>
  <si>
    <t>larm</t>
  </si>
  <si>
    <t>armo</t>
  </si>
  <si>
    <t>Armor</t>
  </si>
  <si>
    <t>Boots</t>
  </si>
  <si>
    <t>feet</t>
  </si>
  <si>
    <t>Gloves</t>
  </si>
  <si>
    <t>Belt</t>
  </si>
  <si>
    <t>Helm</t>
  </si>
  <si>
    <t>Voodoo Heads</t>
  </si>
  <si>
    <t>necr</t>
  </si>
  <si>
    <t>nec</t>
  </si>
  <si>
    <t>Auric Shields</t>
  </si>
  <si>
    <t>pala</t>
  </si>
  <si>
    <t>pal</t>
  </si>
  <si>
    <t>Primal Helm</t>
  </si>
  <si>
    <t>barb</t>
  </si>
  <si>
    <t>bar</t>
  </si>
  <si>
    <t>Pelt</t>
  </si>
  <si>
    <t>drui</t>
  </si>
  <si>
    <t>dru</t>
  </si>
  <si>
    <t>Cloak</t>
  </si>
  <si>
    <t>cloa</t>
  </si>
  <si>
    <t>assn</t>
  </si>
  <si>
    <t>ass</t>
  </si>
  <si>
    <t>Circlet</t>
  </si>
  <si>
    <t>itemtypes.txt</t>
  </si>
  <si>
    <t>Rarity of Tyrael's Might / Rarity of All Unique Sacred Armours</t>
  </si>
  <si>
    <t>if chance &lt; 128 { chance = 1 } else { chance = 128 / chance }</t>
  </si>
  <si>
    <t>if NoDrop != 0 { NoDrop / (Sum(ProbX) + NoDrop) } else { 0 }</t>
  </si>
  <si>
    <t>Rarity of Sacred Armour from ItemTypes / Rarity from ItemTypes of All Armor Lvl 85+</t>
  </si>
  <si>
    <t>Chance of a 7th Pick (1+ NoDrop in 6 picks)</t>
  </si>
  <si>
    <t>Chance of Unique Sacred Amour being Tyrael's Might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</si>
</sst>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/>
    <xf numFmtId="0" fontId="16" fillId="0" borderId="0" xfId="0" applyFont="1"/>
    <xf numFmtId="0" fontId="19" fillId="0" borderId="0" xfId="0" applyFont="1"/>
    <xf numFmtId="164" fontId="0" fillId="0" borderId="0" xfId="0" applyNumberFormat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U80"/>
  <sheetViews>
    <sheetView topLeftCell="A13" zoomScale="120" zoomScaleNormal="120" workbookViewId="0">
      <pane xSplit="1" topLeftCell="B1" activePane="topRight" state="frozen"/>
      <selection pane="topRight" activeCell="F24" sqref="F24"/>
    </sheetView>
  </sheetViews>
  <sheetFormatPr defaultRowHeight="15" x14ac:dyDescent="0.25"/>
  <cols>
    <col min="1" max="1" width="19.28515625" customWidth="1"/>
    <col min="2" max="2" width="9.5703125" customWidth="1"/>
    <col min="3" max="3" width="9.7109375" customWidth="1"/>
    <col min="6" max="6" width="13.42578125" customWidth="1"/>
    <col min="7" max="7" width="10.85546875" customWidth="1"/>
    <col min="10" max="10" width="13.85546875" customWidth="1"/>
    <col min="12" max="12" width="19.28515625" customWidth="1"/>
    <col min="14" max="14" width="15.28515625" customWidth="1"/>
    <col min="16" max="16" width="16.28515625" customWidth="1"/>
    <col min="18" max="18" width="14" customWidth="1"/>
    <col min="20" max="20" width="11.7109375" customWidth="1"/>
    <col min="26" max="26" width="20.140625" customWidth="1"/>
    <col min="30" max="30" width="13.7109375" customWidth="1"/>
    <col min="31" max="31" width="14.42578125" customWidth="1"/>
    <col min="242" max="242" width="9.7109375" customWidth="1"/>
    <col min="245" max="245" width="21.42578125" customWidth="1"/>
  </cols>
  <sheetData>
    <row r="1" spans="1:255" x14ac:dyDescent="0.25">
      <c r="A1" s="3" t="s">
        <v>451</v>
      </c>
    </row>
    <row r="2" spans="1:255" s="2" customFormat="1" x14ac:dyDescent="0.25">
      <c r="A2" s="2" t="s">
        <v>176</v>
      </c>
      <c r="B2" s="2" t="s">
        <v>177</v>
      </c>
      <c r="C2" s="2" t="s">
        <v>178</v>
      </c>
      <c r="D2" s="2" t="s">
        <v>179</v>
      </c>
      <c r="E2" s="2" t="s">
        <v>180</v>
      </c>
      <c r="F2" s="2" t="s">
        <v>181</v>
      </c>
      <c r="G2" s="2" t="s">
        <v>182</v>
      </c>
      <c r="H2" s="2" t="s">
        <v>183</v>
      </c>
      <c r="I2" s="2" t="s">
        <v>184</v>
      </c>
      <c r="J2" s="2" t="s">
        <v>185</v>
      </c>
      <c r="K2" s="2" t="s">
        <v>186</v>
      </c>
      <c r="L2" s="2" t="s">
        <v>187</v>
      </c>
      <c r="M2" s="2" t="s">
        <v>78</v>
      </c>
      <c r="N2" s="2" t="s">
        <v>188</v>
      </c>
      <c r="O2" s="2" t="s">
        <v>189</v>
      </c>
      <c r="P2" s="2" t="s">
        <v>190</v>
      </c>
      <c r="Q2" s="2" t="s">
        <v>191</v>
      </c>
      <c r="R2" s="2" t="s">
        <v>192</v>
      </c>
      <c r="S2" s="2" t="s">
        <v>193</v>
      </c>
      <c r="T2" s="2" t="s">
        <v>194</v>
      </c>
      <c r="U2" s="2" t="s">
        <v>195</v>
      </c>
      <c r="V2" s="2" t="s">
        <v>196</v>
      </c>
      <c r="W2" s="2" t="s">
        <v>197</v>
      </c>
      <c r="X2" s="2" t="s">
        <v>198</v>
      </c>
      <c r="Y2" s="2" t="s">
        <v>199</v>
      </c>
      <c r="Z2" s="2" t="s">
        <v>200</v>
      </c>
      <c r="AA2" s="2" t="s">
        <v>201</v>
      </c>
      <c r="AB2" s="2" t="s">
        <v>202</v>
      </c>
      <c r="AC2" s="2" t="s">
        <v>203</v>
      </c>
      <c r="AD2" s="2" t="s">
        <v>204</v>
      </c>
      <c r="AE2" s="2" t="s">
        <v>205</v>
      </c>
      <c r="AF2" s="2" t="s">
        <v>206</v>
      </c>
      <c r="AG2" s="2" t="s">
        <v>207</v>
      </c>
      <c r="AH2" s="2" t="s">
        <v>208</v>
      </c>
      <c r="AI2" s="2" t="s">
        <v>209</v>
      </c>
      <c r="AJ2" s="2" t="s">
        <v>210</v>
      </c>
      <c r="AK2" s="2" t="s">
        <v>211</v>
      </c>
      <c r="AL2" s="2" t="s">
        <v>212</v>
      </c>
      <c r="AM2" s="2" t="s">
        <v>213</v>
      </c>
      <c r="AN2" s="2" t="s">
        <v>214</v>
      </c>
      <c r="AO2" s="2" t="s">
        <v>215</v>
      </c>
      <c r="AP2" s="2" t="s">
        <v>216</v>
      </c>
      <c r="AQ2" s="2" t="s">
        <v>217</v>
      </c>
      <c r="AR2" s="2" t="s">
        <v>218</v>
      </c>
      <c r="AS2" s="2" t="s">
        <v>219</v>
      </c>
      <c r="AT2" s="2" t="s">
        <v>220</v>
      </c>
      <c r="AU2" s="2" t="s">
        <v>221</v>
      </c>
      <c r="AV2" s="2" t="s">
        <v>222</v>
      </c>
      <c r="AW2" s="2" t="s">
        <v>223</v>
      </c>
      <c r="AX2" s="2" t="s">
        <v>224</v>
      </c>
      <c r="AY2" s="2" t="s">
        <v>225</v>
      </c>
      <c r="AZ2" s="2" t="s">
        <v>226</v>
      </c>
      <c r="BA2" s="2" t="s">
        <v>227</v>
      </c>
      <c r="BB2" s="2" t="s">
        <v>228</v>
      </c>
      <c r="BC2" s="2" t="s">
        <v>229</v>
      </c>
      <c r="BD2" s="2" t="s">
        <v>230</v>
      </c>
      <c r="BE2" s="2" t="s">
        <v>231</v>
      </c>
      <c r="BF2" s="2" t="s">
        <v>232</v>
      </c>
      <c r="BG2" s="2" t="s">
        <v>233</v>
      </c>
      <c r="BH2" s="2" t="s">
        <v>234</v>
      </c>
      <c r="BI2" s="2" t="s">
        <v>235</v>
      </c>
      <c r="BJ2" s="2" t="s">
        <v>236</v>
      </c>
      <c r="BK2" s="2" t="s">
        <v>237</v>
      </c>
      <c r="BL2" s="2" t="s">
        <v>238</v>
      </c>
      <c r="BM2" s="2" t="s">
        <v>239</v>
      </c>
      <c r="BN2" s="2" t="s">
        <v>240</v>
      </c>
      <c r="BO2" s="2" t="s">
        <v>241</v>
      </c>
      <c r="BP2" s="2" t="s">
        <v>242</v>
      </c>
      <c r="BQ2" s="2" t="s">
        <v>243</v>
      </c>
      <c r="BR2" s="2" t="s">
        <v>244</v>
      </c>
      <c r="BS2" s="2" t="s">
        <v>245</v>
      </c>
      <c r="BT2" s="2" t="s">
        <v>246</v>
      </c>
      <c r="BU2" s="2" t="s">
        <v>247</v>
      </c>
      <c r="BV2" s="2" t="s">
        <v>248</v>
      </c>
      <c r="BW2" s="2" t="s">
        <v>249</v>
      </c>
      <c r="BX2" s="2" t="s">
        <v>250</v>
      </c>
      <c r="BY2" s="2" t="s">
        <v>251</v>
      </c>
      <c r="BZ2" s="2" t="s">
        <v>252</v>
      </c>
      <c r="CA2" s="2" t="s">
        <v>253</v>
      </c>
      <c r="CB2" s="2" t="s">
        <v>254</v>
      </c>
      <c r="CC2" s="2" t="s">
        <v>255</v>
      </c>
      <c r="CD2" s="2" t="s">
        <v>256</v>
      </c>
      <c r="CE2" s="2" t="s">
        <v>257</v>
      </c>
      <c r="CF2" s="2" t="s">
        <v>258</v>
      </c>
      <c r="CG2" s="2" t="s">
        <v>259</v>
      </c>
      <c r="CH2" s="2" t="s">
        <v>260</v>
      </c>
      <c r="CI2" s="2" t="s">
        <v>261</v>
      </c>
      <c r="CJ2" s="2" t="s">
        <v>262</v>
      </c>
      <c r="CK2" s="2" t="s">
        <v>263</v>
      </c>
      <c r="CL2" s="2" t="s">
        <v>264</v>
      </c>
      <c r="CM2" s="2" t="s">
        <v>265</v>
      </c>
      <c r="CN2" s="2" t="s">
        <v>266</v>
      </c>
      <c r="CO2" s="2" t="s">
        <v>267</v>
      </c>
      <c r="CP2" s="2" t="s">
        <v>268</v>
      </c>
      <c r="CQ2" s="2" t="s">
        <v>269</v>
      </c>
      <c r="CR2" s="2" t="s">
        <v>270</v>
      </c>
      <c r="CS2" s="2" t="s">
        <v>271</v>
      </c>
      <c r="CT2" s="2" t="s">
        <v>272</v>
      </c>
      <c r="CU2" s="2" t="s">
        <v>273</v>
      </c>
      <c r="CV2" s="2" t="s">
        <v>274</v>
      </c>
      <c r="CW2" s="2" t="s">
        <v>275</v>
      </c>
      <c r="CX2" s="2" t="s">
        <v>276</v>
      </c>
      <c r="CY2" s="2" t="s">
        <v>277</v>
      </c>
      <c r="CZ2" s="2" t="s">
        <v>278</v>
      </c>
      <c r="DA2" s="2" t="s">
        <v>279</v>
      </c>
      <c r="DB2" s="2" t="s">
        <v>280</v>
      </c>
      <c r="DC2" s="2" t="s">
        <v>281</v>
      </c>
      <c r="DD2" s="2" t="s">
        <v>282</v>
      </c>
      <c r="DE2" s="2" t="s">
        <v>283</v>
      </c>
      <c r="DF2" s="2" t="s">
        <v>284</v>
      </c>
      <c r="DG2" s="2" t="s">
        <v>285</v>
      </c>
      <c r="DH2" s="2" t="s">
        <v>286</v>
      </c>
      <c r="DI2" s="2" t="s">
        <v>287</v>
      </c>
      <c r="DJ2" s="2" t="s">
        <v>288</v>
      </c>
      <c r="DK2" s="2" t="s">
        <v>289</v>
      </c>
      <c r="DL2" s="2" t="s">
        <v>290</v>
      </c>
      <c r="DM2" s="2" t="s">
        <v>291</v>
      </c>
      <c r="DN2" s="2" t="s">
        <v>292</v>
      </c>
      <c r="DO2" s="2" t="s">
        <v>293</v>
      </c>
      <c r="DP2" s="2" t="s">
        <v>294</v>
      </c>
      <c r="DQ2" s="2" t="s">
        <v>295</v>
      </c>
      <c r="DR2" s="2" t="s">
        <v>296</v>
      </c>
      <c r="DS2" s="2" t="s">
        <v>297</v>
      </c>
      <c r="DT2" s="2" t="s">
        <v>298</v>
      </c>
      <c r="DU2" s="2" t="s">
        <v>299</v>
      </c>
      <c r="DV2" s="2" t="s">
        <v>300</v>
      </c>
      <c r="DW2" s="2" t="s">
        <v>301</v>
      </c>
      <c r="DX2" s="2" t="s">
        <v>302</v>
      </c>
      <c r="DY2" s="2" t="s">
        <v>303</v>
      </c>
      <c r="DZ2" s="2" t="s">
        <v>304</v>
      </c>
      <c r="EA2" s="2" t="s">
        <v>305</v>
      </c>
      <c r="EB2" s="2" t="s">
        <v>306</v>
      </c>
      <c r="EC2" s="2" t="s">
        <v>307</v>
      </c>
      <c r="ED2" s="2" t="s">
        <v>308</v>
      </c>
      <c r="EE2" s="2" t="s">
        <v>309</v>
      </c>
      <c r="EF2" s="2" t="s">
        <v>310</v>
      </c>
      <c r="EG2" s="2" t="s">
        <v>311</v>
      </c>
      <c r="EH2" s="2" t="s">
        <v>312</v>
      </c>
      <c r="EI2" s="2" t="s">
        <v>313</v>
      </c>
      <c r="EJ2" s="2" t="s">
        <v>314</v>
      </c>
      <c r="EK2" s="2" t="s">
        <v>315</v>
      </c>
      <c r="EL2" s="2" t="s">
        <v>316</v>
      </c>
      <c r="EM2" s="2" t="s">
        <v>317</v>
      </c>
      <c r="EN2" s="2" t="s">
        <v>318</v>
      </c>
      <c r="EO2" s="2" t="s">
        <v>319</v>
      </c>
      <c r="EP2" s="2" t="s">
        <v>320</v>
      </c>
      <c r="EQ2" s="2" t="s">
        <v>321</v>
      </c>
      <c r="ER2" s="2" t="s">
        <v>322</v>
      </c>
      <c r="ES2" s="2" t="s">
        <v>323</v>
      </c>
      <c r="ET2" s="2" t="s">
        <v>324</v>
      </c>
      <c r="EU2" s="2" t="s">
        <v>325</v>
      </c>
      <c r="EV2" s="2" t="s">
        <v>326</v>
      </c>
      <c r="EW2" s="2" t="s">
        <v>327</v>
      </c>
      <c r="EX2" s="2" t="s">
        <v>328</v>
      </c>
      <c r="EY2" s="2" t="s">
        <v>329</v>
      </c>
      <c r="EZ2" s="2" t="s">
        <v>330</v>
      </c>
      <c r="FA2" s="2" t="s">
        <v>331</v>
      </c>
      <c r="FB2" s="2" t="s">
        <v>332</v>
      </c>
      <c r="FC2" s="2" t="s">
        <v>333</v>
      </c>
      <c r="FD2" s="2" t="s">
        <v>334</v>
      </c>
      <c r="FE2" s="2" t="s">
        <v>335</v>
      </c>
      <c r="FF2" s="2" t="s">
        <v>336</v>
      </c>
      <c r="FG2" s="2" t="s">
        <v>337</v>
      </c>
      <c r="FH2" s="2" t="s">
        <v>338</v>
      </c>
      <c r="FI2" s="2" t="s">
        <v>339</v>
      </c>
      <c r="FJ2" s="2" t="s">
        <v>340</v>
      </c>
      <c r="FK2" s="2" t="s">
        <v>341</v>
      </c>
      <c r="FL2" s="2" t="s">
        <v>342</v>
      </c>
      <c r="FM2" s="2" t="s">
        <v>343</v>
      </c>
      <c r="FN2" s="2" t="s">
        <v>344</v>
      </c>
      <c r="FO2" s="2" t="s">
        <v>345</v>
      </c>
      <c r="FP2" s="2" t="s">
        <v>346</v>
      </c>
      <c r="FQ2" s="2" t="s">
        <v>347</v>
      </c>
      <c r="FR2" s="2" t="s">
        <v>348</v>
      </c>
      <c r="FS2" s="2" t="s">
        <v>349</v>
      </c>
      <c r="FT2" s="2" t="s">
        <v>350</v>
      </c>
      <c r="FU2" s="2" t="s">
        <v>351</v>
      </c>
      <c r="FV2" s="2" t="s">
        <v>352</v>
      </c>
      <c r="FW2" s="2" t="s">
        <v>353</v>
      </c>
      <c r="FX2" s="2" t="s">
        <v>354</v>
      </c>
      <c r="FY2" s="2" t="s">
        <v>355</v>
      </c>
      <c r="FZ2" s="2" t="s">
        <v>356</v>
      </c>
      <c r="GA2" s="2" t="s">
        <v>357</v>
      </c>
      <c r="GB2" s="2" t="s">
        <v>358</v>
      </c>
      <c r="GC2" s="2" t="s">
        <v>359</v>
      </c>
      <c r="GD2" s="2" t="s">
        <v>360</v>
      </c>
      <c r="GE2" s="2" t="s">
        <v>361</v>
      </c>
      <c r="GF2" s="2" t="s">
        <v>362</v>
      </c>
      <c r="GG2" s="2" t="s">
        <v>363</v>
      </c>
      <c r="GH2" s="2" t="s">
        <v>364</v>
      </c>
      <c r="GI2" s="2" t="s">
        <v>365</v>
      </c>
      <c r="GJ2" s="2" t="s">
        <v>366</v>
      </c>
      <c r="GK2" s="2" t="s">
        <v>367</v>
      </c>
      <c r="GL2" s="2" t="s">
        <v>368</v>
      </c>
      <c r="GM2" s="2" t="s">
        <v>369</v>
      </c>
      <c r="GN2" s="2" t="s">
        <v>370</v>
      </c>
      <c r="GO2" s="2" t="s">
        <v>371</v>
      </c>
      <c r="GP2" s="2" t="s">
        <v>372</v>
      </c>
      <c r="GQ2" s="2" t="s">
        <v>373</v>
      </c>
      <c r="GR2" s="2" t="s">
        <v>374</v>
      </c>
      <c r="GS2" s="2" t="s">
        <v>375</v>
      </c>
      <c r="GT2" s="2" t="s">
        <v>376</v>
      </c>
      <c r="GU2" s="2" t="s">
        <v>377</v>
      </c>
      <c r="GV2" s="2" t="s">
        <v>378</v>
      </c>
      <c r="GW2" s="2" t="s">
        <v>379</v>
      </c>
      <c r="GX2" s="2" t="s">
        <v>380</v>
      </c>
      <c r="GY2" s="2" t="s">
        <v>381</v>
      </c>
      <c r="GZ2" s="2" t="s">
        <v>382</v>
      </c>
      <c r="HA2" s="2" t="s">
        <v>383</v>
      </c>
      <c r="HB2" s="2" t="s">
        <v>384</v>
      </c>
      <c r="HC2" s="2" t="s">
        <v>385</v>
      </c>
      <c r="HD2" s="2" t="s">
        <v>386</v>
      </c>
      <c r="HE2" s="2" t="s">
        <v>387</v>
      </c>
      <c r="HF2" s="2" t="s">
        <v>388</v>
      </c>
      <c r="HG2" s="2" t="s">
        <v>389</v>
      </c>
      <c r="HH2" s="2" t="s">
        <v>390</v>
      </c>
      <c r="HI2" s="2" t="s">
        <v>391</v>
      </c>
      <c r="HJ2" s="2" t="s">
        <v>392</v>
      </c>
      <c r="HK2" s="2" t="s">
        <v>393</v>
      </c>
      <c r="HL2" s="2" t="s">
        <v>394</v>
      </c>
      <c r="HM2" s="2" t="s">
        <v>395</v>
      </c>
      <c r="HN2" s="2" t="s">
        <v>396</v>
      </c>
      <c r="HO2" s="2" t="s">
        <v>397</v>
      </c>
      <c r="HP2" s="2" t="s">
        <v>398</v>
      </c>
      <c r="HQ2" s="2" t="s">
        <v>399</v>
      </c>
      <c r="HR2" s="2" t="s">
        <v>400</v>
      </c>
      <c r="HS2" s="2" t="s">
        <v>401</v>
      </c>
      <c r="HT2" s="2" t="s">
        <v>402</v>
      </c>
      <c r="HU2" s="2" t="s">
        <v>403</v>
      </c>
      <c r="HV2" s="2" t="s">
        <v>404</v>
      </c>
      <c r="HW2" s="2" t="s">
        <v>405</v>
      </c>
      <c r="HX2" s="2" t="s">
        <v>406</v>
      </c>
      <c r="HY2" s="2" t="s">
        <v>407</v>
      </c>
      <c r="HZ2" s="2" t="s">
        <v>408</v>
      </c>
      <c r="IA2" s="2" t="s">
        <v>409</v>
      </c>
      <c r="IB2" s="2" t="s">
        <v>410</v>
      </c>
      <c r="IC2" s="2" t="s">
        <v>411</v>
      </c>
      <c r="ID2" s="2" t="s">
        <v>412</v>
      </c>
      <c r="IE2" s="2" t="s">
        <v>413</v>
      </c>
      <c r="IF2" s="2" t="s">
        <v>414</v>
      </c>
      <c r="IG2" s="2" t="s">
        <v>415</v>
      </c>
      <c r="IH2" s="2" t="s">
        <v>416</v>
      </c>
      <c r="II2" s="2" t="s">
        <v>417</v>
      </c>
      <c r="IJ2" s="2" t="s">
        <v>418</v>
      </c>
      <c r="IK2" s="2" t="s">
        <v>419</v>
      </c>
      <c r="IL2" s="2" t="s">
        <v>420</v>
      </c>
      <c r="IM2" s="2" t="s">
        <v>421</v>
      </c>
      <c r="IN2" s="2" t="s">
        <v>422</v>
      </c>
      <c r="IO2" s="2" t="s">
        <v>423</v>
      </c>
      <c r="IP2" s="2" t="s">
        <v>424</v>
      </c>
      <c r="IQ2" s="2" t="s">
        <v>425</v>
      </c>
      <c r="IR2" s="2" t="s">
        <v>426</v>
      </c>
      <c r="IS2" s="2" t="s">
        <v>427</v>
      </c>
      <c r="IT2" s="2" t="s">
        <v>428</v>
      </c>
      <c r="IU2" s="2" t="s">
        <v>32</v>
      </c>
    </row>
    <row r="3" spans="1:255" x14ac:dyDescent="0.25">
      <c r="A3" t="s">
        <v>429</v>
      </c>
      <c r="B3">
        <v>544</v>
      </c>
      <c r="C3" t="s">
        <v>429</v>
      </c>
      <c r="E3">
        <v>0</v>
      </c>
      <c r="F3" t="s">
        <v>430</v>
      </c>
      <c r="G3" t="s">
        <v>429</v>
      </c>
      <c r="I3" t="s">
        <v>259</v>
      </c>
      <c r="J3" t="s">
        <v>431</v>
      </c>
      <c r="L3">
        <v>42</v>
      </c>
      <c r="M3">
        <v>1</v>
      </c>
      <c r="Z3">
        <v>1</v>
      </c>
      <c r="AA3">
        <v>1</v>
      </c>
      <c r="AC3">
        <v>6</v>
      </c>
      <c r="AD3">
        <v>6</v>
      </c>
      <c r="AE3">
        <v>0</v>
      </c>
      <c r="AF3">
        <v>60</v>
      </c>
      <c r="AG3">
        <v>75</v>
      </c>
      <c r="AH3" s="5">
        <v>99</v>
      </c>
      <c r="AI3" t="s">
        <v>429</v>
      </c>
      <c r="AJ3" t="s">
        <v>429</v>
      </c>
      <c r="AK3">
        <v>14</v>
      </c>
      <c r="AL3">
        <v>15</v>
      </c>
      <c r="AM3">
        <v>13</v>
      </c>
      <c r="AN3">
        <v>12</v>
      </c>
      <c r="CG3">
        <v>1</v>
      </c>
      <c r="CI3">
        <v>1</v>
      </c>
      <c r="CJ3">
        <v>1</v>
      </c>
      <c r="CK3">
        <v>1</v>
      </c>
      <c r="CL3">
        <v>1</v>
      </c>
      <c r="CV3" t="s">
        <v>432</v>
      </c>
      <c r="CW3" t="s">
        <v>433</v>
      </c>
      <c r="CX3">
        <v>1</v>
      </c>
      <c r="CY3" t="s">
        <v>434</v>
      </c>
      <c r="CZ3" t="s">
        <v>435</v>
      </c>
      <c r="DA3">
        <v>1</v>
      </c>
      <c r="DB3" t="s">
        <v>436</v>
      </c>
      <c r="DC3" t="s">
        <v>437</v>
      </c>
      <c r="DD3">
        <v>1</v>
      </c>
      <c r="DE3" t="s">
        <v>438</v>
      </c>
      <c r="DF3" t="s">
        <v>439</v>
      </c>
      <c r="DG3">
        <v>1</v>
      </c>
      <c r="DH3" t="s">
        <v>440</v>
      </c>
      <c r="DI3" t="s">
        <v>439</v>
      </c>
      <c r="DJ3">
        <v>1</v>
      </c>
      <c r="DK3" t="s">
        <v>441</v>
      </c>
      <c r="DL3" t="s">
        <v>433</v>
      </c>
      <c r="DM3">
        <v>3</v>
      </c>
      <c r="DN3" t="s">
        <v>442</v>
      </c>
      <c r="DO3" t="s">
        <v>433</v>
      </c>
      <c r="DP3">
        <v>3</v>
      </c>
      <c r="DT3">
        <v>100</v>
      </c>
      <c r="DU3">
        <v>50</v>
      </c>
      <c r="DV3">
        <v>20</v>
      </c>
      <c r="DW3">
        <v>-15</v>
      </c>
      <c r="DX3">
        <v>-15</v>
      </c>
      <c r="DY3">
        <v>-15</v>
      </c>
      <c r="EB3">
        <v>33</v>
      </c>
      <c r="EC3">
        <v>33</v>
      </c>
      <c r="ED3">
        <v>33</v>
      </c>
      <c r="EE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N3">
        <v>50</v>
      </c>
      <c r="EO3">
        <v>50</v>
      </c>
      <c r="EP3">
        <v>50</v>
      </c>
      <c r="EQ3">
        <v>50</v>
      </c>
      <c r="ER3">
        <v>0</v>
      </c>
      <c r="EU3">
        <v>1</v>
      </c>
      <c r="EV3">
        <v>40</v>
      </c>
      <c r="EW3">
        <v>45</v>
      </c>
      <c r="EX3">
        <v>55</v>
      </c>
      <c r="EY3">
        <v>5</v>
      </c>
      <c r="EZ3">
        <v>6336</v>
      </c>
      <c r="FA3">
        <v>6336</v>
      </c>
      <c r="FB3">
        <v>87</v>
      </c>
      <c r="FC3">
        <v>6460</v>
      </c>
      <c r="FD3">
        <v>106</v>
      </c>
      <c r="FE3">
        <v>179</v>
      </c>
      <c r="FF3">
        <v>251</v>
      </c>
      <c r="FG3">
        <v>136</v>
      </c>
      <c r="FH3">
        <v>271</v>
      </c>
      <c r="FI3">
        <v>376</v>
      </c>
      <c r="FM3">
        <v>6336</v>
      </c>
      <c r="FN3">
        <v>6336</v>
      </c>
      <c r="FO3">
        <v>150</v>
      </c>
      <c r="FP3">
        <v>6460</v>
      </c>
      <c r="FQ3">
        <v>120</v>
      </c>
      <c r="FR3">
        <v>180</v>
      </c>
      <c r="FS3">
        <v>250</v>
      </c>
      <c r="FT3">
        <v>135</v>
      </c>
      <c r="FU3">
        <v>240</v>
      </c>
      <c r="FV3">
        <v>250</v>
      </c>
      <c r="FZ3">
        <v>6336</v>
      </c>
      <c r="GA3">
        <v>6336</v>
      </c>
      <c r="GB3">
        <v>150</v>
      </c>
      <c r="GC3">
        <v>6460</v>
      </c>
      <c r="GD3">
        <v>150</v>
      </c>
      <c r="GE3">
        <v>190</v>
      </c>
      <c r="GF3">
        <v>250</v>
      </c>
      <c r="GG3">
        <v>165</v>
      </c>
      <c r="GH3">
        <v>240</v>
      </c>
      <c r="GI3">
        <v>250</v>
      </c>
      <c r="GM3" t="s">
        <v>439</v>
      </c>
      <c r="GN3" t="s">
        <v>443</v>
      </c>
      <c r="GO3">
        <v>0</v>
      </c>
      <c r="GS3">
        <v>100</v>
      </c>
      <c r="GT3">
        <v>100</v>
      </c>
      <c r="GU3">
        <v>150</v>
      </c>
      <c r="GW3">
        <v>100</v>
      </c>
      <c r="GX3">
        <v>120</v>
      </c>
      <c r="GY3">
        <v>200</v>
      </c>
      <c r="HA3" t="s">
        <v>444</v>
      </c>
      <c r="HB3" t="s">
        <v>445</v>
      </c>
      <c r="HC3">
        <v>0</v>
      </c>
      <c r="HG3">
        <v>100</v>
      </c>
      <c r="HH3">
        <v>100</v>
      </c>
      <c r="HI3">
        <v>160</v>
      </c>
      <c r="HJ3">
        <v>500</v>
      </c>
      <c r="HK3">
        <v>100</v>
      </c>
      <c r="HL3">
        <v>120</v>
      </c>
      <c r="HM3">
        <v>160</v>
      </c>
      <c r="HN3">
        <v>1000</v>
      </c>
      <c r="IC3" t="s">
        <v>446</v>
      </c>
      <c r="ID3" t="s">
        <v>446</v>
      </c>
      <c r="IE3" t="s">
        <v>446</v>
      </c>
      <c r="IF3" t="s">
        <v>447</v>
      </c>
      <c r="IG3" t="s">
        <v>448</v>
      </c>
      <c r="IH3" t="s">
        <v>448</v>
      </c>
      <c r="II3" t="s">
        <v>448</v>
      </c>
      <c r="IJ3" t="s">
        <v>449</v>
      </c>
      <c r="IK3" s="5" t="s">
        <v>55</v>
      </c>
      <c r="IL3" t="s">
        <v>55</v>
      </c>
      <c r="IM3" t="s">
        <v>55</v>
      </c>
      <c r="IN3" t="s">
        <v>450</v>
      </c>
      <c r="IO3">
        <v>40</v>
      </c>
      <c r="IP3">
        <v>0</v>
      </c>
      <c r="IR3">
        <v>1</v>
      </c>
      <c r="IU3">
        <v>0</v>
      </c>
    </row>
    <row r="5" spans="1:255" x14ac:dyDescent="0.25">
      <c r="A5" s="3" t="s">
        <v>168</v>
      </c>
    </row>
    <row r="6" spans="1:255" s="2" customForma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2" t="s">
        <v>25</v>
      </c>
      <c r="AA6" s="2" t="s">
        <v>26</v>
      </c>
      <c r="AB6" s="2" t="s">
        <v>27</v>
      </c>
      <c r="AC6" s="2" t="s">
        <v>28</v>
      </c>
      <c r="AD6" s="2" t="s">
        <v>29</v>
      </c>
      <c r="AE6" s="2" t="s">
        <v>30</v>
      </c>
      <c r="AF6" s="2" t="s">
        <v>31</v>
      </c>
      <c r="AG6" s="2" t="s">
        <v>32</v>
      </c>
    </row>
    <row r="7" spans="1:255" x14ac:dyDescent="0.25">
      <c r="A7" t="s">
        <v>47</v>
      </c>
      <c r="B7">
        <v>1</v>
      </c>
      <c r="C7">
        <v>83</v>
      </c>
      <c r="D7">
        <v>1</v>
      </c>
      <c r="J7" t="s">
        <v>40</v>
      </c>
      <c r="K7">
        <v>2</v>
      </c>
      <c r="L7" t="s">
        <v>41</v>
      </c>
      <c r="M7">
        <v>1</v>
      </c>
      <c r="N7" t="s">
        <v>42</v>
      </c>
      <c r="O7">
        <v>6</v>
      </c>
      <c r="P7" t="s">
        <v>43</v>
      </c>
      <c r="Q7">
        <v>3</v>
      </c>
      <c r="R7" t="s">
        <v>45</v>
      </c>
      <c r="S7">
        <v>14</v>
      </c>
      <c r="T7" t="s">
        <v>46</v>
      </c>
      <c r="U7">
        <v>7</v>
      </c>
      <c r="V7" t="s">
        <v>48</v>
      </c>
      <c r="W7">
        <v>2</v>
      </c>
      <c r="X7" t="s">
        <v>49</v>
      </c>
      <c r="Y7">
        <v>1</v>
      </c>
      <c r="Z7" t="s">
        <v>44</v>
      </c>
      <c r="AA7">
        <v>1530</v>
      </c>
      <c r="AD7">
        <v>36</v>
      </c>
      <c r="AE7">
        <v>1566</v>
      </c>
      <c r="AF7">
        <v>0.97699999999999998</v>
      </c>
      <c r="AG7">
        <v>0</v>
      </c>
    </row>
    <row r="8" spans="1:255" x14ac:dyDescent="0.25">
      <c r="A8" s="5" t="s">
        <v>50</v>
      </c>
      <c r="B8">
        <v>1</v>
      </c>
      <c r="C8">
        <v>84</v>
      </c>
      <c r="D8">
        <v>1</v>
      </c>
      <c r="J8" t="s">
        <v>42</v>
      </c>
      <c r="K8">
        <v>2</v>
      </c>
      <c r="L8" t="s">
        <v>43</v>
      </c>
      <c r="M8">
        <v>1</v>
      </c>
      <c r="N8" t="s">
        <v>45</v>
      </c>
      <c r="O8">
        <v>6</v>
      </c>
      <c r="P8" t="s">
        <v>46</v>
      </c>
      <c r="Q8">
        <v>3</v>
      </c>
      <c r="R8" t="s">
        <v>48</v>
      </c>
      <c r="S8">
        <v>14</v>
      </c>
      <c r="T8" t="s">
        <v>49</v>
      </c>
      <c r="U8">
        <v>7</v>
      </c>
      <c r="V8" t="s">
        <v>51</v>
      </c>
      <c r="W8">
        <v>2</v>
      </c>
      <c r="X8" s="5" t="s">
        <v>52</v>
      </c>
      <c r="Y8" s="5">
        <v>1</v>
      </c>
      <c r="Z8" t="s">
        <v>47</v>
      </c>
      <c r="AA8">
        <v>1530</v>
      </c>
      <c r="AD8">
        <v>36</v>
      </c>
      <c r="AE8">
        <v>1566</v>
      </c>
      <c r="AF8">
        <v>0.97699999999999998</v>
      </c>
      <c r="AG8">
        <v>0</v>
      </c>
    </row>
    <row r="9" spans="1:255" x14ac:dyDescent="0.25">
      <c r="A9" t="s">
        <v>53</v>
      </c>
      <c r="B9">
        <v>5</v>
      </c>
      <c r="C9">
        <v>85</v>
      </c>
      <c r="D9">
        <v>1</v>
      </c>
      <c r="J9" t="s">
        <v>33</v>
      </c>
      <c r="K9">
        <v>60</v>
      </c>
      <c r="L9" t="s">
        <v>34</v>
      </c>
      <c r="M9">
        <v>4</v>
      </c>
      <c r="N9" t="s">
        <v>35</v>
      </c>
      <c r="O9">
        <v>10</v>
      </c>
      <c r="P9" t="s">
        <v>36</v>
      </c>
      <c r="Q9">
        <v>14</v>
      </c>
      <c r="R9" t="s">
        <v>37</v>
      </c>
      <c r="S9">
        <v>28</v>
      </c>
      <c r="T9" t="s">
        <v>38</v>
      </c>
      <c r="U9">
        <v>14</v>
      </c>
      <c r="AG9">
        <v>0</v>
      </c>
    </row>
    <row r="10" spans="1:255" x14ac:dyDescent="0.25">
      <c r="A10" s="5" t="s">
        <v>55</v>
      </c>
      <c r="D10" s="5">
        <v>7</v>
      </c>
      <c r="E10" s="5">
        <v>983</v>
      </c>
      <c r="F10">
        <v>983</v>
      </c>
      <c r="G10">
        <v>983</v>
      </c>
      <c r="H10">
        <v>1024</v>
      </c>
      <c r="I10" s="5">
        <v>15</v>
      </c>
      <c r="J10" t="s">
        <v>54</v>
      </c>
      <c r="K10">
        <v>5</v>
      </c>
      <c r="L10" s="5" t="s">
        <v>50</v>
      </c>
      <c r="M10" s="5">
        <v>52</v>
      </c>
      <c r="N10" t="s">
        <v>39</v>
      </c>
      <c r="O10">
        <v>5</v>
      </c>
      <c r="P10" t="s">
        <v>53</v>
      </c>
      <c r="Q10">
        <v>3</v>
      </c>
      <c r="R10" t="s">
        <v>56</v>
      </c>
      <c r="S10">
        <v>1</v>
      </c>
      <c r="T10" t="s">
        <v>146</v>
      </c>
      <c r="U10">
        <v>5</v>
      </c>
      <c r="AG10">
        <v>0</v>
      </c>
    </row>
    <row r="11" spans="1:255" x14ac:dyDescent="0.25">
      <c r="AG11">
        <v>0</v>
      </c>
    </row>
    <row r="12" spans="1:255" x14ac:dyDescent="0.25">
      <c r="A12" s="3" t="s">
        <v>167</v>
      </c>
    </row>
    <row r="13" spans="1:255" s="2" customFormat="1" x14ac:dyDescent="0.25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4</v>
      </c>
      <c r="F13" s="2" t="s">
        <v>61</v>
      </c>
      <c r="G13" s="2" t="s">
        <v>62</v>
      </c>
      <c r="H13" s="2" t="s">
        <v>6</v>
      </c>
      <c r="I13" s="2" t="s">
        <v>63</v>
      </c>
      <c r="J13" s="2" t="s">
        <v>64</v>
      </c>
      <c r="K13" s="2" t="s">
        <v>5</v>
      </c>
      <c r="L13" s="2" t="s">
        <v>65</v>
      </c>
      <c r="M13" s="2" t="s">
        <v>66</v>
      </c>
      <c r="N13" s="2" t="s">
        <v>7</v>
      </c>
      <c r="O13" s="2" t="s">
        <v>67</v>
      </c>
      <c r="P13" s="2" t="s">
        <v>68</v>
      </c>
      <c r="Q13" s="2" t="s">
        <v>69</v>
      </c>
      <c r="R13" s="2" t="s">
        <v>70</v>
      </c>
      <c r="S13" s="2" t="s">
        <v>71</v>
      </c>
      <c r="T13" s="2" t="s">
        <v>72</v>
      </c>
    </row>
    <row r="14" spans="1:255" x14ac:dyDescent="0.25">
      <c r="A14" t="s">
        <v>73</v>
      </c>
      <c r="B14">
        <v>0</v>
      </c>
      <c r="C14">
        <v>0</v>
      </c>
      <c r="D14">
        <v>0</v>
      </c>
      <c r="E14">
        <v>400</v>
      </c>
      <c r="F14">
        <v>2</v>
      </c>
      <c r="G14">
        <v>6400</v>
      </c>
      <c r="H14">
        <v>160</v>
      </c>
      <c r="I14">
        <v>3</v>
      </c>
      <c r="J14">
        <v>3200</v>
      </c>
      <c r="K14">
        <v>125</v>
      </c>
      <c r="L14">
        <v>6</v>
      </c>
      <c r="M14">
        <v>5600</v>
      </c>
      <c r="N14">
        <v>30</v>
      </c>
      <c r="O14">
        <v>16</v>
      </c>
      <c r="P14">
        <v>192</v>
      </c>
      <c r="Q14">
        <v>12</v>
      </c>
      <c r="R14">
        <v>16</v>
      </c>
      <c r="S14">
        <v>4</v>
      </c>
      <c r="T14">
        <v>8</v>
      </c>
    </row>
    <row r="15" spans="1:255" x14ac:dyDescent="0.25">
      <c r="A15" t="s">
        <v>59</v>
      </c>
      <c r="B15">
        <v>0</v>
      </c>
      <c r="C15">
        <v>1</v>
      </c>
      <c r="D15">
        <v>0</v>
      </c>
      <c r="E15">
        <v>240</v>
      </c>
      <c r="F15">
        <v>2</v>
      </c>
      <c r="G15">
        <v>6400</v>
      </c>
      <c r="H15">
        <v>96</v>
      </c>
      <c r="I15">
        <v>3</v>
      </c>
      <c r="J15">
        <v>3200</v>
      </c>
      <c r="K15">
        <v>96</v>
      </c>
      <c r="L15">
        <v>6</v>
      </c>
      <c r="M15">
        <v>5600</v>
      </c>
      <c r="N15">
        <v>3</v>
      </c>
      <c r="O15">
        <v>100</v>
      </c>
      <c r="P15">
        <v>192</v>
      </c>
      <c r="Q15">
        <v>4</v>
      </c>
      <c r="R15">
        <v>16</v>
      </c>
      <c r="S15">
        <v>1</v>
      </c>
      <c r="T15">
        <v>8</v>
      </c>
    </row>
    <row r="16" spans="1:255" x14ac:dyDescent="0.25">
      <c r="A16" t="s">
        <v>73</v>
      </c>
      <c r="B16">
        <v>1</v>
      </c>
      <c r="C16">
        <v>0</v>
      </c>
      <c r="D16">
        <v>0</v>
      </c>
      <c r="E16">
        <v>400</v>
      </c>
      <c r="F16">
        <v>1</v>
      </c>
      <c r="G16">
        <v>6400</v>
      </c>
      <c r="H16">
        <v>100</v>
      </c>
      <c r="I16">
        <v>2</v>
      </c>
      <c r="J16">
        <v>3200</v>
      </c>
      <c r="K16">
        <v>160</v>
      </c>
      <c r="L16">
        <v>2</v>
      </c>
      <c r="M16">
        <v>5600</v>
      </c>
      <c r="N16">
        <v>34</v>
      </c>
      <c r="O16">
        <v>3</v>
      </c>
      <c r="P16">
        <v>192</v>
      </c>
      <c r="Q16">
        <v>12</v>
      </c>
      <c r="R16">
        <v>8</v>
      </c>
      <c r="S16">
        <v>2</v>
      </c>
      <c r="T16">
        <v>2</v>
      </c>
    </row>
    <row r="17" spans="1:166" x14ac:dyDescent="0.25">
      <c r="A17" s="5" t="s">
        <v>59</v>
      </c>
      <c r="B17">
        <v>1</v>
      </c>
      <c r="C17">
        <v>1</v>
      </c>
      <c r="D17">
        <v>0</v>
      </c>
      <c r="E17" s="5">
        <v>400</v>
      </c>
      <c r="F17" s="5">
        <v>1</v>
      </c>
      <c r="G17" s="5">
        <v>6400</v>
      </c>
      <c r="H17">
        <v>100</v>
      </c>
      <c r="I17">
        <v>2</v>
      </c>
      <c r="J17">
        <v>3200</v>
      </c>
      <c r="K17">
        <v>160</v>
      </c>
      <c r="L17">
        <v>2</v>
      </c>
      <c r="M17">
        <v>5600</v>
      </c>
      <c r="N17">
        <v>34</v>
      </c>
      <c r="O17">
        <v>3</v>
      </c>
      <c r="P17">
        <v>192</v>
      </c>
      <c r="Q17">
        <v>12</v>
      </c>
      <c r="R17">
        <v>8</v>
      </c>
      <c r="S17">
        <v>1</v>
      </c>
      <c r="T17">
        <v>1</v>
      </c>
    </row>
    <row r="18" spans="1:166" x14ac:dyDescent="0.25">
      <c r="A18" t="s">
        <v>60</v>
      </c>
      <c r="B18">
        <v>1</v>
      </c>
      <c r="C18">
        <v>0</v>
      </c>
      <c r="D18">
        <v>1</v>
      </c>
      <c r="E18">
        <v>240</v>
      </c>
      <c r="F18">
        <v>3</v>
      </c>
      <c r="G18">
        <v>6400</v>
      </c>
      <c r="H18">
        <v>80</v>
      </c>
      <c r="I18">
        <v>3</v>
      </c>
      <c r="J18">
        <v>3200</v>
      </c>
      <c r="K18">
        <v>120</v>
      </c>
      <c r="L18">
        <v>3</v>
      </c>
      <c r="M18">
        <v>5600</v>
      </c>
      <c r="N18">
        <v>17</v>
      </c>
      <c r="O18">
        <v>6</v>
      </c>
      <c r="P18">
        <v>192</v>
      </c>
      <c r="Q18">
        <v>9</v>
      </c>
      <c r="R18">
        <v>8</v>
      </c>
      <c r="S18">
        <v>2</v>
      </c>
      <c r="T18">
        <v>2</v>
      </c>
    </row>
    <row r="19" spans="1:166" x14ac:dyDescent="0.25">
      <c r="A19" t="s">
        <v>74</v>
      </c>
      <c r="B19">
        <v>1</v>
      </c>
      <c r="C19">
        <v>1</v>
      </c>
      <c r="D19">
        <v>1</v>
      </c>
      <c r="E19">
        <v>240</v>
      </c>
      <c r="F19">
        <v>3</v>
      </c>
      <c r="G19">
        <v>6400</v>
      </c>
      <c r="H19">
        <v>80</v>
      </c>
      <c r="I19">
        <v>3</v>
      </c>
      <c r="J19">
        <v>3200</v>
      </c>
      <c r="K19">
        <v>120</v>
      </c>
      <c r="L19">
        <v>3</v>
      </c>
      <c r="M19">
        <v>5600</v>
      </c>
      <c r="N19">
        <v>17</v>
      </c>
      <c r="O19">
        <v>6</v>
      </c>
      <c r="P19">
        <v>192</v>
      </c>
      <c r="Q19">
        <v>9</v>
      </c>
      <c r="R19">
        <v>8</v>
      </c>
      <c r="S19">
        <v>1</v>
      </c>
      <c r="T19">
        <v>1</v>
      </c>
    </row>
    <row r="21" spans="1:166" x14ac:dyDescent="0.25">
      <c r="A21" s="3" t="s">
        <v>166</v>
      </c>
    </row>
    <row r="22" spans="1:166" s="2" customFormat="1" x14ac:dyDescent="0.25">
      <c r="A22" s="2" t="s">
        <v>75</v>
      </c>
      <c r="B22" s="2" t="s">
        <v>76</v>
      </c>
      <c r="C22" s="2" t="s">
        <v>77</v>
      </c>
      <c r="D22" s="2" t="s">
        <v>78</v>
      </c>
      <c r="E22" s="2" t="s">
        <v>79</v>
      </c>
      <c r="F22" s="2" t="s">
        <v>80</v>
      </c>
      <c r="G22" s="2" t="s">
        <v>81</v>
      </c>
      <c r="H22" s="2" t="s">
        <v>82</v>
      </c>
      <c r="I22" s="2" t="s">
        <v>83</v>
      </c>
      <c r="J22" s="2" t="s">
        <v>84</v>
      </c>
      <c r="K22" s="2" t="s">
        <v>85</v>
      </c>
      <c r="L22" s="2" t="s">
        <v>86</v>
      </c>
      <c r="M22" s="2" t="s">
        <v>87</v>
      </c>
      <c r="N22" s="2" t="s">
        <v>88</v>
      </c>
      <c r="O22" s="2" t="s">
        <v>89</v>
      </c>
      <c r="P22" s="2" t="s">
        <v>90</v>
      </c>
      <c r="Q22" s="2" t="s">
        <v>91</v>
      </c>
      <c r="R22" s="2" t="s">
        <v>92</v>
      </c>
      <c r="S22" s="2" t="s">
        <v>93</v>
      </c>
      <c r="T22" s="2" t="s">
        <v>94</v>
      </c>
      <c r="U22" s="2" t="s">
        <v>95</v>
      </c>
      <c r="V22" s="2" t="s">
        <v>96</v>
      </c>
      <c r="W22" s="2" t="s">
        <v>97</v>
      </c>
      <c r="X22" s="2" t="s">
        <v>98</v>
      </c>
      <c r="Y22" s="2" t="s">
        <v>99</v>
      </c>
      <c r="Z22" s="2" t="s">
        <v>100</v>
      </c>
      <c r="AA22" s="2" t="s">
        <v>101</v>
      </c>
      <c r="AB22" s="2" t="s">
        <v>102</v>
      </c>
      <c r="AC22" s="2" t="s">
        <v>103</v>
      </c>
      <c r="AD22" s="2" t="s">
        <v>104</v>
      </c>
      <c r="AE22" s="2" t="s">
        <v>105</v>
      </c>
      <c r="AF22" s="2" t="s">
        <v>106</v>
      </c>
      <c r="AG22" s="2" t="s">
        <v>107</v>
      </c>
      <c r="AH22" s="2" t="s">
        <v>108</v>
      </c>
      <c r="AI22" s="2" t="s">
        <v>109</v>
      </c>
      <c r="AJ22" s="2" t="s">
        <v>110</v>
      </c>
      <c r="AK22" s="2" t="s">
        <v>111</v>
      </c>
      <c r="AL22" s="2" t="s">
        <v>112</v>
      </c>
      <c r="AM22" s="2" t="s">
        <v>113</v>
      </c>
      <c r="AN22" s="2" t="s">
        <v>114</v>
      </c>
      <c r="AO22" s="2" t="s">
        <v>115</v>
      </c>
      <c r="AP22" s="2" t="s">
        <v>116</v>
      </c>
      <c r="AQ22" s="2" t="s">
        <v>117</v>
      </c>
      <c r="AR22" s="2" t="s">
        <v>118</v>
      </c>
      <c r="AS22" s="2" t="s">
        <v>119</v>
      </c>
      <c r="AT22" s="2" t="s">
        <v>120</v>
      </c>
      <c r="AU22" s="2" t="s">
        <v>121</v>
      </c>
      <c r="AV22" s="2" t="s">
        <v>122</v>
      </c>
      <c r="AW22" s="2" t="s">
        <v>123</v>
      </c>
      <c r="AX22" s="2" t="s">
        <v>124</v>
      </c>
      <c r="AY22" s="2" t="s">
        <v>125</v>
      </c>
      <c r="AZ22" s="2" t="s">
        <v>126</v>
      </c>
      <c r="BA22" s="2" t="s">
        <v>127</v>
      </c>
      <c r="BB22" s="2" t="s">
        <v>128</v>
      </c>
      <c r="BC22" s="2" t="s">
        <v>129</v>
      </c>
      <c r="BD22" s="2" t="s">
        <v>130</v>
      </c>
      <c r="BE22" s="2" t="s">
        <v>131</v>
      </c>
      <c r="BF22" s="2" t="s">
        <v>132</v>
      </c>
      <c r="BG22" s="2" t="s">
        <v>133</v>
      </c>
      <c r="BH22" s="2" t="s">
        <v>134</v>
      </c>
      <c r="BI22" s="2" t="s">
        <v>135</v>
      </c>
      <c r="BJ22" s="2" t="s">
        <v>136</v>
      </c>
      <c r="BK22" s="2" t="s">
        <v>137</v>
      </c>
      <c r="BL22" s="2" t="s">
        <v>138</v>
      </c>
      <c r="BM22" s="2" t="s">
        <v>139</v>
      </c>
      <c r="BN22" s="2" t="s">
        <v>140</v>
      </c>
      <c r="BO22" s="2" t="s">
        <v>141</v>
      </c>
      <c r="BP22" s="2" t="s">
        <v>142</v>
      </c>
      <c r="BQ22" s="2" t="s">
        <v>143</v>
      </c>
      <c r="BR22" s="2" t="s">
        <v>144</v>
      </c>
      <c r="BS22" s="2" t="s">
        <v>32</v>
      </c>
    </row>
    <row r="23" spans="1:166" x14ac:dyDescent="0.25">
      <c r="A23" t="s">
        <v>145</v>
      </c>
      <c r="B23">
        <v>311</v>
      </c>
      <c r="C23">
        <v>100</v>
      </c>
      <c r="D23">
        <v>1</v>
      </c>
      <c r="F23" s="5">
        <v>1</v>
      </c>
      <c r="H23">
        <v>87</v>
      </c>
      <c r="I23">
        <v>84</v>
      </c>
      <c r="J23" s="5" t="s">
        <v>146</v>
      </c>
      <c r="K23" t="s">
        <v>147</v>
      </c>
      <c r="M23">
        <v>5</v>
      </c>
      <c r="N23">
        <v>5000</v>
      </c>
      <c r="O23" t="s">
        <v>148</v>
      </c>
      <c r="P23" t="s">
        <v>148</v>
      </c>
      <c r="R23" t="s">
        <v>149</v>
      </c>
      <c r="V23" t="s">
        <v>150</v>
      </c>
      <c r="X23">
        <v>-100</v>
      </c>
      <c r="Y23">
        <v>-100</v>
      </c>
      <c r="Z23" t="s">
        <v>151</v>
      </c>
      <c r="AB23">
        <v>1</v>
      </c>
      <c r="AC23">
        <v>1</v>
      </c>
      <c r="AD23" t="s">
        <v>152</v>
      </c>
      <c r="AF23">
        <v>120</v>
      </c>
      <c r="AG23">
        <v>150</v>
      </c>
      <c r="AH23" t="s">
        <v>153</v>
      </c>
      <c r="AJ23">
        <v>1</v>
      </c>
      <c r="AK23">
        <v>1</v>
      </c>
      <c r="AL23" t="s">
        <v>154</v>
      </c>
      <c r="AN23">
        <v>50</v>
      </c>
      <c r="AO23">
        <v>100</v>
      </c>
      <c r="AP23" t="s">
        <v>155</v>
      </c>
      <c r="AR23">
        <v>1</v>
      </c>
      <c r="AS23">
        <v>1</v>
      </c>
      <c r="AT23" t="s">
        <v>156</v>
      </c>
      <c r="AV23">
        <v>20</v>
      </c>
      <c r="AW23">
        <v>20</v>
      </c>
      <c r="AX23" t="s">
        <v>157</v>
      </c>
      <c r="AZ23">
        <v>20</v>
      </c>
      <c r="BA23">
        <v>30</v>
      </c>
      <c r="BB23" t="s">
        <v>158</v>
      </c>
      <c r="BD23">
        <v>20</v>
      </c>
      <c r="BE23">
        <v>30</v>
      </c>
      <c r="BS23">
        <v>0</v>
      </c>
    </row>
    <row r="24" spans="1:166" x14ac:dyDescent="0.25">
      <c r="A24" t="s">
        <v>159</v>
      </c>
      <c r="B24">
        <v>366</v>
      </c>
      <c r="C24">
        <v>100</v>
      </c>
      <c r="D24">
        <v>1</v>
      </c>
      <c r="F24" s="5">
        <v>8</v>
      </c>
      <c r="H24">
        <v>82</v>
      </c>
      <c r="I24">
        <v>74</v>
      </c>
      <c r="J24" s="5" t="s">
        <v>146</v>
      </c>
      <c r="K24" t="s">
        <v>147</v>
      </c>
      <c r="M24">
        <v>5</v>
      </c>
      <c r="N24">
        <v>5000</v>
      </c>
      <c r="O24" t="s">
        <v>160</v>
      </c>
      <c r="P24" t="s">
        <v>160</v>
      </c>
      <c r="R24" t="s">
        <v>149</v>
      </c>
      <c r="V24" t="s">
        <v>152</v>
      </c>
      <c r="X24">
        <v>170</v>
      </c>
      <c r="Y24">
        <v>220</v>
      </c>
      <c r="Z24" t="s">
        <v>161</v>
      </c>
      <c r="AB24">
        <v>20</v>
      </c>
      <c r="AC24">
        <v>20</v>
      </c>
      <c r="AD24" t="s">
        <v>162</v>
      </c>
      <c r="AF24">
        <v>250</v>
      </c>
      <c r="AG24">
        <v>300</v>
      </c>
      <c r="AH24" t="s">
        <v>163</v>
      </c>
      <c r="AJ24">
        <v>40</v>
      </c>
      <c r="AK24">
        <v>50</v>
      </c>
      <c r="AL24" t="s">
        <v>158</v>
      </c>
      <c r="AN24">
        <v>10</v>
      </c>
      <c r="AO24">
        <v>15</v>
      </c>
      <c r="AP24" t="s">
        <v>164</v>
      </c>
      <c r="AR24">
        <v>10</v>
      </c>
      <c r="AS24">
        <v>15</v>
      </c>
      <c r="AT24" t="s">
        <v>165</v>
      </c>
      <c r="AU24">
        <v>10</v>
      </c>
      <c r="AV24">
        <v>1</v>
      </c>
      <c r="AW24">
        <v>2</v>
      </c>
      <c r="BS24">
        <v>0</v>
      </c>
    </row>
    <row r="26" spans="1:166" s="3" customFormat="1" x14ac:dyDescent="0.25">
      <c r="A26" s="3" t="s">
        <v>706</v>
      </c>
    </row>
    <row r="27" spans="1:166" s="2" customFormat="1" x14ac:dyDescent="0.25">
      <c r="A27" s="2" t="s">
        <v>471</v>
      </c>
      <c r="B27" s="2" t="s">
        <v>77</v>
      </c>
      <c r="C27" s="2" t="s">
        <v>472</v>
      </c>
      <c r="D27" s="2" t="s">
        <v>80</v>
      </c>
      <c r="E27" s="2" t="s">
        <v>473</v>
      </c>
      <c r="F27" s="2" t="s">
        <v>474</v>
      </c>
      <c r="G27" s="2" t="s">
        <v>475</v>
      </c>
      <c r="H27" s="2" t="s">
        <v>476</v>
      </c>
      <c r="I27" s="2" t="s">
        <v>477</v>
      </c>
      <c r="J27" s="2" t="s">
        <v>478</v>
      </c>
      <c r="K27" s="2" t="s">
        <v>479</v>
      </c>
      <c r="L27" s="2" t="s">
        <v>480</v>
      </c>
      <c r="M27" s="2" t="s">
        <v>481</v>
      </c>
      <c r="N27" s="2" t="s">
        <v>2</v>
      </c>
      <c r="O27" s="2" t="s">
        <v>482</v>
      </c>
      <c r="P27" s="2" t="s">
        <v>483</v>
      </c>
      <c r="Q27" s="2" t="s">
        <v>484</v>
      </c>
      <c r="R27" s="2" t="s">
        <v>485</v>
      </c>
      <c r="S27" s="2" t="s">
        <v>84</v>
      </c>
      <c r="T27" s="2" t="s">
        <v>486</v>
      </c>
      <c r="U27" s="2" t="s">
        <v>487</v>
      </c>
      <c r="V27" s="2" t="s">
        <v>488</v>
      </c>
      <c r="W27" s="2" t="s">
        <v>489</v>
      </c>
      <c r="X27" s="2" t="s">
        <v>490</v>
      </c>
      <c r="Y27" s="2" t="s">
        <v>491</v>
      </c>
      <c r="Z27" s="2" t="s">
        <v>492</v>
      </c>
      <c r="AA27" s="2" t="s">
        <v>493</v>
      </c>
      <c r="AB27" s="2" t="s">
        <v>494</v>
      </c>
      <c r="AC27" s="2" t="s">
        <v>495</v>
      </c>
      <c r="AD27" s="2" t="s">
        <v>496</v>
      </c>
      <c r="AE27" s="2" t="s">
        <v>497</v>
      </c>
      <c r="AF27" s="2" t="s">
        <v>498</v>
      </c>
      <c r="AG27" s="2" t="s">
        <v>91</v>
      </c>
      <c r="AH27" s="2" t="s">
        <v>92</v>
      </c>
      <c r="AI27" s="2" t="s">
        <v>499</v>
      </c>
      <c r="AJ27" s="2" t="s">
        <v>500</v>
      </c>
      <c r="AK27" s="2" t="s">
        <v>501</v>
      </c>
      <c r="AL27" s="2" t="s">
        <v>502</v>
      </c>
      <c r="AM27" s="2" t="s">
        <v>503</v>
      </c>
      <c r="AN27" s="2" t="s">
        <v>504</v>
      </c>
      <c r="AO27" s="2" t="s">
        <v>505</v>
      </c>
      <c r="AP27" s="2" t="s">
        <v>506</v>
      </c>
      <c r="AQ27" s="2" t="s">
        <v>507</v>
      </c>
      <c r="AR27" s="2" t="s">
        <v>508</v>
      </c>
      <c r="AS27" s="2" t="s">
        <v>509</v>
      </c>
      <c r="AT27" s="2" t="s">
        <v>510</v>
      </c>
      <c r="AU27" s="2" t="s">
        <v>511</v>
      </c>
      <c r="AV27" s="2" t="s">
        <v>512</v>
      </c>
      <c r="AW27" s="2" t="s">
        <v>513</v>
      </c>
      <c r="AX27" s="2" t="s">
        <v>514</v>
      </c>
      <c r="AY27" s="2" t="s">
        <v>515</v>
      </c>
      <c r="AZ27" s="2" t="s">
        <v>516</v>
      </c>
      <c r="BA27" s="2" t="s">
        <v>517</v>
      </c>
      <c r="BB27" s="2" t="s">
        <v>93</v>
      </c>
      <c r="BC27" s="2" t="s">
        <v>94</v>
      </c>
      <c r="BD27" s="2" t="s">
        <v>95</v>
      </c>
      <c r="BE27" s="2" t="s">
        <v>518</v>
      </c>
      <c r="BF27" s="2" t="s">
        <v>519</v>
      </c>
      <c r="BG27" s="2" t="s">
        <v>520</v>
      </c>
      <c r="BH27" s="2" t="s">
        <v>521</v>
      </c>
      <c r="BI27" s="2" t="s">
        <v>522</v>
      </c>
      <c r="BJ27" s="2" t="s">
        <v>523</v>
      </c>
      <c r="BK27" s="2" t="s">
        <v>524</v>
      </c>
      <c r="BL27" s="2" t="s">
        <v>525</v>
      </c>
      <c r="BM27" s="2" t="s">
        <v>526</v>
      </c>
      <c r="BN27" s="2" t="s">
        <v>527</v>
      </c>
      <c r="BO27" s="2" t="s">
        <v>528</v>
      </c>
      <c r="BP27" s="2" t="s">
        <v>529</v>
      </c>
      <c r="BQ27" s="2" t="s">
        <v>530</v>
      </c>
      <c r="BR27" s="2" t="s">
        <v>531</v>
      </c>
      <c r="BS27" s="2" t="s">
        <v>532</v>
      </c>
      <c r="BT27" s="2" t="s">
        <v>533</v>
      </c>
      <c r="BU27" s="2" t="s">
        <v>534</v>
      </c>
      <c r="BV27" s="2" t="s">
        <v>535</v>
      </c>
      <c r="BW27" s="2" t="s">
        <v>536</v>
      </c>
      <c r="BX27" s="2" t="s">
        <v>537</v>
      </c>
      <c r="BY27" s="2" t="s">
        <v>538</v>
      </c>
      <c r="BZ27" s="2" t="s">
        <v>539</v>
      </c>
      <c r="CA27" s="2" t="s">
        <v>540</v>
      </c>
      <c r="CB27" s="2" t="s">
        <v>541</v>
      </c>
      <c r="CC27" s="2" t="s">
        <v>542</v>
      </c>
      <c r="CD27" s="2" t="s">
        <v>543</v>
      </c>
      <c r="CE27" s="2" t="s">
        <v>544</v>
      </c>
      <c r="CF27" s="2" t="s">
        <v>545</v>
      </c>
      <c r="CG27" s="2" t="s">
        <v>546</v>
      </c>
      <c r="CH27" s="2" t="s">
        <v>547</v>
      </c>
      <c r="CI27" s="2" t="s">
        <v>548</v>
      </c>
      <c r="CJ27" s="2" t="s">
        <v>549</v>
      </c>
      <c r="CK27" s="2" t="s">
        <v>550</v>
      </c>
      <c r="CL27" s="2" t="s">
        <v>551</v>
      </c>
      <c r="CM27" s="2" t="s">
        <v>552</v>
      </c>
      <c r="CN27" s="2" t="s">
        <v>553</v>
      </c>
      <c r="CO27" s="2" t="s">
        <v>554</v>
      </c>
      <c r="CP27" s="2" t="s">
        <v>555</v>
      </c>
      <c r="CQ27" s="2" t="s">
        <v>556</v>
      </c>
      <c r="CR27" s="2" t="s">
        <v>557</v>
      </c>
      <c r="CS27" s="2" t="s">
        <v>558</v>
      </c>
      <c r="CT27" s="2" t="s">
        <v>559</v>
      </c>
      <c r="CU27" s="2" t="s">
        <v>560</v>
      </c>
      <c r="CV27" s="2" t="s">
        <v>561</v>
      </c>
      <c r="CW27" s="2" t="s">
        <v>562</v>
      </c>
      <c r="CX27" s="2" t="s">
        <v>563</v>
      </c>
      <c r="CY27" s="2" t="s">
        <v>564</v>
      </c>
      <c r="CZ27" s="2" t="s">
        <v>565</v>
      </c>
      <c r="DA27" s="2" t="s">
        <v>566</v>
      </c>
      <c r="DB27" s="2" t="s">
        <v>567</v>
      </c>
      <c r="DC27" s="2" t="s">
        <v>568</v>
      </c>
      <c r="DD27" s="2" t="s">
        <v>569</v>
      </c>
      <c r="DE27" s="2" t="s">
        <v>570</v>
      </c>
      <c r="DF27" s="2" t="s">
        <v>571</v>
      </c>
      <c r="DG27" s="2" t="s">
        <v>572</v>
      </c>
      <c r="DH27" s="2" t="s">
        <v>573</v>
      </c>
      <c r="DI27" s="2" t="s">
        <v>574</v>
      </c>
      <c r="DJ27" s="2" t="s">
        <v>575</v>
      </c>
      <c r="DK27" s="2" t="s">
        <v>576</v>
      </c>
      <c r="DL27" s="2" t="s">
        <v>577</v>
      </c>
      <c r="DM27" s="2" t="s">
        <v>578</v>
      </c>
      <c r="DN27" s="2" t="s">
        <v>579</v>
      </c>
      <c r="DO27" s="2" t="s">
        <v>580</v>
      </c>
      <c r="DP27" s="2" t="s">
        <v>581</v>
      </c>
      <c r="DQ27" s="2" t="s">
        <v>582</v>
      </c>
      <c r="DR27" s="2" t="s">
        <v>583</v>
      </c>
      <c r="DS27" s="2" t="s">
        <v>584</v>
      </c>
      <c r="DT27" s="2" t="s">
        <v>585</v>
      </c>
      <c r="DU27" s="2" t="s">
        <v>586</v>
      </c>
      <c r="DV27" s="2" t="s">
        <v>587</v>
      </c>
      <c r="DW27" s="2" t="s">
        <v>588</v>
      </c>
      <c r="DX27" s="2" t="s">
        <v>589</v>
      </c>
      <c r="DY27" s="2" t="s">
        <v>590</v>
      </c>
      <c r="DZ27" s="2" t="s">
        <v>591</v>
      </c>
      <c r="EA27" s="2" t="s">
        <v>592</v>
      </c>
      <c r="EB27" s="2" t="s">
        <v>593</v>
      </c>
      <c r="EC27" s="2" t="s">
        <v>594</v>
      </c>
      <c r="ED27" s="2" t="s">
        <v>595</v>
      </c>
      <c r="EE27" s="2" t="s">
        <v>596</v>
      </c>
      <c r="EF27" s="2" t="s">
        <v>597</v>
      </c>
      <c r="EG27" s="2" t="s">
        <v>598</v>
      </c>
      <c r="EH27" s="2" t="s">
        <v>599</v>
      </c>
      <c r="EI27" s="2" t="s">
        <v>600</v>
      </c>
      <c r="EJ27" s="2" t="s">
        <v>601</v>
      </c>
      <c r="EK27" s="2" t="s">
        <v>602</v>
      </c>
      <c r="EL27" s="2" t="s">
        <v>603</v>
      </c>
      <c r="EM27" s="2" t="s">
        <v>604</v>
      </c>
      <c r="EN27" s="2" t="s">
        <v>605</v>
      </c>
      <c r="EO27" s="2" t="s">
        <v>606</v>
      </c>
      <c r="EP27" s="2" t="s">
        <v>607</v>
      </c>
      <c r="EQ27" s="2" t="s">
        <v>608</v>
      </c>
      <c r="ER27" s="2" t="s">
        <v>609</v>
      </c>
      <c r="ES27" s="2" t="s">
        <v>610</v>
      </c>
      <c r="ET27" s="2" t="s">
        <v>611</v>
      </c>
      <c r="EU27" s="2" t="s">
        <v>612</v>
      </c>
      <c r="EV27" s="2" t="s">
        <v>613</v>
      </c>
      <c r="EW27" s="2" t="s">
        <v>614</v>
      </c>
      <c r="EX27" s="2" t="s">
        <v>615</v>
      </c>
      <c r="EY27" s="2" t="s">
        <v>616</v>
      </c>
      <c r="EZ27" s="2" t="s">
        <v>617</v>
      </c>
      <c r="FA27" s="2" t="s">
        <v>618</v>
      </c>
      <c r="FB27" s="2" t="s">
        <v>619</v>
      </c>
      <c r="FC27" s="2" t="s">
        <v>620</v>
      </c>
      <c r="FD27" s="2" t="s">
        <v>621</v>
      </c>
      <c r="FE27" s="2" t="s">
        <v>622</v>
      </c>
      <c r="FF27" s="2" t="s">
        <v>623</v>
      </c>
      <c r="FG27" s="2" t="s">
        <v>624</v>
      </c>
      <c r="FH27" s="2" t="s">
        <v>625</v>
      </c>
      <c r="FI27" s="2" t="s">
        <v>626</v>
      </c>
      <c r="FJ27" s="2" t="s">
        <v>144</v>
      </c>
    </row>
    <row r="28" spans="1:166" x14ac:dyDescent="0.25">
      <c r="A28" t="s">
        <v>627</v>
      </c>
      <c r="B28">
        <v>100</v>
      </c>
      <c r="C28">
        <v>0</v>
      </c>
      <c r="D28">
        <v>1</v>
      </c>
      <c r="E28">
        <v>1</v>
      </c>
      <c r="F28">
        <v>50</v>
      </c>
      <c r="G28">
        <v>60</v>
      </c>
      <c r="H28">
        <v>0</v>
      </c>
      <c r="I28">
        <v>0</v>
      </c>
      <c r="J28">
        <v>0</v>
      </c>
      <c r="K28">
        <v>0</v>
      </c>
      <c r="L28">
        <v>20</v>
      </c>
      <c r="M28">
        <v>0</v>
      </c>
      <c r="N28">
        <v>85</v>
      </c>
      <c r="O28">
        <v>0</v>
      </c>
      <c r="P28">
        <v>64</v>
      </c>
      <c r="Q28">
        <v>58000</v>
      </c>
      <c r="R28">
        <v>1382500</v>
      </c>
      <c r="S28" t="s">
        <v>628</v>
      </c>
      <c r="T28" t="s">
        <v>628</v>
      </c>
      <c r="U28">
        <v>18</v>
      </c>
      <c r="W28" t="s">
        <v>629</v>
      </c>
      <c r="X28" t="s">
        <v>630</v>
      </c>
      <c r="Y28" t="s">
        <v>631</v>
      </c>
      <c r="Z28" t="s">
        <v>628</v>
      </c>
      <c r="AA28">
        <v>0</v>
      </c>
      <c r="AB28">
        <v>2</v>
      </c>
      <c r="AC28">
        <v>2</v>
      </c>
      <c r="AD28">
        <v>1</v>
      </c>
      <c r="AE28">
        <v>3</v>
      </c>
      <c r="AF28">
        <v>1</v>
      </c>
      <c r="AG28" t="s">
        <v>632</v>
      </c>
      <c r="AH28" t="s">
        <v>633</v>
      </c>
      <c r="AQ28">
        <v>0</v>
      </c>
      <c r="AV28">
        <v>0</v>
      </c>
      <c r="AW28" t="s">
        <v>634</v>
      </c>
      <c r="AZ28" s="5" t="s">
        <v>635</v>
      </c>
      <c r="BB28" t="s">
        <v>636</v>
      </c>
      <c r="BC28">
        <v>12</v>
      </c>
      <c r="BD28" t="s">
        <v>636</v>
      </c>
      <c r="BE28">
        <v>0</v>
      </c>
      <c r="BF28">
        <v>0</v>
      </c>
      <c r="BG28">
        <v>5</v>
      </c>
      <c r="BH28">
        <v>0</v>
      </c>
      <c r="BI28">
        <v>3</v>
      </c>
      <c r="BJ28">
        <v>0</v>
      </c>
      <c r="BM28">
        <v>0</v>
      </c>
      <c r="BN28">
        <v>3</v>
      </c>
      <c r="BO28">
        <v>0</v>
      </c>
      <c r="BP28">
        <v>0</v>
      </c>
      <c r="BQ28">
        <v>0</v>
      </c>
      <c r="BT28">
        <v>0</v>
      </c>
      <c r="BU28">
        <v>3</v>
      </c>
      <c r="BZ28">
        <v>255</v>
      </c>
      <c r="CE28">
        <v>255</v>
      </c>
      <c r="CJ28">
        <v>255</v>
      </c>
      <c r="CO28">
        <v>255</v>
      </c>
      <c r="CT28">
        <v>255</v>
      </c>
      <c r="CY28">
        <v>255</v>
      </c>
      <c r="DD28">
        <v>255</v>
      </c>
      <c r="DI28">
        <v>255</v>
      </c>
      <c r="DN28">
        <v>255</v>
      </c>
      <c r="DS28">
        <v>255</v>
      </c>
      <c r="DX28">
        <v>255</v>
      </c>
      <c r="EC28">
        <v>255</v>
      </c>
      <c r="EH28">
        <v>255</v>
      </c>
      <c r="EM28">
        <v>255</v>
      </c>
      <c r="ER28">
        <v>255</v>
      </c>
      <c r="EW28">
        <v>255</v>
      </c>
      <c r="FB28">
        <v>255</v>
      </c>
      <c r="FC28">
        <v>1</v>
      </c>
      <c r="FD28">
        <v>2</v>
      </c>
      <c r="FE28">
        <v>0</v>
      </c>
      <c r="FF28" t="s">
        <v>634</v>
      </c>
      <c r="FG28" t="s">
        <v>634</v>
      </c>
      <c r="FH28">
        <v>1</v>
      </c>
      <c r="FI28">
        <v>0</v>
      </c>
    </row>
    <row r="29" spans="1:166" x14ac:dyDescent="0.25">
      <c r="A29" t="s">
        <v>637</v>
      </c>
      <c r="B29">
        <v>100</v>
      </c>
      <c r="C29">
        <v>0</v>
      </c>
      <c r="D29">
        <v>4</v>
      </c>
      <c r="E29">
        <v>1</v>
      </c>
      <c r="F29">
        <v>111</v>
      </c>
      <c r="G29">
        <v>165</v>
      </c>
      <c r="H29">
        <v>0</v>
      </c>
      <c r="I29">
        <v>174</v>
      </c>
      <c r="J29">
        <v>0</v>
      </c>
      <c r="K29">
        <v>0</v>
      </c>
      <c r="L29">
        <v>50</v>
      </c>
      <c r="M29">
        <v>0</v>
      </c>
      <c r="N29">
        <v>85</v>
      </c>
      <c r="O29">
        <v>0</v>
      </c>
      <c r="P29">
        <v>66</v>
      </c>
      <c r="Q29">
        <v>94770</v>
      </c>
      <c r="R29">
        <v>1042170</v>
      </c>
      <c r="S29" t="s">
        <v>638</v>
      </c>
      <c r="T29" t="s">
        <v>638</v>
      </c>
      <c r="W29" t="s">
        <v>639</v>
      </c>
      <c r="X29" t="s">
        <v>639</v>
      </c>
      <c r="Y29" t="s">
        <v>640</v>
      </c>
      <c r="Z29" t="s">
        <v>638</v>
      </c>
      <c r="AA29">
        <v>0</v>
      </c>
      <c r="AB29">
        <v>2</v>
      </c>
      <c r="AC29">
        <v>2</v>
      </c>
      <c r="AD29">
        <v>1</v>
      </c>
      <c r="AE29">
        <v>3</v>
      </c>
      <c r="AF29">
        <v>1</v>
      </c>
      <c r="AG29" t="s">
        <v>641</v>
      </c>
      <c r="AH29" t="s">
        <v>642</v>
      </c>
      <c r="AQ29">
        <v>0</v>
      </c>
      <c r="AV29">
        <v>0</v>
      </c>
      <c r="AW29" t="s">
        <v>634</v>
      </c>
      <c r="AZ29" s="5" t="s">
        <v>643</v>
      </c>
      <c r="BB29" t="s">
        <v>636</v>
      </c>
      <c r="BC29">
        <v>12</v>
      </c>
      <c r="BD29" t="s">
        <v>636</v>
      </c>
      <c r="BE29">
        <v>0</v>
      </c>
      <c r="BF29">
        <v>0</v>
      </c>
      <c r="BG29">
        <v>5</v>
      </c>
      <c r="BH29">
        <v>0</v>
      </c>
      <c r="BI29">
        <v>0</v>
      </c>
      <c r="BJ29">
        <v>0</v>
      </c>
      <c r="BM29">
        <v>0</v>
      </c>
      <c r="BN29">
        <v>3</v>
      </c>
      <c r="BO29">
        <v>0</v>
      </c>
      <c r="BP29">
        <v>0</v>
      </c>
      <c r="BQ29">
        <v>0</v>
      </c>
      <c r="BT29">
        <v>0</v>
      </c>
      <c r="BU29">
        <v>3</v>
      </c>
      <c r="BZ29">
        <v>255</v>
      </c>
      <c r="CE29">
        <v>255</v>
      </c>
      <c r="CJ29">
        <v>255</v>
      </c>
      <c r="CO29">
        <v>255</v>
      </c>
      <c r="CT29">
        <v>255</v>
      </c>
      <c r="CY29">
        <v>255</v>
      </c>
      <c r="DD29">
        <v>255</v>
      </c>
      <c r="DI29">
        <v>255</v>
      </c>
      <c r="DN29">
        <v>255</v>
      </c>
      <c r="DS29">
        <v>255</v>
      </c>
      <c r="DX29">
        <v>255</v>
      </c>
      <c r="EC29">
        <v>255</v>
      </c>
      <c r="EH29">
        <v>255</v>
      </c>
      <c r="EM29">
        <v>255</v>
      </c>
      <c r="ER29">
        <v>255</v>
      </c>
      <c r="EW29">
        <v>255</v>
      </c>
      <c r="FB29">
        <v>255</v>
      </c>
      <c r="FC29">
        <v>2</v>
      </c>
      <c r="FD29">
        <v>8</v>
      </c>
      <c r="FE29">
        <v>0</v>
      </c>
      <c r="FF29" t="s">
        <v>634</v>
      </c>
      <c r="FG29" t="s">
        <v>634</v>
      </c>
      <c r="FH29">
        <v>1</v>
      </c>
      <c r="FI29">
        <v>0</v>
      </c>
    </row>
    <row r="30" spans="1:166" x14ac:dyDescent="0.25">
      <c r="A30" t="s">
        <v>644</v>
      </c>
      <c r="B30">
        <v>100</v>
      </c>
      <c r="C30">
        <v>0</v>
      </c>
      <c r="D30">
        <v>4</v>
      </c>
      <c r="E30">
        <v>1</v>
      </c>
      <c r="F30">
        <v>487</v>
      </c>
      <c r="G30">
        <v>600</v>
      </c>
      <c r="H30">
        <v>5</v>
      </c>
      <c r="I30">
        <v>232</v>
      </c>
      <c r="J30">
        <v>0</v>
      </c>
      <c r="K30">
        <v>0</v>
      </c>
      <c r="L30">
        <v>60</v>
      </c>
      <c r="M30">
        <v>0</v>
      </c>
      <c r="N30" s="5">
        <v>85</v>
      </c>
      <c r="O30">
        <v>0</v>
      </c>
      <c r="P30">
        <v>66</v>
      </c>
      <c r="Q30">
        <v>373558</v>
      </c>
      <c r="R30">
        <v>4872212</v>
      </c>
      <c r="S30" s="5" t="s">
        <v>146</v>
      </c>
      <c r="T30" s="5" t="s">
        <v>146</v>
      </c>
      <c r="W30" t="s">
        <v>645</v>
      </c>
      <c r="X30" t="s">
        <v>645</v>
      </c>
      <c r="Y30" t="s">
        <v>646</v>
      </c>
      <c r="Z30" s="5" t="s">
        <v>146</v>
      </c>
      <c r="AA30">
        <v>1</v>
      </c>
      <c r="AB30">
        <v>2</v>
      </c>
      <c r="AC30">
        <v>3</v>
      </c>
      <c r="AD30">
        <v>1</v>
      </c>
      <c r="AE30">
        <v>4</v>
      </c>
      <c r="AF30">
        <v>1</v>
      </c>
      <c r="AG30" t="s">
        <v>647</v>
      </c>
      <c r="AH30" t="s">
        <v>648</v>
      </c>
      <c r="AI30" t="s">
        <v>149</v>
      </c>
      <c r="AJ30" t="s">
        <v>149</v>
      </c>
      <c r="AK30">
        <v>1</v>
      </c>
      <c r="AL30">
        <v>2</v>
      </c>
      <c r="AM30">
        <v>2</v>
      </c>
      <c r="AN30">
        <v>2</v>
      </c>
      <c r="AO30">
        <v>2</v>
      </c>
      <c r="AP30">
        <v>0</v>
      </c>
      <c r="AQ30">
        <v>0</v>
      </c>
      <c r="AV30">
        <v>0</v>
      </c>
      <c r="AW30" t="s">
        <v>634</v>
      </c>
      <c r="AZ30" s="5" t="s">
        <v>649</v>
      </c>
      <c r="BB30" t="s">
        <v>650</v>
      </c>
      <c r="BC30">
        <v>12</v>
      </c>
      <c r="BD30" t="s">
        <v>650</v>
      </c>
      <c r="BE30">
        <v>0</v>
      </c>
      <c r="BF30">
        <v>0</v>
      </c>
      <c r="BG30">
        <v>5</v>
      </c>
      <c r="BH30">
        <v>0</v>
      </c>
      <c r="BI30">
        <v>0</v>
      </c>
      <c r="BJ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T30">
        <v>0</v>
      </c>
      <c r="BU30">
        <v>3</v>
      </c>
      <c r="BZ30">
        <v>255</v>
      </c>
      <c r="CE30">
        <v>255</v>
      </c>
      <c r="CJ30">
        <v>255</v>
      </c>
      <c r="CO30">
        <v>255</v>
      </c>
      <c r="CT30">
        <v>255</v>
      </c>
      <c r="CY30">
        <v>255</v>
      </c>
      <c r="DD30">
        <v>255</v>
      </c>
      <c r="DI30">
        <v>255</v>
      </c>
      <c r="DN30">
        <v>255</v>
      </c>
      <c r="DS30">
        <v>255</v>
      </c>
      <c r="DX30">
        <v>255</v>
      </c>
      <c r="EC30">
        <v>255</v>
      </c>
      <c r="EH30">
        <v>255</v>
      </c>
      <c r="EM30">
        <v>255</v>
      </c>
      <c r="ER30">
        <v>255</v>
      </c>
      <c r="EW30">
        <v>255</v>
      </c>
      <c r="FB30">
        <v>255</v>
      </c>
      <c r="FC30">
        <v>8</v>
      </c>
      <c r="FD30">
        <v>8</v>
      </c>
      <c r="FE30">
        <v>0</v>
      </c>
      <c r="FF30" t="s">
        <v>634</v>
      </c>
      <c r="FG30" t="s">
        <v>634</v>
      </c>
      <c r="FH30">
        <v>1</v>
      </c>
      <c r="FI30">
        <v>0</v>
      </c>
    </row>
    <row r="31" spans="1:166" x14ac:dyDescent="0.25">
      <c r="A31" t="s">
        <v>651</v>
      </c>
      <c r="B31">
        <v>100</v>
      </c>
      <c r="C31">
        <v>0</v>
      </c>
      <c r="D31">
        <v>4</v>
      </c>
      <c r="E31">
        <v>1</v>
      </c>
      <c r="F31">
        <v>62</v>
      </c>
      <c r="G31">
        <v>71</v>
      </c>
      <c r="H31">
        <v>0</v>
      </c>
      <c r="I31">
        <v>185</v>
      </c>
      <c r="J31">
        <v>0</v>
      </c>
      <c r="K31">
        <v>0</v>
      </c>
      <c r="L31">
        <v>24</v>
      </c>
      <c r="M31">
        <v>0</v>
      </c>
      <c r="N31">
        <v>85</v>
      </c>
      <c r="O31">
        <v>0</v>
      </c>
      <c r="P31">
        <v>64</v>
      </c>
      <c r="Q31">
        <v>45481</v>
      </c>
      <c r="R31">
        <v>498191</v>
      </c>
      <c r="S31" t="s">
        <v>652</v>
      </c>
      <c r="T31" t="s">
        <v>652</v>
      </c>
      <c r="W31" t="s">
        <v>653</v>
      </c>
      <c r="X31" t="s">
        <v>653</v>
      </c>
      <c r="Y31" t="s">
        <v>654</v>
      </c>
      <c r="Z31" t="s">
        <v>652</v>
      </c>
      <c r="AA31">
        <v>16</v>
      </c>
      <c r="AB31">
        <v>2</v>
      </c>
      <c r="AC31">
        <v>2</v>
      </c>
      <c r="AD31">
        <v>0</v>
      </c>
      <c r="AE31">
        <v>0</v>
      </c>
      <c r="AF31">
        <v>0</v>
      </c>
      <c r="AG31" t="s">
        <v>655</v>
      </c>
      <c r="AH31" t="s">
        <v>656</v>
      </c>
      <c r="AQ31">
        <v>0</v>
      </c>
      <c r="AV31">
        <v>0</v>
      </c>
      <c r="AW31" t="s">
        <v>634</v>
      </c>
      <c r="AZ31" s="5" t="s">
        <v>657</v>
      </c>
      <c r="BB31" t="s">
        <v>658</v>
      </c>
      <c r="BC31">
        <v>12</v>
      </c>
      <c r="BD31" t="s">
        <v>658</v>
      </c>
      <c r="BE31">
        <v>0</v>
      </c>
      <c r="BF31">
        <v>0</v>
      </c>
      <c r="BG31">
        <v>5</v>
      </c>
      <c r="BH31">
        <v>0</v>
      </c>
      <c r="BI31">
        <v>0</v>
      </c>
      <c r="BJ31">
        <v>0</v>
      </c>
      <c r="BM31">
        <v>0</v>
      </c>
      <c r="BN31">
        <v>5</v>
      </c>
      <c r="BO31">
        <v>0</v>
      </c>
      <c r="BP31">
        <v>0</v>
      </c>
      <c r="BQ31">
        <v>0</v>
      </c>
      <c r="BT31">
        <v>0</v>
      </c>
      <c r="BU31">
        <v>3</v>
      </c>
      <c r="BZ31">
        <v>255</v>
      </c>
      <c r="CE31">
        <v>255</v>
      </c>
      <c r="CJ31">
        <v>255</v>
      </c>
      <c r="CO31">
        <v>255</v>
      </c>
      <c r="CT31">
        <v>255</v>
      </c>
      <c r="CY31">
        <v>255</v>
      </c>
      <c r="DD31">
        <v>255</v>
      </c>
      <c r="DI31">
        <v>255</v>
      </c>
      <c r="DN31">
        <v>255</v>
      </c>
      <c r="DS31">
        <v>255</v>
      </c>
      <c r="DX31">
        <v>255</v>
      </c>
      <c r="EC31">
        <v>255</v>
      </c>
      <c r="EH31">
        <v>255</v>
      </c>
      <c r="EM31">
        <v>255</v>
      </c>
      <c r="ER31">
        <v>255</v>
      </c>
      <c r="EW31">
        <v>255</v>
      </c>
      <c r="FB31">
        <v>255</v>
      </c>
      <c r="FC31">
        <v>0</v>
      </c>
      <c r="FD31">
        <v>8</v>
      </c>
      <c r="FE31">
        <v>0</v>
      </c>
      <c r="FF31" t="s">
        <v>634</v>
      </c>
      <c r="FG31" t="s">
        <v>634</v>
      </c>
      <c r="FH31">
        <v>1</v>
      </c>
      <c r="FI31">
        <v>0</v>
      </c>
    </row>
    <row r="32" spans="1:166" x14ac:dyDescent="0.25">
      <c r="A32" t="s">
        <v>659</v>
      </c>
      <c r="B32">
        <v>100</v>
      </c>
      <c r="C32">
        <v>0</v>
      </c>
      <c r="D32">
        <v>4</v>
      </c>
      <c r="E32">
        <v>1</v>
      </c>
      <c r="F32">
        <v>62</v>
      </c>
      <c r="G32">
        <v>71</v>
      </c>
      <c r="H32">
        <v>0</v>
      </c>
      <c r="I32">
        <v>208</v>
      </c>
      <c r="J32">
        <v>0</v>
      </c>
      <c r="K32">
        <v>0</v>
      </c>
      <c r="L32">
        <v>24</v>
      </c>
      <c r="M32">
        <v>0</v>
      </c>
      <c r="N32">
        <v>85</v>
      </c>
      <c r="O32">
        <v>0</v>
      </c>
      <c r="P32">
        <v>65</v>
      </c>
      <c r="Q32">
        <v>45459</v>
      </c>
      <c r="R32">
        <v>497859</v>
      </c>
      <c r="S32" t="s">
        <v>660</v>
      </c>
      <c r="T32" t="s">
        <v>660</v>
      </c>
      <c r="W32" t="s">
        <v>661</v>
      </c>
      <c r="X32" t="s">
        <v>661</v>
      </c>
      <c r="Y32" t="s">
        <v>662</v>
      </c>
      <c r="Z32" t="s">
        <v>660</v>
      </c>
      <c r="AA32">
        <v>16</v>
      </c>
      <c r="AB32">
        <v>2</v>
      </c>
      <c r="AC32">
        <v>2</v>
      </c>
      <c r="AD32">
        <v>0</v>
      </c>
      <c r="AE32">
        <v>0</v>
      </c>
      <c r="AF32">
        <v>0</v>
      </c>
      <c r="AG32" t="s">
        <v>663</v>
      </c>
      <c r="AH32" t="s">
        <v>664</v>
      </c>
      <c r="AQ32">
        <v>0</v>
      </c>
      <c r="AV32">
        <v>0</v>
      </c>
      <c r="AW32" t="s">
        <v>634</v>
      </c>
      <c r="AZ32" s="5" t="s">
        <v>665</v>
      </c>
      <c r="BB32" t="s">
        <v>666</v>
      </c>
      <c r="BC32">
        <v>12</v>
      </c>
      <c r="BD32" t="s">
        <v>666</v>
      </c>
      <c r="BE32">
        <v>0</v>
      </c>
      <c r="BF32">
        <v>0</v>
      </c>
      <c r="BG32">
        <v>5</v>
      </c>
      <c r="BH32">
        <v>0</v>
      </c>
      <c r="BI32">
        <v>0</v>
      </c>
      <c r="BJ32">
        <v>0</v>
      </c>
      <c r="BM32">
        <v>0</v>
      </c>
      <c r="BN32">
        <v>6</v>
      </c>
      <c r="BO32">
        <v>0</v>
      </c>
      <c r="BP32">
        <v>83</v>
      </c>
      <c r="BQ32">
        <v>149</v>
      </c>
      <c r="BR32">
        <v>120</v>
      </c>
      <c r="BT32">
        <v>0</v>
      </c>
      <c r="BU32">
        <v>3</v>
      </c>
      <c r="BZ32">
        <v>255</v>
      </c>
      <c r="CE32">
        <v>255</v>
      </c>
      <c r="CJ32">
        <v>255</v>
      </c>
      <c r="CO32">
        <v>255</v>
      </c>
      <c r="CT32">
        <v>255</v>
      </c>
      <c r="CY32">
        <v>255</v>
      </c>
      <c r="DD32">
        <v>255</v>
      </c>
      <c r="DI32">
        <v>255</v>
      </c>
      <c r="DN32">
        <v>255</v>
      </c>
      <c r="DS32">
        <v>255</v>
      </c>
      <c r="DX32">
        <v>255</v>
      </c>
      <c r="EC32">
        <v>255</v>
      </c>
      <c r="EH32">
        <v>255</v>
      </c>
      <c r="EM32">
        <v>255</v>
      </c>
      <c r="ER32">
        <v>255</v>
      </c>
      <c r="EW32">
        <v>255</v>
      </c>
      <c r="FB32">
        <v>255</v>
      </c>
      <c r="FC32">
        <v>0</v>
      </c>
      <c r="FD32">
        <v>8</v>
      </c>
      <c r="FE32">
        <v>0</v>
      </c>
      <c r="FF32" t="s">
        <v>634</v>
      </c>
      <c r="FG32" t="s">
        <v>634</v>
      </c>
      <c r="FH32">
        <v>1</v>
      </c>
      <c r="FI32">
        <v>0</v>
      </c>
    </row>
    <row r="33" spans="1:165" x14ac:dyDescent="0.25">
      <c r="A33" t="s">
        <v>667</v>
      </c>
      <c r="B33">
        <v>100</v>
      </c>
      <c r="C33">
        <v>0</v>
      </c>
      <c r="D33">
        <v>3</v>
      </c>
      <c r="E33">
        <v>1</v>
      </c>
      <c r="F33">
        <v>61</v>
      </c>
      <c r="G33">
        <v>71</v>
      </c>
      <c r="H33">
        <v>0</v>
      </c>
      <c r="I33">
        <v>185</v>
      </c>
      <c r="J33">
        <v>0</v>
      </c>
      <c r="K33">
        <v>0</v>
      </c>
      <c r="L33">
        <v>24</v>
      </c>
      <c r="M33">
        <v>0</v>
      </c>
      <c r="N33">
        <v>85</v>
      </c>
      <c r="O33">
        <v>0</v>
      </c>
      <c r="P33">
        <v>67</v>
      </c>
      <c r="Q33">
        <v>45051</v>
      </c>
      <c r="R33">
        <v>493775</v>
      </c>
      <c r="S33" t="s">
        <v>668</v>
      </c>
      <c r="T33" t="s">
        <v>668</v>
      </c>
      <c r="W33" t="s">
        <v>669</v>
      </c>
      <c r="X33" t="s">
        <v>669</v>
      </c>
      <c r="Y33" t="s">
        <v>670</v>
      </c>
      <c r="Z33" t="s">
        <v>668</v>
      </c>
      <c r="AA33">
        <v>16</v>
      </c>
      <c r="AB33">
        <v>2</v>
      </c>
      <c r="AC33">
        <v>1</v>
      </c>
      <c r="AD33">
        <v>0</v>
      </c>
      <c r="AE33">
        <v>0</v>
      </c>
      <c r="AF33">
        <v>0</v>
      </c>
      <c r="AG33" t="s">
        <v>671</v>
      </c>
      <c r="AH33" t="s">
        <v>672</v>
      </c>
      <c r="AQ33">
        <v>0</v>
      </c>
      <c r="AV33">
        <v>0</v>
      </c>
      <c r="AW33" t="s">
        <v>634</v>
      </c>
      <c r="AZ33" s="5" t="s">
        <v>523</v>
      </c>
      <c r="BB33" t="s">
        <v>673</v>
      </c>
      <c r="BC33">
        <v>12</v>
      </c>
      <c r="BD33" t="s">
        <v>673</v>
      </c>
      <c r="BE33">
        <v>0</v>
      </c>
      <c r="BF33">
        <v>0</v>
      </c>
      <c r="BG33">
        <v>5</v>
      </c>
      <c r="BH33">
        <v>0</v>
      </c>
      <c r="BI33">
        <v>0</v>
      </c>
      <c r="BJ33">
        <v>6</v>
      </c>
      <c r="BM33">
        <v>0</v>
      </c>
      <c r="BN33">
        <v>4</v>
      </c>
      <c r="BO33">
        <v>0</v>
      </c>
      <c r="BP33">
        <v>0</v>
      </c>
      <c r="BQ33">
        <v>0</v>
      </c>
      <c r="BT33">
        <v>0</v>
      </c>
      <c r="BU33">
        <v>1</v>
      </c>
      <c r="BZ33">
        <v>255</v>
      </c>
      <c r="CE33">
        <v>255</v>
      </c>
      <c r="CJ33">
        <v>255</v>
      </c>
      <c r="CO33">
        <v>255</v>
      </c>
      <c r="CT33">
        <v>255</v>
      </c>
      <c r="CY33">
        <v>255</v>
      </c>
      <c r="DD33">
        <v>255</v>
      </c>
      <c r="DI33">
        <v>255</v>
      </c>
      <c r="DN33">
        <v>255</v>
      </c>
      <c r="DS33">
        <v>255</v>
      </c>
      <c r="DX33">
        <v>255</v>
      </c>
      <c r="EC33">
        <v>255</v>
      </c>
      <c r="EH33">
        <v>255</v>
      </c>
      <c r="EM33">
        <v>255</v>
      </c>
      <c r="ER33">
        <v>255</v>
      </c>
      <c r="EW33">
        <v>255</v>
      </c>
      <c r="FB33">
        <v>255</v>
      </c>
      <c r="FC33">
        <v>0</v>
      </c>
      <c r="FD33">
        <v>8</v>
      </c>
      <c r="FE33">
        <v>0</v>
      </c>
      <c r="FF33" t="s">
        <v>634</v>
      </c>
      <c r="FG33" t="s">
        <v>634</v>
      </c>
      <c r="FH33">
        <v>1</v>
      </c>
      <c r="FI33">
        <v>0</v>
      </c>
    </row>
    <row r="34" spans="1:165" x14ac:dyDescent="0.25">
      <c r="A34" t="s">
        <v>674</v>
      </c>
      <c r="B34">
        <v>100</v>
      </c>
      <c r="C34">
        <v>0</v>
      </c>
      <c r="D34">
        <v>1</v>
      </c>
      <c r="E34">
        <v>1</v>
      </c>
      <c r="F34">
        <v>109</v>
      </c>
      <c r="G34">
        <v>159</v>
      </c>
      <c r="H34">
        <v>0</v>
      </c>
      <c r="I34">
        <v>118</v>
      </c>
      <c r="J34">
        <v>0</v>
      </c>
      <c r="K34">
        <v>0</v>
      </c>
      <c r="L34">
        <v>20</v>
      </c>
      <c r="M34">
        <v>0</v>
      </c>
      <c r="N34">
        <v>85</v>
      </c>
      <c r="O34">
        <v>0</v>
      </c>
      <c r="P34">
        <v>66</v>
      </c>
      <c r="Q34">
        <v>92143</v>
      </c>
      <c r="R34">
        <v>413918</v>
      </c>
      <c r="S34" t="s">
        <v>675</v>
      </c>
      <c r="T34" t="s">
        <v>675</v>
      </c>
      <c r="W34" t="s">
        <v>676</v>
      </c>
      <c r="X34" t="s">
        <v>677</v>
      </c>
      <c r="Y34" t="s">
        <v>678</v>
      </c>
      <c r="Z34" t="s">
        <v>675</v>
      </c>
      <c r="AA34">
        <v>0</v>
      </c>
      <c r="AB34">
        <v>2</v>
      </c>
      <c r="AC34">
        <v>2</v>
      </c>
      <c r="AD34">
        <v>1</v>
      </c>
      <c r="AE34">
        <v>3</v>
      </c>
      <c r="AF34">
        <v>1</v>
      </c>
      <c r="AG34" t="s">
        <v>679</v>
      </c>
      <c r="AH34" t="s">
        <v>680</v>
      </c>
      <c r="AQ34">
        <v>0</v>
      </c>
      <c r="AV34">
        <v>0</v>
      </c>
      <c r="AW34" t="s">
        <v>634</v>
      </c>
      <c r="AZ34" s="5" t="s">
        <v>681</v>
      </c>
      <c r="BB34" t="s">
        <v>636</v>
      </c>
      <c r="BC34">
        <v>12</v>
      </c>
      <c r="BD34" t="s">
        <v>636</v>
      </c>
      <c r="BE34">
        <v>0</v>
      </c>
      <c r="BF34">
        <v>0</v>
      </c>
      <c r="BG34">
        <v>5</v>
      </c>
      <c r="BH34">
        <v>0</v>
      </c>
      <c r="BI34">
        <v>0</v>
      </c>
      <c r="BJ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T34">
        <v>0</v>
      </c>
      <c r="BU34">
        <v>1</v>
      </c>
      <c r="BZ34">
        <v>255</v>
      </c>
      <c r="CE34">
        <v>255</v>
      </c>
      <c r="CJ34">
        <v>255</v>
      </c>
      <c r="CO34">
        <v>255</v>
      </c>
      <c r="CT34">
        <v>255</v>
      </c>
      <c r="CY34">
        <v>255</v>
      </c>
      <c r="DD34">
        <v>255</v>
      </c>
      <c r="DI34">
        <v>255</v>
      </c>
      <c r="DN34">
        <v>255</v>
      </c>
      <c r="DS34">
        <v>255</v>
      </c>
      <c r="DX34">
        <v>255</v>
      </c>
      <c r="EC34">
        <v>255</v>
      </c>
      <c r="EH34">
        <v>255</v>
      </c>
      <c r="EM34">
        <v>255</v>
      </c>
      <c r="ER34">
        <v>255</v>
      </c>
      <c r="EW34">
        <v>255</v>
      </c>
      <c r="FB34">
        <v>255</v>
      </c>
      <c r="FC34">
        <v>8</v>
      </c>
      <c r="FD34">
        <v>8</v>
      </c>
      <c r="FE34">
        <v>0</v>
      </c>
      <c r="FF34" t="s">
        <v>634</v>
      </c>
      <c r="FG34" t="s">
        <v>634</v>
      </c>
      <c r="FH34">
        <v>1</v>
      </c>
      <c r="FI34">
        <v>0</v>
      </c>
    </row>
    <row r="35" spans="1:165" x14ac:dyDescent="0.25">
      <c r="A35" t="s">
        <v>682</v>
      </c>
      <c r="B35">
        <v>100</v>
      </c>
      <c r="C35">
        <v>0</v>
      </c>
      <c r="D35">
        <v>2</v>
      </c>
      <c r="E35">
        <v>1</v>
      </c>
      <c r="F35">
        <v>117</v>
      </c>
      <c r="G35">
        <v>168</v>
      </c>
      <c r="H35">
        <v>0</v>
      </c>
      <c r="I35">
        <v>196</v>
      </c>
      <c r="J35">
        <v>0</v>
      </c>
      <c r="K35">
        <v>0</v>
      </c>
      <c r="L35">
        <v>55</v>
      </c>
      <c r="M35">
        <v>0</v>
      </c>
      <c r="N35">
        <v>85</v>
      </c>
      <c r="O35">
        <v>0</v>
      </c>
      <c r="P35">
        <v>65</v>
      </c>
      <c r="Q35">
        <v>97844</v>
      </c>
      <c r="R35">
        <v>413922</v>
      </c>
      <c r="S35" t="s">
        <v>683</v>
      </c>
      <c r="T35" t="s">
        <v>683</v>
      </c>
      <c r="W35" t="s">
        <v>684</v>
      </c>
      <c r="X35" t="s">
        <v>684</v>
      </c>
      <c r="Y35" t="s">
        <v>685</v>
      </c>
      <c r="Z35" t="s">
        <v>683</v>
      </c>
      <c r="AA35">
        <v>0</v>
      </c>
      <c r="AB35">
        <v>2</v>
      </c>
      <c r="AC35">
        <v>2</v>
      </c>
      <c r="AD35">
        <v>1</v>
      </c>
      <c r="AE35">
        <v>3</v>
      </c>
      <c r="AF35">
        <v>1</v>
      </c>
      <c r="AG35" t="s">
        <v>686</v>
      </c>
      <c r="AH35" t="s">
        <v>687</v>
      </c>
      <c r="AQ35">
        <v>0</v>
      </c>
      <c r="AV35">
        <v>0</v>
      </c>
      <c r="AW35" t="s">
        <v>634</v>
      </c>
      <c r="AZ35" s="5" t="s">
        <v>688</v>
      </c>
      <c r="BB35" t="s">
        <v>636</v>
      </c>
      <c r="BC35">
        <v>12</v>
      </c>
      <c r="BD35" t="s">
        <v>636</v>
      </c>
      <c r="BE35">
        <v>0</v>
      </c>
      <c r="BF35">
        <v>0</v>
      </c>
      <c r="BG35">
        <v>5</v>
      </c>
      <c r="BH35">
        <v>0</v>
      </c>
      <c r="BI35">
        <v>0</v>
      </c>
      <c r="BJ35">
        <v>0</v>
      </c>
      <c r="BM35">
        <v>0</v>
      </c>
      <c r="BN35">
        <v>3</v>
      </c>
      <c r="BO35">
        <v>0</v>
      </c>
      <c r="BP35">
        <v>0</v>
      </c>
      <c r="BQ35">
        <v>0</v>
      </c>
      <c r="BT35">
        <v>0</v>
      </c>
      <c r="BU35">
        <v>3</v>
      </c>
      <c r="BZ35">
        <v>255</v>
      </c>
      <c r="CE35">
        <v>255</v>
      </c>
      <c r="CJ35">
        <v>255</v>
      </c>
      <c r="CO35">
        <v>255</v>
      </c>
      <c r="CT35">
        <v>255</v>
      </c>
      <c r="CY35">
        <v>255</v>
      </c>
      <c r="DD35">
        <v>255</v>
      </c>
      <c r="DI35">
        <v>255</v>
      </c>
      <c r="DN35">
        <v>255</v>
      </c>
      <c r="DS35">
        <v>255</v>
      </c>
      <c r="DX35">
        <v>255</v>
      </c>
      <c r="EC35">
        <v>255</v>
      </c>
      <c r="EH35">
        <v>255</v>
      </c>
      <c r="EM35">
        <v>255</v>
      </c>
      <c r="ER35">
        <v>255</v>
      </c>
      <c r="EW35">
        <v>255</v>
      </c>
      <c r="FB35">
        <v>255</v>
      </c>
      <c r="FC35">
        <v>5</v>
      </c>
      <c r="FD35">
        <v>0</v>
      </c>
      <c r="FE35">
        <v>0</v>
      </c>
      <c r="FF35" t="s">
        <v>634</v>
      </c>
      <c r="FG35" t="s">
        <v>634</v>
      </c>
      <c r="FH35">
        <v>1</v>
      </c>
      <c r="FI35">
        <v>0</v>
      </c>
    </row>
    <row r="36" spans="1:165" x14ac:dyDescent="0.25">
      <c r="A36" t="s">
        <v>689</v>
      </c>
      <c r="B36">
        <v>100</v>
      </c>
      <c r="C36">
        <v>0</v>
      </c>
      <c r="D36">
        <v>2</v>
      </c>
      <c r="E36">
        <v>1</v>
      </c>
      <c r="F36">
        <v>182</v>
      </c>
      <c r="G36">
        <v>225</v>
      </c>
      <c r="H36">
        <v>0</v>
      </c>
      <c r="I36">
        <v>148</v>
      </c>
      <c r="J36">
        <v>0</v>
      </c>
      <c r="K36">
        <v>19</v>
      </c>
      <c r="L36">
        <v>90</v>
      </c>
      <c r="M36">
        <v>0</v>
      </c>
      <c r="N36">
        <v>85</v>
      </c>
      <c r="O36">
        <v>0</v>
      </c>
      <c r="P36">
        <v>66</v>
      </c>
      <c r="Q36">
        <v>139860</v>
      </c>
      <c r="R36">
        <v>82069</v>
      </c>
      <c r="S36" t="s">
        <v>690</v>
      </c>
      <c r="T36" t="s">
        <v>690</v>
      </c>
      <c r="V36">
        <v>304</v>
      </c>
      <c r="W36" t="s">
        <v>691</v>
      </c>
      <c r="X36" t="s">
        <v>691</v>
      </c>
      <c r="Y36" t="s">
        <v>692</v>
      </c>
      <c r="Z36" t="s">
        <v>690</v>
      </c>
      <c r="AA36">
        <v>7</v>
      </c>
      <c r="AB36">
        <v>2</v>
      </c>
      <c r="AC36">
        <v>2</v>
      </c>
      <c r="AD36">
        <v>1</v>
      </c>
      <c r="AE36">
        <v>4</v>
      </c>
      <c r="AF36">
        <v>2</v>
      </c>
      <c r="AG36" t="s">
        <v>693</v>
      </c>
      <c r="AH36" t="s">
        <v>694</v>
      </c>
      <c r="AQ36">
        <v>0</v>
      </c>
      <c r="AV36">
        <v>0</v>
      </c>
      <c r="AW36" t="s">
        <v>634</v>
      </c>
      <c r="AZ36" s="5" t="s">
        <v>695</v>
      </c>
      <c r="BB36" t="s">
        <v>696</v>
      </c>
      <c r="BC36">
        <v>12</v>
      </c>
      <c r="BD36" t="s">
        <v>696</v>
      </c>
      <c r="BE36">
        <v>0</v>
      </c>
      <c r="BF36">
        <v>0</v>
      </c>
      <c r="BG36">
        <v>5</v>
      </c>
      <c r="BH36">
        <v>0</v>
      </c>
      <c r="BI36">
        <v>5</v>
      </c>
      <c r="BJ36">
        <v>0</v>
      </c>
      <c r="BM36">
        <v>0</v>
      </c>
      <c r="BN36">
        <v>1</v>
      </c>
      <c r="BO36">
        <v>0</v>
      </c>
      <c r="BP36">
        <v>5</v>
      </c>
      <c r="BQ36">
        <v>87</v>
      </c>
      <c r="BR36">
        <v>100</v>
      </c>
      <c r="BT36">
        <v>0</v>
      </c>
      <c r="BU36">
        <v>3</v>
      </c>
      <c r="BZ36">
        <v>255</v>
      </c>
      <c r="CE36">
        <v>255</v>
      </c>
      <c r="CJ36">
        <v>255</v>
      </c>
      <c r="CO36">
        <v>255</v>
      </c>
      <c r="CT36">
        <v>255</v>
      </c>
      <c r="CY36">
        <v>255</v>
      </c>
      <c r="DD36">
        <v>255</v>
      </c>
      <c r="DI36">
        <v>255</v>
      </c>
      <c r="DN36">
        <v>255</v>
      </c>
      <c r="DS36">
        <v>255</v>
      </c>
      <c r="DX36">
        <v>255</v>
      </c>
      <c r="EC36">
        <v>255</v>
      </c>
      <c r="EH36">
        <v>255</v>
      </c>
      <c r="EM36">
        <v>255</v>
      </c>
      <c r="ER36">
        <v>255</v>
      </c>
      <c r="EW36">
        <v>255</v>
      </c>
      <c r="FB36">
        <v>255</v>
      </c>
      <c r="FC36">
        <v>0</v>
      </c>
      <c r="FD36">
        <v>0</v>
      </c>
      <c r="FE36">
        <v>0</v>
      </c>
      <c r="FF36" t="s">
        <v>634</v>
      </c>
      <c r="FG36" t="s">
        <v>634</v>
      </c>
      <c r="FH36">
        <v>1</v>
      </c>
      <c r="FI36">
        <v>0</v>
      </c>
    </row>
    <row r="37" spans="1:165" x14ac:dyDescent="0.25">
      <c r="A37" t="s">
        <v>697</v>
      </c>
      <c r="B37">
        <v>100</v>
      </c>
      <c r="C37">
        <v>0</v>
      </c>
      <c r="D37">
        <v>1</v>
      </c>
      <c r="E37">
        <v>1</v>
      </c>
      <c r="F37">
        <v>103</v>
      </c>
      <c r="G37">
        <v>148</v>
      </c>
      <c r="H37">
        <v>0</v>
      </c>
      <c r="I37">
        <v>106</v>
      </c>
      <c r="J37">
        <v>0</v>
      </c>
      <c r="K37">
        <v>12</v>
      </c>
      <c r="L37">
        <v>20</v>
      </c>
      <c r="M37">
        <v>0</v>
      </c>
      <c r="N37">
        <v>85</v>
      </c>
      <c r="O37">
        <v>0</v>
      </c>
      <c r="P37">
        <v>65</v>
      </c>
      <c r="Q37">
        <v>86238</v>
      </c>
      <c r="R37">
        <v>82073</v>
      </c>
      <c r="S37" t="s">
        <v>698</v>
      </c>
      <c r="T37" t="s">
        <v>698</v>
      </c>
      <c r="V37">
        <v>305</v>
      </c>
      <c r="W37" t="s">
        <v>699</v>
      </c>
      <c r="X37" t="s">
        <v>700</v>
      </c>
      <c r="Y37" t="s">
        <v>701</v>
      </c>
      <c r="Z37" t="s">
        <v>698</v>
      </c>
      <c r="AA37">
        <v>10</v>
      </c>
      <c r="AB37">
        <v>2</v>
      </c>
      <c r="AC37">
        <v>2</v>
      </c>
      <c r="AD37">
        <v>1</v>
      </c>
      <c r="AE37">
        <v>2</v>
      </c>
      <c r="AF37">
        <v>2</v>
      </c>
      <c r="AG37" t="s">
        <v>702</v>
      </c>
      <c r="AH37" t="s">
        <v>703</v>
      </c>
      <c r="AQ37">
        <v>0</v>
      </c>
      <c r="AV37">
        <v>0</v>
      </c>
      <c r="AW37" t="s">
        <v>634</v>
      </c>
      <c r="AZ37" s="5" t="s">
        <v>704</v>
      </c>
      <c r="BB37" t="s">
        <v>705</v>
      </c>
      <c r="BC37">
        <v>12</v>
      </c>
      <c r="BD37" t="s">
        <v>705</v>
      </c>
      <c r="BE37">
        <v>0</v>
      </c>
      <c r="BF37">
        <v>0</v>
      </c>
      <c r="BG37">
        <v>5</v>
      </c>
      <c r="BH37">
        <v>0</v>
      </c>
      <c r="BI37">
        <v>0</v>
      </c>
      <c r="BJ37">
        <v>0</v>
      </c>
      <c r="BM37">
        <v>0</v>
      </c>
      <c r="BN37">
        <v>3</v>
      </c>
      <c r="BO37">
        <v>0</v>
      </c>
      <c r="BP37">
        <v>0</v>
      </c>
      <c r="BQ37">
        <v>0</v>
      </c>
      <c r="BT37">
        <v>0</v>
      </c>
      <c r="BU37">
        <v>1</v>
      </c>
      <c r="BZ37">
        <v>255</v>
      </c>
      <c r="CE37">
        <v>255</v>
      </c>
      <c r="CJ37">
        <v>255</v>
      </c>
      <c r="CO37">
        <v>255</v>
      </c>
      <c r="CT37">
        <v>255</v>
      </c>
      <c r="CY37">
        <v>255</v>
      </c>
      <c r="DD37">
        <v>255</v>
      </c>
      <c r="DI37">
        <v>255</v>
      </c>
      <c r="DN37">
        <v>255</v>
      </c>
      <c r="DS37">
        <v>255</v>
      </c>
      <c r="DX37">
        <v>255</v>
      </c>
      <c r="EC37">
        <v>255</v>
      </c>
      <c r="EH37">
        <v>255</v>
      </c>
      <c r="EM37">
        <v>255</v>
      </c>
      <c r="ER37">
        <v>255</v>
      </c>
      <c r="EW37">
        <v>255</v>
      </c>
      <c r="FB37">
        <v>255</v>
      </c>
      <c r="FC37">
        <v>1</v>
      </c>
      <c r="FD37">
        <v>0</v>
      </c>
      <c r="FE37">
        <v>0</v>
      </c>
      <c r="FF37" t="s">
        <v>634</v>
      </c>
      <c r="FG37" t="s">
        <v>634</v>
      </c>
      <c r="FH37">
        <v>1</v>
      </c>
      <c r="FI37">
        <v>0</v>
      </c>
    </row>
    <row r="39" spans="1:165" x14ac:dyDescent="0.25">
      <c r="A39" s="3" t="s">
        <v>777</v>
      </c>
    </row>
    <row r="40" spans="1:165" x14ac:dyDescent="0.25">
      <c r="A40" s="2" t="s">
        <v>718</v>
      </c>
      <c r="B40" s="2" t="s">
        <v>187</v>
      </c>
      <c r="C40" s="2" t="s">
        <v>719</v>
      </c>
      <c r="D40" s="2" t="s">
        <v>720</v>
      </c>
      <c r="E40" s="2" t="s">
        <v>721</v>
      </c>
      <c r="F40" s="2" t="s">
        <v>722</v>
      </c>
      <c r="G40" s="2" t="s">
        <v>723</v>
      </c>
      <c r="H40" s="2" t="s">
        <v>724</v>
      </c>
      <c r="I40" s="2" t="s">
        <v>725</v>
      </c>
      <c r="J40" s="2" t="s">
        <v>726</v>
      </c>
      <c r="K40" s="2" t="s">
        <v>727</v>
      </c>
      <c r="L40" s="2" t="s">
        <v>728</v>
      </c>
      <c r="M40" s="2" t="s">
        <v>729</v>
      </c>
      <c r="N40" s="2" t="s">
        <v>730</v>
      </c>
      <c r="O40" s="2" t="s">
        <v>7</v>
      </c>
      <c r="P40" s="2" t="s">
        <v>6</v>
      </c>
      <c r="Q40" s="2" t="s">
        <v>71</v>
      </c>
      <c r="R40" s="2" t="s">
        <v>731</v>
      </c>
      <c r="S40" s="2" t="s">
        <v>732</v>
      </c>
      <c r="T40" s="2" t="s">
        <v>733</v>
      </c>
      <c r="U40" s="2" t="s">
        <v>734</v>
      </c>
      <c r="V40" s="2" t="s">
        <v>735</v>
      </c>
      <c r="W40" s="2" t="s">
        <v>736</v>
      </c>
      <c r="X40" s="2" t="s">
        <v>737</v>
      </c>
      <c r="Y40" s="2" t="s">
        <v>205</v>
      </c>
      <c r="Z40" s="2" t="s">
        <v>738</v>
      </c>
      <c r="AA40" s="2" t="s">
        <v>739</v>
      </c>
      <c r="AB40" s="2" t="s">
        <v>740</v>
      </c>
      <c r="AC40" s="2" t="s">
        <v>741</v>
      </c>
      <c r="AD40" s="2" t="s">
        <v>742</v>
      </c>
      <c r="AE40" s="2" t="s">
        <v>743</v>
      </c>
      <c r="AF40" s="2" t="s">
        <v>744</v>
      </c>
      <c r="AG40" s="2" t="s">
        <v>745</v>
      </c>
      <c r="AH40" s="2" t="s">
        <v>746</v>
      </c>
      <c r="AI40" s="2" t="s">
        <v>747</v>
      </c>
      <c r="AJ40" s="2" t="s">
        <v>32</v>
      </c>
    </row>
    <row r="41" spans="1:165" x14ac:dyDescent="0.25">
      <c r="A41" t="s">
        <v>748</v>
      </c>
      <c r="B41" s="5" t="s">
        <v>749</v>
      </c>
      <c r="C41" s="5" t="s">
        <v>750</v>
      </c>
      <c r="E41">
        <v>1</v>
      </c>
      <c r="F41">
        <v>1</v>
      </c>
      <c r="G41" t="s">
        <v>751</v>
      </c>
      <c r="H41" t="s">
        <v>752</v>
      </c>
      <c r="K41">
        <v>0</v>
      </c>
      <c r="L41">
        <v>0</v>
      </c>
      <c r="M41">
        <v>0</v>
      </c>
      <c r="N41">
        <v>0</v>
      </c>
      <c r="P41">
        <v>1</v>
      </c>
      <c r="Q41">
        <v>0</v>
      </c>
      <c r="R41">
        <v>0</v>
      </c>
      <c r="S41">
        <v>3</v>
      </c>
      <c r="T41">
        <v>25</v>
      </c>
      <c r="U41">
        <v>3</v>
      </c>
      <c r="V41">
        <v>40</v>
      </c>
      <c r="W41">
        <v>4</v>
      </c>
      <c r="X41">
        <v>0</v>
      </c>
      <c r="Y41" s="5">
        <v>3</v>
      </c>
      <c r="AB41">
        <v>0</v>
      </c>
      <c r="AI41" t="s">
        <v>753</v>
      </c>
      <c r="AJ41">
        <v>0</v>
      </c>
    </row>
    <row r="42" spans="1:165" x14ac:dyDescent="0.25">
      <c r="A42" t="s">
        <v>754</v>
      </c>
      <c r="B42" s="5" t="s">
        <v>649</v>
      </c>
      <c r="C42" s="5" t="s">
        <v>753</v>
      </c>
      <c r="E42">
        <v>1</v>
      </c>
      <c r="F42">
        <v>1</v>
      </c>
      <c r="G42" t="s">
        <v>649</v>
      </c>
      <c r="H42" t="s">
        <v>649</v>
      </c>
      <c r="K42">
        <v>0</v>
      </c>
      <c r="L42">
        <v>0</v>
      </c>
      <c r="M42">
        <v>0</v>
      </c>
      <c r="N42">
        <v>0</v>
      </c>
      <c r="P42">
        <v>1</v>
      </c>
      <c r="Q42">
        <v>0</v>
      </c>
      <c r="R42">
        <v>0</v>
      </c>
      <c r="S42">
        <v>3</v>
      </c>
      <c r="T42">
        <v>25</v>
      </c>
      <c r="U42">
        <v>4</v>
      </c>
      <c r="V42">
        <v>40</v>
      </c>
      <c r="W42">
        <v>6</v>
      </c>
      <c r="X42">
        <v>0</v>
      </c>
      <c r="Y42" s="5">
        <v>3</v>
      </c>
      <c r="AB42">
        <v>0</v>
      </c>
      <c r="AI42" t="s">
        <v>753</v>
      </c>
      <c r="AJ42">
        <v>0</v>
      </c>
    </row>
    <row r="43" spans="1:165" x14ac:dyDescent="0.25">
      <c r="A43" t="s">
        <v>755</v>
      </c>
      <c r="B43" s="5" t="s">
        <v>665</v>
      </c>
      <c r="C43" s="5" t="s">
        <v>753</v>
      </c>
      <c r="E43">
        <v>1</v>
      </c>
      <c r="F43">
        <v>1</v>
      </c>
      <c r="G43" t="s">
        <v>756</v>
      </c>
      <c r="H43" t="s">
        <v>756</v>
      </c>
      <c r="K43">
        <v>0</v>
      </c>
      <c r="L43">
        <v>0</v>
      </c>
      <c r="M43">
        <v>0</v>
      </c>
      <c r="N43">
        <v>0</v>
      </c>
      <c r="P43">
        <v>1</v>
      </c>
      <c r="Q43">
        <v>0</v>
      </c>
      <c r="R43">
        <v>0</v>
      </c>
      <c r="S43">
        <v>0</v>
      </c>
      <c r="T43">
        <v>25</v>
      </c>
      <c r="U43">
        <v>0</v>
      </c>
      <c r="V43">
        <v>40</v>
      </c>
      <c r="W43">
        <v>0</v>
      </c>
      <c r="X43">
        <v>0</v>
      </c>
      <c r="Y43" s="5">
        <v>3</v>
      </c>
      <c r="AB43">
        <v>0</v>
      </c>
      <c r="AI43" t="s">
        <v>753</v>
      </c>
      <c r="AJ43">
        <v>0</v>
      </c>
    </row>
    <row r="44" spans="1:165" x14ac:dyDescent="0.25">
      <c r="A44" t="s">
        <v>757</v>
      </c>
      <c r="B44" s="5" t="s">
        <v>657</v>
      </c>
      <c r="C44" s="5" t="s">
        <v>753</v>
      </c>
      <c r="E44">
        <v>1</v>
      </c>
      <c r="F44">
        <v>1</v>
      </c>
      <c r="G44" t="s">
        <v>657</v>
      </c>
      <c r="H44" t="s">
        <v>657</v>
      </c>
      <c r="K44">
        <v>0</v>
      </c>
      <c r="L44">
        <v>0</v>
      </c>
      <c r="M44">
        <v>0</v>
      </c>
      <c r="N44">
        <v>0</v>
      </c>
      <c r="P44">
        <v>1</v>
      </c>
      <c r="Q44">
        <v>0</v>
      </c>
      <c r="R44">
        <v>0</v>
      </c>
      <c r="S44">
        <v>0</v>
      </c>
      <c r="T44">
        <v>25</v>
      </c>
      <c r="U44">
        <v>0</v>
      </c>
      <c r="V44">
        <v>40</v>
      </c>
      <c r="W44">
        <v>0</v>
      </c>
      <c r="X44">
        <v>0</v>
      </c>
      <c r="Y44" s="5">
        <v>3</v>
      </c>
      <c r="AB44">
        <v>0</v>
      </c>
      <c r="AI44" t="s">
        <v>753</v>
      </c>
      <c r="AJ44">
        <v>0</v>
      </c>
    </row>
    <row r="45" spans="1:165" x14ac:dyDescent="0.25">
      <c r="A45" t="s">
        <v>758</v>
      </c>
      <c r="B45" s="5" t="s">
        <v>523</v>
      </c>
      <c r="C45" s="5" t="s">
        <v>753</v>
      </c>
      <c r="E45">
        <v>1</v>
      </c>
      <c r="F45">
        <v>1</v>
      </c>
      <c r="G45" t="s">
        <v>523</v>
      </c>
      <c r="H45" t="s">
        <v>523</v>
      </c>
      <c r="K45">
        <v>0</v>
      </c>
      <c r="L45">
        <v>0</v>
      </c>
      <c r="M45">
        <v>0</v>
      </c>
      <c r="N45">
        <v>0</v>
      </c>
      <c r="P45">
        <v>1</v>
      </c>
      <c r="Q45">
        <v>0</v>
      </c>
      <c r="R45">
        <v>0</v>
      </c>
      <c r="S45">
        <v>0</v>
      </c>
      <c r="T45">
        <v>25</v>
      </c>
      <c r="U45">
        <v>0</v>
      </c>
      <c r="V45">
        <v>40</v>
      </c>
      <c r="W45">
        <v>0</v>
      </c>
      <c r="X45">
        <v>0</v>
      </c>
      <c r="Y45" s="5">
        <v>3</v>
      </c>
      <c r="AB45">
        <v>0</v>
      </c>
      <c r="AI45" t="s">
        <v>753</v>
      </c>
      <c r="AJ45">
        <v>0</v>
      </c>
    </row>
    <row r="46" spans="1:165" x14ac:dyDescent="0.25">
      <c r="A46" t="s">
        <v>759</v>
      </c>
      <c r="B46" s="5" t="s">
        <v>643</v>
      </c>
      <c r="C46" s="5" t="s">
        <v>753</v>
      </c>
      <c r="E46">
        <v>1</v>
      </c>
      <c r="F46">
        <v>1</v>
      </c>
      <c r="G46" t="s">
        <v>704</v>
      </c>
      <c r="H46" t="s">
        <v>704</v>
      </c>
      <c r="K46">
        <v>0</v>
      </c>
      <c r="L46">
        <v>0</v>
      </c>
      <c r="M46">
        <v>0</v>
      </c>
      <c r="N46">
        <v>0</v>
      </c>
      <c r="P46">
        <v>1</v>
      </c>
      <c r="Q46">
        <v>0</v>
      </c>
      <c r="R46">
        <v>0</v>
      </c>
      <c r="S46">
        <v>2</v>
      </c>
      <c r="T46">
        <v>25</v>
      </c>
      <c r="U46">
        <v>2</v>
      </c>
      <c r="V46">
        <v>40</v>
      </c>
      <c r="W46">
        <v>3</v>
      </c>
      <c r="X46">
        <v>0</v>
      </c>
      <c r="Y46" s="5">
        <v>3</v>
      </c>
      <c r="AB46">
        <v>0</v>
      </c>
      <c r="AI46" t="s">
        <v>753</v>
      </c>
      <c r="AJ46">
        <v>0</v>
      </c>
    </row>
    <row r="47" spans="1:165" x14ac:dyDescent="0.25">
      <c r="A47" t="s">
        <v>760</v>
      </c>
      <c r="B47" s="5" t="s">
        <v>704</v>
      </c>
      <c r="C47" s="5" t="s">
        <v>750</v>
      </c>
      <c r="D47" t="s">
        <v>761</v>
      </c>
      <c r="E47">
        <v>1</v>
      </c>
      <c r="F47">
        <v>1</v>
      </c>
      <c r="G47" t="s">
        <v>751</v>
      </c>
      <c r="H47" t="s">
        <v>752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2</v>
      </c>
      <c r="T47">
        <v>25</v>
      </c>
      <c r="U47">
        <v>3</v>
      </c>
      <c r="V47">
        <v>40</v>
      </c>
      <c r="W47">
        <v>3</v>
      </c>
      <c r="X47">
        <v>0</v>
      </c>
      <c r="Y47" s="5">
        <v>1</v>
      </c>
      <c r="Z47" t="s">
        <v>762</v>
      </c>
      <c r="AA47" t="s">
        <v>762</v>
      </c>
      <c r="AB47">
        <v>0</v>
      </c>
      <c r="AI47" t="s">
        <v>753</v>
      </c>
      <c r="AJ47">
        <v>0</v>
      </c>
    </row>
    <row r="48" spans="1:165" x14ac:dyDescent="0.25">
      <c r="A48" t="s">
        <v>763</v>
      </c>
      <c r="B48" s="5" t="s">
        <v>695</v>
      </c>
      <c r="C48" s="5" t="s">
        <v>750</v>
      </c>
      <c r="D48" t="s">
        <v>764</v>
      </c>
      <c r="E48">
        <v>1</v>
      </c>
      <c r="F48">
        <v>1</v>
      </c>
      <c r="G48" t="s">
        <v>751</v>
      </c>
      <c r="H48" t="s">
        <v>752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3</v>
      </c>
      <c r="T48">
        <v>25</v>
      </c>
      <c r="U48">
        <v>4</v>
      </c>
      <c r="V48">
        <v>40</v>
      </c>
      <c r="W48">
        <v>4</v>
      </c>
      <c r="X48">
        <v>0</v>
      </c>
      <c r="Y48" s="5">
        <v>1</v>
      </c>
      <c r="AA48" t="s">
        <v>765</v>
      </c>
      <c r="AB48">
        <v>0</v>
      </c>
      <c r="AI48" t="s">
        <v>753</v>
      </c>
      <c r="AJ48">
        <v>0</v>
      </c>
    </row>
    <row r="49" spans="1:36" x14ac:dyDescent="0.25">
      <c r="A49" t="s">
        <v>766</v>
      </c>
      <c r="B49" s="5" t="s">
        <v>688</v>
      </c>
      <c r="C49" s="5" t="s">
        <v>643</v>
      </c>
      <c r="D49" t="s">
        <v>767</v>
      </c>
      <c r="E49">
        <v>1</v>
      </c>
      <c r="F49">
        <v>1</v>
      </c>
      <c r="G49" t="s">
        <v>704</v>
      </c>
      <c r="H49" t="s">
        <v>704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2</v>
      </c>
      <c r="T49">
        <v>25</v>
      </c>
      <c r="U49">
        <v>3</v>
      </c>
      <c r="V49">
        <v>40</v>
      </c>
      <c r="W49">
        <v>3</v>
      </c>
      <c r="X49">
        <v>0</v>
      </c>
      <c r="Y49" s="5">
        <v>1</v>
      </c>
      <c r="Z49" t="s">
        <v>768</v>
      </c>
      <c r="AA49" t="s">
        <v>768</v>
      </c>
      <c r="AB49">
        <v>0</v>
      </c>
      <c r="AI49" t="s">
        <v>753</v>
      </c>
      <c r="AJ49">
        <v>0</v>
      </c>
    </row>
    <row r="50" spans="1:36" x14ac:dyDescent="0.25">
      <c r="A50" t="s">
        <v>769</v>
      </c>
      <c r="B50" s="5" t="s">
        <v>681</v>
      </c>
      <c r="C50" s="5" t="s">
        <v>643</v>
      </c>
      <c r="D50" t="s">
        <v>770</v>
      </c>
      <c r="E50">
        <v>1</v>
      </c>
      <c r="F50">
        <v>1</v>
      </c>
      <c r="G50" t="s">
        <v>704</v>
      </c>
      <c r="H50" t="s">
        <v>704</v>
      </c>
      <c r="K50">
        <v>0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2</v>
      </c>
      <c r="T50">
        <v>25</v>
      </c>
      <c r="U50">
        <v>3</v>
      </c>
      <c r="V50">
        <v>40</v>
      </c>
      <c r="W50">
        <v>3</v>
      </c>
      <c r="X50">
        <v>0</v>
      </c>
      <c r="Y50" s="5">
        <v>1</v>
      </c>
      <c r="Z50" t="s">
        <v>771</v>
      </c>
      <c r="AA50" t="s">
        <v>771</v>
      </c>
      <c r="AB50">
        <v>0</v>
      </c>
      <c r="AI50" t="s">
        <v>753</v>
      </c>
      <c r="AJ50">
        <v>0</v>
      </c>
    </row>
    <row r="51" spans="1:36" x14ac:dyDescent="0.25">
      <c r="A51" t="s">
        <v>772</v>
      </c>
      <c r="B51" s="5" t="s">
        <v>773</v>
      </c>
      <c r="C51" s="5" t="s">
        <v>649</v>
      </c>
      <c r="D51" t="s">
        <v>774</v>
      </c>
      <c r="E51">
        <v>1</v>
      </c>
      <c r="F51">
        <v>1</v>
      </c>
      <c r="G51" t="s">
        <v>649</v>
      </c>
      <c r="H51" t="s">
        <v>649</v>
      </c>
      <c r="K51">
        <v>0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25</v>
      </c>
      <c r="U51">
        <v>0</v>
      </c>
      <c r="V51">
        <v>40</v>
      </c>
      <c r="W51">
        <v>0</v>
      </c>
      <c r="X51">
        <v>0</v>
      </c>
      <c r="Y51" s="5">
        <v>1</v>
      </c>
      <c r="Z51" t="s">
        <v>775</v>
      </c>
      <c r="AA51" t="s">
        <v>775</v>
      </c>
      <c r="AB51">
        <v>0</v>
      </c>
      <c r="AI51" t="s">
        <v>753</v>
      </c>
      <c r="AJ51">
        <v>0</v>
      </c>
    </row>
    <row r="52" spans="1:36" x14ac:dyDescent="0.25">
      <c r="A52" t="s">
        <v>776</v>
      </c>
      <c r="B52" s="5" t="s">
        <v>635</v>
      </c>
      <c r="C52" s="5" t="s">
        <v>643</v>
      </c>
      <c r="E52">
        <v>1</v>
      </c>
      <c r="F52">
        <v>1</v>
      </c>
      <c r="G52" t="s">
        <v>704</v>
      </c>
      <c r="H52" t="s">
        <v>704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1</v>
      </c>
      <c r="T52">
        <v>25</v>
      </c>
      <c r="U52">
        <v>2</v>
      </c>
      <c r="V52">
        <v>40</v>
      </c>
      <c r="W52">
        <v>3</v>
      </c>
      <c r="X52">
        <v>0</v>
      </c>
      <c r="Y52" s="5">
        <v>3</v>
      </c>
      <c r="AB52">
        <v>0</v>
      </c>
      <c r="AI52" t="s">
        <v>753</v>
      </c>
      <c r="AJ52">
        <v>0</v>
      </c>
    </row>
    <row r="55" spans="1:36" s="2" customFormat="1" x14ac:dyDescent="0.25"/>
    <row r="58" spans="1:36" x14ac:dyDescent="0.25">
      <c r="A58" s="1"/>
    </row>
    <row r="80" spans="3:3" x14ac:dyDescent="0.25">
      <c r="C80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6697-4511-4B27-9384-4B3FD8507976}">
  <sheetPr codeName="Sheet2"/>
  <dimension ref="A1:C27"/>
  <sheetViews>
    <sheetView tabSelected="1" zoomScale="120" zoomScaleNormal="120" workbookViewId="0">
      <selection activeCell="C3" sqref="C3"/>
    </sheetView>
  </sheetViews>
  <sheetFormatPr defaultRowHeight="15" x14ac:dyDescent="0.25"/>
  <cols>
    <col min="1" max="1" width="47.42578125" customWidth="1"/>
    <col min="2" max="2" width="76.7109375" customWidth="1"/>
    <col min="3" max="3" width="17.42578125" customWidth="1"/>
    <col min="4" max="4" width="9.140625" customWidth="1"/>
    <col min="5" max="5" width="36.7109375" customWidth="1"/>
    <col min="6" max="6" width="12.5703125" customWidth="1"/>
    <col min="9" max="9" width="12.85546875" bestFit="1" customWidth="1"/>
  </cols>
  <sheetData>
    <row r="1" spans="1:3" x14ac:dyDescent="0.25">
      <c r="A1" s="2" t="s">
        <v>169</v>
      </c>
      <c r="B1" s="2" t="s">
        <v>174</v>
      </c>
      <c r="C1" s="2"/>
    </row>
    <row r="2" spans="1:3" x14ac:dyDescent="0.25">
      <c r="A2" t="s">
        <v>170</v>
      </c>
      <c r="B2">
        <v>300</v>
      </c>
    </row>
    <row r="3" spans="1:3" x14ac:dyDescent="0.25">
      <c r="A3" t="s">
        <v>716</v>
      </c>
      <c r="B3">
        <v>250</v>
      </c>
    </row>
    <row r="4" spans="1:3" x14ac:dyDescent="0.25">
      <c r="A4" s="1"/>
    </row>
    <row r="5" spans="1:3" x14ac:dyDescent="0.25">
      <c r="A5" s="2" t="s">
        <v>172</v>
      </c>
      <c r="B5" s="2" t="s">
        <v>171</v>
      </c>
      <c r="C5" s="2" t="s">
        <v>174</v>
      </c>
    </row>
    <row r="6" spans="1:3" x14ac:dyDescent="0.25">
      <c r="A6" t="s">
        <v>173</v>
      </c>
      <c r="B6" t="s">
        <v>175</v>
      </c>
      <c r="C6">
        <f>IF(B2 &gt; 10, B2 * B3 / (B2 + B3), B2)</f>
        <v>136.36363636363637</v>
      </c>
    </row>
    <row r="7" spans="1:3" x14ac:dyDescent="0.25">
      <c r="A7" t="s">
        <v>452</v>
      </c>
      <c r="B7" t="s">
        <v>717</v>
      </c>
      <c r="C7">
        <f>data!E17 - (data!AH3 - data!N30) / data!F17</f>
        <v>386</v>
      </c>
    </row>
    <row r="8" spans="1:3" x14ac:dyDescent="0.25">
      <c r="A8" t="s">
        <v>452</v>
      </c>
      <c r="B8" t="s">
        <v>453</v>
      </c>
      <c r="C8">
        <f>C7 * 128</f>
        <v>49408</v>
      </c>
    </row>
    <row r="9" spans="1:3" x14ac:dyDescent="0.25">
      <c r="A9" t="s">
        <v>452</v>
      </c>
      <c r="B9" t="s">
        <v>456</v>
      </c>
      <c r="C9">
        <f>C8 * 100 / (100 + C6)</f>
        <v>20903.384615384613</v>
      </c>
    </row>
    <row r="10" spans="1:3" x14ac:dyDescent="0.25">
      <c r="A10" t="s">
        <v>452</v>
      </c>
      <c r="B10" t="s">
        <v>454</v>
      </c>
      <c r="C10">
        <f>IF(C9 &lt;data!G17,data!G17, C9)</f>
        <v>20903.384615384613</v>
      </c>
    </row>
    <row r="11" spans="1:3" x14ac:dyDescent="0.25">
      <c r="A11" t="s">
        <v>452</v>
      </c>
      <c r="B11" t="s">
        <v>457</v>
      </c>
      <c r="C11">
        <f>C10 - (C10 *data!E10) / 1024</f>
        <v>836.95192307692196</v>
      </c>
    </row>
    <row r="12" spans="1:3" x14ac:dyDescent="0.25">
      <c r="A12" t="s">
        <v>455</v>
      </c>
      <c r="B12" t="s">
        <v>779</v>
      </c>
      <c r="C12">
        <f>IF(C11&lt;128,1,128/C11)</f>
        <v>0.1529359052422368</v>
      </c>
    </row>
    <row r="14" spans="1:3" x14ac:dyDescent="0.25">
      <c r="A14" t="s">
        <v>462</v>
      </c>
      <c r="B14" t="s">
        <v>463</v>
      </c>
      <c r="C14">
        <f>data!M10/(data!K10+data!M10+data!O10+data!Q10+data!S10+data!I10)</f>
        <v>0.64197530864197527</v>
      </c>
    </row>
    <row r="15" spans="1:3" x14ac:dyDescent="0.25">
      <c r="A15" t="s">
        <v>464</v>
      </c>
      <c r="B15" t="s">
        <v>458</v>
      </c>
      <c r="C15">
        <f>data!Y8/(data!K8+data!M8+data!O8+data!Q8+data!S8+data!U8+data!W8+data!Y8+data!AA8)</f>
        <v>6.3856960408684551E-4</v>
      </c>
    </row>
    <row r="16" spans="1:3" x14ac:dyDescent="0.25">
      <c r="A16" t="s">
        <v>465</v>
      </c>
      <c r="B16" t="s">
        <v>466</v>
      </c>
      <c r="C16">
        <f>C14*C15</f>
        <v>4.0994591867303662E-4</v>
      </c>
    </row>
    <row r="17" spans="1:3" x14ac:dyDescent="0.25">
      <c r="A17" t="s">
        <v>459</v>
      </c>
      <c r="B17" t="s">
        <v>460</v>
      </c>
      <c r="C17">
        <f>6*C16</f>
        <v>2.4596755120382197E-3</v>
      </c>
    </row>
    <row r="18" spans="1:3" x14ac:dyDescent="0.25">
      <c r="A18" t="s">
        <v>715</v>
      </c>
      <c r="B18" t="s">
        <v>780</v>
      </c>
      <c r="C18">
        <f>IF(data!I10&lt;&gt;0,data!I10/(data!K10+data!M10+data!O10+data!Q10+data!S10+data!I10),0)</f>
        <v>0.18518518518518517</v>
      </c>
    </row>
    <row r="19" spans="1:3" x14ac:dyDescent="0.25">
      <c r="A19" t="s">
        <v>782</v>
      </c>
      <c r="B19" t="s">
        <v>461</v>
      </c>
      <c r="C19">
        <f>1 - POWER((1 - C18),6)</f>
        <v>0.70734664990833751</v>
      </c>
    </row>
    <row r="20" spans="1:3" x14ac:dyDescent="0.25">
      <c r="A20" t="s">
        <v>467</v>
      </c>
      <c r="B20" t="s">
        <v>468</v>
      </c>
      <c r="C20">
        <f>C16*C19</f>
        <v>2.8997387221696826E-4</v>
      </c>
    </row>
    <row r="21" spans="1:3" x14ac:dyDescent="0.25">
      <c r="A21" t="s">
        <v>709</v>
      </c>
      <c r="B21" t="s">
        <v>470</v>
      </c>
      <c r="C21">
        <f>C17 + C20</f>
        <v>2.7496493842551878E-3</v>
      </c>
    </row>
    <row r="22" spans="1:3" x14ac:dyDescent="0.25">
      <c r="A22" t="s">
        <v>469</v>
      </c>
      <c r="B22" t="s">
        <v>781</v>
      </c>
      <c r="C22">
        <f>INDEX(data!Y41:'data'!Y52,MATCH(data!AZ30, data!B41:'data'!B52,0))/SUM(INDEX(data!Y41:'data'!Y52,MATCH(data!AZ28, data!B41:'data'!B52,0)), INDEX(data!Y41:'data'!Y52,MATCH(data!AZ29, data!B41:'data'!B52,0)), INDEX(data!Y41:'data'!Y52,MATCH(data!AZ30, data!B41:'data'!B52,0)),INDEX(data!Y41:'data'!Y52,MATCH(data!AZ31, data!B41:'data'!B52,0)),INDEX(data!Y41:'data'!Y52,MATCH(data!AZ32, data!B41:'data'!B52,0)),INDEX(data!Y41:'data'!Y52,MATCH(data!AZ33, data!B41:'data'!B52,0)),INDEX(data!Y41:'data'!Y52,MATCH(data!AZ34, data!B41:'data'!B52,0)),INDEX(data!Y41:'data'!Y52,MATCH(data!AZ35, data!B41:'data'!B52,0)),INDEX(data!Y41:'data'!Y52,MATCH(data!AZ36, data!B41:'data'!B52,0)),INDEX(data!Y41:'data'!Y52,MATCH(data!AZ37, data!B41:'data'!B52,0)))</f>
        <v>0.13636363636363635</v>
      </c>
    </row>
    <row r="23" spans="1:3" x14ac:dyDescent="0.25">
      <c r="A23" t="s">
        <v>707</v>
      </c>
      <c r="B23" t="s">
        <v>708</v>
      </c>
      <c r="C23">
        <f>C22 * C12</f>
        <v>2.0854896169395926E-2</v>
      </c>
    </row>
    <row r="24" spans="1:3" x14ac:dyDescent="0.25">
      <c r="A24" t="s">
        <v>710</v>
      </c>
      <c r="B24" t="s">
        <v>778</v>
      </c>
      <c r="C24">
        <f>data!F23 / (data!F23 + data!F24)</f>
        <v>0.1111111111111111</v>
      </c>
    </row>
    <row r="25" spans="1:3" x14ac:dyDescent="0.25">
      <c r="A25" t="s">
        <v>783</v>
      </c>
      <c r="B25" t="s">
        <v>711</v>
      </c>
      <c r="C25">
        <f>C24 *C23</f>
        <v>2.3172106854884361E-3</v>
      </c>
    </row>
    <row r="26" spans="1:3" x14ac:dyDescent="0.25">
      <c r="A26" t="s">
        <v>712</v>
      </c>
      <c r="B26" t="s">
        <v>713</v>
      </c>
      <c r="C26">
        <f>C25*C21</f>
        <v>6.3715169345428199E-6</v>
      </c>
    </row>
    <row r="27" spans="1:3" x14ac:dyDescent="0.25">
      <c r="A27" t="s">
        <v>714</v>
      </c>
      <c r="C27" s="4">
        <f>C26</f>
        <v>6.3715169345428199E-6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Vile</dc:creator>
  <cp:lastModifiedBy>Vile</cp:lastModifiedBy>
  <dcterms:created xsi:type="dcterms:W3CDTF">2021-11-14T17:15:15Z</dcterms:created>
  <dcterms:modified xsi:type="dcterms:W3CDTF">2021-11-19T15:34:11Z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b7b21358-3904-457e-b511-cbd893bb6a59</vt:lpwstr>
  </property>
</Properties>
</file>