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<sst xmlns="http://schemas.openxmlformats.org/spreadsheetml/2006/main" count="213" uniqueCount="170">
  <si>
    <t xml:space="preserve">clearance instruction </t>
  </si>
  <si>
    <t>4840SOQC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</si>
  <si>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</si>
  <si>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</si>
  <si>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</si>
  <si>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</si>
  <si>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</si>
  <si>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</si>
  <si>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</si>
  <si>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</si>
  <si>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</si>
  <si>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</si>
  <si>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</si>
  <si>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</si>
  <si>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GB321688401</t>
  </si>
  <si>
    <t>EORI</t>
  </si>
  <si>
    <t>GB321688401000</t>
  </si>
  <si>
    <t>SHEN ZHEN ZHAO YI KE JI YOU XIAN GONG SI</t>
  </si>
  <si>
    <t>ONEVAT CLDY
28 BARLETTA HOUSE
VELLACOTT CLOSE</t>
  </si>
  <si>
    <t>街道</t>
  </si>
  <si>
    <t>CARDIFF</t>
  </si>
  <si>
    <t>城市</t>
  </si>
  <si>
    <t>CF10 4AF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</si>
  <si>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</si>
  <si>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</si>
  <si>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</si>
  <si>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</si>
  <si>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</si>
  <si>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</si>
  <si>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</si>
  <si>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</si>
  <si>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</si>
  <si>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</si>
  <si>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</si>
  <si>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</si>
  <si>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NON-PVA</t>
  </si>
  <si>
    <t>Currency</t>
  </si>
  <si>
    <t>中文品名</t>
  </si>
  <si>
    <t>China</t>
  </si>
  <si>
    <t>Camera</t>
  </si>
  <si>
    <t>ABS + PC</t>
  </si>
  <si>
    <t>B00</t>
  </si>
  <si>
    <t>GBP</t>
  </si>
  <si>
    <t>摄像头</t>
  </si>
  <si>
    <t>solar panel</t>
  </si>
  <si>
    <t>ETFE, CEM-3</t>
  </si>
  <si>
    <t>太阳能板</t>
  </si>
  <si>
    <t>DVD players</t>
  </si>
  <si>
    <t>ABS</t>
  </si>
  <si>
    <t>DVD播放机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</si>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</sst>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1"/>
  <sheetViews>
    <sheetView showGridLines="0" tabSelected="1" zoomScale="90" zoomScaleNormal="90" workbookViewId="0">
      <pane ySplit="1" topLeftCell="A2" activePane="bottomLeft" state="frozen"/>
      <selection/>
      <selection pane="bottomLeft" activeCell="P9" sqref="P9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8525890000</v>
      </c>
      <c r="D14" s="46" t="s">
        <v>39</v>
      </c>
      <c r="E14" s="46" t="s">
        <v>40</v>
      </c>
      <c r="F14" s="46">
        <v>24</v>
      </c>
      <c r="G14" s="47">
        <v>4.46</v>
      </c>
      <c r="H14" s="47">
        <f t="shared" ref="H14:H16" si="0">G14*F14</f>
        <v>107.04</v>
      </c>
      <c r="I14" s="45">
        <f t="shared" ref="I14:I16" si="1">J14*0.94</f>
        <v>55.46</v>
      </c>
      <c r="J14" s="45">
        <v>59</v>
      </c>
      <c r="K14" s="45">
        <v>1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8541490000</v>
      </c>
      <c r="D15" s="46" t="s">
        <v>44</v>
      </c>
      <c r="E15" s="46" t="s">
        <v>45</v>
      </c>
      <c r="F15" s="46">
        <v>40</v>
      </c>
      <c r="G15" s="47">
        <v>1</v>
      </c>
      <c r="H15" s="47">
        <f t="shared" si="0"/>
        <v>40</v>
      </c>
      <c r="I15" s="45">
        <f t="shared" si="1"/>
        <v>13.16</v>
      </c>
      <c r="J15" s="45">
        <v>14</v>
      </c>
      <c r="K15" s="45">
        <v>1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>
        <v>3</v>
      </c>
      <c r="B16" s="44" t="s">
        <v>38</v>
      </c>
      <c r="C16" s="45">
        <v>8525890000</v>
      </c>
      <c r="D16" s="46" t="s">
        <v>47</v>
      </c>
      <c r="E16" s="46" t="s">
        <v>48</v>
      </c>
      <c r="F16" s="46">
        <v>84</v>
      </c>
      <c r="G16" s="47">
        <v>5.9</v>
      </c>
      <c r="H16" s="47">
        <f t="shared" si="0"/>
        <v>495.6</v>
      </c>
      <c r="I16" s="45">
        <f t="shared" si="1"/>
        <v>75.2</v>
      </c>
      <c r="J16" s="45">
        <v>80</v>
      </c>
      <c r="K16" s="45">
        <v>6</v>
      </c>
      <c r="L16" s="45" t="s">
        <v>41</v>
      </c>
      <c r="M16" s="45" t="s">
        <v>42</v>
      </c>
      <c r="N16" s="43" t="s">
        <v>49</v>
      </c>
    </row>
    <row r="17" s="13" customFormat="1" ht="24" customHeight="1" spans="1:14">
      <c r="A17" s="43"/>
      <c r="B17" s="48"/>
      <c r="C17" s="49"/>
      <c r="D17" s="49"/>
      <c r="E17" s="50"/>
      <c r="F17" s="50"/>
      <c r="G17" s="47"/>
      <c r="H17" s="47"/>
      <c r="I17" s="47"/>
      <c r="J17" s="45"/>
      <c r="K17" s="45"/>
      <c r="L17" s="45"/>
      <c r="M17" s="45"/>
      <c r="N17" s="72"/>
    </row>
    <row r="18" s="13" customFormat="1" ht="24" customHeight="1" spans="1:14">
      <c r="A18" s="51"/>
      <c r="B18" s="48"/>
      <c r="C18" s="51"/>
      <c r="D18" s="46" t="s">
        <v>50</v>
      </c>
      <c r="E18" s="46"/>
      <c r="F18" s="46"/>
      <c r="G18" s="46"/>
      <c r="H18" s="47">
        <f>SUM(H14:H17)</f>
        <v>642.64</v>
      </c>
      <c r="I18" s="47"/>
      <c r="J18" s="47">
        <f>SUM(J14:J17)</f>
        <v>153</v>
      </c>
      <c r="K18" s="73"/>
      <c r="L18" s="73"/>
      <c r="M18" s="73"/>
      <c r="N18" s="74"/>
    </row>
    <row r="19" s="13" customFormat="1" ht="24" customHeight="1" spans="1:14">
      <c r="A19" s="52" t="s">
        <v>51</v>
      </c>
      <c r="B19" s="48"/>
      <c r="C19" s="52"/>
      <c r="D19" s="52"/>
      <c r="E19" s="52"/>
      <c r="F19" s="52"/>
      <c r="G19" s="52"/>
      <c r="H19" s="52"/>
      <c r="I19" s="52"/>
      <c r="J19" s="52"/>
      <c r="K19" s="75"/>
      <c r="L19" s="75"/>
      <c r="M19" s="75"/>
      <c r="N19" s="52"/>
    </row>
    <row r="20" s="13" customFormat="1" ht="24" customHeight="1" spans="2:2">
      <c r="B20" s="53"/>
    </row>
    <row r="21" s="13" customFormat="1" ht="24" customHeight="1" spans="2:2">
      <c r="B21" s="54"/>
    </row>
    <row r="22" s="13" customFormat="1" ht="24" customHeight="1" spans="2:2">
      <c r="B22" s="54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4" customFormat="1" ht="24" customHeight="1" spans="2:2">
      <c r="B30" s="16"/>
    </row>
    <row r="31" s="14" customFormat="1" ht="24" customHeight="1" spans="2:2">
      <c r="B31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8:G18"/>
    <mergeCell ref="A19:J19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4"/>
  <sheetViews>
    <sheetView workbookViewId="0">
      <pane ySplit="1" topLeftCell="A2" activePane="bottomLeft" state="frozen"/>
      <selection/>
      <selection pane="bottomLeft" activeCell="J16" sqref="J16"/>
    </sheetView>
  </sheetViews>
  <sheetFormatPr defaultColWidth="6.56666666666667" defaultRowHeight="13.5" outlineLevelRow="3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36</v>
      </c>
      <c r="T1" s="3" t="s">
        <v>70</v>
      </c>
      <c r="U1" s="3" t="s">
        <v>71</v>
      </c>
      <c r="V1" s="3" t="s">
        <v>72</v>
      </c>
      <c r="W1" s="3" t="s">
        <v>32</v>
      </c>
      <c r="X1" s="3" t="s">
        <v>33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89</v>
      </c>
      <c r="AP1" s="3" t="s">
        <v>90</v>
      </c>
      <c r="AQ1" s="3" t="s">
        <v>91</v>
      </c>
      <c r="AR1" s="3" t="s">
        <v>92</v>
      </c>
      <c r="AS1" s="3" t="s">
        <v>93</v>
      </c>
      <c r="AT1" s="3" t="s">
        <v>94</v>
      </c>
      <c r="AU1" s="3" t="s">
        <v>95</v>
      </c>
      <c r="AV1" s="3" t="s">
        <v>96</v>
      </c>
      <c r="AW1" s="3" t="s">
        <v>97</v>
      </c>
      <c r="AX1" s="3" t="s">
        <v>98</v>
      </c>
      <c r="AY1" s="3" t="s">
        <v>99</v>
      </c>
      <c r="AZ1" s="3" t="s">
        <v>100</v>
      </c>
      <c r="BA1" s="3" t="s">
        <v>101</v>
      </c>
      <c r="BB1" s="3" t="s">
        <v>102</v>
      </c>
      <c r="BC1" s="3" t="s">
        <v>103</v>
      </c>
      <c r="BD1" s="3" t="s">
        <v>104</v>
      </c>
      <c r="BE1" s="3" t="s">
        <v>105</v>
      </c>
      <c r="BF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  <c r="CX1" s="3" t="s">
        <v>128</v>
      </c>
      <c r="CY1" s="3" t="s">
        <v>129</v>
      </c>
      <c r="CZ1" s="3" t="s">
        <v>130</v>
      </c>
      <c r="DA1" s="3" t="s">
        <v>131</v>
      </c>
      <c r="DB1" s="3" t="s">
        <v>132</v>
      </c>
      <c r="DC1" s="3" t="s">
        <v>133</v>
      </c>
      <c r="DD1" s="3" t="s">
        <v>134</v>
      </c>
      <c r="DE1" s="3" t="s">
        <v>135</v>
      </c>
      <c r="DF1" s="1" t="s">
        <v>136</v>
      </c>
      <c r="DG1" s="1" t="s">
        <v>133</v>
      </c>
      <c r="DH1" s="1" t="s">
        <v>136</v>
      </c>
      <c r="DI1" s="3" t="s">
        <v>137</v>
      </c>
      <c r="DJ1" s="3" t="s">
        <v>138</v>
      </c>
      <c r="DK1" s="3" t="s">
        <v>139</v>
      </c>
      <c r="DL1" s="3" t="s">
        <v>140</v>
      </c>
      <c r="DM1" s="3" t="s">
        <v>141</v>
      </c>
      <c r="DN1" s="3" t="s">
        <v>142</v>
      </c>
    </row>
    <row r="2" spans="1:112">
      <c r="A2" s="4">
        <f>INVOICE!A14</f>
        <v>1</v>
      </c>
      <c r="H2" s="4">
        <f>INVOICE!C14</f>
        <v>8525890000</v>
      </c>
      <c r="J2" s="4" t="s">
        <v>143</v>
      </c>
      <c r="K2" s="4" t="s">
        <v>144</v>
      </c>
      <c r="L2" s="6" t="str">
        <f>INVOICE!D14</f>
        <v>Camera</v>
      </c>
      <c r="N2" s="4" t="s">
        <v>145</v>
      </c>
      <c r="P2" s="4" t="s">
        <v>146</v>
      </c>
      <c r="R2" s="7">
        <f>INVOICE!F14</f>
        <v>24</v>
      </c>
      <c r="S2" s="6" t="str">
        <f>INVOICE!M14</f>
        <v>GBP</v>
      </c>
      <c r="T2" s="6">
        <f>INVOICE!G14</f>
        <v>4.46</v>
      </c>
      <c r="U2" s="6">
        <f>R2*T2</f>
        <v>107.04</v>
      </c>
      <c r="W2" s="6">
        <f>INVOICE!I14</f>
        <v>55.46</v>
      </c>
      <c r="X2" s="6">
        <f>INVOICE!J14</f>
        <v>59</v>
      </c>
      <c r="Y2" s="4">
        <v>6</v>
      </c>
      <c r="Z2" s="4" t="s">
        <v>147</v>
      </c>
      <c r="AC2" s="4" t="s">
        <v>148</v>
      </c>
      <c r="CN2" s="4" t="str">
        <f>INVOICE!L14</f>
        <v>B00</v>
      </c>
      <c r="CO2" s="4" t="s">
        <v>149</v>
      </c>
      <c r="CV2" s="5" t="s">
        <v>150</v>
      </c>
      <c r="CW2" s="8">
        <f>INVOICE!K14</f>
        <v>1</v>
      </c>
      <c r="CX2" s="5" t="s">
        <v>151</v>
      </c>
      <c r="DC2" s="9" t="s">
        <v>152</v>
      </c>
      <c r="DD2" s="9" t="s">
        <v>153</v>
      </c>
      <c r="DE2" s="9" t="str">
        <f>INVOICE!$A$2</f>
        <v>4840SOQC</v>
      </c>
      <c r="DF2" s="9" t="s">
        <v>154</v>
      </c>
      <c r="DG2" s="9" t="s">
        <v>155</v>
      </c>
      <c r="DH2" s="9" t="s">
        <v>156</v>
      </c>
    </row>
    <row r="3" spans="1:112">
      <c r="A3" s="4">
        <f>INVOICE!A15</f>
        <v>2</v>
      </c>
      <c r="H3" s="4">
        <f>INVOICE!C15</f>
        <v>8541490000</v>
      </c>
      <c r="J3" s="4" t="s">
        <v>143</v>
      </c>
      <c r="K3" s="4" t="s">
        <v>144</v>
      </c>
      <c r="L3" s="6" t="str">
        <f>INVOICE!D15</f>
        <v>solar panel</v>
      </c>
      <c r="N3" s="4" t="s">
        <v>145</v>
      </c>
      <c r="P3" s="4" t="s">
        <v>146</v>
      </c>
      <c r="R3" s="7">
        <f>INVOICE!F15</f>
        <v>40</v>
      </c>
      <c r="S3" s="6" t="str">
        <f>INVOICE!M15</f>
        <v>GBP</v>
      </c>
      <c r="T3" s="6">
        <f>INVOICE!G15</f>
        <v>1</v>
      </c>
      <c r="U3" s="6">
        <f>R3*T3</f>
        <v>40</v>
      </c>
      <c r="W3" s="6">
        <f>INVOICE!I15</f>
        <v>13.16</v>
      </c>
      <c r="X3" s="6">
        <f>INVOICE!J15</f>
        <v>14</v>
      </c>
      <c r="Y3" s="4">
        <v>6</v>
      </c>
      <c r="Z3" s="4" t="s">
        <v>147</v>
      </c>
      <c r="AC3" s="4" t="s">
        <v>148</v>
      </c>
      <c r="CN3" s="4" t="str">
        <f>INVOICE!L15</f>
        <v>B00</v>
      </c>
      <c r="CO3" s="4" t="s">
        <v>149</v>
      </c>
      <c r="CV3" s="5" t="s">
        <v>150</v>
      </c>
      <c r="CW3" s="8">
        <f>INVOICE!K15</f>
        <v>1</v>
      </c>
      <c r="CX3" s="5" t="s">
        <v>151</v>
      </c>
      <c r="DC3" s="9" t="s">
        <v>152</v>
      </c>
      <c r="DD3" s="9" t="s">
        <v>153</v>
      </c>
      <c r="DE3" s="9" t="str">
        <f>INVOICE!$A$2</f>
        <v>4840SOQC</v>
      </c>
      <c r="DF3" s="9" t="s">
        <v>154</v>
      </c>
      <c r="DG3" s="9" t="s">
        <v>155</v>
      </c>
      <c r="DH3" s="9" t="s">
        <v>156</v>
      </c>
    </row>
    <row r="4" spans="1:112">
      <c r="A4" s="4">
        <f>INVOICE!A16</f>
        <v>3</v>
      </c>
      <c r="H4" s="4">
        <f>INVOICE!C16</f>
        <v>8525890000</v>
      </c>
      <c r="J4" s="4" t="s">
        <v>143</v>
      </c>
      <c r="K4" s="4" t="s">
        <v>144</v>
      </c>
      <c r="L4" s="6" t="str">
        <f>INVOICE!D16</f>
        <v>DVD players</v>
      </c>
      <c r="N4" s="4" t="s">
        <v>145</v>
      </c>
      <c r="P4" s="4" t="s">
        <v>146</v>
      </c>
      <c r="R4" s="7">
        <f>INVOICE!F16</f>
        <v>84</v>
      </c>
      <c r="S4" s="6" t="str">
        <f>INVOICE!M16</f>
        <v>GBP</v>
      </c>
      <c r="T4" s="6">
        <f>INVOICE!G16</f>
        <v>5.9</v>
      </c>
      <c r="U4" s="6">
        <f>R4*T4</f>
        <v>495.6</v>
      </c>
      <c r="W4" s="6">
        <f>INVOICE!I16</f>
        <v>75.2</v>
      </c>
      <c r="X4" s="6">
        <f>INVOICE!J16</f>
        <v>80</v>
      </c>
      <c r="Y4" s="4">
        <v>6</v>
      </c>
      <c r="Z4" s="4" t="s">
        <v>147</v>
      </c>
      <c r="AC4" s="4" t="s">
        <v>148</v>
      </c>
      <c r="CN4" s="4" t="str">
        <f>INVOICE!L16</f>
        <v>B00</v>
      </c>
      <c r="CO4" s="4" t="s">
        <v>149</v>
      </c>
      <c r="CV4" s="5" t="s">
        <v>150</v>
      </c>
      <c r="CW4" s="8">
        <f>INVOICE!K16</f>
        <v>6</v>
      </c>
      <c r="CX4" s="5" t="s">
        <v>151</v>
      </c>
      <c r="DC4" s="9" t="s">
        <v>152</v>
      </c>
      <c r="DD4" s="9" t="s">
        <v>153</v>
      </c>
      <c r="DE4" s="9" t="str">
        <f>INVOICE!$A$2</f>
        <v>4840SOQC</v>
      </c>
      <c r="DF4" s="9" t="s">
        <v>154</v>
      </c>
      <c r="DG4" s="9" t="s">
        <v>155</v>
      </c>
      <c r="DH4" s="9" t="s">
        <v>156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58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32</v>
      </c>
      <c r="N1" s="1" t="s">
        <v>168</v>
      </c>
    </row>
    <row r="2" spans="3:8">
      <c r="C2" s="2"/>
      <c r="H2" t="s">
        <v>169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2025-07-10T09:23:29Z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