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<sst xmlns="http://schemas.openxmlformats.org/spreadsheetml/2006/main" count="193" uniqueCount="167">
  <si>
    <t xml:space="preserve">clearance instruction </t>
  </si>
  <si>
    <t>4840SOQI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</si>
  <si>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</si>
  <si>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</si>
  <si>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</si>
  <si>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</si>
  <si>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</si>
  <si>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</si>
  <si>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</si>
  <si>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</si>
  <si>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</si>
  <si>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</si>
  <si>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</si>
  <si>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</si>
  <si>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GB265877157</t>
  </si>
  <si>
    <t>EORI</t>
  </si>
  <si>
    <t>GB265877157000</t>
  </si>
  <si>
    <t>SHEN ZHEN SHI HAO LI DE KE JI YOU XIAN GONG SI</t>
  </si>
  <si>
    <t>CYGG
111 PICCADILLY</t>
  </si>
  <si>
    <t>街道</t>
  </si>
  <si>
    <t>MANCHESTER</t>
  </si>
  <si>
    <t>城市</t>
  </si>
  <si>
    <t>M1 2HY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</si>
  <si>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</si>
  <si>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</si>
  <si>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</si>
  <si>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</si>
  <si>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</si>
  <si>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</si>
  <si>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</si>
  <si>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</si>
  <si>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</si>
  <si>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</si>
  <si>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</si>
  <si>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</si>
  <si>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</si>
  <si>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</si>
  <si>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</si>
  <si>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</si>
  <si>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Tablet Case</t>
  </si>
  <si>
    <t>plastic</t>
  </si>
  <si>
    <t>A00</t>
  </si>
  <si>
    <t>USD</t>
  </si>
  <si>
    <t>平板壳</t>
  </si>
  <si>
    <t>Screen Protector</t>
  </si>
  <si>
    <t>glass</t>
  </si>
  <si>
    <t>钢化膜</t>
  </si>
  <si>
    <t>Total Amount ( USD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</si>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</sst>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30"/>
  <sheetViews>
    <sheetView showGridLines="0" tabSelected="1" zoomScale="90" zoomScaleNormal="90" workbookViewId="0">
      <pane ySplit="1" topLeftCell="A4" activePane="bottomLeft" state="frozen"/>
      <selection/>
      <selection pane="bottomLeft" activeCell="R10" sqref="R10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15.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3926909790</v>
      </c>
      <c r="D14" s="46" t="s">
        <v>39</v>
      </c>
      <c r="E14" s="46" t="s">
        <v>40</v>
      </c>
      <c r="F14" s="46">
        <v>746</v>
      </c>
      <c r="G14" s="47">
        <v>1.1</v>
      </c>
      <c r="H14" s="47">
        <f>G14*F14</f>
        <v>820.6</v>
      </c>
      <c r="I14" s="45">
        <f>J14*0.94</f>
        <v>120.32</v>
      </c>
      <c r="J14" s="45">
        <v>128</v>
      </c>
      <c r="K14" s="45">
        <v>11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>
        <v>2</v>
      </c>
      <c r="B15" s="44" t="s">
        <v>38</v>
      </c>
      <c r="C15" s="45">
        <v>7020008000</v>
      </c>
      <c r="D15" s="46" t="s">
        <v>44</v>
      </c>
      <c r="E15" s="46" t="s">
        <v>45</v>
      </c>
      <c r="F15" s="46">
        <v>94</v>
      </c>
      <c r="G15" s="47">
        <v>1.1</v>
      </c>
      <c r="H15" s="47">
        <f>G15*F15</f>
        <v>103.4</v>
      </c>
      <c r="I15" s="45">
        <f>J15*0.94</f>
        <v>119.38</v>
      </c>
      <c r="J15" s="45">
        <v>127</v>
      </c>
      <c r="K15" s="45">
        <v>1</v>
      </c>
      <c r="L15" s="45" t="s">
        <v>41</v>
      </c>
      <c r="M15" s="45" t="s">
        <v>42</v>
      </c>
      <c r="N15" s="43" t="s">
        <v>46</v>
      </c>
    </row>
    <row r="16" s="13" customFormat="1" ht="24" customHeight="1" spans="1:14">
      <c r="A16" s="43"/>
      <c r="B16" s="48"/>
      <c r="C16" s="49"/>
      <c r="D16" s="49"/>
      <c r="E16" s="50"/>
      <c r="F16" s="50"/>
      <c r="G16" s="47"/>
      <c r="H16" s="47"/>
      <c r="I16" s="47"/>
      <c r="J16" s="45"/>
      <c r="K16" s="45"/>
      <c r="L16" s="45"/>
      <c r="M16" s="45"/>
      <c r="N16" s="72"/>
    </row>
    <row r="17" s="13" customFormat="1" ht="24" customHeight="1" spans="1:14">
      <c r="A17" s="51"/>
      <c r="B17" s="48"/>
      <c r="C17" s="51"/>
      <c r="D17" s="46" t="s">
        <v>47</v>
      </c>
      <c r="E17" s="46"/>
      <c r="F17" s="46"/>
      <c r="G17" s="46"/>
      <c r="H17" s="47">
        <f>SUM(H14:H16)</f>
        <v>924</v>
      </c>
      <c r="I17" s="47"/>
      <c r="J17" s="47">
        <f>SUM(J14:J16)</f>
        <v>255</v>
      </c>
      <c r="K17" s="73"/>
      <c r="L17" s="73"/>
      <c r="M17" s="73"/>
      <c r="N17" s="74"/>
    </row>
    <row r="18" s="13" customFormat="1" ht="24" customHeight="1" spans="1:14">
      <c r="A18" s="52" t="s">
        <v>48</v>
      </c>
      <c r="B18" s="48"/>
      <c r="C18" s="52"/>
      <c r="D18" s="52"/>
      <c r="E18" s="52"/>
      <c r="F18" s="52"/>
      <c r="G18" s="52"/>
      <c r="H18" s="52"/>
      <c r="I18" s="52"/>
      <c r="J18" s="52"/>
      <c r="K18" s="75"/>
      <c r="L18" s="75"/>
      <c r="M18" s="75"/>
      <c r="N18" s="52"/>
    </row>
    <row r="19" s="13" customFormat="1" ht="24" customHeight="1" spans="2:2">
      <c r="B19" s="53"/>
    </row>
    <row r="20" s="13" customFormat="1" ht="24" customHeight="1" spans="2:2">
      <c r="B20" s="54"/>
    </row>
    <row r="21" s="13" customFormat="1" ht="24" customHeight="1" spans="2:2">
      <c r="B21" s="54"/>
    </row>
    <row r="22" s="13" customFormat="1" ht="24" customHeight="1" spans="2:2">
      <c r="B22" s="16"/>
    </row>
    <row r="23" s="13" customFormat="1" ht="24" customHeight="1" spans="2:2">
      <c r="B23" s="16"/>
    </row>
    <row r="24" s="13" customFormat="1" ht="24" customHeight="1" spans="2:2">
      <c r="B24" s="16"/>
    </row>
    <row r="25" s="13" customFormat="1" ht="24" customHeight="1" spans="2:2">
      <c r="B25" s="16"/>
    </row>
    <row r="26" s="13" customFormat="1" ht="24" customHeight="1" spans="2:2">
      <c r="B26" s="16"/>
    </row>
    <row r="27" s="13" customFormat="1" ht="24" customHeight="1" spans="2:2">
      <c r="B27" s="16"/>
    </row>
    <row r="28" s="13" customFormat="1" ht="24" customHeight="1" spans="2:2">
      <c r="B28" s="16"/>
    </row>
    <row r="29" s="14" customFormat="1" ht="24" customHeight="1" spans="2:2">
      <c r="B29" s="16"/>
    </row>
    <row r="30" s="14" customFormat="1" ht="24" customHeight="1" spans="2:2">
      <c r="B30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17:G17"/>
    <mergeCell ref="A18:J18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3"/>
  <sheetViews>
    <sheetView workbookViewId="0">
      <pane ySplit="1" topLeftCell="A2" activePane="bottomLeft" state="frozen"/>
      <selection/>
      <selection pane="bottomLeft" activeCell="U34" sqref="U34"/>
    </sheetView>
  </sheetViews>
  <sheetFormatPr defaultColWidth="6.56666666666667" defaultRowHeight="13.5" outlineLevelRow="2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49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36</v>
      </c>
      <c r="T1" s="3" t="s">
        <v>67</v>
      </c>
      <c r="U1" s="3" t="s">
        <v>68</v>
      </c>
      <c r="V1" s="3" t="s">
        <v>69</v>
      </c>
      <c r="W1" s="3" t="s">
        <v>32</v>
      </c>
      <c r="X1" s="3" t="s">
        <v>33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84</v>
      </c>
      <c r="AN1" s="3" t="s">
        <v>85</v>
      </c>
      <c r="AO1" s="3" t="s">
        <v>86</v>
      </c>
      <c r="AP1" s="3" t="s">
        <v>87</v>
      </c>
      <c r="AQ1" s="3" t="s">
        <v>88</v>
      </c>
      <c r="AR1" s="3" t="s">
        <v>89</v>
      </c>
      <c r="AS1" s="3" t="s">
        <v>90</v>
      </c>
      <c r="AT1" s="3" t="s">
        <v>91</v>
      </c>
      <c r="AU1" s="3" t="s">
        <v>92</v>
      </c>
      <c r="AV1" s="3" t="s">
        <v>93</v>
      </c>
      <c r="AW1" s="3" t="s">
        <v>94</v>
      </c>
      <c r="AX1" s="3" t="s">
        <v>95</v>
      </c>
      <c r="AY1" s="3" t="s">
        <v>96</v>
      </c>
      <c r="AZ1" s="3" t="s">
        <v>97</v>
      </c>
      <c r="BA1" s="3" t="s">
        <v>98</v>
      </c>
      <c r="BB1" s="3" t="s">
        <v>99</v>
      </c>
      <c r="BC1" s="3" t="s">
        <v>100</v>
      </c>
      <c r="BD1" s="3" t="s">
        <v>101</v>
      </c>
      <c r="BE1" s="3" t="s">
        <v>102</v>
      </c>
      <c r="BF1" s="3" t="s">
        <v>103</v>
      </c>
      <c r="CC1" s="3" t="s">
        <v>104</v>
      </c>
      <c r="CD1" s="3" t="s">
        <v>105</v>
      </c>
      <c r="CE1" s="3" t="s">
        <v>106</v>
      </c>
      <c r="CF1" s="3" t="s">
        <v>107</v>
      </c>
      <c r="CG1" s="3" t="s">
        <v>108</v>
      </c>
      <c r="CH1" s="3" t="s">
        <v>109</v>
      </c>
      <c r="CI1" s="3" t="s">
        <v>110</v>
      </c>
      <c r="CJ1" s="3" t="s">
        <v>111</v>
      </c>
      <c r="CK1" s="3" t="s">
        <v>112</v>
      </c>
      <c r="CL1" s="3" t="s">
        <v>113</v>
      </c>
      <c r="CM1" s="3" t="s">
        <v>114</v>
      </c>
      <c r="CN1" s="3" t="s">
        <v>115</v>
      </c>
      <c r="CO1" s="3" t="s">
        <v>116</v>
      </c>
      <c r="CP1" s="3" t="s">
        <v>117</v>
      </c>
      <c r="CQ1" s="3" t="s">
        <v>118</v>
      </c>
      <c r="CR1" s="3" t="s">
        <v>119</v>
      </c>
      <c r="CS1" s="3" t="s">
        <v>120</v>
      </c>
      <c r="CT1" s="3" t="s">
        <v>121</v>
      </c>
      <c r="CU1" s="3" t="s">
        <v>122</v>
      </c>
      <c r="CV1" s="3" t="s">
        <v>123</v>
      </c>
      <c r="CW1" s="3" t="s">
        <v>124</v>
      </c>
      <c r="CX1" s="3" t="s">
        <v>125</v>
      </c>
      <c r="CY1" s="3" t="s">
        <v>126</v>
      </c>
      <c r="CZ1" s="3" t="s">
        <v>127</v>
      </c>
      <c r="DA1" s="3" t="s">
        <v>128</v>
      </c>
      <c r="DB1" s="3" t="s">
        <v>129</v>
      </c>
      <c r="DC1" s="3" t="s">
        <v>130</v>
      </c>
      <c r="DD1" s="3" t="s">
        <v>131</v>
      </c>
      <c r="DE1" s="3" t="s">
        <v>132</v>
      </c>
      <c r="DF1" s="1" t="s">
        <v>133</v>
      </c>
      <c r="DG1" s="1" t="s">
        <v>130</v>
      </c>
      <c r="DH1" s="1" t="s">
        <v>133</v>
      </c>
      <c r="DI1" s="3" t="s">
        <v>134</v>
      </c>
      <c r="DJ1" s="3" t="s">
        <v>135</v>
      </c>
      <c r="DK1" s="3" t="s">
        <v>136</v>
      </c>
      <c r="DL1" s="3" t="s">
        <v>137</v>
      </c>
      <c r="DM1" s="3" t="s">
        <v>138</v>
      </c>
      <c r="DN1" s="3" t="s">
        <v>139</v>
      </c>
    </row>
    <row r="2" spans="1:112">
      <c r="A2" s="4">
        <f>INVOICE!A14</f>
        <v>1</v>
      </c>
      <c r="H2" s="4">
        <f>INVOICE!C14</f>
        <v>3926909790</v>
      </c>
      <c r="J2" s="4" t="s">
        <v>140</v>
      </c>
      <c r="K2" s="4" t="s">
        <v>141</v>
      </c>
      <c r="L2" s="6" t="str">
        <f>INVOICE!D14</f>
        <v>Tablet Case</v>
      </c>
      <c r="N2" s="4" t="s">
        <v>142</v>
      </c>
      <c r="P2" s="4" t="s">
        <v>143</v>
      </c>
      <c r="R2" s="7">
        <f>INVOICE!F14</f>
        <v>746</v>
      </c>
      <c r="S2" s="6" t="str">
        <f>INVOICE!M14</f>
        <v>USD</v>
      </c>
      <c r="T2" s="6">
        <f>INVOICE!G14</f>
        <v>1.1</v>
      </c>
      <c r="U2" s="6">
        <f>R2*T2</f>
        <v>820.6</v>
      </c>
      <c r="W2" s="6">
        <f>INVOICE!I14</f>
        <v>120.32</v>
      </c>
      <c r="X2" s="6">
        <f>INVOICE!J14</f>
        <v>128</v>
      </c>
      <c r="Y2" s="4">
        <v>6</v>
      </c>
      <c r="Z2" s="4" t="s">
        <v>144</v>
      </c>
      <c r="AC2" s="4" t="s">
        <v>145</v>
      </c>
      <c r="CN2" s="4" t="str">
        <f>INVOICE!L14</f>
        <v>A00</v>
      </c>
      <c r="CO2" s="4" t="s">
        <v>146</v>
      </c>
      <c r="CV2" s="5" t="s">
        <v>147</v>
      </c>
      <c r="CW2" s="8">
        <f>INVOICE!K14</f>
        <v>11</v>
      </c>
      <c r="CX2" s="5" t="s">
        <v>148</v>
      </c>
      <c r="DC2" s="9" t="s">
        <v>149</v>
      </c>
      <c r="DD2" s="9" t="s">
        <v>150</v>
      </c>
      <c r="DE2" s="9" t="str">
        <f>INVOICE!$A$2</f>
        <v>4840SOQI</v>
      </c>
      <c r="DF2" s="9" t="s">
        <v>151</v>
      </c>
      <c r="DG2" s="9" t="s">
        <v>152</v>
      </c>
      <c r="DH2" s="9" t="s">
        <v>153</v>
      </c>
    </row>
    <row r="3" spans="1:112">
      <c r="A3" s="4">
        <f>INVOICE!A15</f>
        <v>2</v>
      </c>
      <c r="H3" s="4">
        <f>INVOICE!C15</f>
        <v>7020008000</v>
      </c>
      <c r="J3" s="4" t="s">
        <v>140</v>
      </c>
      <c r="K3" s="4" t="s">
        <v>141</v>
      </c>
      <c r="L3" s="6" t="str">
        <f>INVOICE!D15</f>
        <v>Screen Protector</v>
      </c>
      <c r="N3" s="4" t="s">
        <v>142</v>
      </c>
      <c r="P3" s="4" t="s">
        <v>143</v>
      </c>
      <c r="R3" s="7">
        <f>INVOICE!F15</f>
        <v>94</v>
      </c>
      <c r="S3" s="6" t="str">
        <f>INVOICE!M15</f>
        <v>USD</v>
      </c>
      <c r="T3" s="6">
        <f>INVOICE!G15</f>
        <v>1.1</v>
      </c>
      <c r="U3" s="6">
        <f>R3*T3</f>
        <v>103.4</v>
      </c>
      <c r="W3" s="6">
        <f>INVOICE!I15</f>
        <v>119.38</v>
      </c>
      <c r="X3" s="6">
        <f>INVOICE!J15</f>
        <v>127</v>
      </c>
      <c r="Y3" s="4">
        <v>6</v>
      </c>
      <c r="Z3" s="4" t="s">
        <v>144</v>
      </c>
      <c r="AC3" s="4" t="s">
        <v>145</v>
      </c>
      <c r="CN3" s="4" t="str">
        <f>INVOICE!L15</f>
        <v>A00</v>
      </c>
      <c r="CO3" s="4" t="s">
        <v>146</v>
      </c>
      <c r="CV3" s="5" t="s">
        <v>147</v>
      </c>
      <c r="CW3" s="8">
        <f>INVOICE!K15</f>
        <v>1</v>
      </c>
      <c r="CX3" s="5" t="s">
        <v>148</v>
      </c>
      <c r="DC3" s="9" t="s">
        <v>149</v>
      </c>
      <c r="DD3" s="9" t="s">
        <v>150</v>
      </c>
      <c r="DE3" s="9" t="str">
        <f>INVOICE!$A$2</f>
        <v>4840SOQI</v>
      </c>
      <c r="DF3" s="9" t="s">
        <v>151</v>
      </c>
      <c r="DG3" s="9" t="s">
        <v>152</v>
      </c>
      <c r="DH3" s="9" t="s">
        <v>153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55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32</v>
      </c>
      <c r="N1" s="1" t="s">
        <v>165</v>
      </c>
    </row>
    <row r="2" spans="3:8">
      <c r="C2" s="2"/>
      <c r="H2" t="s">
        <v>166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2025-07-10T10:27:16Z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