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<sst xmlns="http://schemas.openxmlformats.org/spreadsheetml/2006/main" count="333" uniqueCount="183">
  <si>
    <t xml:space="preserve">clearance instruction </t>
  </si>
  <si>
    <t>4840SOYN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</si>
  <si>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</si>
  <si>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</si>
  <si>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</si>
  <si>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</si>
  <si>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</si>
  <si>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</si>
  <si>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</si>
  <si>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</si>
  <si>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</si>
  <si>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</si>
  <si>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</si>
  <si>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</si>
  <si>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GB303477518</t>
  </si>
  <si>
    <t>EORI</t>
  </si>
  <si>
    <t>GB303477518000</t>
  </si>
  <si>
    <t>HONG KONG SEIKI ELECTROMECHANICAL EQUIPMENT CO LIMITED</t>
  </si>
  <si>
    <t>ROOM 101
1ST FLOOR FRONT
36 GERRARD STREET</t>
  </si>
  <si>
    <t>街道</t>
  </si>
  <si>
    <t>LONDON</t>
  </si>
  <si>
    <t>城市</t>
  </si>
  <si>
    <t>W1D 5QA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</si>
  <si>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</si>
  <si>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</si>
  <si>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</si>
  <si>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</si>
  <si>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</si>
  <si>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</si>
  <si>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</si>
  <si>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</si>
  <si>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</si>
  <si>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</si>
  <si>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</si>
  <si>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</si>
  <si>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</si>
  <si>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</si>
  <si>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</si>
  <si>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</si>
  <si>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Sandbag</t>
  </si>
  <si>
    <t>Clay particles+polyester</t>
  </si>
  <si>
    <t>A00</t>
  </si>
  <si>
    <t>GBP</t>
  </si>
  <si>
    <t>沙袋</t>
  </si>
  <si>
    <t>paper cutter</t>
  </si>
  <si>
    <t>Plastic+alloy</t>
  </si>
  <si>
    <t>裁纸器</t>
  </si>
  <si>
    <t>Electric Shaker Bottle</t>
  </si>
  <si>
    <t>plastics</t>
  </si>
  <si>
    <t>电动摇摇杯</t>
  </si>
  <si>
    <t>backpacks</t>
  </si>
  <si>
    <t>nylon</t>
  </si>
  <si>
    <t>背包</t>
  </si>
  <si>
    <t>Bicycle frame package</t>
  </si>
  <si>
    <t>自行车车架包</t>
  </si>
  <si>
    <t>water cup</t>
  </si>
  <si>
    <t>Silicone+Plastic</t>
  </si>
  <si>
    <t>水杯</t>
  </si>
  <si>
    <t>Wrist strap</t>
  </si>
  <si>
    <t>Metal PVC</t>
  </si>
  <si>
    <t>腕带</t>
  </si>
  <si>
    <t>Plastic gift bags</t>
  </si>
  <si>
    <t>塑料礼品袋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</si>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</sst>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7"/>
  <sheetViews>
    <sheetView showGridLines="0" tabSelected="1" zoomScale="90" zoomScaleNormal="90" workbookViewId="0">
      <pane ySplit="1" topLeftCell="A5" activePane="bottomLeft" state="frozen"/>
      <selection/>
      <selection pane="bottomLeft" activeCell="O18" sqref="O1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20.4083333333333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9.37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9506919000</v>
      </c>
      <c r="D14" s="46" t="s">
        <v>39</v>
      </c>
      <c r="E14" s="46" t="s">
        <v>40</v>
      </c>
      <c r="F14" s="46">
        <v>45</v>
      </c>
      <c r="G14" s="47">
        <v>0.76</v>
      </c>
      <c r="H14" s="47">
        <f t="shared" ref="H14:H22" si="0">G14*F14</f>
        <v>34.2</v>
      </c>
      <c r="I14" s="45">
        <f t="shared" ref="I14:I22" si="1">J14*0.94</f>
        <v>31.96</v>
      </c>
      <c r="J14" s="45">
        <v>34</v>
      </c>
      <c r="K14" s="45">
        <v>2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9506919000</v>
      </c>
      <c r="D15" s="46" t="s">
        <v>39</v>
      </c>
      <c r="E15" s="46" t="s">
        <v>40</v>
      </c>
      <c r="F15" s="46">
        <v>120</v>
      </c>
      <c r="G15" s="47">
        <v>1.2</v>
      </c>
      <c r="H15" s="47">
        <f t="shared" si="0"/>
        <v>144</v>
      </c>
      <c r="I15" s="45">
        <f t="shared" si="1"/>
        <v>49.82</v>
      </c>
      <c r="J15" s="45">
        <v>53</v>
      </c>
      <c r="K15" s="45">
        <v>3</v>
      </c>
      <c r="L15" s="45" t="s">
        <v>41</v>
      </c>
      <c r="M15" s="45" t="s">
        <v>42</v>
      </c>
      <c r="N15" s="43" t="s">
        <v>43</v>
      </c>
    </row>
    <row r="16" s="13" customFormat="1" ht="24" customHeight="1" spans="1:14">
      <c r="A16" s="43">
        <v>3</v>
      </c>
      <c r="B16" s="44" t="s">
        <v>38</v>
      </c>
      <c r="C16" s="45">
        <v>3926100000</v>
      </c>
      <c r="D16" s="46" t="s">
        <v>44</v>
      </c>
      <c r="E16" s="46" t="s">
        <v>45</v>
      </c>
      <c r="F16" s="46">
        <v>100</v>
      </c>
      <c r="G16" s="47">
        <v>0.73</v>
      </c>
      <c r="H16" s="47">
        <f t="shared" si="0"/>
        <v>73</v>
      </c>
      <c r="I16" s="45">
        <f t="shared" si="1"/>
        <v>11.28</v>
      </c>
      <c r="J16" s="45">
        <v>12</v>
      </c>
      <c r="K16" s="45">
        <v>0.8</v>
      </c>
      <c r="L16" s="45" t="s">
        <v>41</v>
      </c>
      <c r="M16" s="45" t="s">
        <v>42</v>
      </c>
      <c r="N16" s="43" t="s">
        <v>46</v>
      </c>
    </row>
    <row r="17" s="13" customFormat="1" ht="24" customHeight="1" spans="1:14">
      <c r="A17" s="43">
        <v>4</v>
      </c>
      <c r="B17" s="44" t="s">
        <v>38</v>
      </c>
      <c r="C17" s="45">
        <v>8509400000</v>
      </c>
      <c r="D17" s="46" t="s">
        <v>47</v>
      </c>
      <c r="E17" s="46" t="s">
        <v>48</v>
      </c>
      <c r="F17" s="46">
        <v>40</v>
      </c>
      <c r="G17" s="47">
        <v>3.25</v>
      </c>
      <c r="H17" s="47">
        <f t="shared" si="0"/>
        <v>130</v>
      </c>
      <c r="I17" s="45">
        <f t="shared" si="1"/>
        <v>54.52</v>
      </c>
      <c r="J17" s="45">
        <v>58</v>
      </c>
      <c r="K17" s="45">
        <v>3.2</v>
      </c>
      <c r="L17" s="45" t="s">
        <v>41</v>
      </c>
      <c r="M17" s="45" t="s">
        <v>42</v>
      </c>
      <c r="N17" s="43" t="s">
        <v>49</v>
      </c>
    </row>
    <row r="18" s="13" customFormat="1" ht="24" customHeight="1" spans="1:14">
      <c r="A18" s="43">
        <v>5</v>
      </c>
      <c r="B18" s="44" t="s">
        <v>38</v>
      </c>
      <c r="C18" s="45">
        <v>4202199090</v>
      </c>
      <c r="D18" s="46" t="s">
        <v>50</v>
      </c>
      <c r="E18" s="46" t="s">
        <v>51</v>
      </c>
      <c r="F18" s="46">
        <v>75</v>
      </c>
      <c r="G18" s="47">
        <v>2.3</v>
      </c>
      <c r="H18" s="47">
        <f t="shared" si="0"/>
        <v>172.5</v>
      </c>
      <c r="I18" s="45">
        <f t="shared" si="1"/>
        <v>36.66</v>
      </c>
      <c r="J18" s="45">
        <v>39</v>
      </c>
      <c r="K18" s="45">
        <v>2.4</v>
      </c>
      <c r="L18" s="45" t="s">
        <v>41</v>
      </c>
      <c r="M18" s="45" t="s">
        <v>42</v>
      </c>
      <c r="N18" s="43" t="s">
        <v>52</v>
      </c>
    </row>
    <row r="19" s="13" customFormat="1" ht="24" customHeight="1" spans="1:14">
      <c r="A19" s="43">
        <v>6</v>
      </c>
      <c r="B19" s="44" t="s">
        <v>38</v>
      </c>
      <c r="C19" s="45">
        <v>4202929890</v>
      </c>
      <c r="D19" s="46" t="s">
        <v>53</v>
      </c>
      <c r="E19" s="46" t="s">
        <v>51</v>
      </c>
      <c r="F19" s="46">
        <v>100</v>
      </c>
      <c r="G19" s="47">
        <v>1.5</v>
      </c>
      <c r="H19" s="47">
        <f t="shared" si="0"/>
        <v>150</v>
      </c>
      <c r="I19" s="45">
        <f t="shared" si="1"/>
        <v>25.38</v>
      </c>
      <c r="J19" s="45">
        <v>27</v>
      </c>
      <c r="K19" s="45">
        <v>1.6</v>
      </c>
      <c r="L19" s="45" t="s">
        <v>41</v>
      </c>
      <c r="M19" s="45" t="s">
        <v>42</v>
      </c>
      <c r="N19" s="43" t="s">
        <v>54</v>
      </c>
    </row>
    <row r="20" s="13" customFormat="1" ht="24" customHeight="1" spans="1:14">
      <c r="A20" s="43">
        <v>7</v>
      </c>
      <c r="B20" s="44" t="s">
        <v>38</v>
      </c>
      <c r="C20" s="45">
        <v>3923301000</v>
      </c>
      <c r="D20" s="46" t="s">
        <v>55</v>
      </c>
      <c r="E20" s="46" t="s">
        <v>56</v>
      </c>
      <c r="F20" s="46">
        <v>50</v>
      </c>
      <c r="G20" s="47">
        <v>0.45</v>
      </c>
      <c r="H20" s="47">
        <f t="shared" si="0"/>
        <v>22.5</v>
      </c>
      <c r="I20" s="45">
        <f t="shared" si="1"/>
        <v>6.58</v>
      </c>
      <c r="J20" s="45">
        <v>7</v>
      </c>
      <c r="K20" s="45">
        <v>0.4</v>
      </c>
      <c r="L20" s="45" t="s">
        <v>41</v>
      </c>
      <c r="M20" s="45" t="s">
        <v>42</v>
      </c>
      <c r="N20" s="43" t="s">
        <v>57</v>
      </c>
    </row>
    <row r="21" s="13" customFormat="1" ht="24" customHeight="1" spans="1:14">
      <c r="A21" s="43">
        <v>8</v>
      </c>
      <c r="B21" s="44" t="s">
        <v>38</v>
      </c>
      <c r="C21" s="45">
        <v>9503009990</v>
      </c>
      <c r="D21" s="46" t="s">
        <v>58</v>
      </c>
      <c r="E21" s="46" t="s">
        <v>59</v>
      </c>
      <c r="F21" s="46">
        <v>30</v>
      </c>
      <c r="G21" s="47">
        <v>0.35</v>
      </c>
      <c r="H21" s="47">
        <f t="shared" si="0"/>
        <v>10.5</v>
      </c>
      <c r="I21" s="45">
        <f t="shared" si="1"/>
        <v>5.64</v>
      </c>
      <c r="J21" s="45">
        <v>6</v>
      </c>
      <c r="K21" s="45">
        <v>0.4</v>
      </c>
      <c r="L21" s="45" t="s">
        <v>41</v>
      </c>
      <c r="M21" s="45" t="s">
        <v>42</v>
      </c>
      <c r="N21" s="43" t="s">
        <v>60</v>
      </c>
    </row>
    <row r="22" s="13" customFormat="1" ht="24" customHeight="1" spans="1:14">
      <c r="A22" s="43">
        <v>9</v>
      </c>
      <c r="B22" s="44" t="s">
        <v>38</v>
      </c>
      <c r="C22" s="45">
        <v>3923299000</v>
      </c>
      <c r="D22" s="46" t="s">
        <v>61</v>
      </c>
      <c r="E22" s="46" t="s">
        <v>48</v>
      </c>
      <c r="F22" s="46">
        <v>250</v>
      </c>
      <c r="G22" s="47">
        <v>0.2</v>
      </c>
      <c r="H22" s="47">
        <f t="shared" si="0"/>
        <v>50</v>
      </c>
      <c r="I22" s="45">
        <f t="shared" si="1"/>
        <v>2.82</v>
      </c>
      <c r="J22" s="45">
        <v>3</v>
      </c>
      <c r="K22" s="45">
        <v>0.2</v>
      </c>
      <c r="L22" s="45" t="s">
        <v>41</v>
      </c>
      <c r="M22" s="45" t="s">
        <v>42</v>
      </c>
      <c r="N22" s="43" t="s">
        <v>62</v>
      </c>
    </row>
    <row r="23" s="13" customFormat="1" ht="24" customHeight="1" spans="1:14">
      <c r="A23" s="43"/>
      <c r="B23" s="48"/>
      <c r="C23" s="49"/>
      <c r="D23" s="49"/>
      <c r="E23" s="50"/>
      <c r="F23" s="50"/>
      <c r="G23" s="47"/>
      <c r="H23" s="47"/>
      <c r="I23" s="47"/>
      <c r="J23" s="45"/>
      <c r="K23" s="45"/>
      <c r="L23" s="45"/>
      <c r="M23" s="45"/>
      <c r="N23" s="72"/>
    </row>
    <row r="24" s="13" customFormat="1" ht="24" customHeight="1" spans="1:14">
      <c r="A24" s="51"/>
      <c r="B24" s="48"/>
      <c r="C24" s="51"/>
      <c r="D24" s="46" t="s">
        <v>63</v>
      </c>
      <c r="E24" s="46"/>
      <c r="F24" s="46"/>
      <c r="G24" s="46"/>
      <c r="H24" s="47">
        <f>SUM(H14:H23)</f>
        <v>786.7</v>
      </c>
      <c r="I24" s="47"/>
      <c r="J24" s="47">
        <f>SUM(J14:J23)</f>
        <v>239</v>
      </c>
      <c r="K24" s="73"/>
      <c r="L24" s="73"/>
      <c r="M24" s="73"/>
      <c r="N24" s="74"/>
    </row>
    <row r="25" s="13" customFormat="1" ht="24" customHeight="1" spans="1:14">
      <c r="A25" s="52" t="s">
        <v>64</v>
      </c>
      <c r="B25" s="48"/>
      <c r="C25" s="52"/>
      <c r="D25" s="52"/>
      <c r="E25" s="52"/>
      <c r="F25" s="52"/>
      <c r="G25" s="52"/>
      <c r="H25" s="52"/>
      <c r="I25" s="52"/>
      <c r="J25" s="52"/>
      <c r="K25" s="75"/>
      <c r="L25" s="75"/>
      <c r="M25" s="75"/>
      <c r="N25" s="52"/>
    </row>
    <row r="26" s="13" customFormat="1" ht="24" customHeight="1" spans="2:2">
      <c r="B26" s="53"/>
    </row>
    <row r="27" s="13" customFormat="1" ht="24" customHeight="1" spans="2:2">
      <c r="B27" s="54"/>
    </row>
    <row r="28" s="13" customFormat="1" ht="24" customHeight="1" spans="2:2">
      <c r="B28" s="54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3" customFormat="1" ht="24" customHeight="1" spans="2:2">
      <c r="B32" s="16"/>
    </row>
    <row r="33" s="13" customFormat="1" ht="24" customHeight="1" spans="2:2">
      <c r="B33" s="16"/>
    </row>
    <row r="34" s="13" customFormat="1" ht="24" customHeight="1" spans="2:2">
      <c r="B34" s="16"/>
    </row>
    <row r="35" s="13" customFormat="1" ht="24" customHeight="1" spans="2:2">
      <c r="B35" s="16"/>
    </row>
    <row r="36" s="14" customFormat="1" ht="24" customHeight="1" spans="2:2">
      <c r="B36" s="16"/>
    </row>
    <row r="37" s="14" customFormat="1" ht="24" customHeight="1" spans="2:2">
      <c r="B37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4:G24"/>
    <mergeCell ref="A25:J25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10"/>
  <sheetViews>
    <sheetView workbookViewId="0">
      <pane ySplit="1" topLeftCell="A11" activePane="bottomLeft" state="frozen"/>
      <selection/>
      <selection pane="bottomLeft" activeCell="A43" sqref="A43"/>
    </sheetView>
  </sheetViews>
  <sheetFormatPr defaultColWidth="6.56666666666667" defaultRowHeight="13.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65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36</v>
      </c>
      <c r="T1" s="3" t="s">
        <v>83</v>
      </c>
      <c r="U1" s="3" t="s">
        <v>84</v>
      </c>
      <c r="V1" s="3" t="s">
        <v>85</v>
      </c>
      <c r="W1" s="3" t="s">
        <v>32</v>
      </c>
      <c r="X1" s="3" t="s">
        <v>33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  <c r="AO1" s="3" t="s">
        <v>102</v>
      </c>
      <c r="AP1" s="3" t="s">
        <v>103</v>
      </c>
      <c r="AQ1" s="3" t="s">
        <v>104</v>
      </c>
      <c r="AR1" s="3" t="s">
        <v>105</v>
      </c>
      <c r="AS1" s="3" t="s">
        <v>106</v>
      </c>
      <c r="AT1" s="3" t="s">
        <v>107</v>
      </c>
      <c r="AU1" s="3" t="s">
        <v>108</v>
      </c>
      <c r="AV1" s="3" t="s">
        <v>109</v>
      </c>
      <c r="AW1" s="3" t="s">
        <v>110</v>
      </c>
      <c r="AX1" s="3" t="s">
        <v>111</v>
      </c>
      <c r="AY1" s="3" t="s">
        <v>112</v>
      </c>
      <c r="AZ1" s="3" t="s">
        <v>113</v>
      </c>
      <c r="BA1" s="3" t="s">
        <v>114</v>
      </c>
      <c r="BB1" s="3" t="s">
        <v>115</v>
      </c>
      <c r="BC1" s="3" t="s">
        <v>116</v>
      </c>
      <c r="BD1" s="3" t="s">
        <v>117</v>
      </c>
      <c r="BE1" s="3" t="s">
        <v>118</v>
      </c>
      <c r="BF1" s="3" t="s">
        <v>119</v>
      </c>
      <c r="CC1" s="3" t="s">
        <v>120</v>
      </c>
      <c r="CD1" s="3" t="s">
        <v>121</v>
      </c>
      <c r="CE1" s="3" t="s">
        <v>122</v>
      </c>
      <c r="CF1" s="3" t="s">
        <v>123</v>
      </c>
      <c r="CG1" s="3" t="s">
        <v>124</v>
      </c>
      <c r="CH1" s="3" t="s">
        <v>125</v>
      </c>
      <c r="CI1" s="3" t="s">
        <v>126</v>
      </c>
      <c r="CJ1" s="3" t="s">
        <v>127</v>
      </c>
      <c r="CK1" s="3" t="s">
        <v>128</v>
      </c>
      <c r="CL1" s="3" t="s">
        <v>129</v>
      </c>
      <c r="CM1" s="3" t="s">
        <v>130</v>
      </c>
      <c r="CN1" s="3" t="s">
        <v>131</v>
      </c>
      <c r="CO1" s="3" t="s">
        <v>132</v>
      </c>
      <c r="CP1" s="3" t="s">
        <v>133</v>
      </c>
      <c r="CQ1" s="3" t="s">
        <v>134</v>
      </c>
      <c r="CR1" s="3" t="s">
        <v>135</v>
      </c>
      <c r="CS1" s="3" t="s">
        <v>136</v>
      </c>
      <c r="CT1" s="3" t="s">
        <v>137</v>
      </c>
      <c r="CU1" s="3" t="s">
        <v>138</v>
      </c>
      <c r="CV1" s="3" t="s">
        <v>139</v>
      </c>
      <c r="CW1" s="3" t="s">
        <v>140</v>
      </c>
      <c r="CX1" s="3" t="s">
        <v>141</v>
      </c>
      <c r="CY1" s="3" t="s">
        <v>142</v>
      </c>
      <c r="CZ1" s="3" t="s">
        <v>143</v>
      </c>
      <c r="DA1" s="3" t="s">
        <v>144</v>
      </c>
      <c r="DB1" s="3" t="s">
        <v>145</v>
      </c>
      <c r="DC1" s="3" t="s">
        <v>146</v>
      </c>
      <c r="DD1" s="3" t="s">
        <v>147</v>
      </c>
      <c r="DE1" s="3" t="s">
        <v>148</v>
      </c>
      <c r="DF1" s="1" t="s">
        <v>149</v>
      </c>
      <c r="DG1" s="1" t="s">
        <v>146</v>
      </c>
      <c r="DH1" s="1" t="s">
        <v>149</v>
      </c>
      <c r="DI1" s="3" t="s">
        <v>150</v>
      </c>
      <c r="DJ1" s="3" t="s">
        <v>151</v>
      </c>
      <c r="DK1" s="3" t="s">
        <v>152</v>
      </c>
      <c r="DL1" s="3" t="s">
        <v>153</v>
      </c>
      <c r="DM1" s="3" t="s">
        <v>154</v>
      </c>
      <c r="DN1" s="3" t="s">
        <v>155</v>
      </c>
    </row>
    <row r="2" spans="1:112">
      <c r="A2" s="4">
        <f>INVOICE!A14</f>
        <v>1</v>
      </c>
      <c r="H2" s="4">
        <f>INVOICE!C14</f>
        <v>9506919000</v>
      </c>
      <c r="J2" s="4" t="s">
        <v>156</v>
      </c>
      <c r="K2" s="4" t="s">
        <v>157</v>
      </c>
      <c r="L2" s="6" t="str">
        <f>INVOICE!D14</f>
        <v>Sandbag</v>
      </c>
      <c r="N2" s="4" t="s">
        <v>158</v>
      </c>
      <c r="P2" s="4" t="s">
        <v>159</v>
      </c>
      <c r="R2" s="7">
        <f>INVOICE!F14</f>
        <v>45</v>
      </c>
      <c r="S2" s="6" t="str">
        <f>INVOICE!M14</f>
        <v>GBP</v>
      </c>
      <c r="T2" s="6">
        <f>INVOICE!G14</f>
        <v>0.76</v>
      </c>
      <c r="U2" s="6">
        <f>R2*T2</f>
        <v>34.2</v>
      </c>
      <c r="W2" s="6">
        <f>INVOICE!I14</f>
        <v>31.96</v>
      </c>
      <c r="X2" s="6">
        <f>INVOICE!J14</f>
        <v>34</v>
      </c>
      <c r="Y2" s="4">
        <v>6</v>
      </c>
      <c r="Z2" s="4" t="s">
        <v>160</v>
      </c>
      <c r="AC2" s="4" t="s">
        <v>161</v>
      </c>
      <c r="CN2" s="4" t="str">
        <f>INVOICE!L14</f>
        <v>A00</v>
      </c>
      <c r="CO2" s="4" t="s">
        <v>162</v>
      </c>
      <c r="CV2" s="5" t="s">
        <v>163</v>
      </c>
      <c r="CW2" s="8">
        <f>INVOICE!K14</f>
        <v>2</v>
      </c>
      <c r="CX2" s="5" t="s">
        <v>164</v>
      </c>
      <c r="DC2" s="9" t="s">
        <v>165</v>
      </c>
      <c r="DD2" s="9" t="s">
        <v>166</v>
      </c>
      <c r="DE2" s="9" t="str">
        <f>INVOICE!$A$2</f>
        <v>4840SOYN</v>
      </c>
      <c r="DF2" s="9" t="s">
        <v>167</v>
      </c>
      <c r="DG2" s="9" t="s">
        <v>168</v>
      </c>
      <c r="DH2" s="9" t="s">
        <v>169</v>
      </c>
    </row>
    <row r="3" spans="1:112">
      <c r="A3" s="4">
        <f>INVOICE!A15</f>
        <v>2</v>
      </c>
      <c r="H3" s="4">
        <f>INVOICE!C15</f>
        <v>9506919000</v>
      </c>
      <c r="J3" s="4" t="s">
        <v>156</v>
      </c>
      <c r="K3" s="4" t="s">
        <v>157</v>
      </c>
      <c r="L3" s="6" t="str">
        <f>INVOICE!D15</f>
        <v>Sandbag</v>
      </c>
      <c r="N3" s="4" t="s">
        <v>158</v>
      </c>
      <c r="P3" s="4" t="s">
        <v>159</v>
      </c>
      <c r="R3" s="7">
        <f>INVOICE!F15</f>
        <v>120</v>
      </c>
      <c r="S3" s="6" t="str">
        <f>INVOICE!M15</f>
        <v>GBP</v>
      </c>
      <c r="T3" s="6">
        <f>INVOICE!G15</f>
        <v>1.2</v>
      </c>
      <c r="U3" s="6">
        <f t="shared" ref="U3:U25" si="0">R3*T3</f>
        <v>144</v>
      </c>
      <c r="W3" s="6">
        <f>INVOICE!I15</f>
        <v>49.82</v>
      </c>
      <c r="X3" s="6">
        <f>INVOICE!J15</f>
        <v>53</v>
      </c>
      <c r="Y3" s="4">
        <v>6</v>
      </c>
      <c r="Z3" s="4" t="s">
        <v>160</v>
      </c>
      <c r="AC3" s="4" t="s">
        <v>161</v>
      </c>
      <c r="CN3" s="4" t="str">
        <f>INVOICE!L15</f>
        <v>A00</v>
      </c>
      <c r="CO3" s="4" t="s">
        <v>162</v>
      </c>
      <c r="CV3" s="5" t="s">
        <v>163</v>
      </c>
      <c r="CW3" s="8">
        <f>INVOICE!K15</f>
        <v>3</v>
      </c>
      <c r="CX3" s="5" t="s">
        <v>164</v>
      </c>
      <c r="DC3" s="9" t="s">
        <v>165</v>
      </c>
      <c r="DD3" s="9" t="s">
        <v>166</v>
      </c>
      <c r="DE3" s="9" t="str">
        <f>INVOICE!$A$2</f>
        <v>4840SOYN</v>
      </c>
      <c r="DF3" s="9" t="s">
        <v>167</v>
      </c>
      <c r="DG3" s="9" t="s">
        <v>168</v>
      </c>
      <c r="DH3" s="9" t="s">
        <v>169</v>
      </c>
    </row>
    <row r="4" spans="1:112">
      <c r="A4" s="4">
        <f>INVOICE!A16</f>
        <v>3</v>
      </c>
      <c r="H4" s="4">
        <f>INVOICE!C16</f>
        <v>3926100000</v>
      </c>
      <c r="J4" s="4" t="s">
        <v>156</v>
      </c>
      <c r="K4" s="4" t="s">
        <v>157</v>
      </c>
      <c r="L4" s="6" t="str">
        <f>INVOICE!D16</f>
        <v>paper cutter</v>
      </c>
      <c r="N4" s="4" t="s">
        <v>158</v>
      </c>
      <c r="P4" s="4" t="s">
        <v>159</v>
      </c>
      <c r="R4" s="7">
        <f>INVOICE!F16</f>
        <v>100</v>
      </c>
      <c r="S4" s="6" t="str">
        <f>INVOICE!M16</f>
        <v>GBP</v>
      </c>
      <c r="T4" s="6">
        <f>INVOICE!G16</f>
        <v>0.73</v>
      </c>
      <c r="U4" s="6">
        <f t="shared" si="0"/>
        <v>73</v>
      </c>
      <c r="W4" s="6">
        <f>INVOICE!I16</f>
        <v>11.28</v>
      </c>
      <c r="X4" s="6">
        <f>INVOICE!J16</f>
        <v>12</v>
      </c>
      <c r="Y4" s="4">
        <v>6</v>
      </c>
      <c r="Z4" s="4" t="s">
        <v>160</v>
      </c>
      <c r="AC4" s="4" t="s">
        <v>161</v>
      </c>
      <c r="CN4" s="4" t="str">
        <f>INVOICE!L16</f>
        <v>A00</v>
      </c>
      <c r="CO4" s="4" t="s">
        <v>162</v>
      </c>
      <c r="CV4" s="5" t="s">
        <v>163</v>
      </c>
      <c r="CW4" s="8">
        <f>INVOICE!K16</f>
        <v>0.8</v>
      </c>
      <c r="CX4" s="5" t="s">
        <v>164</v>
      </c>
      <c r="DC4" s="9" t="s">
        <v>165</v>
      </c>
      <c r="DD4" s="9" t="s">
        <v>166</v>
      </c>
      <c r="DE4" s="9" t="str">
        <f>INVOICE!$A$2</f>
        <v>4840SOYN</v>
      </c>
      <c r="DF4" s="9" t="s">
        <v>167</v>
      </c>
      <c r="DG4" s="9" t="s">
        <v>168</v>
      </c>
      <c r="DH4" s="9" t="s">
        <v>169</v>
      </c>
    </row>
    <row r="5" spans="1:112">
      <c r="A5" s="4">
        <f>INVOICE!A17</f>
        <v>4</v>
      </c>
      <c r="H5" s="4">
        <f>INVOICE!C17</f>
        <v>8509400000</v>
      </c>
      <c r="J5" s="4" t="s">
        <v>156</v>
      </c>
      <c r="K5" s="4" t="s">
        <v>157</v>
      </c>
      <c r="L5" s="6" t="str">
        <f>INVOICE!D17</f>
        <v>Electric Shaker Bottle</v>
      </c>
      <c r="N5" s="4" t="s">
        <v>158</v>
      </c>
      <c r="P5" s="4" t="s">
        <v>159</v>
      </c>
      <c r="R5" s="7">
        <f>INVOICE!F17</f>
        <v>40</v>
      </c>
      <c r="S5" s="6" t="str">
        <f>INVOICE!M17</f>
        <v>GBP</v>
      </c>
      <c r="T5" s="6">
        <f>INVOICE!G17</f>
        <v>3.25</v>
      </c>
      <c r="U5" s="6">
        <f t="shared" si="0"/>
        <v>130</v>
      </c>
      <c r="W5" s="6">
        <f>INVOICE!I17</f>
        <v>54.52</v>
      </c>
      <c r="X5" s="6">
        <f>INVOICE!J17</f>
        <v>58</v>
      </c>
      <c r="Y5" s="4">
        <v>6</v>
      </c>
      <c r="Z5" s="4" t="s">
        <v>160</v>
      </c>
      <c r="AC5" s="4" t="s">
        <v>161</v>
      </c>
      <c r="CN5" s="4" t="str">
        <f>INVOICE!L17</f>
        <v>A00</v>
      </c>
      <c r="CO5" s="4" t="s">
        <v>162</v>
      </c>
      <c r="CV5" s="5" t="s">
        <v>163</v>
      </c>
      <c r="CW5" s="8">
        <f>INVOICE!K17</f>
        <v>3.2</v>
      </c>
      <c r="CX5" s="5" t="s">
        <v>164</v>
      </c>
      <c r="DC5" s="9" t="s">
        <v>165</v>
      </c>
      <c r="DD5" s="9" t="s">
        <v>166</v>
      </c>
      <c r="DE5" s="9" t="str">
        <f>INVOICE!$A$2</f>
        <v>4840SOYN</v>
      </c>
      <c r="DF5" s="9" t="s">
        <v>167</v>
      </c>
      <c r="DG5" s="9" t="s">
        <v>168</v>
      </c>
      <c r="DH5" s="9" t="s">
        <v>169</v>
      </c>
    </row>
    <row r="6" spans="1:112">
      <c r="A6" s="4">
        <f>INVOICE!A18</f>
        <v>5</v>
      </c>
      <c r="H6" s="4">
        <f>INVOICE!C18</f>
        <v>4202199090</v>
      </c>
      <c r="J6" s="4" t="s">
        <v>156</v>
      </c>
      <c r="K6" s="4" t="s">
        <v>157</v>
      </c>
      <c r="L6" s="6" t="str">
        <f>INVOICE!D18</f>
        <v>backpacks</v>
      </c>
      <c r="N6" s="4" t="s">
        <v>158</v>
      </c>
      <c r="P6" s="4" t="s">
        <v>159</v>
      </c>
      <c r="R6" s="7">
        <f>INVOICE!F18</f>
        <v>75</v>
      </c>
      <c r="S6" s="6" t="str">
        <f>INVOICE!M18</f>
        <v>GBP</v>
      </c>
      <c r="T6" s="6">
        <f>INVOICE!G18</f>
        <v>2.3</v>
      </c>
      <c r="U6" s="6">
        <f t="shared" si="0"/>
        <v>172.5</v>
      </c>
      <c r="W6" s="6">
        <f>INVOICE!I18</f>
        <v>36.66</v>
      </c>
      <c r="X6" s="6">
        <f>INVOICE!J18</f>
        <v>39</v>
      </c>
      <c r="Y6" s="4">
        <v>6</v>
      </c>
      <c r="Z6" s="4" t="s">
        <v>160</v>
      </c>
      <c r="AC6" s="4" t="s">
        <v>161</v>
      </c>
      <c r="CN6" s="4" t="str">
        <f>INVOICE!L18</f>
        <v>A00</v>
      </c>
      <c r="CO6" s="4" t="s">
        <v>162</v>
      </c>
      <c r="CV6" s="5" t="s">
        <v>163</v>
      </c>
      <c r="CW6" s="8">
        <f>INVOICE!K18</f>
        <v>2.4</v>
      </c>
      <c r="CX6" s="5" t="s">
        <v>164</v>
      </c>
      <c r="DC6" s="9" t="s">
        <v>165</v>
      </c>
      <c r="DD6" s="9" t="s">
        <v>166</v>
      </c>
      <c r="DE6" s="9" t="str">
        <f>INVOICE!$A$2</f>
        <v>4840SOYN</v>
      </c>
      <c r="DF6" s="9" t="s">
        <v>167</v>
      </c>
      <c r="DG6" s="9" t="s">
        <v>168</v>
      </c>
      <c r="DH6" s="9" t="s">
        <v>169</v>
      </c>
    </row>
    <row r="7" spans="1:112">
      <c r="A7" s="4">
        <f>INVOICE!A19</f>
        <v>6</v>
      </c>
      <c r="H7" s="4">
        <f>INVOICE!C19</f>
        <v>4202929890</v>
      </c>
      <c r="J7" s="4" t="s">
        <v>156</v>
      </c>
      <c r="K7" s="4" t="s">
        <v>157</v>
      </c>
      <c r="L7" s="6" t="str">
        <f>INVOICE!D19</f>
        <v>Bicycle frame package</v>
      </c>
      <c r="N7" s="4" t="s">
        <v>158</v>
      </c>
      <c r="P7" s="4" t="s">
        <v>159</v>
      </c>
      <c r="R7" s="7">
        <f>INVOICE!F19</f>
        <v>100</v>
      </c>
      <c r="S7" s="6" t="str">
        <f>INVOICE!M19</f>
        <v>GBP</v>
      </c>
      <c r="T7" s="6">
        <f>INVOICE!G19</f>
        <v>1.5</v>
      </c>
      <c r="U7" s="6">
        <f t="shared" si="0"/>
        <v>150</v>
      </c>
      <c r="W7" s="6">
        <f>INVOICE!I19</f>
        <v>25.38</v>
      </c>
      <c r="X7" s="6">
        <f>INVOICE!J19</f>
        <v>27</v>
      </c>
      <c r="Y7" s="4">
        <v>6</v>
      </c>
      <c r="Z7" s="4" t="s">
        <v>160</v>
      </c>
      <c r="AC7" s="4" t="s">
        <v>161</v>
      </c>
      <c r="CN7" s="4" t="str">
        <f>INVOICE!L19</f>
        <v>A00</v>
      </c>
      <c r="CO7" s="4" t="s">
        <v>162</v>
      </c>
      <c r="CV7" s="5" t="s">
        <v>163</v>
      </c>
      <c r="CW7" s="8">
        <f>INVOICE!K19</f>
        <v>1.6</v>
      </c>
      <c r="CX7" s="5" t="s">
        <v>164</v>
      </c>
      <c r="DC7" s="9" t="s">
        <v>165</v>
      </c>
      <c r="DD7" s="9" t="s">
        <v>166</v>
      </c>
      <c r="DE7" s="9" t="str">
        <f>INVOICE!$A$2</f>
        <v>4840SOYN</v>
      </c>
      <c r="DF7" s="9" t="s">
        <v>167</v>
      </c>
      <c r="DG7" s="9" t="s">
        <v>168</v>
      </c>
      <c r="DH7" s="9" t="s">
        <v>169</v>
      </c>
    </row>
    <row r="8" spans="1:112">
      <c r="A8" s="4">
        <f>INVOICE!A20</f>
        <v>7</v>
      </c>
      <c r="H8" s="4">
        <f>INVOICE!C20</f>
        <v>3923301000</v>
      </c>
      <c r="J8" s="4" t="s">
        <v>156</v>
      </c>
      <c r="K8" s="4" t="s">
        <v>157</v>
      </c>
      <c r="L8" s="6" t="str">
        <f>INVOICE!D20</f>
        <v>water cup</v>
      </c>
      <c r="N8" s="4" t="s">
        <v>158</v>
      </c>
      <c r="P8" s="4" t="s">
        <v>159</v>
      </c>
      <c r="R8" s="7">
        <f>INVOICE!F20</f>
        <v>50</v>
      </c>
      <c r="S8" s="6" t="str">
        <f>INVOICE!M20</f>
        <v>GBP</v>
      </c>
      <c r="T8" s="6">
        <f>INVOICE!G20</f>
        <v>0.45</v>
      </c>
      <c r="U8" s="6">
        <f t="shared" si="0"/>
        <v>22.5</v>
      </c>
      <c r="W8" s="6">
        <f>INVOICE!I20</f>
        <v>6.58</v>
      </c>
      <c r="X8" s="6">
        <f>INVOICE!J20</f>
        <v>7</v>
      </c>
      <c r="Y8" s="4">
        <v>6</v>
      </c>
      <c r="Z8" s="4" t="s">
        <v>160</v>
      </c>
      <c r="AC8" s="4" t="s">
        <v>161</v>
      </c>
      <c r="CN8" s="4" t="str">
        <f>INVOICE!L20</f>
        <v>A00</v>
      </c>
      <c r="CO8" s="4" t="s">
        <v>162</v>
      </c>
      <c r="CV8" s="5" t="s">
        <v>163</v>
      </c>
      <c r="CW8" s="8">
        <f>INVOICE!K20</f>
        <v>0.4</v>
      </c>
      <c r="CX8" s="5" t="s">
        <v>164</v>
      </c>
      <c r="DC8" s="9" t="s">
        <v>165</v>
      </c>
      <c r="DD8" s="9" t="s">
        <v>166</v>
      </c>
      <c r="DE8" s="9" t="str">
        <f>INVOICE!$A$2</f>
        <v>4840SOYN</v>
      </c>
      <c r="DF8" s="9" t="s">
        <v>167</v>
      </c>
      <c r="DG8" s="9" t="s">
        <v>168</v>
      </c>
      <c r="DH8" s="9" t="s">
        <v>169</v>
      </c>
    </row>
    <row r="9" spans="1:112">
      <c r="A9" s="4">
        <f>INVOICE!A21</f>
        <v>8</v>
      </c>
      <c r="H9" s="4">
        <f>INVOICE!C21</f>
        <v>9503009990</v>
      </c>
      <c r="J9" s="4" t="s">
        <v>156</v>
      </c>
      <c r="K9" s="4" t="s">
        <v>157</v>
      </c>
      <c r="L9" s="6" t="str">
        <f>INVOICE!D21</f>
        <v>Wrist strap</v>
      </c>
      <c r="N9" s="4" t="s">
        <v>158</v>
      </c>
      <c r="P9" s="4" t="s">
        <v>159</v>
      </c>
      <c r="R9" s="7">
        <f>INVOICE!F21</f>
        <v>30</v>
      </c>
      <c r="S9" s="6" t="str">
        <f>INVOICE!M21</f>
        <v>GBP</v>
      </c>
      <c r="T9" s="6">
        <f>INVOICE!G21</f>
        <v>0.35</v>
      </c>
      <c r="U9" s="6">
        <f t="shared" si="0"/>
        <v>10.5</v>
      </c>
      <c r="W9" s="6">
        <f>INVOICE!I21</f>
        <v>5.64</v>
      </c>
      <c r="X9" s="6">
        <f>INVOICE!J21</f>
        <v>6</v>
      </c>
      <c r="Y9" s="4">
        <v>6</v>
      </c>
      <c r="Z9" s="4" t="s">
        <v>160</v>
      </c>
      <c r="AC9" s="4" t="s">
        <v>161</v>
      </c>
      <c r="CN9" s="4" t="str">
        <f>INVOICE!L21</f>
        <v>A00</v>
      </c>
      <c r="CO9" s="4" t="s">
        <v>162</v>
      </c>
      <c r="CV9" s="5" t="s">
        <v>163</v>
      </c>
      <c r="CW9" s="8">
        <f>INVOICE!K21</f>
        <v>0.4</v>
      </c>
      <c r="CX9" s="5" t="s">
        <v>164</v>
      </c>
      <c r="DC9" s="9" t="s">
        <v>165</v>
      </c>
      <c r="DD9" s="9" t="s">
        <v>166</v>
      </c>
      <c r="DE9" s="9" t="str">
        <f>INVOICE!$A$2</f>
        <v>4840SOYN</v>
      </c>
      <c r="DF9" s="9" t="s">
        <v>167</v>
      </c>
      <c r="DG9" s="9" t="s">
        <v>168</v>
      </c>
      <c r="DH9" s="9" t="s">
        <v>169</v>
      </c>
    </row>
    <row r="10" spans="1:112">
      <c r="A10" s="4">
        <f>INVOICE!A22</f>
        <v>9</v>
      </c>
      <c r="H10" s="4">
        <f>INVOICE!C22</f>
        <v>3923299000</v>
      </c>
      <c r="J10" s="4" t="s">
        <v>156</v>
      </c>
      <c r="K10" s="4" t="s">
        <v>157</v>
      </c>
      <c r="L10" s="6" t="str">
        <f>INVOICE!D22</f>
        <v>Plastic gift bags</v>
      </c>
      <c r="N10" s="4" t="s">
        <v>158</v>
      </c>
      <c r="P10" s="4" t="s">
        <v>159</v>
      </c>
      <c r="R10" s="7">
        <f>INVOICE!F22</f>
        <v>250</v>
      </c>
      <c r="S10" s="6" t="str">
        <f>INVOICE!M22</f>
        <v>GBP</v>
      </c>
      <c r="T10" s="6">
        <f>INVOICE!G22</f>
        <v>0.2</v>
      </c>
      <c r="U10" s="6">
        <f t="shared" si="0"/>
        <v>50</v>
      </c>
      <c r="W10" s="6">
        <f>INVOICE!I22</f>
        <v>2.82</v>
      </c>
      <c r="X10" s="6">
        <f>INVOICE!J22</f>
        <v>3</v>
      </c>
      <c r="Y10" s="4">
        <v>6</v>
      </c>
      <c r="Z10" s="4" t="s">
        <v>160</v>
      </c>
      <c r="AC10" s="4" t="s">
        <v>161</v>
      </c>
      <c r="CN10" s="4" t="str">
        <f>INVOICE!L22</f>
        <v>A00</v>
      </c>
      <c r="CO10" s="4" t="s">
        <v>162</v>
      </c>
      <c r="CV10" s="5" t="s">
        <v>163</v>
      </c>
      <c r="CW10" s="8">
        <f>INVOICE!K22</f>
        <v>0.2</v>
      </c>
      <c r="CX10" s="5" t="s">
        <v>164</v>
      </c>
      <c r="DC10" s="9" t="s">
        <v>165</v>
      </c>
      <c r="DD10" s="9" t="s">
        <v>166</v>
      </c>
      <c r="DE10" s="9" t="str">
        <f>INVOICE!$A$2</f>
        <v>4840SOYN</v>
      </c>
      <c r="DF10" s="9" t="s">
        <v>167</v>
      </c>
      <c r="DG10" s="9" t="s">
        <v>168</v>
      </c>
      <c r="DH10" s="9" t="s">
        <v>169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71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32</v>
      </c>
      <c r="N1" s="1" t="s">
        <v>181</v>
      </c>
    </row>
    <row r="2" spans="3:8">
      <c r="C2" s="2"/>
      <c r="H2" t="s">
        <v>182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