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1FAD303E-C324-4382-97C6-4A5D0D604AC0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DE2" i="2"/>
  <c r="CW2" i="2"/>
  <c r="CN2" i="2"/>
  <c r="X2" i="2"/>
  <c r="W2" i="2"/>
  <c r="U2" i="2"/>
  <c r="T2" i="2"/>
  <c r="S2" i="2"/>
  <c r="R2" i="2"/>
  <c r="L2" i="2"/>
  <c r="H2" i="2"/>
  <c r="A2" i="2"/>
  <c r="J16" i="3"/>
  <c r="H16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<sst xmlns="http://schemas.openxmlformats.org/spreadsheetml/2006/main" count="173" uniqueCount="164">
  <si>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</si>
  <si>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7810SOQD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</si>
  <si>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</si>
  <si>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</si>
  <si>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</si>
  <si>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</si>
  <si>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</si>
  <si>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</si>
  <si>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</si>
  <si>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</si>
  <si>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</si>
  <si>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</si>
  <si>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</si>
  <si>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</si>
  <si>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GB276755849</t>
  </si>
  <si>
    <t>EORI</t>
  </si>
  <si>
    <t>GB276755849000</t>
  </si>
  <si>
    <t>SHENZHEN MAOQIAN TECHNOLOGY CO LTD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</si>
  <si>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</si>
  <si>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</si>
  <si>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</si>
  <si>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</si>
  <si>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</si>
  <si>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</si>
  <si>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</si>
  <si>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</si>
  <si>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</si>
  <si>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</si>
  <si>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</si>
  <si>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</si>
  <si>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</si>
  <si>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</si>
  <si>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</si>
  <si>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</si>
  <si>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</si>
  <si>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</si>
  <si>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</si>
  <si>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</si>
  <si>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</si>
  <si>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Screen Door</t>
  </si>
  <si>
    <t>Nylon/ nylon</t>
  </si>
  <si>
    <t>A00</t>
  </si>
  <si>
    <t>GBP</t>
  </si>
  <si>
    <t>门帘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</si>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</sst>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selection activeCell="K20" sqref="K20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9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9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9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9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9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9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9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9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9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9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9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9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9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  <c r="S13" s="17"/>
    </row>
    <row r="14" spans="1:19" s="9" customFormat="1" ht="24" customHeight="1">
      <c r="A14" s="24">
        <v>1</v>
      </c>
      <c r="B14" s="24" t="s">
        <v>38</v>
      </c>
      <c r="C14" s="25">
        <v>3926300090</v>
      </c>
      <c r="D14" s="26" t="s">
        <v>39</v>
      </c>
      <c r="E14" s="26" t="s">
        <v>40</v>
      </c>
      <c r="F14" s="26">
        <v>1830</v>
      </c>
      <c r="G14" s="27">
        <v>1.2</v>
      </c>
      <c r="H14" s="27">
        <f>F14*G14</f>
        <v>2196</v>
      </c>
      <c r="I14" s="25">
        <f>J14-K14*2</f>
        <v>975</v>
      </c>
      <c r="J14" s="25">
        <v>1085</v>
      </c>
      <c r="K14" s="25">
        <v>55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  <c r="S14" s="17"/>
    </row>
    <row r="15" spans="1:19" s="9" customFormat="1" ht="24" customHeight="1">
      <c r="A15" s="24"/>
      <c r="B15" s="24"/>
      <c r="C15" s="28"/>
      <c r="D15" s="28"/>
      <c r="E15" s="29"/>
      <c r="F15" s="29"/>
      <c r="G15" s="27"/>
      <c r="H15" s="27"/>
      <c r="I15" s="27"/>
      <c r="J15" s="25"/>
      <c r="K15" s="25"/>
      <c r="L15" s="25"/>
      <c r="M15" s="25"/>
      <c r="N15" s="43"/>
      <c r="O15" s="17"/>
      <c r="P15" s="17"/>
      <c r="Q15" s="17"/>
      <c r="R15" s="17"/>
      <c r="S15" s="17"/>
    </row>
    <row r="16" spans="1:19" s="9" customFormat="1" ht="24" customHeight="1">
      <c r="A16" s="30"/>
      <c r="B16" s="30"/>
      <c r="C16" s="30"/>
      <c r="D16" s="63" t="s">
        <v>44</v>
      </c>
      <c r="E16" s="64"/>
      <c r="F16" s="64"/>
      <c r="G16" s="65"/>
      <c r="H16" s="27">
        <f>SUM(H14:H15)</f>
        <v>2196</v>
      </c>
      <c r="I16" s="27"/>
      <c r="J16" s="27">
        <f>SUM(J14:J15)</f>
        <v>1085</v>
      </c>
      <c r="K16" s="44"/>
      <c r="L16" s="44"/>
      <c r="M16" s="44"/>
      <c r="N16" s="45"/>
      <c r="O16" s="17"/>
      <c r="P16" s="17"/>
      <c r="Q16" s="17"/>
      <c r="R16" s="17"/>
      <c r="S16" s="17"/>
    </row>
    <row r="17" spans="1:19" s="9" customFormat="1" ht="24" customHeight="1">
      <c r="A17" s="66" t="s">
        <v>45</v>
      </c>
      <c r="B17" s="67"/>
      <c r="C17" s="67"/>
      <c r="D17" s="67"/>
      <c r="E17" s="67"/>
      <c r="F17" s="67"/>
      <c r="G17" s="67"/>
      <c r="H17" s="67"/>
      <c r="I17" s="67"/>
      <c r="J17" s="68"/>
      <c r="K17" s="46"/>
      <c r="L17" s="46"/>
      <c r="M17" s="46"/>
      <c r="N17" s="47"/>
      <c r="O17" s="17"/>
      <c r="P17" s="17"/>
      <c r="Q17" s="17"/>
      <c r="R17" s="17"/>
      <c r="S17" s="17"/>
    </row>
    <row r="18" spans="1:19" s="9" customFormat="1" ht="24" customHeight="1">
      <c r="O18" s="17"/>
      <c r="P18" s="17"/>
      <c r="Q18" s="17"/>
      <c r="R18" s="17"/>
      <c r="S18" s="17"/>
    </row>
    <row r="19" spans="1:19" s="9" customFormat="1" ht="24" customHeight="1">
      <c r="O19" s="17"/>
      <c r="P19" s="17"/>
      <c r="Q19" s="17"/>
      <c r="R19" s="17"/>
      <c r="S19" s="17"/>
    </row>
    <row r="20" spans="1:19" s="9" customFormat="1" ht="24" customHeight="1"/>
    <row r="21" spans="1:19" s="9" customFormat="1" ht="24" customHeight="1"/>
    <row r="22" spans="1:19" s="9" customFormat="1" ht="24" customHeight="1"/>
    <row r="23" spans="1:19" s="9" customFormat="1" ht="24" customHeight="1"/>
    <row r="24" spans="1:19" s="9" customFormat="1" ht="24" customHeight="1"/>
    <row r="25" spans="1:19" s="9" customFormat="1" ht="24" customHeight="1"/>
    <row r="26" spans="1:19" s="9" customFormat="1" ht="24" customHeight="1"/>
    <row r="27" spans="1:19" s="9" customFormat="1" ht="24" customHeight="1"/>
    <row r="28" spans="1:19" s="10" customFormat="1" ht="24" customHeight="1"/>
    <row r="29" spans="1:19" s="10" customFormat="1" ht="24" customHeight="1"/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H8" sqref="H8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3926300090</v>
      </c>
      <c r="J2" s="3" t="s">
        <v>137</v>
      </c>
      <c r="K2" s="3" t="s">
        <v>138</v>
      </c>
      <c r="L2" s="4" t="str">
        <f>INVOICE!D14</f>
        <v>Screen Door</v>
      </c>
      <c r="N2" s="3" t="s">
        <v>139</v>
      </c>
      <c r="P2" s="3" t="s">
        <v>140</v>
      </c>
      <c r="R2" s="5">
        <f>INVOICE!F14</f>
        <v>1830</v>
      </c>
      <c r="S2" s="4" t="str">
        <f>INVOICE!M14</f>
        <v>GBP</v>
      </c>
      <c r="T2" s="4">
        <f>INVOICE!G14</f>
        <v>1.2</v>
      </c>
      <c r="U2" s="4">
        <f>R2*T2</f>
        <v>2196</v>
      </c>
      <c r="W2" s="4">
        <f>INVOICE!I14</f>
        <v>975</v>
      </c>
      <c r="X2" s="4">
        <f>INVOICE!J14</f>
        <v>1085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55</v>
      </c>
      <c r="CX2" t="s">
        <v>145</v>
      </c>
      <c r="DC2" t="s">
        <v>146</v>
      </c>
      <c r="DD2" t="s">
        <v>147</v>
      </c>
      <c r="DE2" t="str">
        <f>INVOICE!$A$2</f>
        <v>7810SOQD</v>
      </c>
      <c r="DF2" t="s">
        <v>148</v>
      </c>
      <c r="DG2" t="s">
        <v>149</v>
      </c>
      <c r="DH2" t="s">
        <v>150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2025-06-01T08:59:13Z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