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15217810 欧桥海运清关资料\Invoice &amp; Packing List\"/>
    </mc:Choice>
  </mc:AlternateContent>
  <xr:revisionPtr revIDLastSave="0" documentId="13_ncr:1_{850D3913-A2E7-4537-9765-FC3468765AED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3" l="1"/>
  <c r="I16" i="3"/>
  <c r="W4" i="2" s="1"/>
  <c r="I17" i="3"/>
  <c r="W5" i="2" s="1"/>
  <c r="I18" i="3"/>
  <c r="I19" i="3"/>
  <c r="W7" i="2" s="1"/>
  <c r="I20" i="3"/>
  <c r="W8" i="2" s="1"/>
  <c r="I21" i="3"/>
  <c r="W9" i="2" s="1"/>
  <c r="I22" i="3"/>
  <c r="I23" i="3"/>
  <c r="W11" i="2" s="1"/>
  <c r="I14" i="3"/>
  <c r="W2" i="2" s="1"/>
  <c r="K25" i="3"/>
  <c r="DE11" i="2"/>
  <c r="CW11" i="2"/>
  <c r="CN11" i="2"/>
  <c r="X11" i="2"/>
  <c r="U11" i="2"/>
  <c r="T11" i="2"/>
  <c r="S11" i="2"/>
  <c r="R11" i="2"/>
  <c r="L11" i="2"/>
  <c r="H11" i="2"/>
  <c r="A11" i="2"/>
  <c r="DE10" i="2"/>
  <c r="CW10" i="2"/>
  <c r="CN10" i="2"/>
  <c r="X10" i="2"/>
  <c r="W10" i="2"/>
  <c r="U10" i="2"/>
  <c r="T10" i="2"/>
  <c r="S10" i="2"/>
  <c r="R10" i="2"/>
  <c r="L10" i="2"/>
  <c r="H10" i="2"/>
  <c r="A10" i="2"/>
  <c r="DE9" i="2"/>
  <c r="CW9" i="2"/>
  <c r="CN9" i="2"/>
  <c r="X9" i="2"/>
  <c r="U9" i="2"/>
  <c r="T9" i="2"/>
  <c r="S9" i="2"/>
  <c r="R9" i="2"/>
  <c r="L9" i="2"/>
  <c r="H9" i="2"/>
  <c r="A9" i="2"/>
  <c r="DE8" i="2"/>
  <c r="CW8" i="2"/>
  <c r="CN8" i="2"/>
  <c r="X8" i="2"/>
  <c r="U8" i="2"/>
  <c r="T8" i="2"/>
  <c r="S8" i="2"/>
  <c r="R8" i="2"/>
  <c r="L8" i="2"/>
  <c r="H8" i="2"/>
  <c r="A8" i="2"/>
  <c r="DE7" i="2"/>
  <c r="CW7" i="2"/>
  <c r="CN7" i="2"/>
  <c r="X7" i="2"/>
  <c r="U7" i="2"/>
  <c r="T7" i="2"/>
  <c r="S7" i="2"/>
  <c r="R7" i="2"/>
  <c r="L7" i="2"/>
  <c r="H7" i="2"/>
  <c r="A7" i="2"/>
  <c r="DE6" i="2"/>
  <c r="CW6" i="2"/>
  <c r="CN6" i="2"/>
  <c r="X6" i="2"/>
  <c r="W6" i="2"/>
  <c r="U6" i="2"/>
  <c r="T6" i="2"/>
  <c r="S6" i="2"/>
  <c r="R6" i="2"/>
  <c r="L6" i="2"/>
  <c r="H6" i="2"/>
  <c r="A6" i="2"/>
  <c r="DE5" i="2"/>
  <c r="CW5" i="2"/>
  <c r="CN5" i="2"/>
  <c r="X5" i="2"/>
  <c r="U5" i="2"/>
  <c r="T5" i="2"/>
  <c r="S5" i="2"/>
  <c r="R5" i="2"/>
  <c r="L5" i="2"/>
  <c r="H5" i="2"/>
  <c r="A5" i="2"/>
  <c r="DE4" i="2"/>
  <c r="CW4" i="2"/>
  <c r="CN4" i="2"/>
  <c r="X4" i="2"/>
  <c r="U4" i="2"/>
  <c r="T4" i="2"/>
  <c r="S4" i="2"/>
  <c r="R4" i="2"/>
  <c r="L4" i="2"/>
  <c r="H4" i="2"/>
  <c r="A4" i="2"/>
  <c r="DE3" i="2"/>
  <c r="CW3" i="2"/>
  <c r="CN3" i="2"/>
  <c r="X3" i="2"/>
  <c r="W3" i="2"/>
  <c r="U3" i="2"/>
  <c r="T3" i="2"/>
  <c r="S3" i="2"/>
  <c r="R3" i="2"/>
  <c r="L3" i="2"/>
  <c r="H3" i="2"/>
  <c r="A3" i="2"/>
  <c r="DE2" i="2"/>
  <c r="CW2" i="2"/>
  <c r="CN2" i="2"/>
  <c r="X2" i="2"/>
  <c r="U2" i="2"/>
  <c r="T2" i="2"/>
  <c r="S2" i="2"/>
  <c r="R2" i="2"/>
  <c r="L2" i="2"/>
  <c r="H2" i="2"/>
  <c r="A2" i="2"/>
  <c r="J25" i="3"/>
  <c r="H25" i="3"/>
  <c r="H23" i="3"/>
  <c r="H22" i="3"/>
  <c r="H21" i="3"/>
  <c r="H20" i="3"/>
  <c r="H19" i="3"/>
  <c r="H18" i="3"/>
  <c r="H17" i="3"/>
  <c r="H16" i="3"/>
  <c r="H15" i="3"/>
  <c r="H14" i="3"/>
  <c r="I25" i="3" l="1"/>
</calcChain>
</file>

<file path=xl/sharedStrings.xml><?xml version="1.0" encoding="utf-8"?>
<sst xmlns="http://schemas.openxmlformats.org/spreadsheetml/2006/main" count="353" uniqueCount="175">
  <si>
    <t xml:space="preserve">clearance instruction </t>
  </si>
  <si>
    <t>7810SOQF</t>
  </si>
  <si>
    <t>(提单号后四位数+OXD+分单字母)</t>
  </si>
  <si>
    <t>FROM CHINA TO DESTINATION BY SEA</t>
  </si>
  <si>
    <t>Shipper</t>
  </si>
  <si>
    <t>NAME</t>
  </si>
  <si>
    <t>Shenzhen Jiyun foreign trade comprehensive service Co., Ltd</t>
  </si>
  <si>
    <t>与提单一致</t>
  </si>
  <si>
    <t>ADDRESS:</t>
  </si>
  <si>
    <t>1702, block B, Donggang impression home, Donghai Avenue, Yantian street, Yantian District</t>
  </si>
  <si>
    <t>CITY</t>
  </si>
  <si>
    <t>Shenzhen</t>
  </si>
  <si>
    <t xml:space="preserve">Consignee </t>
  </si>
  <si>
    <t>VAT</t>
  </si>
  <si>
    <t>GB290088395</t>
  </si>
  <si>
    <t>EORI</t>
  </si>
  <si>
    <t>GB290088395000</t>
  </si>
  <si>
    <t>SHENZHEN QIXI COMMERCE CO LTD</t>
  </si>
  <si>
    <t>CYGG
111 PICCADILLY</t>
  </si>
  <si>
    <t>街道</t>
  </si>
  <si>
    <t>MANCHESTER</t>
  </si>
  <si>
    <t>城市</t>
  </si>
  <si>
    <t>M1 2HY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</si>
  <si>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</si>
  <si>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</si>
  <si>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</si>
  <si>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</si>
  <si>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</si>
  <si>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</si>
  <si>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</si>
  <si>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</si>
  <si>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</si>
  <si>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</si>
  <si>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</si>
  <si>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</si>
  <si>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</si>
  <si>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</si>
  <si>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</si>
  <si>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</si>
  <si>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Metal Clips</t>
  </si>
  <si>
    <t>metal</t>
  </si>
  <si>
    <t>A00</t>
  </si>
  <si>
    <t>GBP</t>
  </si>
  <si>
    <t>金属夹</t>
  </si>
  <si>
    <t>Swivel Hooks</t>
  </si>
  <si>
    <t>旋转挂钩</t>
  </si>
  <si>
    <t>Curtain Rings</t>
  </si>
  <si>
    <t>窗帘环</t>
  </si>
  <si>
    <t>Plastic Clamps</t>
  </si>
  <si>
    <t>plastic</t>
  </si>
  <si>
    <t>塑料夹</t>
  </si>
  <si>
    <t>Curtain Ring</t>
  </si>
  <si>
    <t>Curtain Clips</t>
  </si>
  <si>
    <t>窗帘夹</t>
  </si>
  <si>
    <t>Plastic Clip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</si>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</sst>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8" formatCode="[$-1010804]General"/>
    <numFmt numFmtId="179" formatCode="0_ "/>
    <numFmt numFmtId="180" formatCode="0.00_ "/>
    <numFmt numFmtId="181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Arial"/>
      <family val="2"/>
    </font>
    <font>
      <sz val="11"/>
      <color indexed="8"/>
      <name val="Arial"/>
      <family val="2"/>
    </font>
    <font>
      <b/>
      <sz val="26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sz val="10"/>
      <name val="Geneva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8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178" fontId="21" fillId="0" borderId="0">
      <alignment vertical="center"/>
    </xf>
    <xf numFmtId="178" fontId="22" fillId="0" borderId="0">
      <alignment vertical="center"/>
    </xf>
    <xf numFmtId="178" fontId="20" fillId="0" borderId="11" applyFont="0" applyBorder="0" applyAlignment="0">
      <alignment horizontal="center" vertical="center"/>
    </xf>
    <xf numFmtId="0" fontId="23" fillId="5" borderId="0" applyNumberFormat="0" applyBorder="0" applyAlignment="0" applyProtection="0">
      <alignment vertical="center"/>
    </xf>
    <xf numFmtId="0" fontId="27" fillId="0" borderId="0"/>
    <xf numFmtId="178" fontId="24" fillId="0" borderId="0">
      <alignment vertical="center"/>
    </xf>
    <xf numFmtId="0" fontId="20" fillId="0" borderId="0">
      <alignment vertical="center"/>
    </xf>
    <xf numFmtId="43" fontId="25" fillId="0" borderId="0" applyFont="0" applyFill="0" applyBorder="0" applyAlignment="0" applyProtection="0">
      <alignment vertical="center"/>
    </xf>
    <xf numFmtId="178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73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7" fillId="0" borderId="0" xfId="7" applyAlignment="1" applyProtection="1">
      <alignment horizontal="center"/>
      <protection locked="0"/>
    </xf>
    <xf numFmtId="0" fontId="0" fillId="0" borderId="0" xfId="0" applyAlignment="1">
      <alignment horizontal="center"/>
    </xf>
    <xf numFmtId="178" fontId="2" fillId="0" borderId="0" xfId="0" applyNumberFormat="1" applyFont="1" applyAlignment="1" applyProtection="1">
      <alignment horizontal="center" vertical="center"/>
      <protection locked="0"/>
    </xf>
    <xf numFmtId="178" fontId="3" fillId="0" borderId="0" xfId="0" applyNumberFormat="1" applyFont="1" applyAlignment="1">
      <alignment vertical="center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4" fillId="0" borderId="0" xfId="0" applyNumberFormat="1" applyFont="1" applyAlignment="1">
      <alignment vertical="center"/>
    </xf>
    <xf numFmtId="178" fontId="3" fillId="0" borderId="0" xfId="0" applyNumberFormat="1" applyFont="1" applyAlignment="1" applyProtection="1">
      <alignment horizontal="center" vertical="center"/>
      <protection locked="0"/>
    </xf>
    <xf numFmtId="178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9" fontId="5" fillId="3" borderId="0" xfId="0" applyNumberFormat="1" applyFont="1" applyFill="1" applyAlignment="1" applyProtection="1">
      <alignment horizontal="center" vertical="center"/>
      <protection locked="0"/>
    </xf>
    <xf numFmtId="180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178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vertical="center" wrapText="1"/>
      <protection locked="0"/>
    </xf>
    <xf numFmtId="181" fontId="12" fillId="3" borderId="1" xfId="0" applyNumberFormat="1" applyFont="1" applyFill="1" applyBorder="1" applyAlignment="1" applyProtection="1">
      <alignment vertical="center" wrapText="1"/>
      <protection locked="0"/>
    </xf>
    <xf numFmtId="178" fontId="13" fillId="0" borderId="1" xfId="0" applyNumberFormat="1" applyFont="1" applyBorder="1" applyAlignment="1" applyProtection="1">
      <alignment horizontal="center" vertical="center"/>
      <protection locked="0"/>
    </xf>
    <xf numFmtId="180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11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80" fontId="4" fillId="0" borderId="1" xfId="11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178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81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8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8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80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2" xfId="0" applyNumberFormat="1" applyFont="1" applyBorder="1" applyAlignment="1" applyProtection="1">
      <alignment horizontal="center" vertical="center" wrapText="1"/>
      <protection locked="0"/>
    </xf>
    <xf numFmtId="178" fontId="4" fillId="0" borderId="3" xfId="0" applyNumberFormat="1" applyFont="1" applyBorder="1" applyAlignment="1" applyProtection="1">
      <alignment horizontal="center" vertical="center" wrapText="1"/>
      <protection locked="0"/>
    </xf>
    <xf numFmtId="178" fontId="4" fillId="0" borderId="4" xfId="0" applyNumberFormat="1" applyFont="1" applyBorder="1" applyAlignment="1" applyProtection="1">
      <alignment horizontal="center" vertical="center" wrapText="1"/>
      <protection locked="0"/>
    </xf>
    <xf numFmtId="178" fontId="10" fillId="4" borderId="2" xfId="0" applyNumberFormat="1" applyFont="1" applyFill="1" applyBorder="1" applyAlignment="1" applyProtection="1">
      <alignment horizontal="center" vertical="center"/>
      <protection locked="0"/>
    </xf>
    <xf numFmtId="178" fontId="10" fillId="4" borderId="3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8" fontId="9" fillId="3" borderId="1" xfId="0" applyNumberFormat="1" applyFont="1" applyFill="1" applyBorder="1" applyAlignment="1" applyProtection="1">
      <alignment horizontal="center" vertical="center"/>
      <protection locked="0"/>
    </xf>
  </cellXfs>
  <cellStyles count="13">
    <cellStyle name="_ET_STYLE_NoName_00_" xfId="3" xr:uid="{00000000-0005-0000-0000-000033000000}"/>
    <cellStyle name="==== MS-DOS 6 Setup Modification - Begin ========_x000d__x000a_[AddOns]_x000d__x000a_" xfId="5" xr:uid="{00000000-0005-0000-0000-000035000000}"/>
    <cellStyle name="20% - Énfasis3" xfId="6" xr:uid="{00000000-0005-0000-0000-000036000000}"/>
    <cellStyle name="Comma [0] 2" xfId="2" xr:uid="{00000000-0005-0000-0000-000032000000}"/>
    <cellStyle name="Normal 2 2" xfId="4" xr:uid="{00000000-0005-0000-0000-000034000000}"/>
    <cellStyle name="Normal 5" xfId="7" xr:uid="{00000000-0005-0000-0000-000037000000}"/>
    <cellStyle name="Normal 7" xfId="8" xr:uid="{00000000-0005-0000-0000-000038000000}"/>
    <cellStyle name="常规" xfId="0" builtinId="0"/>
    <cellStyle name="常规 13" xfId="9" xr:uid="{00000000-0005-0000-0000-000039000000}"/>
    <cellStyle name="常规 2" xfId="11" xr:uid="{00000000-0005-0000-0000-00003B000000}"/>
    <cellStyle name="常规 6" xfId="1" xr:uid="{00000000-0005-0000-0000-000031000000}"/>
    <cellStyle name="超链接 2" xfId="12" xr:uid="{00000000-0005-0000-0000-00003C000000}"/>
    <cellStyle name="千位分隔 2" xfId="10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38"/>
  <sheetViews>
    <sheetView showGridLines="0" tabSelected="1" topLeftCell="A7" zoomScale="90" zoomScaleNormal="90" workbookViewId="0">
      <selection activeCell="L25" sqref="L25"/>
    </sheetView>
  </sheetViews>
  <sheetFormatPr defaultColWidth="9" defaultRowHeight="16.5"/>
  <cols>
    <col min="1" max="2" width="8.5" style="11" customWidth="1"/>
    <col min="3" max="3" width="13.75" style="11" customWidth="1"/>
    <col min="4" max="4" width="23.1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8" width="14.875" style="17" customWidth="1"/>
    <col min="19" max="16365" width="9" style="17"/>
    <col min="16366" max="16366" width="9" style="18"/>
    <col min="16367" max="16384" width="9" style="11"/>
  </cols>
  <sheetData>
    <row r="1" spans="1:19" ht="80.25" customHeight="1">
      <c r="A1" s="48" t="s">
        <v>0</v>
      </c>
      <c r="B1" s="48"/>
      <c r="C1" s="48"/>
      <c r="D1" s="48"/>
      <c r="E1" s="49"/>
      <c r="F1" s="48"/>
      <c r="G1" s="50"/>
      <c r="H1" s="50"/>
      <c r="I1" s="50"/>
      <c r="J1" s="49"/>
      <c r="K1" s="19"/>
      <c r="L1" s="19"/>
      <c r="M1" s="19"/>
      <c r="N1" s="31"/>
    </row>
    <row r="2" spans="1:19" s="7" customFormat="1" ht="45.75" customHeight="1">
      <c r="A2" s="51" t="s">
        <v>1</v>
      </c>
      <c r="B2" s="52"/>
      <c r="C2" s="52"/>
      <c r="D2" s="52"/>
      <c r="E2" s="53"/>
      <c r="F2" s="52"/>
      <c r="G2" s="54"/>
      <c r="H2" s="54"/>
      <c r="I2" s="54"/>
      <c r="J2" s="55"/>
      <c r="K2" s="32"/>
      <c r="L2" s="33"/>
      <c r="M2" s="33"/>
      <c r="N2" s="34" t="s">
        <v>2</v>
      </c>
    </row>
    <row r="3" spans="1:19" s="7" customFormat="1" ht="45.75" customHeight="1">
      <c r="A3" s="51" t="s">
        <v>3</v>
      </c>
      <c r="B3" s="52"/>
      <c r="C3" s="52"/>
      <c r="D3" s="52"/>
      <c r="E3" s="52"/>
      <c r="F3" s="52"/>
      <c r="G3" s="52"/>
      <c r="H3" s="52"/>
      <c r="I3" s="52"/>
      <c r="J3" s="56"/>
      <c r="K3" s="32"/>
      <c r="L3" s="33"/>
      <c r="M3" s="35"/>
      <c r="N3" s="36"/>
    </row>
    <row r="4" spans="1:19" ht="24" customHeight="1">
      <c r="A4" s="72" t="s">
        <v>4</v>
      </c>
      <c r="B4" s="72"/>
      <c r="C4" s="72"/>
      <c r="D4" s="20" t="s">
        <v>5</v>
      </c>
      <c r="E4" s="57" t="s">
        <v>6</v>
      </c>
      <c r="F4" s="58"/>
      <c r="G4" s="58"/>
      <c r="H4" s="58"/>
      <c r="I4" s="58"/>
      <c r="J4" s="59"/>
      <c r="K4" s="33"/>
      <c r="L4" s="33"/>
      <c r="M4" s="35"/>
      <c r="N4" s="69" t="s">
        <v>7</v>
      </c>
    </row>
    <row r="5" spans="1:19" ht="24" customHeight="1">
      <c r="A5" s="72"/>
      <c r="B5" s="72"/>
      <c r="C5" s="72"/>
      <c r="D5" s="21" t="s">
        <v>8</v>
      </c>
      <c r="E5" s="60" t="s">
        <v>9</v>
      </c>
      <c r="F5" s="61"/>
      <c r="G5" s="61"/>
      <c r="H5" s="61"/>
      <c r="I5" s="61"/>
      <c r="J5" s="62"/>
      <c r="K5" s="33"/>
      <c r="L5" s="33"/>
      <c r="M5" s="37"/>
      <c r="N5" s="70"/>
    </row>
    <row r="6" spans="1:19" ht="24" customHeight="1">
      <c r="A6" s="72"/>
      <c r="B6" s="72"/>
      <c r="C6" s="72"/>
      <c r="D6" s="20" t="s">
        <v>10</v>
      </c>
      <c r="E6" s="57" t="s">
        <v>11</v>
      </c>
      <c r="F6" s="58"/>
      <c r="G6" s="58"/>
      <c r="H6" s="58"/>
      <c r="I6" s="58"/>
      <c r="J6" s="59"/>
      <c r="K6" s="33"/>
      <c r="L6" s="33"/>
      <c r="M6" s="38"/>
      <c r="N6" s="71"/>
    </row>
    <row r="7" spans="1:19" ht="24" customHeight="1">
      <c r="A7" s="72" t="s">
        <v>12</v>
      </c>
      <c r="B7" s="72"/>
      <c r="C7" s="72"/>
      <c r="D7" s="21" t="s">
        <v>13</v>
      </c>
      <c r="E7" s="57" t="s">
        <v>14</v>
      </c>
      <c r="F7" s="58"/>
      <c r="G7" s="58"/>
      <c r="H7" s="58"/>
      <c r="I7" s="58"/>
      <c r="J7" s="59"/>
      <c r="K7" s="33"/>
      <c r="L7" s="33"/>
      <c r="M7" s="33"/>
      <c r="N7" s="39"/>
    </row>
    <row r="8" spans="1:19" ht="24" customHeight="1">
      <c r="A8" s="72"/>
      <c r="B8" s="72"/>
      <c r="C8" s="72"/>
      <c r="D8" s="21" t="s">
        <v>15</v>
      </c>
      <c r="E8" s="57" t="s">
        <v>16</v>
      </c>
      <c r="F8" s="58"/>
      <c r="G8" s="58"/>
      <c r="H8" s="58"/>
      <c r="I8" s="58"/>
      <c r="J8" s="59"/>
      <c r="K8" s="33"/>
      <c r="L8" s="33"/>
      <c r="M8" s="33"/>
      <c r="N8" s="39"/>
    </row>
    <row r="9" spans="1:19" ht="24" customHeight="1">
      <c r="A9" s="72"/>
      <c r="B9" s="72"/>
      <c r="C9" s="72"/>
      <c r="D9" s="21" t="s">
        <v>5</v>
      </c>
      <c r="E9" s="57" t="s">
        <v>17</v>
      </c>
      <c r="F9" s="58"/>
      <c r="G9" s="58"/>
      <c r="H9" s="58"/>
      <c r="I9" s="58"/>
      <c r="J9" s="59"/>
      <c r="K9" s="33"/>
      <c r="L9" s="33"/>
      <c r="M9" s="33"/>
      <c r="N9" s="40"/>
    </row>
    <row r="10" spans="1:19" ht="24" customHeight="1">
      <c r="A10" s="72"/>
      <c r="B10" s="72"/>
      <c r="C10" s="72"/>
      <c r="D10" s="21" t="s">
        <v>8</v>
      </c>
      <c r="E10" s="60" t="s">
        <v>18</v>
      </c>
      <c r="F10" s="58"/>
      <c r="G10" s="58"/>
      <c r="H10" s="58"/>
      <c r="I10" s="58"/>
      <c r="J10" s="59"/>
      <c r="K10" s="33"/>
      <c r="L10" s="33"/>
      <c r="M10" s="33"/>
      <c r="N10" s="39" t="s">
        <v>19</v>
      </c>
    </row>
    <row r="11" spans="1:19" ht="24" customHeight="1">
      <c r="A11" s="72"/>
      <c r="B11" s="72"/>
      <c r="C11" s="72"/>
      <c r="D11" s="21"/>
      <c r="E11" s="60" t="s">
        <v>20</v>
      </c>
      <c r="F11" s="58"/>
      <c r="G11" s="58"/>
      <c r="H11" s="58"/>
      <c r="I11" s="58"/>
      <c r="J11" s="59"/>
      <c r="K11" s="33"/>
      <c r="L11" s="33"/>
      <c r="M11" s="33"/>
      <c r="N11" s="39" t="s">
        <v>21</v>
      </c>
    </row>
    <row r="12" spans="1:19" ht="24" customHeight="1">
      <c r="A12" s="72"/>
      <c r="B12" s="72"/>
      <c r="C12" s="72"/>
      <c r="D12" s="21"/>
      <c r="E12" s="60" t="s">
        <v>22</v>
      </c>
      <c r="F12" s="58"/>
      <c r="G12" s="58"/>
      <c r="H12" s="58"/>
      <c r="I12" s="58"/>
      <c r="J12" s="59"/>
      <c r="K12" s="33"/>
      <c r="L12" s="33"/>
      <c r="M12" s="33"/>
      <c r="N12" s="39" t="s">
        <v>23</v>
      </c>
    </row>
    <row r="13" spans="1:19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</row>
    <row r="14" spans="1:19" s="9" customFormat="1" ht="24" customHeight="1">
      <c r="A14" s="24">
        <v>1</v>
      </c>
      <c r="B14" s="24" t="s">
        <v>38</v>
      </c>
      <c r="C14" s="25">
        <v>8305900000</v>
      </c>
      <c r="D14" s="26" t="s">
        <v>39</v>
      </c>
      <c r="E14" s="26" t="s">
        <v>40</v>
      </c>
      <c r="F14" s="26">
        <v>64</v>
      </c>
      <c r="G14" s="27">
        <v>2.6970000000000001</v>
      </c>
      <c r="H14" s="27">
        <f t="shared" ref="H14:H23" si="0">F14*G14</f>
        <v>172.608</v>
      </c>
      <c r="I14" s="25">
        <f>J14-K14*2</f>
        <v>17</v>
      </c>
      <c r="J14" s="25">
        <v>19</v>
      </c>
      <c r="K14" s="25">
        <v>1</v>
      </c>
      <c r="L14" s="25" t="s">
        <v>41</v>
      </c>
      <c r="M14" s="25" t="s">
        <v>42</v>
      </c>
      <c r="N14" s="24" t="s">
        <v>43</v>
      </c>
      <c r="O14" s="8"/>
      <c r="P14" s="8"/>
      <c r="Q14" s="8"/>
      <c r="R14" s="8"/>
      <c r="S14" s="8"/>
    </row>
    <row r="15" spans="1:19" s="9" customFormat="1" ht="24" customHeight="1">
      <c r="A15" s="24">
        <v>2</v>
      </c>
      <c r="B15" s="24" t="s">
        <v>38</v>
      </c>
      <c r="C15" s="25">
        <v>8305900000</v>
      </c>
      <c r="D15" s="26" t="s">
        <v>39</v>
      </c>
      <c r="E15" s="26" t="s">
        <v>40</v>
      </c>
      <c r="F15" s="26">
        <v>625</v>
      </c>
      <c r="G15" s="27">
        <v>2.9969999999999999</v>
      </c>
      <c r="H15" s="27">
        <f t="shared" si="0"/>
        <v>1873.125</v>
      </c>
      <c r="I15" s="25">
        <f t="shared" ref="I15:I23" si="1">J15-K15*2</f>
        <v>163</v>
      </c>
      <c r="J15" s="25">
        <v>185</v>
      </c>
      <c r="K15" s="25">
        <v>11</v>
      </c>
      <c r="L15" s="25" t="s">
        <v>41</v>
      </c>
      <c r="M15" s="25" t="s">
        <v>42</v>
      </c>
      <c r="N15" s="24" t="s">
        <v>43</v>
      </c>
      <c r="O15" s="8"/>
      <c r="P15" s="8"/>
      <c r="Q15" s="8"/>
      <c r="R15" s="8"/>
      <c r="S15" s="8"/>
    </row>
    <row r="16" spans="1:19" s="9" customFormat="1" ht="24" customHeight="1">
      <c r="A16" s="24">
        <v>3</v>
      </c>
      <c r="B16" s="24" t="s">
        <v>38</v>
      </c>
      <c r="C16" s="25">
        <v>8308100000</v>
      </c>
      <c r="D16" s="26" t="s">
        <v>44</v>
      </c>
      <c r="E16" s="26" t="s">
        <v>40</v>
      </c>
      <c r="F16" s="26">
        <v>150</v>
      </c>
      <c r="G16" s="27">
        <v>1.7969999999999999</v>
      </c>
      <c r="H16" s="27">
        <f t="shared" si="0"/>
        <v>269.55</v>
      </c>
      <c r="I16" s="25">
        <f t="shared" si="1"/>
        <v>38</v>
      </c>
      <c r="J16" s="25">
        <v>44</v>
      </c>
      <c r="K16" s="25">
        <v>3</v>
      </c>
      <c r="L16" s="25" t="s">
        <v>41</v>
      </c>
      <c r="M16" s="25" t="s">
        <v>42</v>
      </c>
      <c r="N16" s="24" t="s">
        <v>45</v>
      </c>
      <c r="O16" s="8"/>
      <c r="P16" s="8"/>
      <c r="Q16" s="8"/>
      <c r="R16" s="8"/>
      <c r="S16" s="8"/>
    </row>
    <row r="17" spans="1:19" s="9" customFormat="1" ht="24" customHeight="1">
      <c r="A17" s="24">
        <v>4</v>
      </c>
      <c r="B17" s="24" t="s">
        <v>38</v>
      </c>
      <c r="C17" s="25">
        <v>8302415000</v>
      </c>
      <c r="D17" s="26" t="s">
        <v>46</v>
      </c>
      <c r="E17" s="26" t="s">
        <v>40</v>
      </c>
      <c r="F17" s="26">
        <v>70</v>
      </c>
      <c r="G17" s="27">
        <v>2.6970000000000001</v>
      </c>
      <c r="H17" s="27">
        <f t="shared" si="0"/>
        <v>188.79</v>
      </c>
      <c r="I17" s="25">
        <f t="shared" si="1"/>
        <v>19</v>
      </c>
      <c r="J17" s="25">
        <v>21</v>
      </c>
      <c r="K17" s="25">
        <v>1</v>
      </c>
      <c r="L17" s="25" t="s">
        <v>41</v>
      </c>
      <c r="M17" s="25" t="s">
        <v>42</v>
      </c>
      <c r="N17" s="24" t="s">
        <v>47</v>
      </c>
      <c r="O17" s="8"/>
      <c r="P17" s="8"/>
      <c r="Q17" s="8"/>
      <c r="R17" s="8"/>
      <c r="S17" s="8"/>
    </row>
    <row r="18" spans="1:19" s="9" customFormat="1" ht="24" customHeight="1">
      <c r="A18" s="24">
        <v>5</v>
      </c>
      <c r="B18" s="24" t="s">
        <v>38</v>
      </c>
      <c r="C18" s="25">
        <v>3926909790</v>
      </c>
      <c r="D18" s="26" t="s">
        <v>48</v>
      </c>
      <c r="E18" s="26" t="s">
        <v>49</v>
      </c>
      <c r="F18" s="26">
        <v>230</v>
      </c>
      <c r="G18" s="27">
        <v>1.798</v>
      </c>
      <c r="H18" s="27">
        <f t="shared" si="0"/>
        <v>413.54</v>
      </c>
      <c r="I18" s="25">
        <f t="shared" si="1"/>
        <v>60</v>
      </c>
      <c r="J18" s="25">
        <v>68</v>
      </c>
      <c r="K18" s="25">
        <v>4</v>
      </c>
      <c r="L18" s="25" t="s">
        <v>41</v>
      </c>
      <c r="M18" s="25" t="s">
        <v>42</v>
      </c>
      <c r="N18" s="24" t="s">
        <v>50</v>
      </c>
    </row>
    <row r="19" spans="1:19" s="9" customFormat="1" ht="24" customHeight="1">
      <c r="A19" s="24">
        <v>6</v>
      </c>
      <c r="B19" s="24" t="s">
        <v>38</v>
      </c>
      <c r="C19" s="25">
        <v>8302415000</v>
      </c>
      <c r="D19" s="26" t="s">
        <v>51</v>
      </c>
      <c r="E19" s="26" t="s">
        <v>40</v>
      </c>
      <c r="F19" s="26">
        <v>100</v>
      </c>
      <c r="G19" s="27">
        <v>2.3969999999999998</v>
      </c>
      <c r="H19" s="27">
        <f t="shared" si="0"/>
        <v>239.7</v>
      </c>
      <c r="I19" s="25">
        <f t="shared" si="1"/>
        <v>26</v>
      </c>
      <c r="J19" s="25">
        <v>30</v>
      </c>
      <c r="K19" s="25">
        <v>2</v>
      </c>
      <c r="L19" s="25" t="s">
        <v>41</v>
      </c>
      <c r="M19" s="25" t="s">
        <v>42</v>
      </c>
      <c r="N19" s="24" t="s">
        <v>47</v>
      </c>
    </row>
    <row r="20" spans="1:19" s="9" customFormat="1" ht="24" customHeight="1">
      <c r="A20" s="24">
        <v>7</v>
      </c>
      <c r="B20" s="24" t="s">
        <v>38</v>
      </c>
      <c r="C20" s="25">
        <v>8305900000</v>
      </c>
      <c r="D20" s="26" t="s">
        <v>39</v>
      </c>
      <c r="E20" s="26" t="s">
        <v>40</v>
      </c>
      <c r="F20" s="26">
        <v>60</v>
      </c>
      <c r="G20" s="27">
        <v>2.3969999999999998</v>
      </c>
      <c r="H20" s="27">
        <f t="shared" si="0"/>
        <v>143.82</v>
      </c>
      <c r="I20" s="25">
        <f t="shared" si="1"/>
        <v>16</v>
      </c>
      <c r="J20" s="25">
        <v>18</v>
      </c>
      <c r="K20" s="25">
        <v>1</v>
      </c>
      <c r="L20" s="25" t="s">
        <v>41</v>
      </c>
      <c r="M20" s="25" t="s">
        <v>42</v>
      </c>
      <c r="N20" s="24" t="s">
        <v>43</v>
      </c>
    </row>
    <row r="21" spans="1:19" s="9" customFormat="1" ht="24" customHeight="1">
      <c r="A21" s="24">
        <v>8</v>
      </c>
      <c r="B21" s="24" t="s">
        <v>38</v>
      </c>
      <c r="C21" s="25">
        <v>8302415000</v>
      </c>
      <c r="D21" s="26" t="s">
        <v>52</v>
      </c>
      <c r="E21" s="26" t="s">
        <v>40</v>
      </c>
      <c r="F21" s="26">
        <v>200</v>
      </c>
      <c r="G21" s="27">
        <v>2.3969999999999998</v>
      </c>
      <c r="H21" s="27">
        <f t="shared" si="0"/>
        <v>479.4</v>
      </c>
      <c r="I21" s="25">
        <f t="shared" si="1"/>
        <v>51</v>
      </c>
      <c r="J21" s="25">
        <v>59</v>
      </c>
      <c r="K21" s="25">
        <v>4</v>
      </c>
      <c r="L21" s="25" t="s">
        <v>41</v>
      </c>
      <c r="M21" s="25" t="s">
        <v>42</v>
      </c>
      <c r="N21" s="24" t="s">
        <v>53</v>
      </c>
    </row>
    <row r="22" spans="1:19" s="9" customFormat="1" ht="24" customHeight="1">
      <c r="A22" s="24">
        <v>9</v>
      </c>
      <c r="B22" s="24" t="s">
        <v>38</v>
      </c>
      <c r="C22" s="25">
        <v>8305900000</v>
      </c>
      <c r="D22" s="26" t="s">
        <v>39</v>
      </c>
      <c r="E22" s="26" t="s">
        <v>40</v>
      </c>
      <c r="F22" s="26">
        <v>105</v>
      </c>
      <c r="G22" s="27">
        <v>3.597</v>
      </c>
      <c r="H22" s="27">
        <f t="shared" si="0"/>
        <v>377.685</v>
      </c>
      <c r="I22" s="25">
        <f t="shared" si="1"/>
        <v>27</v>
      </c>
      <c r="J22" s="25">
        <v>31</v>
      </c>
      <c r="K22" s="25">
        <v>2</v>
      </c>
      <c r="L22" s="25" t="s">
        <v>41</v>
      </c>
      <c r="M22" s="25" t="s">
        <v>42</v>
      </c>
      <c r="N22" s="24" t="s">
        <v>43</v>
      </c>
    </row>
    <row r="23" spans="1:19" s="9" customFormat="1" ht="24" customHeight="1">
      <c r="A23" s="24">
        <v>10</v>
      </c>
      <c r="B23" s="24" t="s">
        <v>38</v>
      </c>
      <c r="C23" s="25">
        <v>3926909790</v>
      </c>
      <c r="D23" s="26" t="s">
        <v>54</v>
      </c>
      <c r="E23" s="26" t="s">
        <v>49</v>
      </c>
      <c r="F23" s="26">
        <v>100</v>
      </c>
      <c r="G23" s="27">
        <v>1.998</v>
      </c>
      <c r="H23" s="27">
        <f t="shared" si="0"/>
        <v>199.8</v>
      </c>
      <c r="I23" s="25">
        <f t="shared" si="1"/>
        <v>26</v>
      </c>
      <c r="J23" s="25">
        <v>28</v>
      </c>
      <c r="K23" s="25">
        <v>1</v>
      </c>
      <c r="L23" s="25" t="s">
        <v>41</v>
      </c>
      <c r="M23" s="25" t="s">
        <v>42</v>
      </c>
      <c r="N23" s="24" t="s">
        <v>50</v>
      </c>
    </row>
    <row r="24" spans="1:19" s="9" customFormat="1" ht="24" customHeight="1">
      <c r="A24" s="24"/>
      <c r="B24" s="24"/>
      <c r="C24" s="28"/>
      <c r="D24" s="28"/>
      <c r="E24" s="29"/>
      <c r="F24" s="29"/>
      <c r="G24" s="27"/>
      <c r="H24" s="27"/>
      <c r="I24" s="27"/>
      <c r="J24" s="25"/>
      <c r="K24" s="25"/>
      <c r="L24" s="25"/>
      <c r="M24" s="25"/>
      <c r="N24" s="43"/>
    </row>
    <row r="25" spans="1:19" s="9" customFormat="1" ht="24" customHeight="1">
      <c r="A25" s="30"/>
      <c r="B25" s="30"/>
      <c r="C25" s="30"/>
      <c r="D25" s="63" t="s">
        <v>55</v>
      </c>
      <c r="E25" s="64"/>
      <c r="F25" s="64"/>
      <c r="G25" s="65"/>
      <c r="H25" s="27">
        <f>SUM(H14:H24)</f>
        <v>4358.018</v>
      </c>
      <c r="I25" s="27">
        <f>SUM(I14:I24)</f>
        <v>443</v>
      </c>
      <c r="J25" s="27">
        <f>SUM(J14:J24)</f>
        <v>503</v>
      </c>
      <c r="K25" s="44">
        <f>SUM(K14:K24)</f>
        <v>30</v>
      </c>
      <c r="L25" s="44"/>
      <c r="M25" s="44"/>
      <c r="N25" s="45"/>
    </row>
    <row r="26" spans="1:19" s="9" customFormat="1" ht="24" customHeight="1">
      <c r="A26" s="66" t="s">
        <v>56</v>
      </c>
      <c r="B26" s="67"/>
      <c r="C26" s="67"/>
      <c r="D26" s="67"/>
      <c r="E26" s="67"/>
      <c r="F26" s="67"/>
      <c r="G26" s="67"/>
      <c r="H26" s="67"/>
      <c r="I26" s="67"/>
      <c r="J26" s="68"/>
      <c r="K26" s="46"/>
      <c r="L26" s="46"/>
      <c r="M26" s="46"/>
      <c r="N26" s="47"/>
    </row>
    <row r="27" spans="1:19" s="9" customFormat="1" ht="24" customHeight="1"/>
    <row r="28" spans="1:19" s="9" customFormat="1" ht="24" customHeight="1"/>
    <row r="29" spans="1:19" s="9" customFormat="1" ht="24" customHeight="1"/>
    <row r="30" spans="1:19" s="9" customFormat="1" ht="24" customHeight="1"/>
    <row r="31" spans="1:19" s="9" customFormat="1" ht="24" customHeight="1"/>
    <row r="32" spans="1:19" s="9" customFormat="1" ht="24" customHeight="1"/>
    <row r="33" s="9" customFormat="1" ht="24" customHeight="1"/>
    <row r="34" s="9" customFormat="1" ht="24" customHeight="1"/>
    <row r="35" s="9" customFormat="1" ht="24" customHeight="1"/>
    <row r="36" s="9" customFormat="1" ht="24" customHeight="1"/>
    <row r="37" s="10" customFormat="1" ht="24" customHeight="1"/>
    <row r="38" s="10" customFormat="1" ht="24" customHeight="1"/>
  </sheetData>
  <mergeCells count="17">
    <mergeCell ref="E11:J11"/>
    <mergeCell ref="E12:J12"/>
    <mergeCell ref="D25:G25"/>
    <mergeCell ref="A26:J26"/>
    <mergeCell ref="N4:N6"/>
    <mergeCell ref="A4:C6"/>
    <mergeCell ref="A7:C12"/>
    <mergeCell ref="E6:J6"/>
    <mergeCell ref="E7:J7"/>
    <mergeCell ref="E8:J8"/>
    <mergeCell ref="E9:J9"/>
    <mergeCell ref="E10:J10"/>
    <mergeCell ref="A1:J1"/>
    <mergeCell ref="A2:J2"/>
    <mergeCell ref="A3:J3"/>
    <mergeCell ref="E4:J4"/>
    <mergeCell ref="E5:J5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11"/>
  <sheetViews>
    <sheetView workbookViewId="0">
      <pane ySplit="1" topLeftCell="A2" activePane="bottomLeft" state="frozen"/>
      <selection pane="bottomLeft" activeCell="A7" sqref="A7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74</v>
      </c>
      <c r="S1" s="1" t="s">
        <v>36</v>
      </c>
      <c r="T1" s="1" t="s">
        <v>75</v>
      </c>
      <c r="U1" s="1" t="s">
        <v>76</v>
      </c>
      <c r="V1" s="1" t="s">
        <v>77</v>
      </c>
      <c r="W1" s="1" t="s">
        <v>32</v>
      </c>
      <c r="X1" s="1" t="s">
        <v>33</v>
      </c>
      <c r="Y1" s="1" t="s">
        <v>78</v>
      </c>
      <c r="Z1" s="1" t="s">
        <v>79</v>
      </c>
      <c r="AA1" s="1" t="s">
        <v>80</v>
      </c>
      <c r="AB1" s="1" t="s">
        <v>81</v>
      </c>
      <c r="AC1" s="1" t="s">
        <v>82</v>
      </c>
      <c r="AD1" s="1" t="s">
        <v>83</v>
      </c>
      <c r="AE1" s="1" t="s">
        <v>84</v>
      </c>
      <c r="AF1" s="1" t="s">
        <v>85</v>
      </c>
      <c r="AG1" s="1" t="s">
        <v>86</v>
      </c>
      <c r="AH1" s="1" t="s">
        <v>87</v>
      </c>
      <c r="AI1" s="1" t="s">
        <v>88</v>
      </c>
      <c r="AJ1" s="1" t="s">
        <v>89</v>
      </c>
      <c r="AK1" s="1" t="s">
        <v>90</v>
      </c>
      <c r="AL1" s="1" t="s">
        <v>91</v>
      </c>
      <c r="AM1" s="1" t="s">
        <v>92</v>
      </c>
      <c r="AN1" s="1" t="s">
        <v>93</v>
      </c>
      <c r="AO1" s="1" t="s">
        <v>94</v>
      </c>
      <c r="AP1" s="1" t="s">
        <v>95</v>
      </c>
      <c r="AQ1" s="1" t="s">
        <v>96</v>
      </c>
      <c r="AR1" s="1" t="s">
        <v>97</v>
      </c>
      <c r="AS1" s="1" t="s">
        <v>98</v>
      </c>
      <c r="AT1" s="1" t="s">
        <v>99</v>
      </c>
      <c r="AU1" s="1" t="s">
        <v>100</v>
      </c>
      <c r="AV1" s="1" t="s">
        <v>101</v>
      </c>
      <c r="AW1" s="1" t="s">
        <v>102</v>
      </c>
      <c r="AX1" s="1" t="s">
        <v>103</v>
      </c>
      <c r="AY1" s="1" t="s">
        <v>104</v>
      </c>
      <c r="AZ1" s="1" t="s">
        <v>105</v>
      </c>
      <c r="BA1" s="1" t="s">
        <v>106</v>
      </c>
      <c r="BB1" s="1" t="s">
        <v>107</v>
      </c>
      <c r="BC1" s="1" t="s">
        <v>108</v>
      </c>
      <c r="BD1" s="1" t="s">
        <v>109</v>
      </c>
      <c r="BE1" s="1" t="s">
        <v>110</v>
      </c>
      <c r="BF1" s="1" t="s">
        <v>111</v>
      </c>
      <c r="CC1" s="1" t="s">
        <v>112</v>
      </c>
      <c r="CD1" s="1" t="s">
        <v>113</v>
      </c>
      <c r="CE1" s="1" t="s">
        <v>114</v>
      </c>
      <c r="CF1" s="1" t="s">
        <v>115</v>
      </c>
      <c r="CG1" s="1" t="s">
        <v>116</v>
      </c>
      <c r="CH1" s="1" t="s">
        <v>117</v>
      </c>
      <c r="CI1" s="1" t="s">
        <v>118</v>
      </c>
      <c r="CJ1" s="1" t="s">
        <v>119</v>
      </c>
      <c r="CK1" s="1" t="s">
        <v>120</v>
      </c>
      <c r="CL1" s="1" t="s">
        <v>121</v>
      </c>
      <c r="CM1" s="1" t="s">
        <v>122</v>
      </c>
      <c r="CN1" s="1" t="s">
        <v>123</v>
      </c>
      <c r="CO1" s="1" t="s">
        <v>124</v>
      </c>
      <c r="CP1" s="1" t="s">
        <v>125</v>
      </c>
      <c r="CQ1" s="1" t="s">
        <v>126</v>
      </c>
      <c r="CR1" s="1" t="s">
        <v>127</v>
      </c>
      <c r="CS1" s="1" t="s">
        <v>128</v>
      </c>
      <c r="CT1" s="1" t="s">
        <v>129</v>
      </c>
      <c r="CU1" s="1" t="s">
        <v>130</v>
      </c>
      <c r="CV1" s="1" t="s">
        <v>131</v>
      </c>
      <c r="CW1" s="1" t="s">
        <v>132</v>
      </c>
      <c r="CX1" s="1" t="s">
        <v>133</v>
      </c>
      <c r="CY1" s="1" t="s">
        <v>134</v>
      </c>
      <c r="CZ1" s="1" t="s">
        <v>135</v>
      </c>
      <c r="DA1" s="1" t="s">
        <v>136</v>
      </c>
      <c r="DB1" s="1" t="s">
        <v>137</v>
      </c>
      <c r="DC1" s="1" t="s">
        <v>138</v>
      </c>
      <c r="DD1" s="1" t="s">
        <v>139</v>
      </c>
      <c r="DE1" s="1" t="s">
        <v>140</v>
      </c>
      <c r="DF1" s="1" t="s">
        <v>141</v>
      </c>
      <c r="DG1" s="1" t="s">
        <v>138</v>
      </c>
      <c r="DH1" s="1" t="s">
        <v>141</v>
      </c>
      <c r="DI1" s="1" t="s">
        <v>142</v>
      </c>
      <c r="DJ1" s="1" t="s">
        <v>143</v>
      </c>
      <c r="DK1" s="1" t="s">
        <v>144</v>
      </c>
      <c r="DL1" s="1" t="s">
        <v>145</v>
      </c>
      <c r="DM1" s="1" t="s">
        <v>146</v>
      </c>
      <c r="DN1" s="1" t="s">
        <v>147</v>
      </c>
    </row>
    <row r="2" spans="1:118">
      <c r="A2" s="3">
        <f>INVOICE!A14</f>
        <v>1</v>
      </c>
      <c r="H2" s="3">
        <f>INVOICE!C14</f>
        <v>8305900000</v>
      </c>
      <c r="J2" s="3" t="s">
        <v>148</v>
      </c>
      <c r="K2" s="3" t="s">
        <v>149</v>
      </c>
      <c r="L2" s="4" t="str">
        <f>INVOICE!D14</f>
        <v>Metal Clips</v>
      </c>
      <c r="N2" s="3" t="s">
        <v>150</v>
      </c>
      <c r="P2" s="3" t="s">
        <v>151</v>
      </c>
      <c r="R2" s="5">
        <f>INVOICE!F14</f>
        <v>64</v>
      </c>
      <c r="S2" s="4" t="str">
        <f>INVOICE!M14</f>
        <v>GBP</v>
      </c>
      <c r="T2" s="4">
        <f>INVOICE!G14</f>
        <v>2.6970000000000001</v>
      </c>
      <c r="U2" s="4">
        <f t="shared" ref="U2:U11" si="0">R2*T2</f>
        <v>172.608</v>
      </c>
      <c r="W2" s="4">
        <f>INVOICE!I14</f>
        <v>17</v>
      </c>
      <c r="X2" s="4">
        <f>INVOICE!J14</f>
        <v>19</v>
      </c>
      <c r="Y2" s="3">
        <v>6</v>
      </c>
      <c r="Z2" s="3" t="s">
        <v>152</v>
      </c>
      <c r="AC2" s="3" t="s">
        <v>153</v>
      </c>
      <c r="CN2" s="3" t="str">
        <f>INVOICE!L14</f>
        <v>A00</v>
      </c>
      <c r="CO2" s="3" t="s">
        <v>154</v>
      </c>
      <c r="CV2" t="s">
        <v>155</v>
      </c>
      <c r="CW2" s="6">
        <f>INVOICE!K14</f>
        <v>1</v>
      </c>
      <c r="CX2" t="s">
        <v>156</v>
      </c>
      <c r="DC2" t="s">
        <v>157</v>
      </c>
      <c r="DD2" t="s">
        <v>158</v>
      </c>
      <c r="DE2" t="str">
        <f>INVOICE!$A$2</f>
        <v>7810SOQF</v>
      </c>
      <c r="DF2" t="s">
        <v>159</v>
      </c>
      <c r="DG2" t="s">
        <v>160</v>
      </c>
      <c r="DH2" t="s">
        <v>161</v>
      </c>
    </row>
    <row r="3" spans="1:118">
      <c r="A3" s="3">
        <f>INVOICE!A15</f>
        <v>2</v>
      </c>
      <c r="H3" s="3">
        <f>INVOICE!C15</f>
        <v>8305900000</v>
      </c>
      <c r="J3" s="3" t="s">
        <v>148</v>
      </c>
      <c r="K3" s="3" t="s">
        <v>149</v>
      </c>
      <c r="L3" s="4" t="str">
        <f>INVOICE!D15</f>
        <v>Metal Clips</v>
      </c>
      <c r="N3" s="3" t="s">
        <v>150</v>
      </c>
      <c r="P3" s="3" t="s">
        <v>151</v>
      </c>
      <c r="R3" s="5">
        <f>INVOICE!F15</f>
        <v>625</v>
      </c>
      <c r="S3" s="4" t="str">
        <f>INVOICE!M15</f>
        <v>GBP</v>
      </c>
      <c r="T3" s="4">
        <f>INVOICE!G15</f>
        <v>2.9969999999999999</v>
      </c>
      <c r="U3" s="4">
        <f t="shared" si="0"/>
        <v>1873.125</v>
      </c>
      <c r="W3" s="4">
        <f>INVOICE!I15</f>
        <v>163</v>
      </c>
      <c r="X3" s="4">
        <f>INVOICE!J15</f>
        <v>185</v>
      </c>
      <c r="Y3" s="3">
        <v>6</v>
      </c>
      <c r="Z3" s="3" t="s">
        <v>152</v>
      </c>
      <c r="AC3" s="3" t="s">
        <v>153</v>
      </c>
      <c r="CN3" s="3" t="str">
        <f>INVOICE!L15</f>
        <v>A00</v>
      </c>
      <c r="CO3" s="3" t="s">
        <v>154</v>
      </c>
      <c r="CV3" t="s">
        <v>155</v>
      </c>
      <c r="CW3" s="6">
        <f>INVOICE!K15</f>
        <v>11</v>
      </c>
      <c r="CX3" t="s">
        <v>156</v>
      </c>
      <c r="DC3" t="s">
        <v>157</v>
      </c>
      <c r="DD3" t="s">
        <v>158</v>
      </c>
      <c r="DE3" t="str">
        <f>INVOICE!$A$2</f>
        <v>7810SOQF</v>
      </c>
      <c r="DF3" t="s">
        <v>159</v>
      </c>
      <c r="DG3" t="s">
        <v>160</v>
      </c>
      <c r="DH3" t="s">
        <v>161</v>
      </c>
    </row>
    <row r="4" spans="1:118">
      <c r="A4" s="3">
        <f>INVOICE!A16</f>
        <v>3</v>
      </c>
      <c r="H4" s="3">
        <f>INVOICE!C16</f>
        <v>8308100000</v>
      </c>
      <c r="J4" s="3" t="s">
        <v>148</v>
      </c>
      <c r="K4" s="3" t="s">
        <v>149</v>
      </c>
      <c r="L4" s="4" t="str">
        <f>INVOICE!D16</f>
        <v>Swivel Hooks</v>
      </c>
      <c r="N4" s="3" t="s">
        <v>150</v>
      </c>
      <c r="P4" s="3" t="s">
        <v>151</v>
      </c>
      <c r="R4" s="5">
        <f>INVOICE!F16</f>
        <v>150</v>
      </c>
      <c r="S4" s="4" t="str">
        <f>INVOICE!M16</f>
        <v>GBP</v>
      </c>
      <c r="T4" s="4">
        <f>INVOICE!G16</f>
        <v>1.7969999999999999</v>
      </c>
      <c r="U4" s="4">
        <f t="shared" si="0"/>
        <v>269.55</v>
      </c>
      <c r="W4" s="4">
        <f>INVOICE!I16</f>
        <v>38</v>
      </c>
      <c r="X4" s="4">
        <f>INVOICE!J16</f>
        <v>44</v>
      </c>
      <c r="Y4" s="3">
        <v>6</v>
      </c>
      <c r="Z4" s="3" t="s">
        <v>152</v>
      </c>
      <c r="AC4" s="3" t="s">
        <v>153</v>
      </c>
      <c r="CN4" s="3" t="str">
        <f>INVOICE!L16</f>
        <v>A00</v>
      </c>
      <c r="CO4" s="3" t="s">
        <v>154</v>
      </c>
      <c r="CV4" t="s">
        <v>155</v>
      </c>
      <c r="CW4" s="6">
        <f>INVOICE!K16</f>
        <v>3</v>
      </c>
      <c r="CX4" t="s">
        <v>156</v>
      </c>
      <c r="DC4" t="s">
        <v>157</v>
      </c>
      <c r="DD4" t="s">
        <v>158</v>
      </c>
      <c r="DE4" t="str">
        <f>INVOICE!$A$2</f>
        <v>7810SOQF</v>
      </c>
      <c r="DF4" t="s">
        <v>159</v>
      </c>
      <c r="DG4" t="s">
        <v>160</v>
      </c>
      <c r="DH4" t="s">
        <v>161</v>
      </c>
    </row>
    <row r="5" spans="1:118">
      <c r="A5" s="3">
        <f>INVOICE!A17</f>
        <v>4</v>
      </c>
      <c r="H5" s="3">
        <f>INVOICE!C17</f>
        <v>8302415000</v>
      </c>
      <c r="J5" s="3" t="s">
        <v>148</v>
      </c>
      <c r="K5" s="3" t="s">
        <v>149</v>
      </c>
      <c r="L5" s="4" t="str">
        <f>INVOICE!D17</f>
        <v>Curtain Rings</v>
      </c>
      <c r="N5" s="3" t="s">
        <v>150</v>
      </c>
      <c r="P5" s="3" t="s">
        <v>151</v>
      </c>
      <c r="R5" s="5">
        <f>INVOICE!F17</f>
        <v>70</v>
      </c>
      <c r="S5" s="4" t="str">
        <f>INVOICE!M17</f>
        <v>GBP</v>
      </c>
      <c r="T5" s="4">
        <f>INVOICE!G17</f>
        <v>2.6970000000000001</v>
      </c>
      <c r="U5" s="4">
        <f t="shared" si="0"/>
        <v>188.79</v>
      </c>
      <c r="W5" s="4">
        <f>INVOICE!I17</f>
        <v>19</v>
      </c>
      <c r="X5" s="4">
        <f>INVOICE!J17</f>
        <v>21</v>
      </c>
      <c r="Y5" s="3">
        <v>6</v>
      </c>
      <c r="Z5" s="3" t="s">
        <v>152</v>
      </c>
      <c r="AC5" s="3" t="s">
        <v>153</v>
      </c>
      <c r="CN5" s="3" t="str">
        <f>INVOICE!L17</f>
        <v>A00</v>
      </c>
      <c r="CO5" s="3" t="s">
        <v>154</v>
      </c>
      <c r="CV5" t="s">
        <v>155</v>
      </c>
      <c r="CW5" s="6">
        <f>INVOICE!K17</f>
        <v>1</v>
      </c>
      <c r="CX5" t="s">
        <v>156</v>
      </c>
      <c r="DC5" t="s">
        <v>157</v>
      </c>
      <c r="DD5" t="s">
        <v>158</v>
      </c>
      <c r="DE5" t="str">
        <f>INVOICE!$A$2</f>
        <v>7810SOQF</v>
      </c>
      <c r="DF5" t="s">
        <v>159</v>
      </c>
      <c r="DG5" t="s">
        <v>160</v>
      </c>
      <c r="DH5" t="s">
        <v>161</v>
      </c>
    </row>
    <row r="6" spans="1:118">
      <c r="A6" s="3">
        <f>INVOICE!A18</f>
        <v>5</v>
      </c>
      <c r="H6" s="3">
        <f>INVOICE!C18</f>
        <v>3926909790</v>
      </c>
      <c r="J6" s="3" t="s">
        <v>148</v>
      </c>
      <c r="K6" s="3" t="s">
        <v>149</v>
      </c>
      <c r="L6" s="4" t="str">
        <f>INVOICE!D18</f>
        <v>Plastic Clamps</v>
      </c>
      <c r="N6" s="3" t="s">
        <v>150</v>
      </c>
      <c r="P6" s="3" t="s">
        <v>151</v>
      </c>
      <c r="R6" s="5">
        <f>INVOICE!F18</f>
        <v>230</v>
      </c>
      <c r="S6" s="4" t="str">
        <f>INVOICE!M18</f>
        <v>GBP</v>
      </c>
      <c r="T6" s="4">
        <f>INVOICE!G18</f>
        <v>1.798</v>
      </c>
      <c r="U6" s="4">
        <f t="shared" si="0"/>
        <v>413.54</v>
      </c>
      <c r="W6" s="4">
        <f>INVOICE!I18</f>
        <v>60</v>
      </c>
      <c r="X6" s="4">
        <f>INVOICE!J18</f>
        <v>68</v>
      </c>
      <c r="Y6" s="3">
        <v>6</v>
      </c>
      <c r="Z6" s="3" t="s">
        <v>152</v>
      </c>
      <c r="AC6" s="3" t="s">
        <v>153</v>
      </c>
      <c r="CN6" s="3" t="str">
        <f>INVOICE!L18</f>
        <v>A00</v>
      </c>
      <c r="CO6" s="3" t="s">
        <v>154</v>
      </c>
      <c r="CV6" t="s">
        <v>155</v>
      </c>
      <c r="CW6" s="6">
        <f>INVOICE!K18</f>
        <v>4</v>
      </c>
      <c r="CX6" t="s">
        <v>156</v>
      </c>
      <c r="DC6" t="s">
        <v>157</v>
      </c>
      <c r="DD6" t="s">
        <v>158</v>
      </c>
      <c r="DE6" t="str">
        <f>INVOICE!$A$2</f>
        <v>7810SOQF</v>
      </c>
      <c r="DF6" t="s">
        <v>159</v>
      </c>
      <c r="DG6" t="s">
        <v>160</v>
      </c>
      <c r="DH6" t="s">
        <v>161</v>
      </c>
    </row>
    <row r="7" spans="1:118">
      <c r="A7" s="3">
        <f>INVOICE!A19</f>
        <v>6</v>
      </c>
      <c r="H7" s="3">
        <f>INVOICE!C19</f>
        <v>8302415000</v>
      </c>
      <c r="J7" s="3" t="s">
        <v>148</v>
      </c>
      <c r="K7" s="3" t="s">
        <v>149</v>
      </c>
      <c r="L7" s="4" t="str">
        <f>INVOICE!D19</f>
        <v>Curtain Ring</v>
      </c>
      <c r="N7" s="3" t="s">
        <v>150</v>
      </c>
      <c r="P7" s="3" t="s">
        <v>151</v>
      </c>
      <c r="R7" s="5">
        <f>INVOICE!F19</f>
        <v>100</v>
      </c>
      <c r="S7" s="4" t="str">
        <f>INVOICE!M19</f>
        <v>GBP</v>
      </c>
      <c r="T7" s="4">
        <f>INVOICE!G19</f>
        <v>2.3969999999999998</v>
      </c>
      <c r="U7" s="4">
        <f t="shared" si="0"/>
        <v>239.7</v>
      </c>
      <c r="W7" s="4">
        <f>INVOICE!I19</f>
        <v>26</v>
      </c>
      <c r="X7" s="4">
        <f>INVOICE!J19</f>
        <v>30</v>
      </c>
      <c r="Y7" s="3">
        <v>6</v>
      </c>
      <c r="Z7" s="3" t="s">
        <v>152</v>
      </c>
      <c r="AC7" s="3" t="s">
        <v>153</v>
      </c>
      <c r="CN7" s="3" t="str">
        <f>INVOICE!L19</f>
        <v>A00</v>
      </c>
      <c r="CO7" s="3" t="s">
        <v>154</v>
      </c>
      <c r="CV7" t="s">
        <v>155</v>
      </c>
      <c r="CW7" s="6">
        <f>INVOICE!K19</f>
        <v>2</v>
      </c>
      <c r="CX7" t="s">
        <v>156</v>
      </c>
      <c r="DC7" t="s">
        <v>157</v>
      </c>
      <c r="DD7" t="s">
        <v>158</v>
      </c>
      <c r="DE7" t="str">
        <f>INVOICE!$A$2</f>
        <v>7810SOQF</v>
      </c>
      <c r="DF7" t="s">
        <v>159</v>
      </c>
      <c r="DG7" t="s">
        <v>160</v>
      </c>
      <c r="DH7" t="s">
        <v>161</v>
      </c>
    </row>
    <row r="8" spans="1:118">
      <c r="A8" s="3">
        <f>INVOICE!A20</f>
        <v>7</v>
      </c>
      <c r="H8" s="3">
        <f>INVOICE!C20</f>
        <v>8305900000</v>
      </c>
      <c r="J8" s="3" t="s">
        <v>148</v>
      </c>
      <c r="K8" s="3" t="s">
        <v>149</v>
      </c>
      <c r="L8" s="4" t="str">
        <f>INVOICE!D20</f>
        <v>Metal Clips</v>
      </c>
      <c r="N8" s="3" t="s">
        <v>150</v>
      </c>
      <c r="P8" s="3" t="s">
        <v>151</v>
      </c>
      <c r="R8" s="5">
        <f>INVOICE!F20</f>
        <v>60</v>
      </c>
      <c r="S8" s="4" t="str">
        <f>INVOICE!M20</f>
        <v>GBP</v>
      </c>
      <c r="T8" s="4">
        <f>INVOICE!G20</f>
        <v>2.3969999999999998</v>
      </c>
      <c r="U8" s="4">
        <f t="shared" si="0"/>
        <v>143.82</v>
      </c>
      <c r="W8" s="4">
        <f>INVOICE!I20</f>
        <v>16</v>
      </c>
      <c r="X8" s="4">
        <f>INVOICE!J20</f>
        <v>18</v>
      </c>
      <c r="Y8" s="3">
        <v>6</v>
      </c>
      <c r="Z8" s="3" t="s">
        <v>152</v>
      </c>
      <c r="AC8" s="3" t="s">
        <v>153</v>
      </c>
      <c r="CN8" s="3" t="str">
        <f>INVOICE!L20</f>
        <v>A00</v>
      </c>
      <c r="CO8" s="3" t="s">
        <v>154</v>
      </c>
      <c r="CV8" t="s">
        <v>155</v>
      </c>
      <c r="CW8" s="6">
        <f>INVOICE!K20</f>
        <v>1</v>
      </c>
      <c r="CX8" t="s">
        <v>156</v>
      </c>
      <c r="DC8" t="s">
        <v>157</v>
      </c>
      <c r="DD8" t="s">
        <v>158</v>
      </c>
      <c r="DE8" t="str">
        <f>INVOICE!$A$2</f>
        <v>7810SOQF</v>
      </c>
      <c r="DF8" t="s">
        <v>159</v>
      </c>
      <c r="DG8" t="s">
        <v>160</v>
      </c>
      <c r="DH8" t="s">
        <v>161</v>
      </c>
    </row>
    <row r="9" spans="1:118">
      <c r="A9" s="3">
        <f>INVOICE!A21</f>
        <v>8</v>
      </c>
      <c r="H9" s="3">
        <f>INVOICE!C21</f>
        <v>8302415000</v>
      </c>
      <c r="J9" s="3" t="s">
        <v>148</v>
      </c>
      <c r="K9" s="3" t="s">
        <v>149</v>
      </c>
      <c r="L9" s="4" t="str">
        <f>INVOICE!D21</f>
        <v>Curtain Clips</v>
      </c>
      <c r="N9" s="3" t="s">
        <v>150</v>
      </c>
      <c r="P9" s="3" t="s">
        <v>151</v>
      </c>
      <c r="R9" s="5">
        <f>INVOICE!F21</f>
        <v>200</v>
      </c>
      <c r="S9" s="4" t="str">
        <f>INVOICE!M21</f>
        <v>GBP</v>
      </c>
      <c r="T9" s="4">
        <f>INVOICE!G21</f>
        <v>2.3969999999999998</v>
      </c>
      <c r="U9" s="4">
        <f t="shared" si="0"/>
        <v>479.4</v>
      </c>
      <c r="W9" s="4">
        <f>INVOICE!I21</f>
        <v>51</v>
      </c>
      <c r="X9" s="4">
        <f>INVOICE!J21</f>
        <v>59</v>
      </c>
      <c r="Y9" s="3">
        <v>6</v>
      </c>
      <c r="Z9" s="3" t="s">
        <v>152</v>
      </c>
      <c r="AC9" s="3" t="s">
        <v>153</v>
      </c>
      <c r="CN9" s="3" t="str">
        <f>INVOICE!L21</f>
        <v>A00</v>
      </c>
      <c r="CO9" s="3" t="s">
        <v>154</v>
      </c>
      <c r="CV9" t="s">
        <v>155</v>
      </c>
      <c r="CW9" s="6">
        <f>INVOICE!K21</f>
        <v>4</v>
      </c>
      <c r="CX9" t="s">
        <v>156</v>
      </c>
      <c r="DC9" t="s">
        <v>157</v>
      </c>
      <c r="DD9" t="s">
        <v>158</v>
      </c>
      <c r="DE9" t="str">
        <f>INVOICE!$A$2</f>
        <v>7810SOQF</v>
      </c>
      <c r="DF9" t="s">
        <v>159</v>
      </c>
      <c r="DG9" t="s">
        <v>160</v>
      </c>
      <c r="DH9" t="s">
        <v>161</v>
      </c>
    </row>
    <row r="10" spans="1:118">
      <c r="A10" s="3">
        <f>INVOICE!A22</f>
        <v>9</v>
      </c>
      <c r="H10" s="3">
        <f>INVOICE!C22</f>
        <v>8305900000</v>
      </c>
      <c r="J10" s="3" t="s">
        <v>148</v>
      </c>
      <c r="K10" s="3" t="s">
        <v>149</v>
      </c>
      <c r="L10" s="4" t="str">
        <f>INVOICE!D22</f>
        <v>Metal Clips</v>
      </c>
      <c r="N10" s="3" t="s">
        <v>150</v>
      </c>
      <c r="P10" s="3" t="s">
        <v>151</v>
      </c>
      <c r="R10" s="5">
        <f>INVOICE!F22</f>
        <v>105</v>
      </c>
      <c r="S10" s="4" t="str">
        <f>INVOICE!M22</f>
        <v>GBP</v>
      </c>
      <c r="T10" s="4">
        <f>INVOICE!G22</f>
        <v>3.597</v>
      </c>
      <c r="U10" s="4">
        <f t="shared" si="0"/>
        <v>377.685</v>
      </c>
      <c r="W10" s="4">
        <f>INVOICE!I22</f>
        <v>27</v>
      </c>
      <c r="X10" s="4">
        <f>INVOICE!J22</f>
        <v>31</v>
      </c>
      <c r="Y10" s="3">
        <v>6</v>
      </c>
      <c r="Z10" s="3" t="s">
        <v>152</v>
      </c>
      <c r="AC10" s="3" t="s">
        <v>153</v>
      </c>
      <c r="CN10" s="3" t="str">
        <f>INVOICE!L22</f>
        <v>A00</v>
      </c>
      <c r="CO10" s="3" t="s">
        <v>154</v>
      </c>
      <c r="CV10" t="s">
        <v>155</v>
      </c>
      <c r="CW10" s="6">
        <f>INVOICE!K22</f>
        <v>2</v>
      </c>
      <c r="CX10" t="s">
        <v>156</v>
      </c>
      <c r="DC10" t="s">
        <v>157</v>
      </c>
      <c r="DD10" t="s">
        <v>158</v>
      </c>
      <c r="DE10" t="str">
        <f>INVOICE!$A$2</f>
        <v>7810SOQF</v>
      </c>
      <c r="DF10" t="s">
        <v>159</v>
      </c>
      <c r="DG10" t="s">
        <v>160</v>
      </c>
      <c r="DH10" t="s">
        <v>161</v>
      </c>
    </row>
    <row r="11" spans="1:118">
      <c r="A11" s="3">
        <f>INVOICE!A23</f>
        <v>10</v>
      </c>
      <c r="H11" s="3">
        <f>INVOICE!C23</f>
        <v>3926909790</v>
      </c>
      <c r="J11" s="3" t="s">
        <v>148</v>
      </c>
      <c r="K11" s="3" t="s">
        <v>149</v>
      </c>
      <c r="L11" s="4" t="str">
        <f>INVOICE!D23</f>
        <v>Plastic Clip</v>
      </c>
      <c r="N11" s="3" t="s">
        <v>150</v>
      </c>
      <c r="P11" s="3" t="s">
        <v>151</v>
      </c>
      <c r="R11" s="5">
        <f>INVOICE!F23</f>
        <v>100</v>
      </c>
      <c r="S11" s="4" t="str">
        <f>INVOICE!M23</f>
        <v>GBP</v>
      </c>
      <c r="T11" s="4">
        <f>INVOICE!G23</f>
        <v>1.998</v>
      </c>
      <c r="U11" s="4">
        <f t="shared" si="0"/>
        <v>199.8</v>
      </c>
      <c r="W11" s="4">
        <f>INVOICE!I23</f>
        <v>26</v>
      </c>
      <c r="X11" s="4">
        <f>INVOICE!J23</f>
        <v>28</v>
      </c>
      <c r="Y11" s="3">
        <v>6</v>
      </c>
      <c r="Z11" s="3" t="s">
        <v>152</v>
      </c>
      <c r="AC11" s="3" t="s">
        <v>153</v>
      </c>
      <c r="CN11" s="3" t="str">
        <f>INVOICE!L23</f>
        <v>A00</v>
      </c>
      <c r="CO11" s="3" t="s">
        <v>154</v>
      </c>
      <c r="CV11" t="s">
        <v>155</v>
      </c>
      <c r="CW11" s="6">
        <f>INVOICE!K23</f>
        <v>1</v>
      </c>
      <c r="CX11" t="s">
        <v>156</v>
      </c>
      <c r="DC11" t="s">
        <v>157</v>
      </c>
      <c r="DD11" t="s">
        <v>158</v>
      </c>
      <c r="DE11" t="str">
        <f>INVOICE!$A$2</f>
        <v>7810SOQF</v>
      </c>
      <c r="DF11" t="s">
        <v>159</v>
      </c>
      <c r="DG11" t="s">
        <v>160</v>
      </c>
      <c r="DH11" t="s">
        <v>161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63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" t="s">
        <v>170</v>
      </c>
      <c r="K1" s="1" t="s">
        <v>171</v>
      </c>
      <c r="L1" s="1" t="s">
        <v>172</v>
      </c>
      <c r="M1" s="1" t="s">
        <v>32</v>
      </c>
      <c r="N1" s="1" t="s">
        <v>173</v>
      </c>
    </row>
    <row r="2" spans="1:14">
      <c r="C2" s="2"/>
      <c r="H2" t="s">
        <v>174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2025-06-01T09:00:35Z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