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709B5251-4758-47A8-A954-9C28C701AF8F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I16" i="3"/>
  <c r="W4" i="2" s="1"/>
  <c r="I14" i="3"/>
  <c r="W2" i="2" s="1"/>
  <c r="K18" i="3"/>
  <c r="DE4" i="2"/>
  <c r="CW4" i="2"/>
  <c r="CN4" i="2"/>
  <c r="X4" i="2"/>
  <c r="U4" i="2"/>
  <c r="T4" i="2"/>
  <c r="S4" i="2"/>
  <c r="R4" i="2"/>
  <c r="L4" i="2"/>
  <c r="H4" i="2"/>
  <c r="A4" i="2"/>
  <c r="DE3" i="2"/>
  <c r="CW3" i="2"/>
  <c r="CN3" i="2"/>
  <c r="X3" i="2"/>
  <c r="W3" i="2"/>
  <c r="U3" i="2"/>
  <c r="T3" i="2"/>
  <c r="S3" i="2"/>
  <c r="R3" i="2"/>
  <c r="L3" i="2"/>
  <c r="H3" i="2"/>
  <c r="A3" i="2"/>
  <c r="DE2" i="2"/>
  <c r="CW2" i="2"/>
  <c r="CN2" i="2"/>
  <c r="X2" i="2"/>
  <c r="U2" i="2"/>
  <c r="T2" i="2"/>
  <c r="S2" i="2"/>
  <c r="R2" i="2"/>
  <c r="L2" i="2"/>
  <c r="H2" i="2"/>
  <c r="A2" i="2"/>
  <c r="J18" i="3"/>
  <c r="H18" i="3"/>
  <c r="H16" i="3"/>
  <c r="H15" i="3"/>
  <c r="H14" i="3"/>
  <c r="I18" i="3" l="1"/>
</calcChain>
</file>

<file path=xl/sharedStrings.xml><?xml version="1.0" encoding="utf-8"?>
<sst xmlns="http://schemas.openxmlformats.org/spreadsheetml/2006/main" count="213" uniqueCount="170">
  <si>
    <t xml:space="preserve">clearance instruction </t>
  </si>
  <si>
    <t>7810SOQI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</si>
  <si>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</si>
  <si>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</si>
  <si>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</si>
  <si>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</si>
  <si>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</si>
  <si>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</si>
  <si>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</si>
  <si>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</si>
  <si>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</si>
  <si>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</si>
  <si>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</si>
  <si>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</si>
  <si>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GB380996743</t>
  </si>
  <si>
    <t>EORI</t>
  </si>
  <si>
    <t>GB380996743000</t>
  </si>
  <si>
    <t>JINHUASHI ANQIAORIYONGPIN YOUXIAN 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</si>
  <si>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</si>
  <si>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</si>
  <si>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</si>
  <si>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</si>
  <si>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</si>
  <si>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</si>
  <si>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</si>
  <si>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</si>
  <si>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</si>
  <si>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</si>
  <si>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</si>
  <si>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</si>
  <si>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</si>
  <si>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</si>
  <si>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</si>
  <si>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</si>
  <si>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</si>
  <si>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</si>
  <si>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</si>
  <si>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</si>
  <si>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</si>
  <si>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nasal aspirator</t>
  </si>
  <si>
    <t>Silicagel</t>
  </si>
  <si>
    <t>A00</t>
  </si>
  <si>
    <t>USD</t>
  </si>
  <si>
    <t>吸鼻器</t>
  </si>
  <si>
    <t>bib</t>
  </si>
  <si>
    <t>plastic</t>
  </si>
  <si>
    <t>罩衣</t>
  </si>
  <si>
    <t>Handmade DIY Knitting Sets</t>
  </si>
  <si>
    <t>Cotton + silk thread</t>
  </si>
  <si>
    <t>DIY针织套装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</si>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</sst>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8" fontId="21" fillId="0" borderId="0">
      <alignment vertical="center"/>
    </xf>
    <xf numFmtId="178" fontId="22" fillId="0" borderId="0">
      <alignment vertical="center"/>
    </xf>
    <xf numFmtId="178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8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8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1"/>
  <sheetViews>
    <sheetView showGridLines="0" tabSelected="1" zoomScale="90" zoomScaleNormal="90" workbookViewId="0">
      <selection activeCell="L18" sqref="L18"/>
    </sheetView>
  </sheetViews>
  <sheetFormatPr defaultColWidth="9" defaultRowHeight="16.5"/>
  <cols>
    <col min="1" max="2" width="8.5" style="11" customWidth="1"/>
    <col min="3" max="3" width="13.75" style="11" customWidth="1"/>
    <col min="4" max="4" width="31.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4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4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4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4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4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4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4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4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4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4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4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4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4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</row>
    <row r="14" spans="1:14" s="9" customFormat="1" ht="24" customHeight="1">
      <c r="A14" s="24">
        <v>1</v>
      </c>
      <c r="B14" s="24" t="s">
        <v>38</v>
      </c>
      <c r="C14" s="25">
        <v>4016999790</v>
      </c>
      <c r="D14" s="26" t="s">
        <v>39</v>
      </c>
      <c r="E14" s="26" t="s">
        <v>40</v>
      </c>
      <c r="F14" s="26">
        <v>412</v>
      </c>
      <c r="G14" s="27">
        <v>0.8</v>
      </c>
      <c r="H14" s="27">
        <f>F14*G14</f>
        <v>329.6</v>
      </c>
      <c r="I14" s="25">
        <f>J14-K14*2</f>
        <v>79</v>
      </c>
      <c r="J14" s="25">
        <v>93</v>
      </c>
      <c r="K14" s="25">
        <v>7</v>
      </c>
      <c r="L14" s="25" t="s">
        <v>41</v>
      </c>
      <c r="M14" s="25" t="s">
        <v>42</v>
      </c>
      <c r="N14" s="24" t="s">
        <v>43</v>
      </c>
    </row>
    <row r="15" spans="1:14" s="9" customFormat="1" ht="24" customHeight="1">
      <c r="A15" s="24">
        <v>2</v>
      </c>
      <c r="B15" s="24" t="s">
        <v>38</v>
      </c>
      <c r="C15" s="25">
        <v>3926909790</v>
      </c>
      <c r="D15" s="26" t="s">
        <v>44</v>
      </c>
      <c r="E15" s="26" t="s">
        <v>45</v>
      </c>
      <c r="F15" s="26">
        <v>522</v>
      </c>
      <c r="G15" s="27">
        <v>0.7</v>
      </c>
      <c r="H15" s="27">
        <f t="shared" ref="H15:H16" si="0">F15*G15</f>
        <v>365.4</v>
      </c>
      <c r="I15" s="25">
        <f t="shared" ref="I15:I16" si="1">J15-K15*2</f>
        <v>82</v>
      </c>
      <c r="J15" s="25">
        <v>98</v>
      </c>
      <c r="K15" s="25">
        <v>8</v>
      </c>
      <c r="L15" s="25" t="s">
        <v>41</v>
      </c>
      <c r="M15" s="25" t="s">
        <v>42</v>
      </c>
      <c r="N15" s="24" t="s">
        <v>46</v>
      </c>
    </row>
    <row r="16" spans="1:14" s="9" customFormat="1" ht="24" customHeight="1">
      <c r="A16" s="24">
        <v>3</v>
      </c>
      <c r="B16" s="24" t="s">
        <v>38</v>
      </c>
      <c r="C16" s="25">
        <v>6304990099</v>
      </c>
      <c r="D16" s="26" t="s">
        <v>47</v>
      </c>
      <c r="E16" s="26" t="s">
        <v>48</v>
      </c>
      <c r="F16" s="26">
        <v>717</v>
      </c>
      <c r="G16" s="27">
        <v>0.4</v>
      </c>
      <c r="H16" s="27">
        <f t="shared" si="0"/>
        <v>286.8</v>
      </c>
      <c r="I16" s="25">
        <f t="shared" si="1"/>
        <v>120</v>
      </c>
      <c r="J16" s="25">
        <v>144</v>
      </c>
      <c r="K16" s="25">
        <v>12</v>
      </c>
      <c r="L16" s="25" t="s">
        <v>41</v>
      </c>
      <c r="M16" s="25" t="s">
        <v>42</v>
      </c>
      <c r="N16" s="24" t="s">
        <v>49</v>
      </c>
    </row>
    <row r="17" spans="1:14" s="9" customFormat="1" ht="24" customHeight="1">
      <c r="A17" s="24"/>
      <c r="B17" s="24"/>
      <c r="C17" s="28"/>
      <c r="D17" s="28"/>
      <c r="E17" s="29"/>
      <c r="F17" s="29"/>
      <c r="G17" s="27"/>
      <c r="H17" s="27"/>
      <c r="I17" s="27"/>
      <c r="J17" s="25"/>
      <c r="K17" s="25"/>
      <c r="L17" s="25"/>
      <c r="M17" s="25"/>
      <c r="N17" s="43"/>
    </row>
    <row r="18" spans="1:14" s="9" customFormat="1" ht="24" customHeight="1">
      <c r="A18" s="30"/>
      <c r="B18" s="30"/>
      <c r="C18" s="30"/>
      <c r="D18" s="63" t="s">
        <v>50</v>
      </c>
      <c r="E18" s="64"/>
      <c r="F18" s="64"/>
      <c r="G18" s="65"/>
      <c r="H18" s="27">
        <f>SUM(H14:H17)</f>
        <v>981.8</v>
      </c>
      <c r="I18" s="27">
        <f>SUM(I14:I17)</f>
        <v>281</v>
      </c>
      <c r="J18" s="27">
        <f>SUM(J14:J17)</f>
        <v>335</v>
      </c>
      <c r="K18" s="44">
        <f>SUM(K14:K17)</f>
        <v>27</v>
      </c>
      <c r="L18" s="44"/>
      <c r="M18" s="44"/>
      <c r="N18" s="45"/>
    </row>
    <row r="19" spans="1:14" s="9" customFormat="1" ht="24" customHeight="1">
      <c r="A19" s="66" t="s">
        <v>51</v>
      </c>
      <c r="B19" s="67"/>
      <c r="C19" s="67"/>
      <c r="D19" s="67"/>
      <c r="E19" s="67"/>
      <c r="F19" s="67"/>
      <c r="G19" s="67"/>
      <c r="H19" s="67"/>
      <c r="I19" s="67"/>
      <c r="J19" s="68"/>
      <c r="K19" s="46"/>
      <c r="L19" s="46"/>
      <c r="M19" s="46"/>
      <c r="N19" s="47"/>
    </row>
    <row r="20" spans="1:14" s="9" customFormat="1" ht="24" customHeight="1"/>
    <row r="21" spans="1:14" s="9" customFormat="1" ht="24" customHeight="1"/>
    <row r="22" spans="1:14" s="9" customFormat="1" ht="24" customHeight="1"/>
    <row r="23" spans="1:14" s="9" customFormat="1" ht="24" customHeight="1"/>
    <row r="24" spans="1:14" s="9" customFormat="1" ht="24" customHeight="1"/>
    <row r="25" spans="1:14" s="9" customFormat="1" ht="24" customHeight="1"/>
    <row r="26" spans="1:14" s="9" customFormat="1" ht="24" customHeight="1"/>
    <row r="27" spans="1:14" s="9" customFormat="1" ht="24" customHeight="1"/>
    <row r="28" spans="1:14" s="9" customFormat="1" ht="24" customHeight="1"/>
    <row r="29" spans="1:14" s="9" customFormat="1" ht="24" customHeight="1"/>
    <row r="30" spans="1:14" s="10" customFormat="1" ht="24" customHeight="1"/>
    <row r="31" spans="1:14" s="10" customFormat="1" ht="24" customHeight="1"/>
  </sheetData>
  <mergeCells count="17">
    <mergeCell ref="E11:J11"/>
    <mergeCell ref="E12:J12"/>
    <mergeCell ref="D18:G18"/>
    <mergeCell ref="A19:J19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4"/>
  <sheetViews>
    <sheetView workbookViewId="0">
      <pane ySplit="1" topLeftCell="A2" activePane="bottomLeft" state="frozen"/>
      <selection pane="bottomLeft" activeCell="J29" sqref="J29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36</v>
      </c>
      <c r="T1" s="1" t="s">
        <v>70</v>
      </c>
      <c r="U1" s="1" t="s">
        <v>71</v>
      </c>
      <c r="V1" s="1" t="s">
        <v>72</v>
      </c>
      <c r="W1" s="1" t="s">
        <v>32</v>
      </c>
      <c r="X1" s="1" t="s">
        <v>33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  <c r="AU1" s="1" t="s">
        <v>95</v>
      </c>
      <c r="AV1" s="1" t="s">
        <v>96</v>
      </c>
      <c r="AW1" s="1" t="s">
        <v>97</v>
      </c>
      <c r="AX1" s="1" t="s">
        <v>98</v>
      </c>
      <c r="AY1" s="1" t="s">
        <v>99</v>
      </c>
      <c r="AZ1" s="1" t="s">
        <v>100</v>
      </c>
      <c r="BA1" s="1" t="s">
        <v>101</v>
      </c>
      <c r="BB1" s="1" t="s">
        <v>102</v>
      </c>
      <c r="BC1" s="1" t="s">
        <v>103</v>
      </c>
      <c r="BD1" s="1" t="s">
        <v>104</v>
      </c>
      <c r="BE1" s="1" t="s">
        <v>105</v>
      </c>
      <c r="BF1" s="1" t="s">
        <v>106</v>
      </c>
      <c r="CC1" s="1" t="s">
        <v>107</v>
      </c>
      <c r="CD1" s="1" t="s">
        <v>108</v>
      </c>
      <c r="CE1" s="1" t="s">
        <v>109</v>
      </c>
      <c r="CF1" s="1" t="s">
        <v>110</v>
      </c>
      <c r="CG1" s="1" t="s">
        <v>111</v>
      </c>
      <c r="CH1" s="1" t="s">
        <v>112</v>
      </c>
      <c r="CI1" s="1" t="s">
        <v>113</v>
      </c>
      <c r="CJ1" s="1" t="s">
        <v>114</v>
      </c>
      <c r="CK1" s="1" t="s">
        <v>115</v>
      </c>
      <c r="CL1" s="1" t="s">
        <v>116</v>
      </c>
      <c r="CM1" s="1" t="s">
        <v>117</v>
      </c>
      <c r="CN1" s="1" t="s">
        <v>118</v>
      </c>
      <c r="CO1" s="1" t="s">
        <v>119</v>
      </c>
      <c r="CP1" s="1" t="s">
        <v>120</v>
      </c>
      <c r="CQ1" s="1" t="s">
        <v>121</v>
      </c>
      <c r="CR1" s="1" t="s">
        <v>122</v>
      </c>
      <c r="CS1" s="1" t="s">
        <v>123</v>
      </c>
      <c r="CT1" s="1" t="s">
        <v>124</v>
      </c>
      <c r="CU1" s="1" t="s">
        <v>125</v>
      </c>
      <c r="CV1" s="1" t="s">
        <v>126</v>
      </c>
      <c r="CW1" s="1" t="s">
        <v>127</v>
      </c>
      <c r="CX1" s="1" t="s">
        <v>128</v>
      </c>
      <c r="CY1" s="1" t="s">
        <v>129</v>
      </c>
      <c r="CZ1" s="1" t="s">
        <v>130</v>
      </c>
      <c r="DA1" s="1" t="s">
        <v>131</v>
      </c>
      <c r="DB1" s="1" t="s">
        <v>132</v>
      </c>
      <c r="DC1" s="1" t="s">
        <v>133</v>
      </c>
      <c r="DD1" s="1" t="s">
        <v>134</v>
      </c>
      <c r="DE1" s="1" t="s">
        <v>135</v>
      </c>
      <c r="DF1" s="1" t="s">
        <v>136</v>
      </c>
      <c r="DG1" s="1" t="s">
        <v>133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141</v>
      </c>
      <c r="DN1" s="1" t="s">
        <v>142</v>
      </c>
    </row>
    <row r="2" spans="1:118">
      <c r="A2" s="3">
        <f>INVOICE!A14</f>
        <v>1</v>
      </c>
      <c r="H2" s="3">
        <f>INVOICE!C14</f>
        <v>4016999790</v>
      </c>
      <c r="J2" s="3" t="s">
        <v>143</v>
      </c>
      <c r="K2" s="3" t="s">
        <v>144</v>
      </c>
      <c r="L2" s="4" t="str">
        <f>INVOICE!D14</f>
        <v>nasal aspirator</v>
      </c>
      <c r="N2" s="3" t="s">
        <v>145</v>
      </c>
      <c r="P2" s="3" t="s">
        <v>146</v>
      </c>
      <c r="R2" s="5">
        <f>INVOICE!F14</f>
        <v>412</v>
      </c>
      <c r="S2" s="4" t="str">
        <f>INVOICE!M14</f>
        <v>USD</v>
      </c>
      <c r="T2" s="4">
        <f>INVOICE!G14</f>
        <v>0.8</v>
      </c>
      <c r="U2" s="4">
        <f>R2*T2</f>
        <v>329.6</v>
      </c>
      <c r="W2" s="4">
        <f>INVOICE!I14</f>
        <v>79</v>
      </c>
      <c r="X2" s="4">
        <f>INVOICE!J14</f>
        <v>93</v>
      </c>
      <c r="Y2" s="3">
        <v>6</v>
      </c>
      <c r="Z2" s="3" t="s">
        <v>147</v>
      </c>
      <c r="AC2" s="3" t="s">
        <v>148</v>
      </c>
      <c r="CN2" s="3" t="str">
        <f>INVOICE!L14</f>
        <v>A00</v>
      </c>
      <c r="CO2" s="3" t="s">
        <v>149</v>
      </c>
      <c r="CV2" t="s">
        <v>150</v>
      </c>
      <c r="CW2" s="6">
        <f>INVOICE!K14</f>
        <v>7</v>
      </c>
      <c r="CX2" t="s">
        <v>151</v>
      </c>
      <c r="DC2" t="s">
        <v>152</v>
      </c>
      <c r="DD2" t="s">
        <v>153</v>
      </c>
      <c r="DE2" t="str">
        <f>INVOICE!$A$2</f>
        <v>7810SOQI</v>
      </c>
      <c r="DF2" t="s">
        <v>154</v>
      </c>
      <c r="DG2" t="s">
        <v>155</v>
      </c>
      <c r="DH2" t="s">
        <v>156</v>
      </c>
    </row>
    <row r="3" spans="1:118">
      <c r="A3" s="3">
        <f>INVOICE!A15</f>
        <v>2</v>
      </c>
      <c r="H3" s="3">
        <f>INVOICE!C15</f>
        <v>3926909790</v>
      </c>
      <c r="J3" s="3" t="s">
        <v>143</v>
      </c>
      <c r="K3" s="3" t="s">
        <v>144</v>
      </c>
      <c r="L3" s="4" t="str">
        <f>INVOICE!D15</f>
        <v>bib</v>
      </c>
      <c r="N3" s="3" t="s">
        <v>145</v>
      </c>
      <c r="P3" s="3" t="s">
        <v>146</v>
      </c>
      <c r="R3" s="5">
        <f>INVOICE!F15</f>
        <v>522</v>
      </c>
      <c r="S3" s="4" t="str">
        <f>INVOICE!M15</f>
        <v>USD</v>
      </c>
      <c r="T3" s="4">
        <f>INVOICE!G15</f>
        <v>0.7</v>
      </c>
      <c r="U3" s="4">
        <f>R3*T3</f>
        <v>365.4</v>
      </c>
      <c r="W3" s="4">
        <f>INVOICE!I15</f>
        <v>82</v>
      </c>
      <c r="X3" s="4">
        <f>INVOICE!J15</f>
        <v>98</v>
      </c>
      <c r="Y3" s="3">
        <v>6</v>
      </c>
      <c r="Z3" s="3" t="s">
        <v>147</v>
      </c>
      <c r="AC3" s="3" t="s">
        <v>148</v>
      </c>
      <c r="CN3" s="3" t="str">
        <f>INVOICE!L15</f>
        <v>A00</v>
      </c>
      <c r="CO3" s="3" t="s">
        <v>149</v>
      </c>
      <c r="CV3" t="s">
        <v>150</v>
      </c>
      <c r="CW3" s="6">
        <f>INVOICE!K15</f>
        <v>8</v>
      </c>
      <c r="CX3" t="s">
        <v>151</v>
      </c>
      <c r="DC3" t="s">
        <v>152</v>
      </c>
      <c r="DD3" t="s">
        <v>153</v>
      </c>
      <c r="DE3" t="str">
        <f>INVOICE!$A$2</f>
        <v>7810SOQI</v>
      </c>
      <c r="DF3" t="s">
        <v>154</v>
      </c>
      <c r="DG3" t="s">
        <v>155</v>
      </c>
      <c r="DH3" t="s">
        <v>156</v>
      </c>
    </row>
    <row r="4" spans="1:118">
      <c r="A4" s="3">
        <f>INVOICE!A16</f>
        <v>3</v>
      </c>
      <c r="H4" s="3">
        <f>INVOICE!C16</f>
        <v>6304990099</v>
      </c>
      <c r="J4" s="3" t="s">
        <v>143</v>
      </c>
      <c r="K4" s="3" t="s">
        <v>144</v>
      </c>
      <c r="L4" s="4" t="str">
        <f>INVOICE!D16</f>
        <v>Handmade DIY Knitting Sets</v>
      </c>
      <c r="N4" s="3" t="s">
        <v>145</v>
      </c>
      <c r="P4" s="3" t="s">
        <v>146</v>
      </c>
      <c r="R4" s="5">
        <f>INVOICE!F16</f>
        <v>717</v>
      </c>
      <c r="S4" s="4" t="str">
        <f>INVOICE!M16</f>
        <v>USD</v>
      </c>
      <c r="T4" s="4">
        <f>INVOICE!G16</f>
        <v>0.4</v>
      </c>
      <c r="U4" s="4">
        <f>R4*T4</f>
        <v>286.8</v>
      </c>
      <c r="W4" s="4">
        <f>INVOICE!I16</f>
        <v>120</v>
      </c>
      <c r="X4" s="4">
        <f>INVOICE!J16</f>
        <v>144</v>
      </c>
      <c r="Y4" s="3">
        <v>6</v>
      </c>
      <c r="Z4" s="3" t="s">
        <v>147</v>
      </c>
      <c r="AC4" s="3" t="s">
        <v>148</v>
      </c>
      <c r="CN4" s="3" t="str">
        <f>INVOICE!L16</f>
        <v>A00</v>
      </c>
      <c r="CO4" s="3" t="s">
        <v>149</v>
      </c>
      <c r="CV4" t="s">
        <v>150</v>
      </c>
      <c r="CW4" s="6">
        <f>INVOICE!K16</f>
        <v>12</v>
      </c>
      <c r="CX4" t="s">
        <v>151</v>
      </c>
      <c r="DC4" t="s">
        <v>152</v>
      </c>
      <c r="DD4" t="s">
        <v>153</v>
      </c>
      <c r="DE4" t="str">
        <f>INVOICE!$A$2</f>
        <v>7810SOQI</v>
      </c>
      <c r="DF4" t="s">
        <v>154</v>
      </c>
      <c r="DG4" t="s">
        <v>155</v>
      </c>
      <c r="DH4" t="s">
        <v>156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58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32</v>
      </c>
      <c r="N1" s="1" t="s">
        <v>168</v>
      </c>
    </row>
    <row r="2" spans="1:14">
      <c r="C2" s="2"/>
      <c r="H2" t="s">
        <v>169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