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E247C6E9-C4AC-4448-B2D9-BC71E646B74E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W2" i="2" s="1"/>
  <c r="DE2" i="2"/>
  <c r="CW2" i="2"/>
  <c r="CN2" i="2"/>
  <c r="X2" i="2"/>
  <c r="U2" i="2"/>
  <c r="T2" i="2"/>
  <c r="S2" i="2"/>
  <c r="R2" i="2"/>
  <c r="L2" i="2"/>
  <c r="H2" i="2"/>
  <c r="A2" i="2"/>
  <c r="J16" i="3"/>
  <c r="H16" i="3"/>
  <c r="H14" i="3"/>
</calcChain>
</file>

<file path=xl/sharedStrings.xml><?xml version="1.0" encoding="utf-8"?>
<sst xmlns="http://schemas.openxmlformats.org/spreadsheetml/2006/main" count="173" uniqueCount="164">
  <si>
    <t xml:space="preserve">clearance instruction </t>
  </si>
  <si>
    <t>7810SOQN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</si>
  <si>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</si>
  <si>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</si>
  <si>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</si>
  <si>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</si>
  <si>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</si>
  <si>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</si>
  <si>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</si>
  <si>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</si>
  <si>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</si>
  <si>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</si>
  <si>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</si>
  <si>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</si>
  <si>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GB469201585</t>
  </si>
  <si>
    <t>EORI</t>
  </si>
  <si>
    <t>GB469201585000</t>
  </si>
  <si>
    <t>SHENZHENSHIYUKEDIANZIYOUXIANGONGSI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</si>
  <si>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</si>
  <si>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</si>
  <si>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</si>
  <si>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</si>
  <si>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</si>
  <si>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</si>
  <si>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</si>
  <si>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</si>
  <si>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</si>
  <si>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</si>
  <si>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</si>
  <si>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</si>
  <si>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</si>
  <si>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</si>
  <si>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</si>
  <si>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</si>
  <si>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</si>
  <si>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</si>
  <si>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</si>
  <si>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</si>
  <si>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</si>
  <si>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portable monitor</t>
  </si>
  <si>
    <t>Plastic /plastic</t>
  </si>
  <si>
    <t>A00</t>
  </si>
  <si>
    <t>USD</t>
  </si>
  <si>
    <t>便携显示器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</si>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</sst>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Geneva"/>
      <family val="1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178" fontId="21" fillId="0" borderId="11" applyFont="0" applyBorder="0" applyAlignment="0">
      <alignment horizontal="center" vertical="center"/>
    </xf>
    <xf numFmtId="0" fontId="22" fillId="5" borderId="0" applyNumberFormat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8" fontId="23" fillId="0" borderId="0">
      <alignment vertical="center"/>
    </xf>
    <xf numFmtId="0" fontId="27" fillId="0" borderId="0"/>
    <xf numFmtId="178" fontId="24" fillId="0" borderId="0">
      <alignment vertical="center"/>
    </xf>
    <xf numFmtId="0" fontId="21" fillId="0" borderId="0">
      <alignment vertical="center"/>
    </xf>
    <xf numFmtId="178" fontId="25" fillId="0" borderId="0">
      <alignment vertical="center"/>
    </xf>
    <xf numFmtId="178" fontId="2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6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9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9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1" xr:uid="{00000000-0005-0000-0000-000031000000}"/>
    <cellStyle name="==== MS-DOS 6 Setup Modification - Begin ========_x000d__x000a_[AddOns]_x000d__x000a_" xfId="2" xr:uid="{00000000-0005-0000-0000-000032000000}"/>
    <cellStyle name="20% - Énfasis3" xfId="3" xr:uid="{00000000-0005-0000-0000-000033000000}"/>
    <cellStyle name="Comma [0] 2" xfId="4" xr:uid="{00000000-0005-0000-0000-000034000000}"/>
    <cellStyle name="Normal 2 2" xfId="5" xr:uid="{00000000-0005-0000-0000-000035000000}"/>
    <cellStyle name="Normal 5" xfId="6" xr:uid="{00000000-0005-0000-0000-000036000000}"/>
    <cellStyle name="Normal 7" xfId="7" xr:uid="{00000000-0005-0000-0000-000037000000}"/>
    <cellStyle name="常规" xfId="0" builtinId="0"/>
    <cellStyle name="常规 13" xfId="8" xr:uid="{00000000-0005-0000-0000-000038000000}"/>
    <cellStyle name="常规 2" xfId="9" xr:uid="{00000000-0005-0000-0000-000039000000}"/>
    <cellStyle name="常规 6" xfId="10" xr:uid="{00000000-0005-0000-0000-00003A000000}"/>
    <cellStyle name="超链接 2" xfId="11" xr:uid="{00000000-0005-0000-0000-00003B000000}"/>
    <cellStyle name="千位分隔 2" xfId="12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29"/>
  <sheetViews>
    <sheetView showGridLines="0" tabSelected="1" zoomScale="90" zoomScaleNormal="90" workbookViewId="0">
      <selection activeCell="K19" sqref="K19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8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8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8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8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8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8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8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8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8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8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8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8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8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  <c r="R13" s="17"/>
    </row>
    <row r="14" spans="1:18" s="9" customFormat="1" ht="24" customHeight="1">
      <c r="A14" s="24">
        <v>1</v>
      </c>
      <c r="B14" s="24" t="s">
        <v>38</v>
      </c>
      <c r="C14" s="25">
        <v>8524990000</v>
      </c>
      <c r="D14" s="26" t="s">
        <v>39</v>
      </c>
      <c r="E14" s="26" t="s">
        <v>40</v>
      </c>
      <c r="F14" s="26">
        <v>679</v>
      </c>
      <c r="G14" s="27">
        <v>141.25</v>
      </c>
      <c r="H14" s="27">
        <f>F14*G14</f>
        <v>95908.75</v>
      </c>
      <c r="I14" s="25">
        <f>J14-K14*2</f>
        <v>1455</v>
      </c>
      <c r="J14" s="25">
        <v>1649</v>
      </c>
      <c r="K14" s="25">
        <v>97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17"/>
    </row>
    <row r="15" spans="1:18" s="9" customFormat="1" ht="24" customHeight="1">
      <c r="A15" s="24"/>
      <c r="B15" s="24"/>
      <c r="C15" s="28"/>
      <c r="D15" s="28"/>
      <c r="E15" s="29"/>
      <c r="F15" s="29"/>
      <c r="G15" s="27"/>
      <c r="H15" s="27"/>
      <c r="I15" s="27"/>
      <c r="J15" s="25"/>
      <c r="K15" s="25"/>
      <c r="L15" s="25"/>
      <c r="M15" s="25"/>
      <c r="N15" s="43"/>
      <c r="O15" s="17"/>
      <c r="P15" s="17"/>
      <c r="Q15" s="17"/>
      <c r="R15" s="17"/>
    </row>
    <row r="16" spans="1:18" s="9" customFormat="1" ht="24" customHeight="1">
      <c r="A16" s="30"/>
      <c r="B16" s="30"/>
      <c r="C16" s="30"/>
      <c r="D16" s="63" t="s">
        <v>44</v>
      </c>
      <c r="E16" s="64"/>
      <c r="F16" s="64"/>
      <c r="G16" s="65"/>
      <c r="H16" s="27">
        <f>SUM(H14:H15)</f>
        <v>95908.75</v>
      </c>
      <c r="I16" s="27"/>
      <c r="J16" s="27">
        <f>SUM(J14:J15)</f>
        <v>1649</v>
      </c>
      <c r="K16" s="44"/>
      <c r="L16" s="44"/>
      <c r="M16" s="44"/>
      <c r="N16" s="45"/>
      <c r="O16" s="17"/>
      <c r="P16" s="17"/>
      <c r="Q16" s="17"/>
      <c r="R16" s="17"/>
    </row>
    <row r="17" spans="1:18" s="9" customFormat="1" ht="24" customHeight="1">
      <c r="A17" s="66" t="s">
        <v>45</v>
      </c>
      <c r="B17" s="67"/>
      <c r="C17" s="67"/>
      <c r="D17" s="67"/>
      <c r="E17" s="67"/>
      <c r="F17" s="67"/>
      <c r="G17" s="67"/>
      <c r="H17" s="67"/>
      <c r="I17" s="67"/>
      <c r="J17" s="68"/>
      <c r="K17" s="46"/>
      <c r="L17" s="46"/>
      <c r="M17" s="46"/>
      <c r="N17" s="47"/>
      <c r="O17" s="17"/>
      <c r="P17" s="17"/>
      <c r="Q17" s="17"/>
      <c r="R17" s="17"/>
    </row>
    <row r="18" spans="1:18" s="9" customFormat="1" ht="24" customHeight="1"/>
    <row r="19" spans="1:18" s="9" customFormat="1" ht="24" customHeight="1"/>
    <row r="20" spans="1:18" s="9" customFormat="1" ht="24" customHeight="1"/>
    <row r="21" spans="1:18" s="9" customFormat="1" ht="24" customHeight="1"/>
    <row r="22" spans="1:18" s="9" customFormat="1" ht="24" customHeight="1"/>
    <row r="23" spans="1:18" s="9" customFormat="1" ht="24" customHeight="1"/>
    <row r="24" spans="1:18" s="9" customFormat="1" ht="24" customHeight="1"/>
    <row r="25" spans="1:18" s="9" customFormat="1" ht="24" customHeight="1"/>
    <row r="26" spans="1:18" s="9" customFormat="1" ht="24" customHeight="1"/>
    <row r="27" spans="1:18" s="9" customFormat="1" ht="24" customHeight="1"/>
    <row r="28" spans="1:18" s="10" customFormat="1" ht="24" customHeight="1"/>
    <row r="29" spans="1:18" s="10" customFormat="1" ht="24" customHeight="1"/>
  </sheetData>
  <mergeCells count="17">
    <mergeCell ref="E11:J11"/>
    <mergeCell ref="E12:J12"/>
    <mergeCell ref="D16:G16"/>
    <mergeCell ref="A17:J1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"/>
  <sheetViews>
    <sheetView workbookViewId="0">
      <pane ySplit="1" topLeftCell="A2" activePane="bottomLeft" state="frozen"/>
      <selection pane="bottomLeft" activeCell="H22" sqref="H22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36</v>
      </c>
      <c r="T1" s="1" t="s">
        <v>64</v>
      </c>
      <c r="U1" s="1" t="s">
        <v>65</v>
      </c>
      <c r="V1" s="1" t="s">
        <v>66</v>
      </c>
      <c r="W1" s="1" t="s">
        <v>32</v>
      </c>
      <c r="X1" s="1" t="s">
        <v>33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127</v>
      </c>
      <c r="DH1" s="1" t="s">
        <v>130</v>
      </c>
      <c r="DI1" s="1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</row>
    <row r="2" spans="1:118">
      <c r="A2" s="3">
        <f>INVOICE!A14</f>
        <v>1</v>
      </c>
      <c r="H2" s="3">
        <f>INVOICE!C14</f>
        <v>8524990000</v>
      </c>
      <c r="J2" s="3" t="s">
        <v>137</v>
      </c>
      <c r="K2" s="3" t="s">
        <v>138</v>
      </c>
      <c r="L2" s="4" t="str">
        <f>INVOICE!D14</f>
        <v>portable monitor</v>
      </c>
      <c r="N2" s="3" t="s">
        <v>139</v>
      </c>
      <c r="P2" s="3" t="s">
        <v>140</v>
      </c>
      <c r="R2" s="5">
        <f>INVOICE!F14</f>
        <v>679</v>
      </c>
      <c r="S2" s="4" t="str">
        <f>INVOICE!M14</f>
        <v>USD</v>
      </c>
      <c r="T2" s="4">
        <f>INVOICE!G14</f>
        <v>141.25</v>
      </c>
      <c r="U2" s="4">
        <f>R2*T2</f>
        <v>95908.75</v>
      </c>
      <c r="W2" s="4">
        <f>INVOICE!I14</f>
        <v>1455</v>
      </c>
      <c r="X2" s="4">
        <f>INVOICE!J14</f>
        <v>1649</v>
      </c>
      <c r="Y2" s="3">
        <v>6</v>
      </c>
      <c r="Z2" s="3" t="s">
        <v>141</v>
      </c>
      <c r="AC2" s="3" t="s">
        <v>142</v>
      </c>
      <c r="CN2" s="3" t="str">
        <f>INVOICE!L14</f>
        <v>A00</v>
      </c>
      <c r="CO2" s="3" t="s">
        <v>143</v>
      </c>
      <c r="CV2" t="s">
        <v>144</v>
      </c>
      <c r="CW2" s="6">
        <f>INVOICE!K14</f>
        <v>97</v>
      </c>
      <c r="CX2" t="s">
        <v>145</v>
      </c>
      <c r="DC2" t="s">
        <v>146</v>
      </c>
      <c r="DD2" t="s">
        <v>147</v>
      </c>
      <c r="DE2" t="str">
        <f>INVOICE!$A$2</f>
        <v>7810SOQN</v>
      </c>
      <c r="DF2" t="s">
        <v>148</v>
      </c>
      <c r="DG2" t="s">
        <v>149</v>
      </c>
      <c r="DH2" t="s">
        <v>150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1:14">
      <c r="C2" s="2"/>
      <c r="H2" t="s">
        <v>163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