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13E8392A-0C74-407C-8E7A-19D099FB3FE1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W3" i="2" s="1"/>
  <c r="I14" i="3"/>
  <c r="W2" i="2" s="1"/>
  <c r="K17" i="3"/>
  <c r="DE3" i="2"/>
  <c r="CW3" i="2"/>
  <c r="CN3" i="2"/>
  <c r="X3" i="2"/>
  <c r="U3" i="2"/>
  <c r="T3" i="2"/>
  <c r="S3" i="2"/>
  <c r="R3" i="2"/>
  <c r="L3" i="2"/>
  <c r="H3" i="2"/>
  <c r="A3" i="2"/>
  <c r="DE2" i="2"/>
  <c r="CW2" i="2"/>
  <c r="CN2" i="2"/>
  <c r="X2" i="2"/>
  <c r="U2" i="2"/>
  <c r="T2" i="2"/>
  <c r="S2" i="2"/>
  <c r="R2" i="2"/>
  <c r="L2" i="2"/>
  <c r="H2" i="2"/>
  <c r="A2" i="2"/>
  <c r="J17" i="3"/>
  <c r="H17" i="3"/>
  <c r="H15" i="3"/>
  <c r="H14" i="3"/>
  <c r="I17" i="3" l="1"/>
</calcChain>
</file>

<file path=xl/sharedStrings.xml><?xml version="1.0" encoding="utf-8"?>
<sst xmlns="http://schemas.openxmlformats.org/spreadsheetml/2006/main" count="193" uniqueCount="166">
  <si>
    <t xml:space="preserve">clearance instruction </t>
  </si>
  <si>
    <t>7810SOQP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</si>
  <si>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</si>
  <si>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</si>
  <si>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</si>
  <si>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</si>
  <si>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</si>
  <si>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</si>
  <si>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</si>
  <si>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</si>
  <si>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</si>
  <si>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</si>
  <si>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</si>
  <si>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</si>
  <si>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GB304365135</t>
  </si>
  <si>
    <t>EORI</t>
  </si>
  <si>
    <t>GB304365135000</t>
  </si>
  <si>
    <t>YIWU CHAOGOU TRADING CO LTD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</si>
  <si>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</si>
  <si>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</si>
  <si>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</si>
  <si>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</si>
  <si>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</si>
  <si>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</si>
  <si>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</si>
  <si>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</si>
  <si>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</si>
  <si>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</si>
  <si>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</si>
  <si>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</si>
  <si>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</si>
  <si>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</si>
  <si>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</si>
  <si>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</si>
  <si>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</si>
  <si>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</si>
  <si>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</si>
  <si>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</si>
  <si>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</si>
  <si>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Grinding wheel blade</t>
  </si>
  <si>
    <t>Synthetic resin</t>
  </si>
  <si>
    <t>A00</t>
  </si>
  <si>
    <t>GBP</t>
  </si>
  <si>
    <t>砂轮片</t>
  </si>
  <si>
    <t>Grinding wheel</t>
  </si>
  <si>
    <t>Metal metal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</si>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</sst>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0"/>
  <sheetViews>
    <sheetView showGridLines="0" tabSelected="1" zoomScale="90" zoomScaleNormal="90" workbookViewId="0">
      <selection activeCell="L18" sqref="L18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20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20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20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20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20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20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20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20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20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20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20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20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20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20" s="9" customFormat="1" ht="24" customHeight="1">
      <c r="A14" s="24">
        <v>1</v>
      </c>
      <c r="B14" s="24" t="s">
        <v>38</v>
      </c>
      <c r="C14" s="25">
        <v>6805300000</v>
      </c>
      <c r="D14" s="26" t="s">
        <v>39</v>
      </c>
      <c r="E14" s="26" t="s">
        <v>40</v>
      </c>
      <c r="F14" s="26">
        <v>150</v>
      </c>
      <c r="G14" s="27">
        <v>3.6</v>
      </c>
      <c r="H14" s="27">
        <f>F14*G14</f>
        <v>540</v>
      </c>
      <c r="I14" s="25">
        <f>J14-K14*2</f>
        <v>147</v>
      </c>
      <c r="J14" s="25">
        <v>167</v>
      </c>
      <c r="K14" s="25">
        <v>10</v>
      </c>
      <c r="L14" s="25" t="s">
        <v>41</v>
      </c>
      <c r="M14" s="25" t="s">
        <v>42</v>
      </c>
      <c r="N14" s="24" t="s">
        <v>43</v>
      </c>
      <c r="O14" s="8"/>
      <c r="P14" s="8"/>
      <c r="Q14" s="8"/>
      <c r="R14" s="8"/>
      <c r="S14" s="8"/>
      <c r="T14" s="8"/>
    </row>
    <row r="15" spans="1:20" s="9" customFormat="1" ht="24" customHeight="1">
      <c r="A15" s="24">
        <v>2</v>
      </c>
      <c r="B15" s="24" t="s">
        <v>38</v>
      </c>
      <c r="C15" s="25">
        <v>8207909900</v>
      </c>
      <c r="D15" s="26" t="s">
        <v>44</v>
      </c>
      <c r="E15" s="26" t="s">
        <v>45</v>
      </c>
      <c r="F15" s="26">
        <v>260</v>
      </c>
      <c r="G15" s="27">
        <v>3.25</v>
      </c>
      <c r="H15" s="27">
        <f>F15*G15</f>
        <v>845</v>
      </c>
      <c r="I15" s="25">
        <f>J15-K15*2</f>
        <v>256</v>
      </c>
      <c r="J15" s="25">
        <v>290</v>
      </c>
      <c r="K15" s="25">
        <v>17</v>
      </c>
      <c r="L15" s="25" t="s">
        <v>41</v>
      </c>
      <c r="M15" s="25" t="s">
        <v>42</v>
      </c>
      <c r="N15" s="24" t="s">
        <v>43</v>
      </c>
      <c r="O15" s="8"/>
      <c r="P15" s="8"/>
      <c r="Q15" s="8"/>
      <c r="R15" s="8"/>
      <c r="S15" s="8"/>
      <c r="T15" s="8"/>
    </row>
    <row r="16" spans="1:20" s="9" customFormat="1" ht="24" customHeight="1">
      <c r="A16" s="24"/>
      <c r="B16" s="24"/>
      <c r="C16" s="28"/>
      <c r="D16" s="28"/>
      <c r="E16" s="29"/>
      <c r="F16" s="29"/>
      <c r="G16" s="27"/>
      <c r="H16" s="27"/>
      <c r="I16" s="27"/>
      <c r="J16" s="25"/>
      <c r="K16" s="25"/>
      <c r="L16" s="25"/>
      <c r="M16" s="25"/>
      <c r="N16" s="43"/>
      <c r="O16" s="8"/>
      <c r="P16" s="8"/>
      <c r="Q16" s="8"/>
      <c r="R16" s="8"/>
      <c r="S16" s="8"/>
      <c r="T16" s="8"/>
    </row>
    <row r="17" spans="1:20" s="9" customFormat="1" ht="24" customHeight="1">
      <c r="A17" s="30"/>
      <c r="B17" s="30"/>
      <c r="C17" s="30"/>
      <c r="D17" s="63" t="s">
        <v>46</v>
      </c>
      <c r="E17" s="64"/>
      <c r="F17" s="64"/>
      <c r="G17" s="65"/>
      <c r="H17" s="27">
        <f>SUM(H14:H16)</f>
        <v>1385</v>
      </c>
      <c r="I17" s="27">
        <f>SUM(I14:I16)</f>
        <v>403</v>
      </c>
      <c r="J17" s="27">
        <f>SUM(J14:J16)</f>
        <v>457</v>
      </c>
      <c r="K17" s="44">
        <f>SUM(K14:K16)</f>
        <v>27</v>
      </c>
      <c r="L17" s="44"/>
      <c r="M17" s="44"/>
      <c r="N17" s="45"/>
      <c r="O17" s="8"/>
      <c r="P17" s="8"/>
      <c r="Q17" s="8"/>
      <c r="R17" s="8"/>
      <c r="S17" s="8"/>
      <c r="T17" s="8"/>
    </row>
    <row r="18" spans="1:20" s="9" customFormat="1" ht="24" customHeight="1">
      <c r="A18" s="66" t="s">
        <v>47</v>
      </c>
      <c r="B18" s="67"/>
      <c r="C18" s="67"/>
      <c r="D18" s="67"/>
      <c r="E18" s="67"/>
      <c r="F18" s="67"/>
      <c r="G18" s="67"/>
      <c r="H18" s="67"/>
      <c r="I18" s="67"/>
      <c r="J18" s="68"/>
      <c r="K18" s="46"/>
      <c r="L18" s="46"/>
      <c r="M18" s="46"/>
      <c r="N18" s="47"/>
    </row>
    <row r="19" spans="1:20" s="9" customFormat="1" ht="24" customHeight="1"/>
    <row r="20" spans="1:20" s="9" customFormat="1" ht="24" customHeight="1"/>
    <row r="21" spans="1:20" s="9" customFormat="1" ht="24" customHeight="1"/>
    <row r="22" spans="1:20" s="9" customFormat="1" ht="24" customHeight="1"/>
    <row r="23" spans="1:20" s="9" customFormat="1" ht="24" customHeight="1"/>
    <row r="24" spans="1:20" s="9" customFormat="1" ht="24" customHeight="1"/>
    <row r="25" spans="1:20" s="9" customFormat="1" ht="24" customHeight="1"/>
    <row r="26" spans="1:20" s="9" customFormat="1" ht="24" customHeight="1"/>
    <row r="27" spans="1:20" s="9" customFormat="1" ht="24" customHeight="1"/>
    <row r="28" spans="1:20" s="9" customFormat="1" ht="24" customHeight="1"/>
    <row r="29" spans="1:20" s="10" customFormat="1" ht="24" customHeight="1"/>
    <row r="30" spans="1:20" s="10" customFormat="1" ht="24" customHeight="1"/>
  </sheetData>
  <mergeCells count="17">
    <mergeCell ref="E11:J11"/>
    <mergeCell ref="E12:J12"/>
    <mergeCell ref="D17:G17"/>
    <mergeCell ref="A18:J18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3"/>
  <sheetViews>
    <sheetView workbookViewId="0">
      <pane ySplit="1" topLeftCell="A2" activePane="bottomLeft" state="frozen"/>
      <selection pane="bottomLeft" activeCell="H7" sqref="H7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36</v>
      </c>
      <c r="T1" s="1" t="s">
        <v>66</v>
      </c>
      <c r="U1" s="1" t="s">
        <v>67</v>
      </c>
      <c r="V1" s="1" t="s">
        <v>68</v>
      </c>
      <c r="W1" s="1" t="s">
        <v>32</v>
      </c>
      <c r="X1" s="1" t="s">
        <v>33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  <c r="AW1" s="1" t="s">
        <v>93</v>
      </c>
      <c r="AX1" s="1" t="s">
        <v>94</v>
      </c>
      <c r="AY1" s="1" t="s">
        <v>95</v>
      </c>
      <c r="AZ1" s="1" t="s">
        <v>96</v>
      </c>
      <c r="BA1" s="1" t="s">
        <v>97</v>
      </c>
      <c r="BB1" s="1" t="s">
        <v>98</v>
      </c>
      <c r="BC1" s="1" t="s">
        <v>99</v>
      </c>
      <c r="BD1" s="1" t="s">
        <v>100</v>
      </c>
      <c r="BE1" s="1" t="s">
        <v>101</v>
      </c>
      <c r="BF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127</v>
      </c>
      <c r="DB1" s="1" t="s">
        <v>128</v>
      </c>
      <c r="DC1" s="1" t="s">
        <v>129</v>
      </c>
      <c r="DD1" s="1" t="s">
        <v>130</v>
      </c>
      <c r="DE1" s="1" t="s">
        <v>131</v>
      </c>
      <c r="DF1" s="1" t="s">
        <v>132</v>
      </c>
      <c r="DG1" s="1" t="s">
        <v>129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</row>
    <row r="2" spans="1:118">
      <c r="A2" s="3">
        <f>INVOICE!A14</f>
        <v>1</v>
      </c>
      <c r="H2" s="3">
        <f>INVOICE!C14</f>
        <v>6805300000</v>
      </c>
      <c r="J2" s="3" t="s">
        <v>139</v>
      </c>
      <c r="K2" s="3" t="s">
        <v>140</v>
      </c>
      <c r="L2" s="4" t="str">
        <f>INVOICE!D14</f>
        <v>Grinding wheel blade</v>
      </c>
      <c r="N2" s="3" t="s">
        <v>141</v>
      </c>
      <c r="P2" s="3" t="s">
        <v>142</v>
      </c>
      <c r="R2" s="5">
        <f>INVOICE!F14</f>
        <v>150</v>
      </c>
      <c r="S2" s="4" t="str">
        <f>INVOICE!M14</f>
        <v>GBP</v>
      </c>
      <c r="T2" s="4">
        <f>INVOICE!G14</f>
        <v>3.6</v>
      </c>
      <c r="U2" s="4">
        <f>R2*T2</f>
        <v>540</v>
      </c>
      <c r="W2" s="4">
        <f>INVOICE!I14</f>
        <v>147</v>
      </c>
      <c r="X2" s="4">
        <f>INVOICE!J14</f>
        <v>167</v>
      </c>
      <c r="Y2" s="3">
        <v>6</v>
      </c>
      <c r="Z2" s="3" t="s">
        <v>143</v>
      </c>
      <c r="AC2" s="3" t="s">
        <v>144</v>
      </c>
      <c r="CN2" s="3" t="str">
        <f>INVOICE!L14</f>
        <v>A00</v>
      </c>
      <c r="CO2" s="3" t="s">
        <v>145</v>
      </c>
      <c r="CV2" t="s">
        <v>146</v>
      </c>
      <c r="CW2" s="6">
        <f>INVOICE!K14</f>
        <v>10</v>
      </c>
      <c r="CX2" t="s">
        <v>147</v>
      </c>
      <c r="DC2" t="s">
        <v>148</v>
      </c>
      <c r="DD2" t="s">
        <v>149</v>
      </c>
      <c r="DE2" t="str">
        <f>INVOICE!$A$2</f>
        <v>7810SOQP</v>
      </c>
      <c r="DF2" t="s">
        <v>150</v>
      </c>
      <c r="DG2" t="s">
        <v>151</v>
      </c>
      <c r="DH2" t="s">
        <v>152</v>
      </c>
    </row>
    <row r="3" spans="1:118">
      <c r="A3" s="3">
        <f>INVOICE!A15</f>
        <v>2</v>
      </c>
      <c r="H3" s="3">
        <f>INVOICE!C15</f>
        <v>8207909900</v>
      </c>
      <c r="J3" s="3" t="s">
        <v>139</v>
      </c>
      <c r="K3" s="3" t="s">
        <v>140</v>
      </c>
      <c r="L3" s="4" t="str">
        <f>INVOICE!D15</f>
        <v>Grinding wheel</v>
      </c>
      <c r="N3" s="3" t="s">
        <v>141</v>
      </c>
      <c r="P3" s="3" t="s">
        <v>142</v>
      </c>
      <c r="R3" s="5">
        <f>INVOICE!F15</f>
        <v>260</v>
      </c>
      <c r="S3" s="4" t="str">
        <f>INVOICE!M15</f>
        <v>GBP</v>
      </c>
      <c r="T3" s="4">
        <f>INVOICE!G15</f>
        <v>3.25</v>
      </c>
      <c r="U3" s="4">
        <f>R3*T3</f>
        <v>845</v>
      </c>
      <c r="W3" s="4">
        <f>INVOICE!I15</f>
        <v>256</v>
      </c>
      <c r="X3" s="4">
        <f>INVOICE!J15</f>
        <v>290</v>
      </c>
      <c r="Y3" s="3">
        <v>6</v>
      </c>
      <c r="Z3" s="3" t="s">
        <v>143</v>
      </c>
      <c r="AC3" s="3" t="s">
        <v>144</v>
      </c>
      <c r="CN3" s="3" t="str">
        <f>INVOICE!L15</f>
        <v>A00</v>
      </c>
      <c r="CO3" s="3" t="s">
        <v>145</v>
      </c>
      <c r="CV3" t="s">
        <v>146</v>
      </c>
      <c r="CW3" s="6">
        <f>INVOICE!K15</f>
        <v>17</v>
      </c>
      <c r="CX3" t="s">
        <v>147</v>
      </c>
      <c r="DC3" t="s">
        <v>148</v>
      </c>
      <c r="DD3" t="s">
        <v>149</v>
      </c>
      <c r="DE3" t="str">
        <f>INVOICE!$A$2</f>
        <v>7810SOQP</v>
      </c>
      <c r="DF3" t="s">
        <v>150</v>
      </c>
      <c r="DG3" t="s">
        <v>151</v>
      </c>
      <c r="DH3" t="s">
        <v>152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54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32</v>
      </c>
      <c r="N1" s="1" t="s">
        <v>164</v>
      </c>
    </row>
    <row r="2" spans="1:14">
      <c r="C2" s="2"/>
      <c r="H2" t="s">
        <v>165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